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vez\Downloads\"/>
    </mc:Choice>
  </mc:AlternateContent>
  <bookViews>
    <workbookView xWindow="0" yWindow="0" windowWidth="28800" windowHeight="12555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X107" i="1" l="1"/>
  <c r="P107" i="1"/>
  <c r="N107" i="1"/>
  <c r="K107" i="1"/>
  <c r="L107" i="1" s="1"/>
  <c r="M107" i="1" s="1"/>
  <c r="H107" i="1"/>
  <c r="E107" i="1"/>
  <c r="AV106" i="1"/>
  <c r="AN106" i="1"/>
  <c r="AF106" i="1"/>
  <c r="X106" i="1"/>
  <c r="W106" i="1"/>
  <c r="P106" i="1"/>
  <c r="N106" i="1"/>
  <c r="K106" i="1"/>
  <c r="L106" i="1"/>
  <c r="H106" i="1"/>
  <c r="E106" i="1"/>
  <c r="AV105" i="1"/>
  <c r="AN105" i="1"/>
  <c r="AF105" i="1"/>
  <c r="X105" i="1"/>
  <c r="W105" i="1"/>
  <c r="P105" i="1"/>
  <c r="N105" i="1"/>
  <c r="K105" i="1"/>
  <c r="L105" i="1" s="1"/>
  <c r="M105" i="1" s="1"/>
  <c r="H105" i="1"/>
  <c r="E105" i="1"/>
  <c r="AV104" i="1"/>
  <c r="AN104" i="1"/>
  <c r="AF104" i="1"/>
  <c r="X104" i="1"/>
  <c r="W104" i="1"/>
  <c r="P104" i="1"/>
  <c r="N104" i="1"/>
  <c r="K104" i="1"/>
  <c r="H104" i="1"/>
  <c r="E104" i="1"/>
  <c r="AV103" i="1"/>
  <c r="AN103" i="1"/>
  <c r="AF103" i="1"/>
  <c r="X103" i="1"/>
  <c r="W103" i="1"/>
  <c r="P103" i="1"/>
  <c r="N103" i="1"/>
  <c r="K103" i="1"/>
  <c r="L103" i="1"/>
  <c r="M103" i="1" s="1"/>
  <c r="H103" i="1"/>
  <c r="E103" i="1"/>
  <c r="AV102" i="1"/>
  <c r="AN102" i="1"/>
  <c r="AF102" i="1"/>
  <c r="X102" i="1"/>
  <c r="W102" i="1"/>
  <c r="P102" i="1"/>
  <c r="N102" i="1"/>
  <c r="L102" i="1"/>
  <c r="M102" i="1" s="1"/>
  <c r="K102" i="1"/>
  <c r="H102" i="1"/>
  <c r="E102" i="1"/>
  <c r="AV101" i="1"/>
  <c r="AN101" i="1"/>
  <c r="AF101" i="1"/>
  <c r="X101" i="1"/>
  <c r="W101" i="1"/>
  <c r="P101" i="1"/>
  <c r="N101" i="1"/>
  <c r="K101" i="1"/>
  <c r="L101" i="1"/>
  <c r="M101" i="1" s="1"/>
  <c r="H101" i="1"/>
  <c r="E101" i="1"/>
  <c r="AV100" i="1"/>
  <c r="AN100" i="1"/>
  <c r="AF100" i="1"/>
  <c r="X100" i="1"/>
  <c r="W100" i="1"/>
  <c r="P100" i="1"/>
  <c r="N100" i="1"/>
  <c r="K100" i="1"/>
  <c r="L100" i="1" s="1"/>
  <c r="M100" i="1" s="1"/>
  <c r="H100" i="1"/>
  <c r="E100" i="1"/>
  <c r="AV99" i="1"/>
  <c r="AN99" i="1"/>
  <c r="AF99" i="1"/>
  <c r="X99" i="1"/>
  <c r="W99" i="1"/>
  <c r="P99" i="1"/>
  <c r="N99" i="1"/>
  <c r="K99" i="1"/>
  <c r="L99" i="1" s="1"/>
  <c r="M99" i="1" s="1"/>
  <c r="H99" i="1"/>
  <c r="E99" i="1"/>
  <c r="X98" i="1"/>
  <c r="K98" i="1"/>
  <c r="H98" i="1"/>
  <c r="E98" i="1"/>
  <c r="AV97" i="1"/>
  <c r="AN97" i="1"/>
  <c r="AF97" i="1"/>
  <c r="X97" i="1"/>
  <c r="W97" i="1"/>
  <c r="P97" i="1"/>
  <c r="N97" i="1"/>
  <c r="L97" i="1"/>
  <c r="M97" i="1" s="1"/>
  <c r="K97" i="1"/>
  <c r="H97" i="1"/>
  <c r="E97" i="1"/>
  <c r="AV96" i="1"/>
  <c r="AN96" i="1"/>
  <c r="AF96" i="1"/>
  <c r="X96" i="1"/>
  <c r="W96" i="1"/>
  <c r="P96" i="1"/>
  <c r="N96" i="1"/>
  <c r="K96" i="1"/>
  <c r="L96" i="1" s="1"/>
  <c r="M96" i="1" s="1"/>
  <c r="H96" i="1"/>
  <c r="E96" i="1"/>
  <c r="AV95" i="1"/>
  <c r="AN95" i="1"/>
  <c r="AF95" i="1"/>
  <c r="X95" i="1"/>
  <c r="W95" i="1"/>
  <c r="P95" i="1"/>
  <c r="N95" i="1"/>
  <c r="K95" i="1"/>
  <c r="L95" i="1"/>
  <c r="M95" i="1" s="1"/>
  <c r="H95" i="1"/>
  <c r="E95" i="1"/>
  <c r="AV94" i="1"/>
  <c r="AN94" i="1"/>
  <c r="AF94" i="1"/>
  <c r="X94" i="1"/>
  <c r="W94" i="1"/>
  <c r="P94" i="1"/>
  <c r="N94" i="1"/>
  <c r="K94" i="1"/>
  <c r="L94" i="1" s="1"/>
  <c r="M94" i="1" s="1"/>
  <c r="H94" i="1"/>
  <c r="E94" i="1"/>
  <c r="X93" i="1"/>
  <c r="P93" i="1"/>
  <c r="K93" i="1"/>
  <c r="H93" i="1"/>
  <c r="E93" i="1"/>
  <c r="AV92" i="1"/>
  <c r="AN92" i="1"/>
  <c r="AF92" i="1"/>
  <c r="X92" i="1"/>
  <c r="L92" i="1" s="1"/>
  <c r="M92" i="1" s="1"/>
  <c r="W92" i="1"/>
  <c r="P92" i="1"/>
  <c r="N92" i="1"/>
  <c r="K92" i="1"/>
  <c r="H92" i="1"/>
  <c r="E92" i="1"/>
  <c r="AV91" i="1"/>
  <c r="AN91" i="1"/>
  <c r="AF91" i="1"/>
  <c r="X91" i="1"/>
  <c r="W91" i="1"/>
  <c r="P91" i="1"/>
  <c r="N91" i="1"/>
  <c r="K91" i="1"/>
  <c r="L91" i="1" s="1"/>
  <c r="H91" i="1"/>
  <c r="E91" i="1"/>
  <c r="AV90" i="1"/>
  <c r="AN90" i="1"/>
  <c r="AF90" i="1"/>
  <c r="X90" i="1"/>
  <c r="W90" i="1"/>
  <c r="P90" i="1"/>
  <c r="N90" i="1"/>
  <c r="K90" i="1"/>
  <c r="L90" i="1" s="1"/>
  <c r="M90" i="1" s="1"/>
  <c r="H90" i="1"/>
  <c r="E90" i="1"/>
  <c r="AV89" i="1"/>
  <c r="AN89" i="1"/>
  <c r="AF89" i="1"/>
  <c r="X89" i="1"/>
  <c r="W89" i="1"/>
  <c r="P89" i="1"/>
  <c r="N89" i="1"/>
  <c r="L89" i="1"/>
  <c r="M89" i="1" s="1"/>
  <c r="K89" i="1"/>
  <c r="H89" i="1"/>
  <c r="E89" i="1"/>
  <c r="AV88" i="1"/>
  <c r="AN88" i="1"/>
  <c r="AF88" i="1"/>
  <c r="X88" i="1"/>
  <c r="W88" i="1"/>
  <c r="P88" i="1"/>
  <c r="N88" i="1"/>
  <c r="K88" i="1"/>
  <c r="L88" i="1" s="1"/>
  <c r="M88" i="1" s="1"/>
  <c r="H88" i="1"/>
  <c r="E88" i="1"/>
  <c r="AV87" i="1"/>
  <c r="AN87" i="1"/>
  <c r="AF87" i="1"/>
  <c r="X87" i="1"/>
  <c r="W87" i="1"/>
  <c r="P87" i="1"/>
  <c r="N87" i="1"/>
  <c r="K87" i="1"/>
  <c r="H87" i="1"/>
  <c r="E87" i="1"/>
  <c r="AV86" i="1"/>
  <c r="AN86" i="1"/>
  <c r="AF86" i="1"/>
  <c r="X86" i="1"/>
  <c r="W86" i="1"/>
  <c r="P86" i="1"/>
  <c r="N86" i="1"/>
  <c r="K86" i="1"/>
  <c r="L86" i="1"/>
  <c r="M86" i="1" s="1"/>
  <c r="H86" i="1"/>
  <c r="E86" i="1"/>
  <c r="X85" i="1"/>
  <c r="K85" i="1"/>
  <c r="H85" i="1"/>
  <c r="E85" i="1"/>
  <c r="AV84" i="1"/>
  <c r="AN84" i="1"/>
  <c r="AF84" i="1"/>
  <c r="X84" i="1"/>
  <c r="W84" i="1"/>
  <c r="P84" i="1"/>
  <c r="N84" i="1"/>
  <c r="K84" i="1"/>
  <c r="L84" i="1" s="1"/>
  <c r="M84" i="1" s="1"/>
  <c r="H84" i="1"/>
  <c r="E84" i="1"/>
  <c r="AV83" i="1"/>
  <c r="AN83" i="1"/>
  <c r="AF83" i="1"/>
  <c r="X83" i="1"/>
  <c r="W83" i="1"/>
  <c r="P83" i="1"/>
  <c r="N83" i="1"/>
  <c r="K83" i="1"/>
  <c r="H83" i="1"/>
  <c r="E83" i="1"/>
  <c r="AV82" i="1"/>
  <c r="AN82" i="1"/>
  <c r="AF82" i="1"/>
  <c r="X82" i="1"/>
  <c r="W82" i="1"/>
  <c r="P82" i="1"/>
  <c r="N82" i="1"/>
  <c r="K82" i="1"/>
  <c r="L82" i="1" s="1"/>
  <c r="M82" i="1" s="1"/>
  <c r="H82" i="1"/>
  <c r="E82" i="1"/>
  <c r="AV81" i="1"/>
  <c r="AN81" i="1"/>
  <c r="AF81" i="1"/>
  <c r="X81" i="1"/>
  <c r="L81" i="1" s="1"/>
  <c r="M81" i="1" s="1"/>
  <c r="W81" i="1"/>
  <c r="P81" i="1"/>
  <c r="N81" i="1"/>
  <c r="K81" i="1"/>
  <c r="H81" i="1"/>
  <c r="E81" i="1"/>
  <c r="AV80" i="1"/>
  <c r="AN80" i="1"/>
  <c r="AF80" i="1"/>
  <c r="X80" i="1"/>
  <c r="W80" i="1"/>
  <c r="P80" i="1"/>
  <c r="N80" i="1"/>
  <c r="K80" i="1"/>
  <c r="H80" i="1"/>
  <c r="E80" i="1"/>
  <c r="X79" i="1"/>
  <c r="K79" i="1"/>
  <c r="H79" i="1"/>
  <c r="E79" i="1"/>
  <c r="X78" i="1"/>
  <c r="K78" i="1"/>
  <c r="H78" i="1"/>
  <c r="E78" i="1"/>
  <c r="AV77" i="1"/>
  <c r="AN77" i="1"/>
  <c r="AF77" i="1"/>
  <c r="X77" i="1"/>
  <c r="W77" i="1"/>
  <c r="P77" i="1"/>
  <c r="N77" i="1"/>
  <c r="K77" i="1"/>
  <c r="L77" i="1"/>
  <c r="M77" i="1" s="1"/>
  <c r="H77" i="1"/>
  <c r="E77" i="1"/>
  <c r="AV76" i="1"/>
  <c r="AN76" i="1"/>
  <c r="AF76" i="1"/>
  <c r="X76" i="1"/>
  <c r="L76" i="1" s="1"/>
  <c r="W76" i="1"/>
  <c r="P76" i="1"/>
  <c r="N76" i="1"/>
  <c r="K76" i="1"/>
  <c r="M76" i="1"/>
  <c r="H76" i="1"/>
  <c r="E76" i="1"/>
  <c r="AV75" i="1"/>
  <c r="AN75" i="1"/>
  <c r="AF75" i="1"/>
  <c r="X75" i="1"/>
  <c r="W75" i="1"/>
  <c r="P75" i="1"/>
  <c r="N75" i="1"/>
  <c r="K75" i="1"/>
  <c r="L75" i="1"/>
  <c r="M75" i="1" s="1"/>
  <c r="H75" i="1"/>
  <c r="E75" i="1"/>
  <c r="AV74" i="1"/>
  <c r="AN74" i="1"/>
  <c r="AF74" i="1"/>
  <c r="X74" i="1"/>
  <c r="W74" i="1"/>
  <c r="P74" i="1"/>
  <c r="N74" i="1"/>
  <c r="K74" i="1"/>
  <c r="L74" i="1" s="1"/>
  <c r="M74" i="1" s="1"/>
  <c r="H74" i="1"/>
  <c r="E74" i="1"/>
  <c r="AV73" i="1"/>
  <c r="AN73" i="1"/>
  <c r="AF73" i="1"/>
  <c r="X73" i="1"/>
  <c r="W73" i="1"/>
  <c r="P73" i="1"/>
  <c r="N73" i="1"/>
  <c r="K73" i="1"/>
  <c r="L73" i="1" s="1"/>
  <c r="M73" i="1" s="1"/>
  <c r="H73" i="1"/>
  <c r="E73" i="1"/>
  <c r="X72" i="1"/>
  <c r="K72" i="1"/>
  <c r="H72" i="1"/>
  <c r="E72" i="1"/>
  <c r="AV71" i="1"/>
  <c r="AN71" i="1"/>
  <c r="AF71" i="1"/>
  <c r="X71" i="1"/>
  <c r="W71" i="1"/>
  <c r="P71" i="1"/>
  <c r="N71" i="1"/>
  <c r="K71" i="1"/>
  <c r="L71" i="1"/>
  <c r="H71" i="1"/>
  <c r="E71" i="1"/>
  <c r="AV70" i="1"/>
  <c r="AN70" i="1"/>
  <c r="AF70" i="1"/>
  <c r="X70" i="1"/>
  <c r="W70" i="1"/>
  <c r="P70" i="1"/>
  <c r="N70" i="1"/>
  <c r="K70" i="1"/>
  <c r="L70" i="1" s="1"/>
  <c r="M70" i="1" s="1"/>
  <c r="H70" i="1"/>
  <c r="E70" i="1"/>
  <c r="AV69" i="1"/>
  <c r="AN69" i="1"/>
  <c r="AF69" i="1"/>
  <c r="X69" i="1"/>
  <c r="W69" i="1"/>
  <c r="P69" i="1"/>
  <c r="N69" i="1"/>
  <c r="K69" i="1"/>
  <c r="L69" i="1" s="1"/>
  <c r="M69" i="1" s="1"/>
  <c r="H69" i="1"/>
  <c r="E69" i="1"/>
  <c r="AV68" i="1"/>
  <c r="AN68" i="1"/>
  <c r="AF68" i="1"/>
  <c r="X68" i="1"/>
  <c r="W68" i="1"/>
  <c r="P68" i="1"/>
  <c r="N68" i="1"/>
  <c r="K68" i="1"/>
  <c r="L68" i="1" s="1"/>
  <c r="M68" i="1" s="1"/>
  <c r="H68" i="1"/>
  <c r="E68" i="1"/>
  <c r="AV67" i="1"/>
  <c r="AN67" i="1"/>
  <c r="AF67" i="1"/>
  <c r="X67" i="1"/>
  <c r="L67" i="1" s="1"/>
  <c r="W67" i="1"/>
  <c r="P67" i="1"/>
  <c r="N67" i="1"/>
  <c r="K67" i="1"/>
  <c r="H67" i="1"/>
  <c r="E67" i="1"/>
  <c r="X66" i="1"/>
  <c r="P66" i="1"/>
  <c r="K66" i="1"/>
  <c r="H66" i="1"/>
  <c r="E66" i="1"/>
  <c r="AV65" i="1"/>
  <c r="AN65" i="1"/>
  <c r="AF65" i="1"/>
  <c r="X65" i="1"/>
  <c r="W65" i="1"/>
  <c r="P65" i="1"/>
  <c r="N65" i="1"/>
  <c r="K65" i="1"/>
  <c r="H65" i="1"/>
  <c r="E65" i="1"/>
  <c r="AV64" i="1"/>
  <c r="AN64" i="1"/>
  <c r="AF64" i="1"/>
  <c r="X64" i="1"/>
  <c r="W64" i="1"/>
  <c r="P64" i="1"/>
  <c r="N64" i="1"/>
  <c r="L64" i="1"/>
  <c r="M64" i="1" s="1"/>
  <c r="K64" i="1"/>
  <c r="H64" i="1"/>
  <c r="E64" i="1"/>
  <c r="AV63" i="1"/>
  <c r="AN63" i="1"/>
  <c r="AF63" i="1"/>
  <c r="X63" i="1"/>
  <c r="W63" i="1"/>
  <c r="P63" i="1"/>
  <c r="N63" i="1"/>
  <c r="K63" i="1"/>
  <c r="L63" i="1"/>
  <c r="M63" i="1" s="1"/>
  <c r="H63" i="1"/>
  <c r="E63" i="1"/>
  <c r="AV62" i="1"/>
  <c r="AN62" i="1"/>
  <c r="AF62" i="1"/>
  <c r="X62" i="1"/>
  <c r="W62" i="1"/>
  <c r="P62" i="1"/>
  <c r="N62" i="1"/>
  <c r="L62" i="1"/>
  <c r="M62" i="1" s="1"/>
  <c r="K62" i="1"/>
  <c r="H62" i="1"/>
  <c r="E62" i="1"/>
  <c r="AV61" i="1"/>
  <c r="AN61" i="1"/>
  <c r="AF61" i="1"/>
  <c r="X61" i="1"/>
  <c r="W61" i="1"/>
  <c r="P61" i="1"/>
  <c r="N61" i="1"/>
  <c r="K61" i="1"/>
  <c r="L61" i="1" s="1"/>
  <c r="M61" i="1" s="1"/>
  <c r="H61" i="1"/>
  <c r="E61" i="1"/>
  <c r="X60" i="1"/>
  <c r="K60" i="1"/>
  <c r="H60" i="1"/>
  <c r="E60" i="1"/>
  <c r="AV59" i="1"/>
  <c r="AN59" i="1"/>
  <c r="AF59" i="1"/>
  <c r="X59" i="1"/>
  <c r="W59" i="1"/>
  <c r="P59" i="1"/>
  <c r="N59" i="1"/>
  <c r="K59" i="1"/>
  <c r="L59" i="1" s="1"/>
  <c r="M59" i="1" s="1"/>
  <c r="H59" i="1"/>
  <c r="E59" i="1"/>
  <c r="AV58" i="1"/>
  <c r="AN58" i="1"/>
  <c r="AF58" i="1"/>
  <c r="X58" i="1"/>
  <c r="W58" i="1"/>
  <c r="P58" i="1"/>
  <c r="N58" i="1"/>
  <c r="L58" i="1"/>
  <c r="M58" i="1" s="1"/>
  <c r="K58" i="1"/>
  <c r="H58" i="1"/>
  <c r="E58" i="1"/>
  <c r="AV57" i="1"/>
  <c r="AN57" i="1"/>
  <c r="AF57" i="1"/>
  <c r="X57" i="1"/>
  <c r="W57" i="1"/>
  <c r="P57" i="1"/>
  <c r="N57" i="1"/>
  <c r="K57" i="1"/>
  <c r="L57" i="1" s="1"/>
  <c r="M57" i="1" s="1"/>
  <c r="H57" i="1"/>
  <c r="E57" i="1"/>
  <c r="AV56" i="1"/>
  <c r="AN56" i="1"/>
  <c r="AF56" i="1"/>
  <c r="X56" i="1"/>
  <c r="W56" i="1"/>
  <c r="P56" i="1"/>
  <c r="N56" i="1"/>
  <c r="K56" i="1"/>
  <c r="L56" i="1"/>
  <c r="M56" i="1" s="1"/>
  <c r="H56" i="1"/>
  <c r="E56" i="1"/>
  <c r="AV55" i="1"/>
  <c r="AN55" i="1"/>
  <c r="AF55" i="1"/>
  <c r="X55" i="1"/>
  <c r="W55" i="1"/>
  <c r="Q55" i="1"/>
  <c r="P55" i="1"/>
  <c r="N55" i="1"/>
  <c r="L55" i="1"/>
  <c r="M55" i="1"/>
  <c r="K55" i="1"/>
  <c r="H55" i="1"/>
  <c r="E55" i="1"/>
  <c r="X54" i="1"/>
  <c r="K54" i="1"/>
  <c r="H54" i="1"/>
  <c r="E54" i="1"/>
  <c r="AV53" i="1"/>
  <c r="AN53" i="1"/>
  <c r="AF53" i="1"/>
  <c r="X53" i="1"/>
  <c r="W53" i="1"/>
  <c r="P53" i="1"/>
  <c r="N53" i="1"/>
  <c r="K53" i="1"/>
  <c r="L53" i="1"/>
  <c r="M53" i="1" s="1"/>
  <c r="H53" i="1"/>
  <c r="E53" i="1"/>
  <c r="AV52" i="1"/>
  <c r="AN52" i="1"/>
  <c r="AF52" i="1"/>
  <c r="X52" i="1"/>
  <c r="W52" i="1"/>
  <c r="P52" i="1"/>
  <c r="N52" i="1"/>
  <c r="K52" i="1"/>
  <c r="L52" i="1" s="1"/>
  <c r="M52" i="1" s="1"/>
  <c r="H52" i="1"/>
  <c r="E52" i="1"/>
  <c r="AV51" i="1"/>
  <c r="AN51" i="1"/>
  <c r="AF51" i="1"/>
  <c r="X51" i="1"/>
  <c r="W51" i="1"/>
  <c r="P51" i="1"/>
  <c r="N51" i="1"/>
  <c r="K51" i="1"/>
  <c r="L51" i="1"/>
  <c r="H51" i="1"/>
  <c r="E51" i="1"/>
  <c r="AV50" i="1"/>
  <c r="AN50" i="1"/>
  <c r="AF50" i="1"/>
  <c r="X50" i="1"/>
  <c r="W50" i="1"/>
  <c r="Q50" i="1"/>
  <c r="P50" i="1"/>
  <c r="N50" i="1"/>
  <c r="L50" i="1"/>
  <c r="M50" i="1" s="1"/>
  <c r="K50" i="1"/>
  <c r="H50" i="1"/>
  <c r="E50" i="1"/>
  <c r="AV49" i="1"/>
  <c r="AN49" i="1"/>
  <c r="AF49" i="1"/>
  <c r="X49" i="1"/>
  <c r="W49" i="1"/>
  <c r="P49" i="1"/>
  <c r="N49" i="1"/>
  <c r="K49" i="1"/>
  <c r="L49" i="1"/>
  <c r="M49" i="1" s="1"/>
  <c r="H49" i="1"/>
  <c r="E49" i="1"/>
  <c r="X48" i="1"/>
  <c r="K48" i="1"/>
  <c r="H48" i="1"/>
  <c r="E48" i="1"/>
  <c r="AV47" i="1"/>
  <c r="AN47" i="1"/>
  <c r="AF47" i="1"/>
  <c r="X47" i="1"/>
  <c r="W47" i="1"/>
  <c r="P47" i="1"/>
  <c r="N47" i="1"/>
  <c r="K47" i="1"/>
  <c r="L47" i="1" s="1"/>
  <c r="M47" i="1" s="1"/>
  <c r="H47" i="1"/>
  <c r="E47" i="1"/>
  <c r="AV46" i="1"/>
  <c r="AN46" i="1"/>
  <c r="AF46" i="1"/>
  <c r="X46" i="1"/>
  <c r="W46" i="1"/>
  <c r="P46" i="1"/>
  <c r="N46" i="1"/>
  <c r="K46" i="1"/>
  <c r="L46" i="1"/>
  <c r="M46" i="1"/>
  <c r="H46" i="1"/>
  <c r="E46" i="1"/>
  <c r="X45" i="1"/>
  <c r="K45" i="1"/>
  <c r="H45" i="1"/>
  <c r="E45" i="1"/>
  <c r="AV44" i="1"/>
  <c r="AN44" i="1"/>
  <c r="AF44" i="1"/>
  <c r="X44" i="1"/>
  <c r="W44" i="1"/>
  <c r="P44" i="1"/>
  <c r="N44" i="1"/>
  <c r="K44" i="1"/>
  <c r="L44" i="1" s="1"/>
  <c r="M44" i="1" s="1"/>
  <c r="H44" i="1"/>
  <c r="E44" i="1"/>
  <c r="AV43" i="1"/>
  <c r="AN43" i="1"/>
  <c r="AF43" i="1"/>
  <c r="X43" i="1"/>
  <c r="W43" i="1"/>
  <c r="P43" i="1"/>
  <c r="N43" i="1"/>
  <c r="M43" i="1"/>
  <c r="K43" i="1"/>
  <c r="L43" i="1" s="1"/>
  <c r="H43" i="1"/>
  <c r="E43" i="1"/>
  <c r="X42" i="1"/>
  <c r="K42" i="1"/>
  <c r="H42" i="1"/>
  <c r="E42" i="1"/>
  <c r="AV41" i="1"/>
  <c r="AN41" i="1"/>
  <c r="AF41" i="1"/>
  <c r="X41" i="1"/>
  <c r="W41" i="1"/>
  <c r="P41" i="1"/>
  <c r="N41" i="1"/>
  <c r="M41" i="1"/>
  <c r="K41" i="1"/>
  <c r="L41" i="1" s="1"/>
  <c r="H41" i="1"/>
  <c r="E41" i="1"/>
  <c r="AV40" i="1"/>
  <c r="AN40" i="1"/>
  <c r="AF40" i="1"/>
  <c r="X40" i="1"/>
  <c r="BP40" i="1"/>
  <c r="W40" i="1"/>
  <c r="P40" i="1"/>
  <c r="N40" i="1"/>
  <c r="K40" i="1"/>
  <c r="L40" i="1" s="1"/>
  <c r="M40" i="1" s="1"/>
  <c r="H40" i="1"/>
  <c r="E40" i="1"/>
  <c r="X39" i="1"/>
  <c r="K39" i="1"/>
  <c r="H39" i="1"/>
  <c r="E39" i="1"/>
  <c r="AV38" i="1"/>
  <c r="AN38" i="1"/>
  <c r="AF38" i="1"/>
  <c r="X38" i="1"/>
  <c r="W38" i="1"/>
  <c r="Q38" i="1"/>
  <c r="P38" i="1"/>
  <c r="N38" i="1"/>
  <c r="M38" i="1"/>
  <c r="K38" i="1"/>
  <c r="L38" i="1" s="1"/>
  <c r="H38" i="1"/>
  <c r="E38" i="1"/>
  <c r="AV37" i="1"/>
  <c r="AN37" i="1"/>
  <c r="AF37" i="1"/>
  <c r="X37" i="1"/>
  <c r="W37" i="1"/>
  <c r="P37" i="1"/>
  <c r="N37" i="1"/>
  <c r="K37" i="1"/>
  <c r="L37" i="1"/>
  <c r="M37" i="1" s="1"/>
  <c r="H37" i="1"/>
  <c r="E37" i="1"/>
  <c r="X36" i="1"/>
  <c r="K36" i="1"/>
  <c r="H36" i="1"/>
  <c r="E36" i="1"/>
  <c r="AV35" i="1"/>
  <c r="AN35" i="1"/>
  <c r="AF35" i="1"/>
  <c r="X35" i="1"/>
  <c r="W35" i="1"/>
  <c r="P35" i="1"/>
  <c r="N35" i="1"/>
  <c r="K35" i="1"/>
  <c r="L35" i="1"/>
  <c r="H35" i="1"/>
  <c r="E35" i="1"/>
  <c r="AV34" i="1"/>
  <c r="AN34" i="1"/>
  <c r="AF34" i="1"/>
  <c r="X34" i="1"/>
  <c r="W34" i="1"/>
  <c r="P34" i="1"/>
  <c r="N34" i="1"/>
  <c r="K34" i="1"/>
  <c r="L34" i="1"/>
  <c r="M34" i="1" s="1"/>
  <c r="H34" i="1"/>
  <c r="E34" i="1"/>
  <c r="X33" i="1"/>
  <c r="K33" i="1"/>
  <c r="H33" i="1"/>
  <c r="E33" i="1"/>
  <c r="AV32" i="1"/>
  <c r="AN32" i="1"/>
  <c r="AF32" i="1"/>
  <c r="X32" i="1"/>
  <c r="W32" i="1"/>
  <c r="Q32" i="1"/>
  <c r="P32" i="1"/>
  <c r="N32" i="1"/>
  <c r="L32" i="1"/>
  <c r="M32" i="1"/>
  <c r="K32" i="1"/>
  <c r="H32" i="1"/>
  <c r="E32" i="1"/>
  <c r="AV31" i="1"/>
  <c r="AN31" i="1"/>
  <c r="AF31" i="1"/>
  <c r="X31" i="1"/>
  <c r="W31" i="1"/>
  <c r="P31" i="1"/>
  <c r="N31" i="1"/>
  <c r="K31" i="1"/>
  <c r="L31" i="1" s="1"/>
  <c r="M31" i="1" s="1"/>
  <c r="H31" i="1"/>
  <c r="E31" i="1"/>
  <c r="X30" i="1"/>
  <c r="K30" i="1"/>
  <c r="H30" i="1"/>
  <c r="E30" i="1"/>
  <c r="AV29" i="1"/>
  <c r="AN29" i="1"/>
  <c r="AF29" i="1"/>
  <c r="X29" i="1"/>
  <c r="W29" i="1"/>
  <c r="P29" i="1"/>
  <c r="N29" i="1"/>
  <c r="K29" i="1"/>
  <c r="H29" i="1"/>
  <c r="E29" i="1"/>
  <c r="AV28" i="1"/>
  <c r="AN28" i="1"/>
  <c r="AF28" i="1"/>
  <c r="X28" i="1"/>
  <c r="W28" i="1"/>
  <c r="P28" i="1"/>
  <c r="N28" i="1"/>
  <c r="K28" i="1"/>
  <c r="L28" i="1"/>
  <c r="M28" i="1" s="1"/>
  <c r="H28" i="1"/>
  <c r="E28" i="1"/>
  <c r="X27" i="1"/>
  <c r="K27" i="1"/>
  <c r="H27" i="1"/>
  <c r="E27" i="1"/>
  <c r="X26" i="1"/>
  <c r="K26" i="1"/>
  <c r="H26" i="1"/>
  <c r="E26" i="1"/>
  <c r="AV25" i="1"/>
  <c r="AN25" i="1"/>
  <c r="AF25" i="1"/>
  <c r="X25" i="1"/>
  <c r="W25" i="1"/>
  <c r="P25" i="1"/>
  <c r="N25" i="1"/>
  <c r="L25" i="1"/>
  <c r="M25" i="1" s="1"/>
  <c r="K25" i="1"/>
  <c r="H25" i="1"/>
  <c r="E25" i="1"/>
  <c r="AV24" i="1"/>
  <c r="AN24" i="1"/>
  <c r="AF24" i="1"/>
  <c r="X24" i="1"/>
  <c r="W24" i="1"/>
  <c r="P24" i="1"/>
  <c r="O24" i="1"/>
  <c r="N24" i="1"/>
  <c r="K24" i="1"/>
  <c r="H24" i="1"/>
  <c r="E24" i="1"/>
  <c r="AV23" i="1"/>
  <c r="AN23" i="1"/>
  <c r="AF23" i="1"/>
  <c r="X23" i="1"/>
  <c r="W23" i="1"/>
  <c r="Q23" i="1"/>
  <c r="P23" i="1"/>
  <c r="O23" i="1"/>
  <c r="N23" i="1"/>
  <c r="L23" i="1"/>
  <c r="M23" i="1" s="1"/>
  <c r="K23" i="1"/>
  <c r="H23" i="1"/>
  <c r="E23" i="1"/>
  <c r="AV22" i="1"/>
  <c r="AN22" i="1"/>
  <c r="AF22" i="1"/>
  <c r="X22" i="1"/>
  <c r="W22" i="1"/>
  <c r="Q22" i="1"/>
  <c r="P22" i="1"/>
  <c r="O22" i="1"/>
  <c r="L22" i="1" s="1"/>
  <c r="M22" i="1" s="1"/>
  <c r="N22" i="1"/>
  <c r="K22" i="1"/>
  <c r="H22" i="1"/>
  <c r="E22" i="1"/>
  <c r="AV21" i="1"/>
  <c r="AN21" i="1"/>
  <c r="AF21" i="1"/>
  <c r="X21" i="1"/>
  <c r="W21" i="1"/>
  <c r="Q21" i="1"/>
  <c r="P21" i="1"/>
  <c r="O21" i="1"/>
  <c r="N21" i="1"/>
  <c r="L21" i="1"/>
  <c r="M21" i="1"/>
  <c r="K21" i="1"/>
  <c r="H21" i="1"/>
  <c r="E21" i="1"/>
  <c r="AV20" i="1"/>
  <c r="AN20" i="1"/>
  <c r="AF20" i="1"/>
  <c r="X20" i="1"/>
  <c r="W20" i="1"/>
  <c r="P20" i="1"/>
  <c r="O20" i="1"/>
  <c r="L20" i="1" s="1"/>
  <c r="M20" i="1" s="1"/>
  <c r="N20" i="1"/>
  <c r="K20" i="1"/>
  <c r="H20" i="1"/>
  <c r="E20" i="1"/>
  <c r="AV19" i="1"/>
  <c r="AN19" i="1"/>
  <c r="AF19" i="1"/>
  <c r="X19" i="1"/>
  <c r="W19" i="1"/>
  <c r="Q19" i="1"/>
  <c r="P19" i="1"/>
  <c r="O19" i="1"/>
  <c r="N19" i="1"/>
  <c r="L19" i="1"/>
  <c r="M19" i="1" s="1"/>
  <c r="K19" i="1"/>
  <c r="H19" i="1"/>
  <c r="E19" i="1"/>
  <c r="AV18" i="1"/>
  <c r="AN18" i="1"/>
  <c r="AF18" i="1"/>
  <c r="X18" i="1"/>
  <c r="W18" i="1"/>
  <c r="Q18" i="1"/>
  <c r="P18" i="1"/>
  <c r="O18" i="1"/>
  <c r="N18" i="1"/>
  <c r="K18" i="1"/>
  <c r="H18" i="1"/>
  <c r="E18" i="1"/>
  <c r="AV17" i="1"/>
  <c r="AN17" i="1"/>
  <c r="AF17" i="1"/>
  <c r="X17" i="1"/>
  <c r="W17" i="1"/>
  <c r="Q17" i="1"/>
  <c r="P17" i="1"/>
  <c r="O17" i="1"/>
  <c r="L17" i="1" s="1"/>
  <c r="M17" i="1" s="1"/>
  <c r="N17" i="1"/>
  <c r="K17" i="1"/>
  <c r="H17" i="1"/>
  <c r="E17" i="1"/>
  <c r="AV16" i="1"/>
  <c r="AN16" i="1"/>
  <c r="AF16" i="1"/>
  <c r="X16" i="1"/>
  <c r="W16" i="1"/>
  <c r="P16" i="1"/>
  <c r="O16" i="1"/>
  <c r="L16" i="1" s="1"/>
  <c r="M16" i="1" s="1"/>
  <c r="N16" i="1"/>
  <c r="K16" i="1"/>
  <c r="H16" i="1"/>
  <c r="E16" i="1"/>
  <c r="H15" i="1"/>
  <c r="E15" i="1"/>
  <c r="H14" i="1"/>
  <c r="E14" i="1"/>
  <c r="H13" i="1"/>
  <c r="E13" i="1"/>
  <c r="BO12" i="1"/>
  <c r="Q11" i="1"/>
  <c r="Q24" i="1" s="1"/>
  <c r="C4" i="1"/>
  <c r="C2" i="1"/>
  <c r="Q104" i="1"/>
  <c r="Q106" i="1"/>
  <c r="Q102" i="1"/>
  <c r="Q107" i="1"/>
  <c r="Q103" i="1"/>
  <c r="Q99" i="1"/>
  <c r="Q105" i="1"/>
  <c r="Q94" i="1"/>
  <c r="Q93" i="1"/>
  <c r="Q101" i="1"/>
  <c r="Q90" i="1"/>
  <c r="Q96" i="1"/>
  <c r="Q91" i="1"/>
  <c r="Q97" i="1"/>
  <c r="Q92" i="1"/>
  <c r="Q87" i="1"/>
  <c r="Q86" i="1"/>
  <c r="Q81" i="1"/>
  <c r="Q75" i="1"/>
  <c r="Q100" i="1"/>
  <c r="Q95" i="1"/>
  <c r="Q82" i="1"/>
  <c r="Q80" i="1"/>
  <c r="Q77" i="1"/>
  <c r="Q71" i="1"/>
  <c r="Q67" i="1"/>
  <c r="Q83" i="1"/>
  <c r="Q73" i="1"/>
  <c r="Q70" i="1"/>
  <c r="Q66" i="1"/>
  <c r="Q65" i="1"/>
  <c r="Q61" i="1"/>
  <c r="Q56" i="1"/>
  <c r="Q51" i="1"/>
  <c r="Q46" i="1"/>
  <c r="Q74" i="1"/>
  <c r="Q88" i="1"/>
  <c r="Q84" i="1"/>
  <c r="Q76" i="1"/>
  <c r="Q69" i="1"/>
  <c r="Q68" i="1"/>
  <c r="Q64" i="1"/>
  <c r="Q53" i="1"/>
  <c r="Q63" i="1"/>
  <c r="Q62" i="1"/>
  <c r="Q59" i="1"/>
  <c r="Q57" i="1"/>
  <c r="Q52" i="1"/>
  <c r="Q49" i="1"/>
  <c r="Q41" i="1"/>
  <c r="Q89" i="1"/>
  <c r="Q58" i="1"/>
  <c r="R11" i="1"/>
  <c r="Q28" i="1"/>
  <c r="Q34" i="1"/>
  <c r="Q44" i="1"/>
  <c r="Q31" i="1"/>
  <c r="Q37" i="1"/>
  <c r="Q43" i="1"/>
  <c r="Q47" i="1"/>
  <c r="Q29" i="1"/>
  <c r="Q35" i="1"/>
  <c r="Q40" i="1"/>
  <c r="M51" i="1"/>
  <c r="M67" i="1"/>
  <c r="M71" i="1"/>
  <c r="L65" i="1"/>
  <c r="M65" i="1"/>
  <c r="L83" i="1"/>
  <c r="M83" i="1" s="1"/>
  <c r="L87" i="1"/>
  <c r="M87" i="1" s="1"/>
  <c r="L104" i="1"/>
  <c r="M104" i="1"/>
  <c r="R105" i="1"/>
  <c r="R107" i="1"/>
  <c r="R103" i="1"/>
  <c r="R104" i="1"/>
  <c r="R100" i="1"/>
  <c r="R106" i="1"/>
  <c r="R101" i="1"/>
  <c r="R95" i="1"/>
  <c r="R102" i="1"/>
  <c r="R96" i="1"/>
  <c r="R91" i="1"/>
  <c r="R93" i="1"/>
  <c r="R92" i="1"/>
  <c r="R99" i="1"/>
  <c r="R90" i="1"/>
  <c r="R88" i="1"/>
  <c r="R87" i="1"/>
  <c r="R82" i="1"/>
  <c r="R76" i="1"/>
  <c r="R71" i="1"/>
  <c r="R84" i="1"/>
  <c r="R81" i="1"/>
  <c r="R74" i="1"/>
  <c r="R68" i="1"/>
  <c r="R97" i="1"/>
  <c r="R80" i="1"/>
  <c r="R77" i="1"/>
  <c r="R67" i="1"/>
  <c r="R62" i="1"/>
  <c r="R57" i="1"/>
  <c r="R52" i="1"/>
  <c r="R47" i="1"/>
  <c r="R41" i="1"/>
  <c r="R86" i="1"/>
  <c r="R73" i="1"/>
  <c r="R69" i="1"/>
  <c r="R89" i="1"/>
  <c r="R83" i="1"/>
  <c r="R65" i="1"/>
  <c r="R58" i="1"/>
  <c r="R64" i="1"/>
  <c r="R44" i="1"/>
  <c r="R56" i="1"/>
  <c r="R55" i="1"/>
  <c r="R94" i="1"/>
  <c r="R75" i="1"/>
  <c r="R70" i="1"/>
  <c r="R66" i="1"/>
  <c r="R63" i="1"/>
  <c r="R61" i="1"/>
  <c r="R59" i="1"/>
  <c r="R49" i="1"/>
  <c r="R51" i="1"/>
  <c r="R43" i="1"/>
  <c r="R37" i="1"/>
  <c r="R31" i="1"/>
  <c r="R24" i="1"/>
  <c r="R23" i="1"/>
  <c r="R22" i="1"/>
  <c r="R21" i="1"/>
  <c r="R19" i="1"/>
  <c r="S11" i="1"/>
  <c r="R50" i="1"/>
  <c r="R38" i="1"/>
  <c r="R32" i="1"/>
  <c r="R34" i="1"/>
  <c r="R28" i="1"/>
  <c r="R53" i="1"/>
  <c r="R46" i="1"/>
  <c r="R40" i="1"/>
  <c r="R35" i="1"/>
  <c r="R29" i="1"/>
  <c r="R20" i="1"/>
  <c r="R18" i="1"/>
  <c r="R17" i="1"/>
  <c r="R16" i="1"/>
  <c r="R25" i="1"/>
  <c r="S106" i="1"/>
  <c r="S101" i="1"/>
  <c r="S107" i="1"/>
  <c r="S100" i="1"/>
  <c r="S97" i="1"/>
  <c r="S89" i="1"/>
  <c r="S88" i="1"/>
  <c r="S77" i="1"/>
  <c r="S73" i="1"/>
  <c r="S69" i="1"/>
  <c r="S82" i="1"/>
  <c r="S71" i="1"/>
  <c r="S53" i="1"/>
  <c r="S49" i="1"/>
  <c r="S65" i="1"/>
  <c r="S51" i="1"/>
  <c r="S50" i="1"/>
  <c r="S40" i="1"/>
  <c r="S57" i="1"/>
  <c r="S38" i="1"/>
  <c r="S25" i="1"/>
  <c r="S34" i="1"/>
  <c r="S59" i="1"/>
  <c r="S24" i="1"/>
  <c r="S23" i="1"/>
  <c r="S20" i="1"/>
  <c r="S18" i="1"/>
  <c r="S29" i="1"/>
  <c r="S104" i="1" l="1"/>
  <c r="S92" i="1"/>
  <c r="S90" i="1"/>
  <c r="S75" i="1"/>
  <c r="S63" i="1"/>
  <c r="S55" i="1"/>
  <c r="S67" i="1"/>
  <c r="S44" i="1"/>
  <c r="S31" i="1"/>
  <c r="S17" i="1"/>
  <c r="S103" i="1"/>
  <c r="S91" i="1"/>
  <c r="S86" i="1"/>
  <c r="S68" i="1"/>
  <c r="S52" i="1"/>
  <c r="S62" i="1"/>
  <c r="T11" i="1"/>
  <c r="S21" i="1"/>
  <c r="S105" i="1"/>
  <c r="S95" i="1"/>
  <c r="S87" i="1"/>
  <c r="S58" i="1"/>
  <c r="S56" i="1"/>
  <c r="S32" i="1"/>
  <c r="S37" i="1"/>
  <c r="S28" i="1"/>
  <c r="S102" i="1"/>
  <c r="S99" i="1"/>
  <c r="S84" i="1"/>
  <c r="S43" i="1"/>
  <c r="S46" i="1"/>
  <c r="S35" i="1"/>
  <c r="S22" i="1"/>
  <c r="S93" i="1"/>
  <c r="S83" i="1"/>
  <c r="S81" i="1"/>
  <c r="S70" i="1"/>
  <c r="S64" i="1"/>
  <c r="S80" i="1"/>
  <c r="S19" i="1"/>
  <c r="S41" i="1"/>
  <c r="S47" i="1"/>
  <c r="S74" i="1"/>
  <c r="S94" i="1"/>
  <c r="S16" i="1"/>
  <c r="S61" i="1"/>
  <c r="S66" i="1"/>
  <c r="S76" i="1"/>
  <c r="S96" i="1"/>
  <c r="BQ40" i="1"/>
  <c r="BP12" i="1"/>
  <c r="BQ12" i="1" s="1"/>
  <c r="M35" i="1"/>
  <c r="L24" i="1"/>
  <c r="M24" i="1" s="1"/>
  <c r="L29" i="1"/>
  <c r="M29" i="1" s="1"/>
  <c r="M91" i="1"/>
  <c r="M106" i="1"/>
  <c r="L18" i="1"/>
  <c r="M18" i="1" s="1"/>
  <c r="L80" i="1"/>
  <c r="M80" i="1" s="1"/>
  <c r="Q25" i="1"/>
  <c r="Q16" i="1"/>
  <c r="Q20" i="1"/>
  <c r="T102" i="1" l="1"/>
  <c r="T96" i="1"/>
  <c r="T91" i="1"/>
  <c r="T64" i="1"/>
  <c r="T68" i="1"/>
  <c r="T61" i="1"/>
  <c r="T34" i="1"/>
  <c r="T16" i="1"/>
  <c r="T40" i="1"/>
  <c r="T17" i="1"/>
  <c r="T103" i="1"/>
  <c r="T94" i="1"/>
  <c r="T74" i="1"/>
  <c r="T59" i="1"/>
  <c r="T57" i="1"/>
  <c r="T77" i="1"/>
  <c r="T37" i="1"/>
  <c r="T32" i="1"/>
  <c r="T19" i="1"/>
  <c r="T97" i="1"/>
  <c r="T80" i="1"/>
  <c r="T55" i="1"/>
  <c r="T67" i="1"/>
  <c r="T47" i="1"/>
  <c r="T58" i="1"/>
  <c r="T22" i="1"/>
  <c r="T105" i="1"/>
  <c r="T93" i="1"/>
  <c r="T66" i="1"/>
  <c r="T88" i="1"/>
  <c r="T71" i="1"/>
  <c r="U11" i="1"/>
  <c r="T38" i="1"/>
  <c r="T18" i="1"/>
  <c r="T101" i="1"/>
  <c r="T86" i="1"/>
  <c r="T76" i="1"/>
  <c r="T82" i="1"/>
  <c r="T81" i="1"/>
  <c r="T35" i="1"/>
  <c r="T41" i="1"/>
  <c r="T92" i="1"/>
  <c r="T50" i="1"/>
  <c r="T65" i="1"/>
  <c r="T43" i="1"/>
  <c r="T106" i="1"/>
  <c r="T90" i="1"/>
  <c r="T63" i="1"/>
  <c r="T28" i="1"/>
  <c r="T23" i="1"/>
  <c r="T99" i="1"/>
  <c r="T87" i="1"/>
  <c r="T51" i="1"/>
  <c r="T29" i="1"/>
  <c r="T20" i="1"/>
  <c r="T95" i="1"/>
  <c r="T83" i="1"/>
  <c r="T49" i="1"/>
  <c r="T104" i="1"/>
  <c r="T56" i="1"/>
  <c r="T25" i="1"/>
  <c r="T89" i="1"/>
  <c r="T73" i="1"/>
  <c r="T24" i="1"/>
  <c r="T84" i="1"/>
  <c r="T53" i="1"/>
  <c r="T21" i="1"/>
  <c r="T70" i="1"/>
  <c r="T52" i="1"/>
  <c r="T100" i="1"/>
  <c r="T44" i="1"/>
  <c r="T31" i="1"/>
  <c r="T107" i="1"/>
  <c r="T75" i="1"/>
  <c r="T46" i="1"/>
  <c r="T62" i="1"/>
  <c r="T69" i="1"/>
  <c r="U94" i="1" l="1"/>
  <c r="U87" i="1"/>
  <c r="U73" i="1"/>
  <c r="U46" i="1"/>
  <c r="U55" i="1"/>
  <c r="U57" i="1"/>
  <c r="U19" i="1"/>
  <c r="U17" i="1"/>
  <c r="V11" i="1"/>
  <c r="U105" i="1"/>
  <c r="U92" i="1"/>
  <c r="U70" i="1"/>
  <c r="U80" i="1"/>
  <c r="U58" i="1"/>
  <c r="U23" i="1"/>
  <c r="U31" i="1"/>
  <c r="U28" i="1"/>
  <c r="U103" i="1"/>
  <c r="U96" i="1"/>
  <c r="U66" i="1"/>
  <c r="U59" i="1"/>
  <c r="U82" i="1"/>
  <c r="U44" i="1"/>
  <c r="U64" i="1"/>
  <c r="U97" i="1"/>
  <c r="U75" i="1"/>
  <c r="U56" i="1"/>
  <c r="U53" i="1"/>
  <c r="U29" i="1"/>
  <c r="U37" i="1"/>
  <c r="U18" i="1"/>
  <c r="U106" i="1"/>
  <c r="U107" i="1"/>
  <c r="U81" i="1"/>
  <c r="U84" i="1"/>
  <c r="U50" i="1"/>
  <c r="U40" i="1"/>
  <c r="U49" i="1"/>
  <c r="U90" i="1"/>
  <c r="U83" i="1"/>
  <c r="U71" i="1"/>
  <c r="U24" i="1"/>
  <c r="U38" i="1"/>
  <c r="U101" i="1"/>
  <c r="U65" i="1"/>
  <c r="U43" i="1"/>
  <c r="U21" i="1"/>
  <c r="U63" i="1"/>
  <c r="U91" i="1"/>
  <c r="U76" i="1"/>
  <c r="U52" i="1"/>
  <c r="U95" i="1"/>
  <c r="U62" i="1"/>
  <c r="U41" i="1"/>
  <c r="U86" i="1"/>
  <c r="U68" i="1"/>
  <c r="U20" i="1"/>
  <c r="U89" i="1"/>
  <c r="U74" i="1"/>
  <c r="U16" i="1"/>
  <c r="U104" i="1"/>
  <c r="U88" i="1"/>
  <c r="U69" i="1"/>
  <c r="U32" i="1"/>
  <c r="U100" i="1"/>
  <c r="U51" i="1"/>
  <c r="U22" i="1"/>
  <c r="U25" i="1"/>
  <c r="U61" i="1"/>
  <c r="U47" i="1"/>
  <c r="U34" i="1"/>
  <c r="U77" i="1"/>
  <c r="U67" i="1"/>
  <c r="U102" i="1"/>
  <c r="U99" i="1"/>
  <c r="U35" i="1"/>
  <c r="V104" i="1" l="1"/>
  <c r="V97" i="1"/>
  <c r="V80" i="1"/>
  <c r="V67" i="1"/>
  <c r="V101" i="1"/>
  <c r="V49" i="1"/>
  <c r="V50" i="1"/>
  <c r="V21" i="1"/>
  <c r="V29" i="1"/>
  <c r="Y11" i="1"/>
  <c r="V100" i="1"/>
  <c r="V90" i="1"/>
  <c r="V106" i="1"/>
  <c r="V47" i="1"/>
  <c r="V84" i="1"/>
  <c r="V51" i="1"/>
  <c r="V22" i="1"/>
  <c r="V19" i="1"/>
  <c r="V107" i="1"/>
  <c r="V94" i="1"/>
  <c r="V89" i="1"/>
  <c r="V70" i="1"/>
  <c r="V38" i="1"/>
  <c r="V37" i="1"/>
  <c r="V32" i="1"/>
  <c r="V28" i="1"/>
  <c r="V95" i="1"/>
  <c r="V82" i="1"/>
  <c r="V73" i="1"/>
  <c r="V64" i="1"/>
  <c r="V56" i="1"/>
  <c r="V23" i="1"/>
  <c r="V17" i="1"/>
  <c r="V92" i="1"/>
  <c r="V83" i="1"/>
  <c r="V53" i="1"/>
  <c r="V40" i="1"/>
  <c r="V35" i="1"/>
  <c r="V103" i="1"/>
  <c r="V76" i="1"/>
  <c r="V52" i="1"/>
  <c r="V63" i="1"/>
  <c r="V20" i="1"/>
  <c r="V75" i="1"/>
  <c r="V91" i="1"/>
  <c r="V77" i="1"/>
  <c r="V66" i="1"/>
  <c r="V55" i="1"/>
  <c r="V69" i="1"/>
  <c r="V105" i="1"/>
  <c r="V86" i="1"/>
  <c r="V59" i="1"/>
  <c r="V16" i="1"/>
  <c r="V102" i="1"/>
  <c r="V62" i="1"/>
  <c r="V65" i="1"/>
  <c r="V25" i="1"/>
  <c r="V99" i="1"/>
  <c r="V57" i="1"/>
  <c r="V44" i="1"/>
  <c r="V43" i="1"/>
  <c r="V96" i="1"/>
  <c r="V41" i="1"/>
  <c r="V31" i="1"/>
  <c r="V88" i="1"/>
  <c r="V81" i="1"/>
  <c r="V24" i="1"/>
  <c r="V68" i="1"/>
  <c r="V58" i="1"/>
  <c r="V34" i="1"/>
  <c r="V74" i="1"/>
  <c r="V18" i="1"/>
  <c r="V61" i="1"/>
  <c r="V87" i="1"/>
  <c r="V71" i="1"/>
  <c r="V46" i="1"/>
  <c r="Y100" i="1" l="1"/>
  <c r="Y87" i="1"/>
  <c r="Y67" i="1"/>
  <c r="Y46" i="1"/>
  <c r="Y43" i="1"/>
  <c r="Y64" i="1"/>
  <c r="Y20" i="1"/>
  <c r="Y49" i="1"/>
  <c r="Y18" i="1"/>
  <c r="Y104" i="1"/>
  <c r="Y95" i="1"/>
  <c r="Y96" i="1"/>
  <c r="Y61" i="1"/>
  <c r="Y57" i="1"/>
  <c r="Y69" i="1"/>
  <c r="Z11" i="1"/>
  <c r="Y34" i="1"/>
  <c r="Y41" i="1"/>
  <c r="Y97" i="1"/>
  <c r="Y89" i="1"/>
  <c r="Y51" i="1"/>
  <c r="Y71" i="1"/>
  <c r="Y47" i="1"/>
  <c r="Y31" i="1"/>
  <c r="Y17" i="1"/>
  <c r="Y102" i="1"/>
  <c r="Y101" i="1"/>
  <c r="Y66" i="1"/>
  <c r="Y68" i="1"/>
  <c r="Y80" i="1"/>
  <c r="Y29" i="1"/>
  <c r="Y28" i="1"/>
  <c r="Y99" i="1"/>
  <c r="Y75" i="1"/>
  <c r="Y82" i="1"/>
  <c r="Y62" i="1"/>
  <c r="Y37" i="1"/>
  <c r="Y25" i="1"/>
  <c r="Y90" i="1"/>
  <c r="Y76" i="1"/>
  <c r="Y55" i="1"/>
  <c r="Y63" i="1"/>
  <c r="Y24" i="1"/>
  <c r="Y107" i="1"/>
  <c r="Y92" i="1"/>
  <c r="Y65" i="1"/>
  <c r="Y58" i="1"/>
  <c r="Y32" i="1"/>
  <c r="Y21" i="1"/>
  <c r="Y86" i="1"/>
  <c r="Y59" i="1"/>
  <c r="Y40" i="1"/>
  <c r="Y81" i="1"/>
  <c r="Y74" i="1"/>
  <c r="Y22" i="1"/>
  <c r="Y83" i="1"/>
  <c r="Y53" i="1"/>
  <c r="Y38" i="1"/>
  <c r="Y106" i="1"/>
  <c r="Y73" i="1"/>
  <c r="Y77" i="1"/>
  <c r="Y23" i="1"/>
  <c r="Y103" i="1"/>
  <c r="Y70" i="1"/>
  <c r="Y52" i="1"/>
  <c r="Y19" i="1"/>
  <c r="Y91" i="1"/>
  <c r="Y88" i="1"/>
  <c r="Y44" i="1"/>
  <c r="Y35" i="1"/>
  <c r="Y16" i="1"/>
  <c r="Y105" i="1"/>
  <c r="Y94" i="1"/>
  <c r="Y50" i="1"/>
  <c r="Y84" i="1"/>
  <c r="Y56" i="1"/>
  <c r="Z104" i="1" l="1"/>
  <c r="Z96" i="1"/>
  <c r="Z76" i="1"/>
  <c r="Z75" i="1"/>
  <c r="Z41" i="1"/>
  <c r="Z51" i="1"/>
  <c r="Z59" i="1"/>
  <c r="Z21" i="1"/>
  <c r="Z69" i="1"/>
  <c r="Z16" i="1"/>
  <c r="Z99" i="1"/>
  <c r="Z88" i="1"/>
  <c r="Z89" i="1"/>
  <c r="Z47" i="1"/>
  <c r="Z49" i="1"/>
  <c r="Z40" i="1"/>
  <c r="Z50" i="1"/>
  <c r="Z29" i="1"/>
  <c r="Z102" i="1"/>
  <c r="Z87" i="1"/>
  <c r="Z73" i="1"/>
  <c r="Z56" i="1"/>
  <c r="Z65" i="1"/>
  <c r="Z22" i="1"/>
  <c r="Z43" i="1"/>
  <c r="Z105" i="1"/>
  <c r="Z91" i="1"/>
  <c r="Z86" i="1"/>
  <c r="Z62" i="1"/>
  <c r="Z74" i="1"/>
  <c r="Z44" i="1"/>
  <c r="Z32" i="1"/>
  <c r="Z19" i="1"/>
  <c r="Z92" i="1"/>
  <c r="Z83" i="1"/>
  <c r="Z81" i="1"/>
  <c r="Z31" i="1"/>
  <c r="Z61" i="1"/>
  <c r="Z100" i="1"/>
  <c r="Z82" i="1"/>
  <c r="Z57" i="1"/>
  <c r="Z84" i="1"/>
  <c r="Z17" i="1"/>
  <c r="Z18" i="1"/>
  <c r="Z95" i="1"/>
  <c r="Z80" i="1"/>
  <c r="Z70" i="1"/>
  <c r="Z55" i="1"/>
  <c r="Z25" i="1"/>
  <c r="Z106" i="1"/>
  <c r="Z67" i="1"/>
  <c r="Z46" i="1"/>
  <c r="Z20" i="1"/>
  <c r="Z94" i="1"/>
  <c r="Z66" i="1"/>
  <c r="Z37" i="1"/>
  <c r="AA11" i="1"/>
  <c r="Z93" i="1"/>
  <c r="Z52" i="1"/>
  <c r="Z24" i="1"/>
  <c r="Z97" i="1"/>
  <c r="Z64" i="1"/>
  <c r="Z23" i="1"/>
  <c r="Z90" i="1"/>
  <c r="Z53" i="1"/>
  <c r="Z34" i="1"/>
  <c r="Z107" i="1"/>
  <c r="Z68" i="1"/>
  <c r="Z63" i="1"/>
  <c r="Z35" i="1"/>
  <c r="Z28" i="1"/>
  <c r="Z71" i="1"/>
  <c r="Z77" i="1"/>
  <c r="Z101" i="1"/>
  <c r="Z103" i="1"/>
  <c r="Z58" i="1"/>
  <c r="Z38" i="1"/>
  <c r="AA96" i="1" l="1"/>
  <c r="AA99" i="1"/>
  <c r="AA97" i="1"/>
  <c r="AA58" i="1"/>
  <c r="AA62" i="1"/>
  <c r="AA66" i="1"/>
  <c r="AA65" i="1"/>
  <c r="AA37" i="1"/>
  <c r="AA18" i="1"/>
  <c r="AA104" i="1"/>
  <c r="AA94" i="1"/>
  <c r="AA73" i="1"/>
  <c r="AA53" i="1"/>
  <c r="AA50" i="1"/>
  <c r="AA75" i="1"/>
  <c r="AA28" i="1"/>
  <c r="AA21" i="1"/>
  <c r="AA29" i="1"/>
  <c r="AA107" i="1"/>
  <c r="AA91" i="1"/>
  <c r="AA74" i="1"/>
  <c r="AA70" i="1"/>
  <c r="AA40" i="1"/>
  <c r="AA47" i="1"/>
  <c r="AA23" i="1"/>
  <c r="AA35" i="1"/>
  <c r="AA93" i="1"/>
  <c r="AA90" i="1"/>
  <c r="AA80" i="1"/>
  <c r="AA76" i="1"/>
  <c r="AA82" i="1"/>
  <c r="AA38" i="1"/>
  <c r="AA19" i="1"/>
  <c r="AA101" i="1"/>
  <c r="AA83" i="1"/>
  <c r="AA43" i="1"/>
  <c r="AA59" i="1"/>
  <c r="AA46" i="1"/>
  <c r="AA52" i="1"/>
  <c r="AA103" i="1"/>
  <c r="AA69" i="1"/>
  <c r="AA61" i="1"/>
  <c r="AA32" i="1"/>
  <c r="AA22" i="1"/>
  <c r="AA106" i="1"/>
  <c r="AA89" i="1"/>
  <c r="AA68" i="1"/>
  <c r="AA56" i="1"/>
  <c r="AA41" i="1"/>
  <c r="AA17" i="1"/>
  <c r="AA88" i="1"/>
  <c r="AA71" i="1"/>
  <c r="AA31" i="1"/>
  <c r="AA77" i="1"/>
  <c r="AA44" i="1"/>
  <c r="AA24" i="1"/>
  <c r="AA102" i="1"/>
  <c r="AA87" i="1"/>
  <c r="AA67" i="1"/>
  <c r="AA20" i="1"/>
  <c r="AA105" i="1"/>
  <c r="AA86" i="1"/>
  <c r="AA57" i="1"/>
  <c r="AA16" i="1"/>
  <c r="AA92" i="1"/>
  <c r="AA63" i="1"/>
  <c r="AA51" i="1"/>
  <c r="AB11" i="1"/>
  <c r="AA84" i="1"/>
  <c r="AA81" i="1"/>
  <c r="AA55" i="1"/>
  <c r="AA100" i="1"/>
  <c r="AA49" i="1"/>
  <c r="AA64" i="1"/>
  <c r="AA95" i="1"/>
  <c r="AA25" i="1"/>
  <c r="AA34" i="1"/>
  <c r="AB105" i="1" l="1"/>
  <c r="AB99" i="1"/>
  <c r="AB80" i="1"/>
  <c r="AB96" i="1"/>
  <c r="AB74" i="1"/>
  <c r="AB69" i="1"/>
  <c r="AB73" i="1"/>
  <c r="AB53" i="1"/>
  <c r="AB34" i="1"/>
  <c r="AB51" i="1"/>
  <c r="AB25" i="1"/>
  <c r="AB18" i="1"/>
  <c r="AB93" i="1"/>
  <c r="AB82" i="1"/>
  <c r="AB55" i="1"/>
  <c r="AB65" i="1"/>
  <c r="AB56" i="1"/>
  <c r="AB57" i="1"/>
  <c r="AB32" i="1"/>
  <c r="AB17" i="1"/>
  <c r="AB102" i="1"/>
  <c r="AB86" i="1"/>
  <c r="AB70" i="1"/>
  <c r="AB90" i="1"/>
  <c r="AB63" i="1"/>
  <c r="AB28" i="1"/>
  <c r="AB35" i="1"/>
  <c r="AB23" i="1"/>
  <c r="AB107" i="1"/>
  <c r="AB77" i="1"/>
  <c r="AB66" i="1"/>
  <c r="AB47" i="1"/>
  <c r="AB75" i="1"/>
  <c r="AB19" i="1"/>
  <c r="AB101" i="1"/>
  <c r="AB84" i="1"/>
  <c r="AB50" i="1"/>
  <c r="AB41" i="1"/>
  <c r="AB37" i="1"/>
  <c r="AB31" i="1"/>
  <c r="AB104" i="1"/>
  <c r="AB81" i="1"/>
  <c r="AB76" i="1"/>
  <c r="AB100" i="1"/>
  <c r="AB59" i="1"/>
  <c r="AB61" i="1"/>
  <c r="AB62" i="1"/>
  <c r="AB92" i="1"/>
  <c r="AB44" i="1"/>
  <c r="AB49" i="1"/>
  <c r="AB40" i="1"/>
  <c r="AB94" i="1"/>
  <c r="AB95" i="1"/>
  <c r="AB46" i="1"/>
  <c r="AB24" i="1"/>
  <c r="AB89" i="1"/>
  <c r="AB83" i="1"/>
  <c r="AB43" i="1"/>
  <c r="AB22" i="1"/>
  <c r="AB88" i="1"/>
  <c r="AB58" i="1"/>
  <c r="AC11" i="1"/>
  <c r="AB21" i="1"/>
  <c r="AB97" i="1"/>
  <c r="AB64" i="1"/>
  <c r="AB68" i="1"/>
  <c r="AB29" i="1"/>
  <c r="AB106" i="1"/>
  <c r="AB16" i="1"/>
  <c r="AB71" i="1"/>
  <c r="AB67" i="1"/>
  <c r="AB91" i="1"/>
  <c r="AB103" i="1"/>
  <c r="AB20" i="1"/>
  <c r="AB52" i="1"/>
  <c r="AB38" i="1"/>
  <c r="AB87" i="1"/>
  <c r="AC99" i="1" l="1"/>
  <c r="AC91" i="1"/>
  <c r="AC70" i="1"/>
  <c r="AC71" i="1"/>
  <c r="AC69" i="1"/>
  <c r="AC57" i="1"/>
  <c r="AC35" i="1"/>
  <c r="AC31" i="1"/>
  <c r="AC44" i="1"/>
  <c r="AC101" i="1"/>
  <c r="AC87" i="1"/>
  <c r="AC66" i="1"/>
  <c r="AC46" i="1"/>
  <c r="AC47" i="1"/>
  <c r="AC38" i="1"/>
  <c r="AC24" i="1"/>
  <c r="AC28" i="1"/>
  <c r="AC104" i="1"/>
  <c r="AC90" i="1"/>
  <c r="AC81" i="1"/>
  <c r="AC74" i="1"/>
  <c r="AC63" i="1"/>
  <c r="AC53" i="1"/>
  <c r="AC18" i="1"/>
  <c r="AD11" i="1"/>
  <c r="AC17" i="1"/>
  <c r="AC93" i="1"/>
  <c r="AC84" i="1"/>
  <c r="AC51" i="1"/>
  <c r="AC58" i="1"/>
  <c r="AC89" i="1"/>
  <c r="AC34" i="1"/>
  <c r="AC106" i="1"/>
  <c r="AC100" i="1"/>
  <c r="AC88" i="1"/>
  <c r="AC55" i="1"/>
  <c r="AC50" i="1"/>
  <c r="AC23" i="1"/>
  <c r="AC49" i="1"/>
  <c r="AC102" i="1"/>
  <c r="AC86" i="1"/>
  <c r="AC83" i="1"/>
  <c r="AC41" i="1"/>
  <c r="AC25" i="1"/>
  <c r="AC77" i="1"/>
  <c r="AC103" i="1"/>
  <c r="AC75" i="1"/>
  <c r="AC80" i="1"/>
  <c r="AC29" i="1"/>
  <c r="AC105" i="1"/>
  <c r="AC76" i="1"/>
  <c r="AC52" i="1"/>
  <c r="AC22" i="1"/>
  <c r="AC20" i="1"/>
  <c r="AC94" i="1"/>
  <c r="AC67" i="1"/>
  <c r="AC68" i="1"/>
  <c r="AC16" i="1"/>
  <c r="AC19" i="1"/>
  <c r="AC97" i="1"/>
  <c r="AC59" i="1"/>
  <c r="AC32" i="1"/>
  <c r="AC82" i="1"/>
  <c r="AC43" i="1"/>
  <c r="AC107" i="1"/>
  <c r="AC92" i="1"/>
  <c r="AC56" i="1"/>
  <c r="AC64" i="1"/>
  <c r="AC40" i="1"/>
  <c r="AC21" i="1"/>
  <c r="AC95" i="1"/>
  <c r="AC65" i="1"/>
  <c r="AC61" i="1"/>
  <c r="AC37" i="1"/>
  <c r="AC96" i="1"/>
  <c r="AC62" i="1"/>
  <c r="AC73" i="1"/>
  <c r="AD105" i="1" l="1"/>
  <c r="AD104" i="1"/>
  <c r="AD94" i="1"/>
  <c r="AD82" i="1"/>
  <c r="AD81" i="1"/>
  <c r="AD41" i="1"/>
  <c r="AD74" i="1"/>
  <c r="AD64" i="1"/>
  <c r="AD23" i="1"/>
  <c r="AD49" i="1"/>
  <c r="AE11" i="1"/>
  <c r="AD95" i="1"/>
  <c r="AD90" i="1"/>
  <c r="AD83" i="1"/>
  <c r="AD66" i="1"/>
  <c r="AD65" i="1"/>
  <c r="AD61" i="1"/>
  <c r="AD58" i="1"/>
  <c r="AD20" i="1"/>
  <c r="AD35" i="1"/>
  <c r="AD102" i="1"/>
  <c r="AD93" i="1"/>
  <c r="AD84" i="1"/>
  <c r="AD69" i="1"/>
  <c r="AD46" i="1"/>
  <c r="AD24" i="1"/>
  <c r="AD32" i="1"/>
  <c r="AD91" i="1"/>
  <c r="AD76" i="1"/>
  <c r="AD62" i="1"/>
  <c r="AD78" i="1"/>
  <c r="AD55" i="1"/>
  <c r="AD19" i="1"/>
  <c r="AD17" i="1"/>
  <c r="AD99" i="1"/>
  <c r="AD71" i="1"/>
  <c r="AD47" i="1"/>
  <c r="AD43" i="1"/>
  <c r="AD44" i="1"/>
  <c r="AD28" i="1"/>
  <c r="AD97" i="1"/>
  <c r="AD75" i="1"/>
  <c r="AD80" i="1"/>
  <c r="AD38" i="1"/>
  <c r="AD34" i="1"/>
  <c r="AD101" i="1"/>
  <c r="AD73" i="1"/>
  <c r="AD89" i="1"/>
  <c r="AD63" i="1"/>
  <c r="AD56" i="1"/>
  <c r="AD92" i="1"/>
  <c r="AD68" i="1"/>
  <c r="AD86" i="1"/>
  <c r="AD53" i="1"/>
  <c r="AD40" i="1"/>
  <c r="AD70" i="1"/>
  <c r="AD77" i="1"/>
  <c r="AD29" i="1"/>
  <c r="AD106" i="1"/>
  <c r="AD37" i="1"/>
  <c r="AD100" i="1"/>
  <c r="AD87" i="1"/>
  <c r="AD52" i="1"/>
  <c r="AD50" i="1"/>
  <c r="AD21" i="1"/>
  <c r="AD25" i="1"/>
  <c r="AD51" i="1"/>
  <c r="AD103" i="1"/>
  <c r="AD31" i="1"/>
  <c r="AD96" i="1"/>
  <c r="AD18" i="1"/>
  <c r="AD88" i="1"/>
  <c r="AD16" i="1"/>
  <c r="AD59" i="1"/>
  <c r="AD22" i="1"/>
  <c r="AD57" i="1"/>
  <c r="AD107" i="1"/>
  <c r="AD67" i="1"/>
  <c r="AE101" i="1" l="1"/>
  <c r="AE93" i="1"/>
  <c r="AE73" i="1"/>
  <c r="AE63" i="1"/>
  <c r="AE66" i="1"/>
  <c r="AE55" i="1"/>
  <c r="AE47" i="1"/>
  <c r="AE44" i="1"/>
  <c r="AE23" i="1"/>
  <c r="AG11" i="1"/>
  <c r="AE106" i="1"/>
  <c r="AE99" i="1"/>
  <c r="AE89" i="1"/>
  <c r="AE78" i="1"/>
  <c r="AE49" i="1"/>
  <c r="AE64" i="1"/>
  <c r="AE87" i="1"/>
  <c r="AE32" i="1"/>
  <c r="AE41" i="1"/>
  <c r="AE20" i="1"/>
  <c r="AE107" i="1"/>
  <c r="AE92" i="1"/>
  <c r="AE80" i="1"/>
  <c r="AE86" i="1"/>
  <c r="AE62" i="1"/>
  <c r="AE51" i="1"/>
  <c r="AE37" i="1"/>
  <c r="AE16" i="1"/>
  <c r="AE103" i="1"/>
  <c r="AE84" i="1"/>
  <c r="AE75" i="1"/>
  <c r="AE71" i="1"/>
  <c r="AE65" i="1"/>
  <c r="AE29" i="1"/>
  <c r="AE22" i="1"/>
  <c r="AE97" i="1"/>
  <c r="AE68" i="1"/>
  <c r="AE56" i="1"/>
  <c r="AE25" i="1"/>
  <c r="AE21" i="1"/>
  <c r="AE102" i="1"/>
  <c r="AE91" i="1"/>
  <c r="AE58" i="1"/>
  <c r="AE70" i="1"/>
  <c r="AE35" i="1"/>
  <c r="AE19" i="1"/>
  <c r="AE104" i="1"/>
  <c r="AE88" i="1"/>
  <c r="AE53" i="1"/>
  <c r="AE52" i="1"/>
  <c r="AE82" i="1"/>
  <c r="AE18" i="1"/>
  <c r="AE105" i="1"/>
  <c r="AE83" i="1"/>
  <c r="AE43" i="1"/>
  <c r="AE40" i="1"/>
  <c r="AE34" i="1"/>
  <c r="AE17" i="1"/>
  <c r="AE100" i="1"/>
  <c r="AE81" i="1"/>
  <c r="AE61" i="1"/>
  <c r="AE77" i="1"/>
  <c r="AE28" i="1"/>
  <c r="AE94" i="1"/>
  <c r="AE76" i="1"/>
  <c r="AE57" i="1"/>
  <c r="AE46" i="1"/>
  <c r="AE24" i="1"/>
  <c r="AE69" i="1"/>
  <c r="AE74" i="1"/>
  <c r="AE59" i="1"/>
  <c r="AE50" i="1"/>
  <c r="AE90" i="1"/>
  <c r="AE96" i="1"/>
  <c r="AE95" i="1"/>
  <c r="AE67" i="1"/>
  <c r="AE38" i="1"/>
  <c r="AE31" i="1"/>
  <c r="AG94" i="1" l="1"/>
  <c r="AG87" i="1"/>
  <c r="AG71" i="1"/>
  <c r="AG56" i="1"/>
  <c r="AG88" i="1"/>
  <c r="AG59" i="1"/>
  <c r="AG50" i="1"/>
  <c r="AG19" i="1"/>
  <c r="AG34" i="1"/>
  <c r="AG102" i="1"/>
  <c r="AG90" i="1"/>
  <c r="AG78" i="1"/>
  <c r="AG89" i="1"/>
  <c r="AG68" i="1"/>
  <c r="AG66" i="1"/>
  <c r="AG49" i="1"/>
  <c r="AG62" i="1"/>
  <c r="AG76" i="1"/>
  <c r="AG22" i="1"/>
  <c r="AG93" i="1"/>
  <c r="AG70" i="1"/>
  <c r="AG61" i="1"/>
  <c r="AG69" i="1"/>
  <c r="AG29" i="1"/>
  <c r="AG20" i="1"/>
  <c r="AG24" i="1"/>
  <c r="AG103" i="1"/>
  <c r="AG91" i="1"/>
  <c r="AG67" i="1"/>
  <c r="AG84" i="1"/>
  <c r="AG80" i="1"/>
  <c r="AG47" i="1"/>
  <c r="AG52" i="1"/>
  <c r="AG25" i="1"/>
  <c r="AG101" i="1"/>
  <c r="AG105" i="1"/>
  <c r="AG73" i="1"/>
  <c r="AG57" i="1"/>
  <c r="AG17" i="1"/>
  <c r="AG96" i="1"/>
  <c r="AG82" i="1"/>
  <c r="AG58" i="1"/>
  <c r="AG35" i="1"/>
  <c r="AG32" i="1"/>
  <c r="AG100" i="1"/>
  <c r="AG92" i="1"/>
  <c r="AG55" i="1"/>
  <c r="AG23" i="1"/>
  <c r="AG44" i="1"/>
  <c r="AG97" i="1"/>
  <c r="AG77" i="1"/>
  <c r="AG83" i="1"/>
  <c r="AG21" i="1"/>
  <c r="AG43" i="1"/>
  <c r="AG104" i="1"/>
  <c r="AG95" i="1"/>
  <c r="AG53" i="1"/>
  <c r="AG40" i="1"/>
  <c r="AG74" i="1"/>
  <c r="AH11" i="1"/>
  <c r="AG107" i="1"/>
  <c r="AG99" i="1"/>
  <c r="AG63" i="1"/>
  <c r="AG86" i="1"/>
  <c r="AG64" i="1"/>
  <c r="AG75" i="1"/>
  <c r="AG37" i="1"/>
  <c r="AG65" i="1"/>
  <c r="AG31" i="1"/>
  <c r="AG106" i="1"/>
  <c r="AG41" i="1"/>
  <c r="AG16" i="1"/>
  <c r="AG46" i="1"/>
  <c r="AG38" i="1"/>
  <c r="AG28" i="1"/>
  <c r="AG51" i="1"/>
  <c r="AG18" i="1"/>
  <c r="AG81" i="1"/>
  <c r="AH105" i="1" l="1"/>
  <c r="AH102" i="1"/>
  <c r="AH82" i="1"/>
  <c r="AH66" i="1"/>
  <c r="AH41" i="1"/>
  <c r="AH59" i="1"/>
  <c r="AH94" i="1"/>
  <c r="AH22" i="1"/>
  <c r="AH40" i="1"/>
  <c r="AH19" i="1"/>
  <c r="AH100" i="1"/>
  <c r="AH92" i="1"/>
  <c r="AH99" i="1"/>
  <c r="AH67" i="1"/>
  <c r="AH83" i="1"/>
  <c r="AH58" i="1"/>
  <c r="AH46" i="1"/>
  <c r="AH18" i="1"/>
  <c r="AH34" i="1"/>
  <c r="AH64" i="1"/>
  <c r="AH106" i="1"/>
  <c r="AH87" i="1"/>
  <c r="AH78" i="1"/>
  <c r="AH69" i="1"/>
  <c r="AH61" i="1"/>
  <c r="AH20" i="1"/>
  <c r="AH49" i="1"/>
  <c r="AH97" i="1"/>
  <c r="AH84" i="1"/>
  <c r="AH52" i="1"/>
  <c r="AH89" i="1"/>
  <c r="AH37" i="1"/>
  <c r="AH44" i="1"/>
  <c r="AH17" i="1"/>
  <c r="AH107" i="1"/>
  <c r="AH90" i="1"/>
  <c r="AH62" i="1"/>
  <c r="AH77" i="1"/>
  <c r="AH23" i="1"/>
  <c r="AH35" i="1"/>
  <c r="AH103" i="1"/>
  <c r="AH88" i="1"/>
  <c r="AH57" i="1"/>
  <c r="AH56" i="1"/>
  <c r="AH21" i="1"/>
  <c r="AH29" i="1"/>
  <c r="AH104" i="1"/>
  <c r="AH76" i="1"/>
  <c r="AH47" i="1"/>
  <c r="AH50" i="1"/>
  <c r="AH16" i="1"/>
  <c r="AH25" i="1"/>
  <c r="AH101" i="1"/>
  <c r="AH71" i="1"/>
  <c r="AH75" i="1"/>
  <c r="AH38" i="1"/>
  <c r="AI11" i="1"/>
  <c r="AH28" i="1"/>
  <c r="AH95" i="1"/>
  <c r="AH73" i="1"/>
  <c r="AH53" i="1"/>
  <c r="AH81" i="1"/>
  <c r="AH43" i="1"/>
  <c r="AH93" i="1"/>
  <c r="AH63" i="1"/>
  <c r="AH91" i="1"/>
  <c r="AH51" i="1"/>
  <c r="AH70" i="1"/>
  <c r="AH24" i="1"/>
  <c r="AH68" i="1"/>
  <c r="AH55" i="1"/>
  <c r="AH65" i="1"/>
  <c r="AH32" i="1"/>
  <c r="AH74" i="1"/>
  <c r="AH31" i="1"/>
  <c r="AH96" i="1"/>
  <c r="AH86" i="1"/>
  <c r="AH80" i="1"/>
  <c r="AI107" i="1" l="1"/>
  <c r="AI95" i="1"/>
  <c r="AI88" i="1"/>
  <c r="AI69" i="1"/>
  <c r="AI58" i="1"/>
  <c r="AI52" i="1"/>
  <c r="AI55" i="1"/>
  <c r="AI41" i="1"/>
  <c r="AI23" i="1"/>
  <c r="AJ11" i="1"/>
  <c r="AI96" i="1"/>
  <c r="AI93" i="1"/>
  <c r="AI73" i="1"/>
  <c r="AI71" i="1"/>
  <c r="AI43" i="1"/>
  <c r="AI59" i="1"/>
  <c r="AI38" i="1"/>
  <c r="AI35" i="1"/>
  <c r="AI20" i="1"/>
  <c r="AI104" i="1"/>
  <c r="AI97" i="1"/>
  <c r="AI80" i="1"/>
  <c r="AI63" i="1"/>
  <c r="AI61" i="1"/>
  <c r="AI25" i="1"/>
  <c r="AI24" i="1"/>
  <c r="AI29" i="1"/>
  <c r="AI100" i="1"/>
  <c r="AI84" i="1"/>
  <c r="AI82" i="1"/>
  <c r="AI78" i="1"/>
  <c r="AI40" i="1"/>
  <c r="AI34" i="1"/>
  <c r="AI19" i="1"/>
  <c r="AI92" i="1"/>
  <c r="AI77" i="1"/>
  <c r="AI53" i="1"/>
  <c r="AI62" i="1"/>
  <c r="AI37" i="1"/>
  <c r="AI103" i="1"/>
  <c r="AI87" i="1"/>
  <c r="AI49" i="1"/>
  <c r="AI56" i="1"/>
  <c r="AI31" i="1"/>
  <c r="AI99" i="1"/>
  <c r="AI76" i="1"/>
  <c r="AI65" i="1"/>
  <c r="AI50" i="1"/>
  <c r="AI22" i="1"/>
  <c r="AI94" i="1"/>
  <c r="AI75" i="1"/>
  <c r="AI74" i="1"/>
  <c r="AI32" i="1"/>
  <c r="AI21" i="1"/>
  <c r="AI106" i="1"/>
  <c r="AI81" i="1"/>
  <c r="AI64" i="1"/>
  <c r="AI18" i="1"/>
  <c r="AI91" i="1"/>
  <c r="AI86" i="1"/>
  <c r="AI105" i="1"/>
  <c r="AI51" i="1"/>
  <c r="AI67" i="1"/>
  <c r="AI101" i="1"/>
  <c r="AI47" i="1"/>
  <c r="AI90" i="1"/>
  <c r="AI44" i="1"/>
  <c r="AI83" i="1"/>
  <c r="AI28" i="1"/>
  <c r="AI102" i="1"/>
  <c r="AI66" i="1"/>
  <c r="AI16" i="1"/>
  <c r="AI89" i="1"/>
  <c r="AI70" i="1"/>
  <c r="AI68" i="1"/>
  <c r="AI17" i="1"/>
  <c r="AI46" i="1"/>
  <c r="AI57" i="1"/>
  <c r="AJ104" i="1" l="1"/>
  <c r="AJ91" i="1"/>
  <c r="AJ83" i="1"/>
  <c r="AJ55" i="1"/>
  <c r="AJ78" i="1"/>
  <c r="AJ65" i="1"/>
  <c r="AJ34" i="1"/>
  <c r="AJ35" i="1"/>
  <c r="AJ25" i="1"/>
  <c r="AJ18" i="1"/>
  <c r="AJ103" i="1"/>
  <c r="AJ97" i="1"/>
  <c r="AJ89" i="1"/>
  <c r="AJ76" i="1"/>
  <c r="AJ96" i="1"/>
  <c r="AJ43" i="1"/>
  <c r="AJ47" i="1"/>
  <c r="AJ24" i="1"/>
  <c r="AJ20" i="1"/>
  <c r="AJ51" i="1"/>
  <c r="AJ94" i="1"/>
  <c r="AJ88" i="1"/>
  <c r="AJ44" i="1"/>
  <c r="AJ90" i="1"/>
  <c r="AJ41" i="1"/>
  <c r="AJ23" i="1"/>
  <c r="AJ37" i="1"/>
  <c r="AJ106" i="1"/>
  <c r="AJ86" i="1"/>
  <c r="AJ75" i="1"/>
  <c r="AJ57" i="1"/>
  <c r="AJ61" i="1"/>
  <c r="AJ22" i="1"/>
  <c r="AJ38" i="1"/>
  <c r="AJ107" i="1"/>
  <c r="AJ93" i="1"/>
  <c r="AJ59" i="1"/>
  <c r="AJ77" i="1"/>
  <c r="AJ17" i="1"/>
  <c r="AJ52" i="1"/>
  <c r="AJ105" i="1"/>
  <c r="AJ84" i="1"/>
  <c r="AJ50" i="1"/>
  <c r="AJ66" i="1"/>
  <c r="AJ68" i="1"/>
  <c r="AJ49" i="1"/>
  <c r="AJ102" i="1"/>
  <c r="AJ80" i="1"/>
  <c r="AJ82" i="1"/>
  <c r="AJ58" i="1"/>
  <c r="AJ40" i="1"/>
  <c r="AJ31" i="1"/>
  <c r="AJ100" i="1"/>
  <c r="AJ74" i="1"/>
  <c r="AJ70" i="1"/>
  <c r="AJ46" i="1"/>
  <c r="AJ29" i="1"/>
  <c r="AJ21" i="1"/>
  <c r="AJ99" i="1"/>
  <c r="AJ56" i="1"/>
  <c r="AJ19" i="1"/>
  <c r="AJ73" i="1"/>
  <c r="AJ81" i="1"/>
  <c r="AJ62" i="1"/>
  <c r="AJ95" i="1"/>
  <c r="AJ67" i="1"/>
  <c r="AJ92" i="1"/>
  <c r="AJ28" i="1"/>
  <c r="AJ87" i="1"/>
  <c r="AJ53" i="1"/>
  <c r="AJ63" i="1"/>
  <c r="AK11" i="1"/>
  <c r="AJ101" i="1"/>
  <c r="AJ69" i="1"/>
  <c r="AJ64" i="1"/>
  <c r="AJ71" i="1"/>
  <c r="AJ32" i="1"/>
  <c r="AJ16" i="1"/>
  <c r="AK105" i="1" l="1"/>
  <c r="AK97" i="1"/>
  <c r="AK77" i="1"/>
  <c r="AK65" i="1"/>
  <c r="AK66" i="1"/>
  <c r="AK44" i="1"/>
  <c r="AK35" i="1"/>
  <c r="AK43" i="1"/>
  <c r="AK34" i="1"/>
  <c r="AK102" i="1"/>
  <c r="AK96" i="1"/>
  <c r="AK86" i="1"/>
  <c r="AK88" i="1"/>
  <c r="AK51" i="1"/>
  <c r="AK50" i="1"/>
  <c r="AK57" i="1"/>
  <c r="AK19" i="1"/>
  <c r="AK22" i="1"/>
  <c r="AK23" i="1"/>
  <c r="AK100" i="1"/>
  <c r="AK87" i="1"/>
  <c r="AK83" i="1"/>
  <c r="AK76" i="1"/>
  <c r="AK68" i="1"/>
  <c r="AK32" i="1"/>
  <c r="AK41" i="1"/>
  <c r="AK104" i="1"/>
  <c r="AK93" i="1"/>
  <c r="AK75" i="1"/>
  <c r="AK61" i="1"/>
  <c r="AK82" i="1"/>
  <c r="AK59" i="1"/>
  <c r="AK37" i="1"/>
  <c r="AK21" i="1"/>
  <c r="AK94" i="1"/>
  <c r="AK70" i="1"/>
  <c r="AK69" i="1"/>
  <c r="AK89" i="1"/>
  <c r="AK31" i="1"/>
  <c r="AK90" i="1"/>
  <c r="AK74" i="1"/>
  <c r="AK64" i="1"/>
  <c r="AK63" i="1"/>
  <c r="AK16" i="1"/>
  <c r="AK91" i="1"/>
  <c r="AK67" i="1"/>
  <c r="AK62" i="1"/>
  <c r="AK40" i="1"/>
  <c r="AK38" i="1"/>
  <c r="AK95" i="1"/>
  <c r="AK84" i="1"/>
  <c r="AK53" i="1"/>
  <c r="AK29" i="1"/>
  <c r="AK25" i="1"/>
  <c r="AK106" i="1"/>
  <c r="AK80" i="1"/>
  <c r="AK20" i="1"/>
  <c r="AK28" i="1"/>
  <c r="AK101" i="1"/>
  <c r="AK55" i="1"/>
  <c r="AK103" i="1"/>
  <c r="AK46" i="1"/>
  <c r="AK18" i="1"/>
  <c r="AK99" i="1"/>
  <c r="AK52" i="1"/>
  <c r="AK17" i="1"/>
  <c r="AK92" i="1"/>
  <c r="AK71" i="1"/>
  <c r="AK81" i="1"/>
  <c r="AK58" i="1"/>
  <c r="AK56" i="1"/>
  <c r="AK24" i="1"/>
  <c r="AK73" i="1"/>
  <c r="AK49" i="1"/>
  <c r="AL11" i="1"/>
  <c r="AK47" i="1"/>
  <c r="AK78" i="1"/>
  <c r="AK107" i="1"/>
  <c r="AL105" i="1" l="1"/>
  <c r="AL93" i="1"/>
  <c r="AL88" i="1"/>
  <c r="AL66" i="1"/>
  <c r="AL41" i="1"/>
  <c r="AL58" i="1"/>
  <c r="AL49" i="1"/>
  <c r="AL21" i="1"/>
  <c r="AM11" i="1"/>
  <c r="AL29" i="1"/>
  <c r="AL100" i="1"/>
  <c r="AL91" i="1"/>
  <c r="AL76" i="1"/>
  <c r="AL67" i="1"/>
  <c r="AL80" i="1"/>
  <c r="AL73" i="1"/>
  <c r="AL37" i="1"/>
  <c r="AL63" i="1"/>
  <c r="AL65" i="1"/>
  <c r="AL16" i="1"/>
  <c r="AL104" i="1"/>
  <c r="AL92" i="1"/>
  <c r="AL68" i="1"/>
  <c r="AL83" i="1"/>
  <c r="AL64" i="1"/>
  <c r="AL22" i="1"/>
  <c r="AL101" i="1"/>
  <c r="AL87" i="1"/>
  <c r="AL62" i="1"/>
  <c r="AL81" i="1"/>
  <c r="AL44" i="1"/>
  <c r="AL51" i="1"/>
  <c r="AL40" i="1"/>
  <c r="AL107" i="1"/>
  <c r="AL94" i="1"/>
  <c r="AL57" i="1"/>
  <c r="AL75" i="1"/>
  <c r="AL20" i="1"/>
  <c r="AL46" i="1"/>
  <c r="AL90" i="1"/>
  <c r="AL103" i="1"/>
  <c r="AL52" i="1"/>
  <c r="AL38" i="1"/>
  <c r="AL17" i="1"/>
  <c r="AL35" i="1"/>
  <c r="AL106" i="1"/>
  <c r="AL82" i="1"/>
  <c r="AL47" i="1"/>
  <c r="AL53" i="1"/>
  <c r="AL50" i="1"/>
  <c r="AL19" i="1"/>
  <c r="AL102" i="1"/>
  <c r="AL71" i="1"/>
  <c r="AL84" i="1"/>
  <c r="AL69" i="1"/>
  <c r="AL32" i="1"/>
  <c r="AL18" i="1"/>
  <c r="AL89" i="1"/>
  <c r="AL70" i="1"/>
  <c r="AL25" i="1"/>
  <c r="AL95" i="1"/>
  <c r="AL43" i="1"/>
  <c r="AL59" i="1"/>
  <c r="AL86" i="1"/>
  <c r="AL56" i="1"/>
  <c r="AL61" i="1"/>
  <c r="AL96" i="1"/>
  <c r="AL31" i="1"/>
  <c r="AL97" i="1"/>
  <c r="AL24" i="1"/>
  <c r="AL74" i="1"/>
  <c r="AL28" i="1"/>
  <c r="AL23" i="1"/>
  <c r="AL34" i="1"/>
  <c r="AL99" i="1"/>
  <c r="AL78" i="1"/>
  <c r="AL77" i="1"/>
  <c r="AL55" i="1"/>
  <c r="AM107" i="1" l="1"/>
  <c r="AM100" i="1"/>
  <c r="AM83" i="1"/>
  <c r="AM69" i="1"/>
  <c r="AM43" i="1"/>
  <c r="AM80" i="1"/>
  <c r="AM62" i="1"/>
  <c r="AO11" i="1"/>
  <c r="AM24" i="1"/>
  <c r="AM16" i="1"/>
  <c r="AM96" i="1"/>
  <c r="AM94" i="1"/>
  <c r="AM86" i="1"/>
  <c r="AM66" i="1"/>
  <c r="AM90" i="1"/>
  <c r="AM51" i="1"/>
  <c r="AM50" i="1"/>
  <c r="AM38" i="1"/>
  <c r="AM21" i="1"/>
  <c r="AM105" i="1"/>
  <c r="AM89" i="1"/>
  <c r="AM71" i="1"/>
  <c r="AM76" i="1"/>
  <c r="AM41" i="1"/>
  <c r="AM32" i="1"/>
  <c r="AM23" i="1"/>
  <c r="AM101" i="1"/>
  <c r="AM95" i="1"/>
  <c r="AM68" i="1"/>
  <c r="AM65" i="1"/>
  <c r="AM52" i="1"/>
  <c r="AM37" i="1"/>
  <c r="AM29" i="1"/>
  <c r="AM63" i="1"/>
  <c r="AM47" i="1"/>
  <c r="AM103" i="1"/>
  <c r="AM88" i="1"/>
  <c r="AM59" i="1"/>
  <c r="AM31" i="1"/>
  <c r="AM97" i="1"/>
  <c r="AM77" i="1"/>
  <c r="AM58" i="1"/>
  <c r="AM64" i="1"/>
  <c r="AM93" i="1"/>
  <c r="AM73" i="1"/>
  <c r="AM53" i="1"/>
  <c r="AM57" i="1"/>
  <c r="AM25" i="1"/>
  <c r="AM20" i="1"/>
  <c r="AM92" i="1"/>
  <c r="AM49" i="1"/>
  <c r="AM40" i="1"/>
  <c r="AM19" i="1"/>
  <c r="AM82" i="1"/>
  <c r="AM46" i="1"/>
  <c r="AM70" i="1"/>
  <c r="AM44" i="1"/>
  <c r="AM106" i="1"/>
  <c r="AM78" i="1"/>
  <c r="AM61" i="1"/>
  <c r="AM104" i="1"/>
  <c r="AM87" i="1"/>
  <c r="AM28" i="1"/>
  <c r="AM99" i="1"/>
  <c r="AM67" i="1"/>
  <c r="AM22" i="1"/>
  <c r="AM81" i="1"/>
  <c r="AM55" i="1"/>
  <c r="AM35" i="1"/>
  <c r="AM34" i="1"/>
  <c r="AM18" i="1"/>
  <c r="AM102" i="1"/>
  <c r="AM17" i="1"/>
  <c r="AM74" i="1"/>
  <c r="AM91" i="1"/>
  <c r="AM84" i="1"/>
  <c r="AM75" i="1"/>
  <c r="AM56" i="1"/>
  <c r="AO99" i="1" l="1"/>
  <c r="AO93" i="1"/>
  <c r="AO83" i="1"/>
  <c r="AO56" i="1"/>
  <c r="AO66" i="1"/>
  <c r="AO63" i="1"/>
  <c r="AO53" i="1"/>
  <c r="AO41" i="1"/>
  <c r="AO38" i="1"/>
  <c r="AO25" i="1"/>
  <c r="AO104" i="1"/>
  <c r="AO105" i="1"/>
  <c r="AO86" i="1"/>
  <c r="AO67" i="1"/>
  <c r="AO92" i="1"/>
  <c r="AO82" i="1"/>
  <c r="AO44" i="1"/>
  <c r="AO49" i="1"/>
  <c r="AO107" i="1"/>
  <c r="AO90" i="1"/>
  <c r="AO74" i="1"/>
  <c r="AO89" i="1"/>
  <c r="AO50" i="1"/>
  <c r="AO47" i="1"/>
  <c r="AO31" i="1"/>
  <c r="AO20" i="1"/>
  <c r="AO91" i="1"/>
  <c r="AO80" i="1"/>
  <c r="AO68" i="1"/>
  <c r="AO43" i="1"/>
  <c r="AO18" i="1"/>
  <c r="AO28" i="1"/>
  <c r="AO106" i="1"/>
  <c r="AO76" i="1"/>
  <c r="AO62" i="1"/>
  <c r="AO40" i="1"/>
  <c r="AP11" i="1"/>
  <c r="AO96" i="1"/>
  <c r="AO64" i="1"/>
  <c r="AO103" i="1"/>
  <c r="AO81" i="1"/>
  <c r="AO61" i="1"/>
  <c r="AO69" i="1"/>
  <c r="AO78" i="1"/>
  <c r="AO24" i="1"/>
  <c r="AO17" i="1"/>
  <c r="AO100" i="1"/>
  <c r="AO51" i="1"/>
  <c r="AO52" i="1"/>
  <c r="AO23" i="1"/>
  <c r="AO75" i="1"/>
  <c r="AO57" i="1"/>
  <c r="AO16" i="1"/>
  <c r="AO102" i="1"/>
  <c r="AO65" i="1"/>
  <c r="AO55" i="1"/>
  <c r="AO19" i="1"/>
  <c r="AO94" i="1"/>
  <c r="AO46" i="1"/>
  <c r="AO35" i="1"/>
  <c r="AO95" i="1"/>
  <c r="AO71" i="1"/>
  <c r="AO22" i="1"/>
  <c r="AO87" i="1"/>
  <c r="AO88" i="1"/>
  <c r="AO37" i="1"/>
  <c r="AO73" i="1"/>
  <c r="AO58" i="1"/>
  <c r="AO34" i="1"/>
  <c r="AO59" i="1"/>
  <c r="AO29" i="1"/>
  <c r="AO21" i="1"/>
  <c r="AO97" i="1"/>
  <c r="AO101" i="1"/>
  <c r="AO32" i="1"/>
  <c r="AO70" i="1"/>
  <c r="AO84" i="1"/>
  <c r="AO77" i="1"/>
  <c r="AP94" i="1" l="1"/>
  <c r="AP99" i="1"/>
  <c r="AP101" i="1"/>
  <c r="AP93" i="1"/>
  <c r="AP73" i="1"/>
  <c r="AP80" i="1"/>
  <c r="AP49" i="1"/>
  <c r="AP46" i="1"/>
  <c r="AP22" i="1"/>
  <c r="AP51" i="1"/>
  <c r="AP28" i="1"/>
  <c r="AP100" i="1"/>
  <c r="AP90" i="1"/>
  <c r="AP68" i="1"/>
  <c r="AP57" i="1"/>
  <c r="AP86" i="1"/>
  <c r="AP59" i="1"/>
  <c r="AP24" i="1"/>
  <c r="AP66" i="1"/>
  <c r="AP88" i="1"/>
  <c r="AP102" i="1"/>
  <c r="AP81" i="1"/>
  <c r="AP58" i="1"/>
  <c r="AP23" i="1"/>
  <c r="AP95" i="1"/>
  <c r="AP52" i="1"/>
  <c r="AP35" i="1"/>
  <c r="AP91" i="1"/>
  <c r="AP82" i="1"/>
  <c r="AP83" i="1"/>
  <c r="AP41" i="1"/>
  <c r="AP61" i="1"/>
  <c r="AP44" i="1"/>
  <c r="AP20" i="1"/>
  <c r="AP19" i="1"/>
  <c r="AP107" i="1"/>
  <c r="AP75" i="1"/>
  <c r="AP38" i="1"/>
  <c r="AP64" i="1"/>
  <c r="AP17" i="1"/>
  <c r="AP78" i="1"/>
  <c r="AP69" i="1"/>
  <c r="AP18" i="1"/>
  <c r="AP87" i="1"/>
  <c r="AP47" i="1"/>
  <c r="AP50" i="1"/>
  <c r="AP29" i="1"/>
  <c r="AP105" i="1"/>
  <c r="AP76" i="1"/>
  <c r="AP56" i="1"/>
  <c r="AP40" i="1"/>
  <c r="AP16" i="1"/>
  <c r="AP104" i="1"/>
  <c r="AP77" i="1"/>
  <c r="AP53" i="1"/>
  <c r="AP31" i="1"/>
  <c r="AP43" i="1"/>
  <c r="AP106" i="1"/>
  <c r="AP84" i="1"/>
  <c r="AP65" i="1"/>
  <c r="AP21" i="1"/>
  <c r="AP92" i="1"/>
  <c r="AP62" i="1"/>
  <c r="AP63" i="1"/>
  <c r="AP32" i="1"/>
  <c r="AP74" i="1"/>
  <c r="AP25" i="1"/>
  <c r="AP67" i="1"/>
  <c r="AP55" i="1"/>
  <c r="AP89" i="1"/>
  <c r="AP37" i="1"/>
  <c r="AP71" i="1"/>
  <c r="AP103" i="1"/>
  <c r="AP70" i="1"/>
  <c r="AP97" i="1"/>
  <c r="AP96" i="1"/>
  <c r="AP34" i="1"/>
  <c r="AQ11" i="1"/>
  <c r="AQ100" i="1" l="1"/>
  <c r="AQ91" i="1"/>
  <c r="AQ87" i="1"/>
  <c r="AQ43" i="1"/>
  <c r="AQ59" i="1"/>
  <c r="AQ81" i="1"/>
  <c r="AQ25" i="1"/>
  <c r="AQ37" i="1"/>
  <c r="AQ18" i="1"/>
  <c r="AQ107" i="1"/>
  <c r="AQ93" i="1"/>
  <c r="AQ90" i="1"/>
  <c r="AQ63" i="1"/>
  <c r="AQ70" i="1"/>
  <c r="AQ64" i="1"/>
  <c r="AQ32" i="1"/>
  <c r="AQ31" i="1"/>
  <c r="AQ16" i="1"/>
  <c r="AQ106" i="1"/>
  <c r="AQ97" i="1"/>
  <c r="AQ58" i="1"/>
  <c r="AQ62" i="1"/>
  <c r="AR11" i="1"/>
  <c r="AQ51" i="1"/>
  <c r="AQ88" i="1"/>
  <c r="AQ86" i="1"/>
  <c r="AQ24" i="1"/>
  <c r="AQ104" i="1"/>
  <c r="AQ99" i="1"/>
  <c r="AQ77" i="1"/>
  <c r="AQ49" i="1"/>
  <c r="AQ76" i="1"/>
  <c r="AQ67" i="1"/>
  <c r="AQ38" i="1"/>
  <c r="AQ22" i="1"/>
  <c r="AQ47" i="1"/>
  <c r="AQ105" i="1"/>
  <c r="AQ73" i="1"/>
  <c r="AQ74" i="1"/>
  <c r="AQ65" i="1"/>
  <c r="AQ21" i="1"/>
  <c r="AQ29" i="1"/>
  <c r="AQ95" i="1"/>
  <c r="AQ82" i="1"/>
  <c r="AQ35" i="1"/>
  <c r="AQ92" i="1"/>
  <c r="AQ53" i="1"/>
  <c r="AQ71" i="1"/>
  <c r="AQ23" i="1"/>
  <c r="AQ94" i="1"/>
  <c r="AQ80" i="1"/>
  <c r="AQ84" i="1"/>
  <c r="AQ78" i="1"/>
  <c r="AQ41" i="1"/>
  <c r="AQ17" i="1"/>
  <c r="AQ44" i="1"/>
  <c r="AQ102" i="1"/>
  <c r="AQ83" i="1"/>
  <c r="AQ61" i="1"/>
  <c r="AQ50" i="1"/>
  <c r="AQ96" i="1"/>
  <c r="AQ68" i="1"/>
  <c r="AQ40" i="1"/>
  <c r="AQ28" i="1"/>
  <c r="AQ52" i="1"/>
  <c r="AQ101" i="1"/>
  <c r="AQ56" i="1"/>
  <c r="AQ103" i="1"/>
  <c r="AQ46" i="1"/>
  <c r="AQ20" i="1"/>
  <c r="AQ89" i="1"/>
  <c r="AQ57" i="1"/>
  <c r="AQ69" i="1"/>
  <c r="AQ34" i="1"/>
  <c r="AQ66" i="1"/>
  <c r="AQ55" i="1"/>
  <c r="AQ75" i="1"/>
  <c r="AQ19" i="1"/>
  <c r="AR105" i="1" l="1"/>
  <c r="AR104" i="1"/>
  <c r="AR80" i="1"/>
  <c r="AR65" i="1"/>
  <c r="AR55" i="1"/>
  <c r="AR51" i="1"/>
  <c r="AR49" i="1"/>
  <c r="AR56" i="1"/>
  <c r="AR24" i="1"/>
  <c r="AR32" i="1"/>
  <c r="AR102" i="1"/>
  <c r="AR92" i="1"/>
  <c r="AR78" i="1"/>
  <c r="AR64" i="1"/>
  <c r="AR62" i="1"/>
  <c r="AR67" i="1"/>
  <c r="AR43" i="1"/>
  <c r="AR17" i="1"/>
  <c r="AR18" i="1"/>
  <c r="AR101" i="1"/>
  <c r="AR71" i="1"/>
  <c r="AR41" i="1"/>
  <c r="AR86" i="1"/>
  <c r="AR99" i="1"/>
  <c r="AR84" i="1"/>
  <c r="AR94" i="1"/>
  <c r="AR44" i="1"/>
  <c r="AR57" i="1"/>
  <c r="AR34" i="1"/>
  <c r="AR29" i="1"/>
  <c r="AR46" i="1"/>
  <c r="AR74" i="1"/>
  <c r="AR87" i="1"/>
  <c r="AR95" i="1"/>
  <c r="AR37" i="1"/>
  <c r="AR96" i="1"/>
  <c r="AR91" i="1"/>
  <c r="AR28" i="1"/>
  <c r="AR40" i="1"/>
  <c r="AR97" i="1"/>
  <c r="AR70" i="1"/>
  <c r="AR58" i="1"/>
  <c r="AR22" i="1"/>
  <c r="AR83" i="1"/>
  <c r="AR90" i="1"/>
  <c r="AR66" i="1"/>
  <c r="AR61" i="1"/>
  <c r="AR35" i="1"/>
  <c r="AR21" i="1"/>
  <c r="AR89" i="1"/>
  <c r="AR59" i="1"/>
  <c r="AR52" i="1"/>
  <c r="AR31" i="1"/>
  <c r="AR106" i="1"/>
  <c r="AR81" i="1"/>
  <c r="AR73" i="1"/>
  <c r="AR23" i="1"/>
  <c r="AR16" i="1"/>
  <c r="AR107" i="1"/>
  <c r="AR76" i="1"/>
  <c r="AR19" i="1"/>
  <c r="AR100" i="1"/>
  <c r="AR75" i="1"/>
  <c r="AR25" i="1"/>
  <c r="AR93" i="1"/>
  <c r="AR68" i="1"/>
  <c r="AS11" i="1"/>
  <c r="AR50" i="1"/>
  <c r="AR88" i="1"/>
  <c r="AR63" i="1"/>
  <c r="AR47" i="1"/>
  <c r="AR103" i="1"/>
  <c r="AR82" i="1"/>
  <c r="AR53" i="1"/>
  <c r="AR20" i="1"/>
  <c r="AR77" i="1"/>
  <c r="AR69" i="1"/>
  <c r="AR38" i="1"/>
  <c r="AS102" i="1" l="1"/>
  <c r="AS90" i="1"/>
  <c r="AS81" i="1"/>
  <c r="AS82" i="1"/>
  <c r="AS73" i="1"/>
  <c r="AS77" i="1"/>
  <c r="AS43" i="1"/>
  <c r="AS44" i="1"/>
  <c r="AS68" i="1"/>
  <c r="AS17" i="1"/>
  <c r="AS92" i="1"/>
  <c r="AS87" i="1"/>
  <c r="AS88" i="1"/>
  <c r="AS83" i="1"/>
  <c r="AS66" i="1"/>
  <c r="AS29" i="1"/>
  <c r="AS20" i="1"/>
  <c r="AT11" i="1"/>
  <c r="AS106" i="1"/>
  <c r="AS95" i="1"/>
  <c r="AS70" i="1"/>
  <c r="AS65" i="1"/>
  <c r="AS63" i="1"/>
  <c r="AS55" i="1"/>
  <c r="AS16" i="1"/>
  <c r="AS84" i="1"/>
  <c r="AS40" i="1"/>
  <c r="AS103" i="1"/>
  <c r="AS91" i="1"/>
  <c r="AS61" i="1"/>
  <c r="AS59" i="1"/>
  <c r="AS50" i="1"/>
  <c r="AS32" i="1"/>
  <c r="AS89" i="1"/>
  <c r="AS52" i="1"/>
  <c r="AS49" i="1"/>
  <c r="AS94" i="1"/>
  <c r="AS80" i="1"/>
  <c r="AS74" i="1"/>
  <c r="AS38" i="1"/>
  <c r="AS25" i="1"/>
  <c r="AS105" i="1"/>
  <c r="AS78" i="1"/>
  <c r="AS47" i="1"/>
  <c r="AS21" i="1"/>
  <c r="AS28" i="1"/>
  <c r="AS104" i="1"/>
  <c r="AS97" i="1"/>
  <c r="AS71" i="1"/>
  <c r="AS69" i="1"/>
  <c r="AS37" i="1"/>
  <c r="AS24" i="1"/>
  <c r="AS101" i="1"/>
  <c r="AS75" i="1"/>
  <c r="AS46" i="1"/>
  <c r="AS58" i="1"/>
  <c r="AS19" i="1"/>
  <c r="AS86" i="1"/>
  <c r="AS62" i="1"/>
  <c r="AS100" i="1"/>
  <c r="AS76" i="1"/>
  <c r="AS35" i="1"/>
  <c r="AS67" i="1"/>
  <c r="AS23" i="1"/>
  <c r="AS107" i="1"/>
  <c r="AS56" i="1"/>
  <c r="AS31" i="1"/>
  <c r="AS41" i="1"/>
  <c r="AS96" i="1"/>
  <c r="AS18" i="1"/>
  <c r="AS99" i="1"/>
  <c r="AS51" i="1"/>
  <c r="AS22" i="1"/>
  <c r="AS64" i="1"/>
  <c r="AS53" i="1"/>
  <c r="AS93" i="1"/>
  <c r="AS57" i="1"/>
  <c r="AS34" i="1"/>
  <c r="AT95" i="1" l="1"/>
  <c r="AT88" i="1"/>
  <c r="AT92" i="1"/>
  <c r="AT89" i="1"/>
  <c r="AT47" i="1"/>
  <c r="AT77" i="1"/>
  <c r="AT59" i="1"/>
  <c r="AT21" i="1"/>
  <c r="AT55" i="1"/>
  <c r="AT100" i="1"/>
  <c r="AT90" i="1"/>
  <c r="AT86" i="1"/>
  <c r="AT80" i="1"/>
  <c r="AT84" i="1"/>
  <c r="AT44" i="1"/>
  <c r="AT24" i="1"/>
  <c r="AT34" i="1"/>
  <c r="AT28" i="1"/>
  <c r="AT91" i="1"/>
  <c r="AT82" i="1"/>
  <c r="AT74" i="1"/>
  <c r="AT62" i="1"/>
  <c r="AT51" i="1"/>
  <c r="AT63" i="1"/>
  <c r="AT20" i="1"/>
  <c r="AT29" i="1"/>
  <c r="AT78" i="1"/>
  <c r="AT57" i="1"/>
  <c r="AT58" i="1"/>
  <c r="AT18" i="1"/>
  <c r="AT102" i="1"/>
  <c r="AT73" i="1"/>
  <c r="AT50" i="1"/>
  <c r="AT19" i="1"/>
  <c r="AT104" i="1"/>
  <c r="AT76" i="1"/>
  <c r="AT70" i="1"/>
  <c r="AT53" i="1"/>
  <c r="AT22" i="1"/>
  <c r="AT49" i="1"/>
  <c r="AT94" i="1"/>
  <c r="AT83" i="1"/>
  <c r="AT41" i="1"/>
  <c r="AT38" i="1"/>
  <c r="AT25" i="1"/>
  <c r="AT99" i="1"/>
  <c r="AT56" i="1"/>
  <c r="AT75" i="1"/>
  <c r="AT64" i="1"/>
  <c r="AT61" i="1"/>
  <c r="AT103" i="1"/>
  <c r="AT87" i="1"/>
  <c r="AT81" i="1"/>
  <c r="AT69" i="1"/>
  <c r="AT23" i="1"/>
  <c r="AT16" i="1"/>
  <c r="AT105" i="1"/>
  <c r="AT101" i="1"/>
  <c r="AT31" i="1"/>
  <c r="AT106" i="1"/>
  <c r="AT67" i="1"/>
  <c r="AT40" i="1"/>
  <c r="AT107" i="1"/>
  <c r="AT52" i="1"/>
  <c r="AT32" i="1"/>
  <c r="AT71" i="1"/>
  <c r="AT93" i="1"/>
  <c r="AT66" i="1"/>
  <c r="AT35" i="1"/>
  <c r="AU11" i="1"/>
  <c r="AT96" i="1"/>
  <c r="AT65" i="1"/>
  <c r="AT17" i="1"/>
  <c r="AT46" i="1"/>
  <c r="AT97" i="1"/>
  <c r="AT43" i="1"/>
  <c r="AT37" i="1"/>
  <c r="AT68" i="1"/>
  <c r="AU100" i="1" l="1"/>
  <c r="AU91" i="1"/>
  <c r="AU69" i="1"/>
  <c r="AU63" i="1"/>
  <c r="AU81" i="1"/>
  <c r="AU40" i="1"/>
  <c r="AU41" i="1"/>
  <c r="AU37" i="1"/>
  <c r="AU18" i="1"/>
  <c r="AU106" i="1"/>
  <c r="AU93" i="1"/>
  <c r="AU103" i="1"/>
  <c r="AU86" i="1"/>
  <c r="AU49" i="1"/>
  <c r="AU56" i="1"/>
  <c r="AU47" i="1"/>
  <c r="AU28" i="1"/>
  <c r="AU23" i="1"/>
  <c r="AU82" i="1"/>
  <c r="AU102" i="1"/>
  <c r="AU88" i="1"/>
  <c r="AU43" i="1"/>
  <c r="AU46" i="1"/>
  <c r="AU22" i="1"/>
  <c r="AU80" i="1"/>
  <c r="AU95" i="1"/>
  <c r="AU76" i="1"/>
  <c r="AU55" i="1"/>
  <c r="AW11" i="1"/>
  <c r="AU94" i="1"/>
  <c r="AU66" i="1"/>
  <c r="AU70" i="1"/>
  <c r="AU51" i="1"/>
  <c r="AU38" i="1"/>
  <c r="AU71" i="1"/>
  <c r="AU104" i="1"/>
  <c r="AU89" i="1"/>
  <c r="AU74" i="1"/>
  <c r="AU57" i="1"/>
  <c r="AU25" i="1"/>
  <c r="AU21" i="1"/>
  <c r="AU105" i="1"/>
  <c r="AU84" i="1"/>
  <c r="AU68" i="1"/>
  <c r="AU87" i="1"/>
  <c r="AU20" i="1"/>
  <c r="AU64" i="1"/>
  <c r="AU96" i="1"/>
  <c r="AU73" i="1"/>
  <c r="AU78" i="1"/>
  <c r="AU61" i="1"/>
  <c r="AU52" i="1"/>
  <c r="AU16" i="1"/>
  <c r="AU99" i="1"/>
  <c r="AU53" i="1"/>
  <c r="AU62" i="1"/>
  <c r="AU97" i="1"/>
  <c r="AU65" i="1"/>
  <c r="AU31" i="1"/>
  <c r="AU90" i="1"/>
  <c r="AU92" i="1"/>
  <c r="AU67" i="1"/>
  <c r="AU24" i="1"/>
  <c r="AU83" i="1"/>
  <c r="AU59" i="1"/>
  <c r="AU19" i="1"/>
  <c r="AU35" i="1"/>
  <c r="AU77" i="1"/>
  <c r="AU50" i="1"/>
  <c r="AU17" i="1"/>
  <c r="AU44" i="1"/>
  <c r="AU107" i="1"/>
  <c r="AU75" i="1"/>
  <c r="AU32" i="1"/>
  <c r="AU29" i="1"/>
  <c r="AU34" i="1"/>
  <c r="AU58" i="1"/>
  <c r="AU101" i="1"/>
  <c r="AW104" i="1" l="1"/>
  <c r="AW94" i="1"/>
  <c r="AW95" i="1"/>
  <c r="AW67" i="1"/>
  <c r="AW51" i="1"/>
  <c r="AW62" i="1"/>
  <c r="AW76" i="1"/>
  <c r="AW53" i="1"/>
  <c r="AW32" i="1"/>
  <c r="AX11" i="1"/>
  <c r="AW107" i="1"/>
  <c r="AW90" i="1"/>
  <c r="AW75" i="1"/>
  <c r="AW77" i="1"/>
  <c r="AW68" i="1"/>
  <c r="AW41" i="1"/>
  <c r="AW29" i="1"/>
  <c r="AW37" i="1"/>
  <c r="AW47" i="1"/>
  <c r="AW17" i="1"/>
  <c r="AW91" i="1"/>
  <c r="AW66" i="1"/>
  <c r="AW89" i="1"/>
  <c r="AW22" i="1"/>
  <c r="AW31" i="1"/>
  <c r="AW103" i="1"/>
  <c r="AW70" i="1"/>
  <c r="AW88" i="1"/>
  <c r="AW44" i="1"/>
  <c r="AW92" i="1"/>
  <c r="AW80" i="1"/>
  <c r="AW69" i="1"/>
  <c r="AW49" i="1"/>
  <c r="AW24" i="1"/>
  <c r="AW21" i="1"/>
  <c r="AW106" i="1"/>
  <c r="AW87" i="1"/>
  <c r="AW84" i="1"/>
  <c r="AW83" i="1"/>
  <c r="AW20" i="1"/>
  <c r="AW57" i="1"/>
  <c r="AW25" i="1"/>
  <c r="AW100" i="1"/>
  <c r="AW65" i="1"/>
  <c r="AW19" i="1"/>
  <c r="AW50" i="1"/>
  <c r="AW102" i="1"/>
  <c r="AW55" i="1"/>
  <c r="AW101" i="1"/>
  <c r="AW82" i="1"/>
  <c r="AW46" i="1"/>
  <c r="AW63" i="1"/>
  <c r="AW38" i="1"/>
  <c r="AW28" i="1"/>
  <c r="AW105" i="1"/>
  <c r="AW56" i="1"/>
  <c r="AW43" i="1"/>
  <c r="AW96" i="1"/>
  <c r="AW64" i="1"/>
  <c r="AW23" i="1"/>
  <c r="AW97" i="1"/>
  <c r="AW58" i="1"/>
  <c r="AW16" i="1"/>
  <c r="AW71" i="1"/>
  <c r="AW86" i="1"/>
  <c r="AW52" i="1"/>
  <c r="AW40" i="1"/>
  <c r="AW18" i="1"/>
  <c r="AW81" i="1"/>
  <c r="AW73" i="1"/>
  <c r="AW34" i="1"/>
  <c r="AW74" i="1"/>
  <c r="AW93" i="1"/>
  <c r="AW35" i="1"/>
  <c r="AW78" i="1"/>
  <c r="AW59" i="1"/>
  <c r="AW99" i="1"/>
  <c r="AW61" i="1"/>
  <c r="AX103" i="1" l="1"/>
  <c r="AX93" i="1"/>
  <c r="AX87" i="1"/>
  <c r="AX70" i="1"/>
  <c r="AX41" i="1"/>
  <c r="AX50" i="1"/>
  <c r="AX61" i="1"/>
  <c r="AX24" i="1"/>
  <c r="AX43" i="1"/>
  <c r="AX19" i="1"/>
  <c r="AX102" i="1"/>
  <c r="AX90" i="1"/>
  <c r="AX71" i="1"/>
  <c r="AX67" i="1"/>
  <c r="AX66" i="1"/>
  <c r="AX38" i="1"/>
  <c r="AX55" i="1"/>
  <c r="AX21" i="1"/>
  <c r="AX28" i="1"/>
  <c r="AX40" i="1"/>
  <c r="AX101" i="1"/>
  <c r="AX106" i="1"/>
  <c r="AX68" i="1"/>
  <c r="AX64" i="1"/>
  <c r="AX53" i="1"/>
  <c r="AX23" i="1"/>
  <c r="AX69" i="1"/>
  <c r="AX99" i="1"/>
  <c r="AX76" i="1"/>
  <c r="AX57" i="1"/>
  <c r="AX63" i="1"/>
  <c r="AX56" i="1"/>
  <c r="AX18" i="1"/>
  <c r="AY11" i="1"/>
  <c r="AX96" i="1"/>
  <c r="AX89" i="1"/>
  <c r="AX52" i="1"/>
  <c r="AX51" i="1"/>
  <c r="AX17" i="1"/>
  <c r="AX16" i="1"/>
  <c r="AX105" i="1"/>
  <c r="AX84" i="1"/>
  <c r="AX100" i="1"/>
  <c r="AX88" i="1"/>
  <c r="AX74" i="1"/>
  <c r="AX77" i="1"/>
  <c r="AX59" i="1"/>
  <c r="AX31" i="1"/>
  <c r="AX34" i="1"/>
  <c r="AX104" i="1"/>
  <c r="AX78" i="1"/>
  <c r="AX65" i="1"/>
  <c r="AX32" i="1"/>
  <c r="AX95" i="1"/>
  <c r="AX80" i="1"/>
  <c r="AX83" i="1"/>
  <c r="AX35" i="1"/>
  <c r="AX91" i="1"/>
  <c r="AX62" i="1"/>
  <c r="AX58" i="1"/>
  <c r="AX29" i="1"/>
  <c r="AX22" i="1"/>
  <c r="AX20" i="1"/>
  <c r="AX92" i="1"/>
  <c r="AX47" i="1"/>
  <c r="AX49" i="1"/>
  <c r="AX25" i="1"/>
  <c r="AX94" i="1"/>
  <c r="AX86" i="1"/>
  <c r="AX37" i="1"/>
  <c r="AX97" i="1"/>
  <c r="AX75" i="1"/>
  <c r="AX82" i="1"/>
  <c r="AX73" i="1"/>
  <c r="AX107" i="1"/>
  <c r="AX44" i="1"/>
  <c r="AX46" i="1"/>
  <c r="AX81" i="1"/>
  <c r="AY101" i="1" l="1"/>
  <c r="AY95" i="1"/>
  <c r="AY83" i="1"/>
  <c r="AY69" i="1"/>
  <c r="AY58" i="1"/>
  <c r="AY52" i="1"/>
  <c r="AY62" i="1"/>
  <c r="AY61" i="1"/>
  <c r="AY23" i="1"/>
  <c r="AY50" i="1"/>
  <c r="AY96" i="1"/>
  <c r="AY90" i="1"/>
  <c r="AY73" i="1"/>
  <c r="AY74" i="1"/>
  <c r="AY43" i="1"/>
  <c r="AY66" i="1"/>
  <c r="AY38" i="1"/>
  <c r="AY35" i="1"/>
  <c r="AY20" i="1"/>
  <c r="AY104" i="1"/>
  <c r="AY94" i="1"/>
  <c r="AY87" i="1"/>
  <c r="AY103" i="1"/>
  <c r="AY84" i="1"/>
  <c r="AY75" i="1"/>
  <c r="AY49" i="1"/>
  <c r="AY47" i="1"/>
  <c r="AY29" i="1"/>
  <c r="AY21" i="1"/>
  <c r="AY92" i="1"/>
  <c r="AY82" i="1"/>
  <c r="AY40" i="1"/>
  <c r="AY34" i="1"/>
  <c r="AY99" i="1"/>
  <c r="AY102" i="1"/>
  <c r="AY97" i="1"/>
  <c r="AY77" i="1"/>
  <c r="AY70" i="1"/>
  <c r="AY55" i="1"/>
  <c r="AY41" i="1"/>
  <c r="AY37" i="1"/>
  <c r="AY16" i="1"/>
  <c r="AY100" i="1"/>
  <c r="AY71" i="1"/>
  <c r="AY59" i="1"/>
  <c r="AY56" i="1"/>
  <c r="AY91" i="1"/>
  <c r="AY68" i="1"/>
  <c r="AY46" i="1"/>
  <c r="AY31" i="1"/>
  <c r="AY89" i="1"/>
  <c r="AY63" i="1"/>
  <c r="AY57" i="1"/>
  <c r="AY24" i="1"/>
  <c r="AY25" i="1"/>
  <c r="AY88" i="1"/>
  <c r="AY53" i="1"/>
  <c r="AY44" i="1"/>
  <c r="AY22" i="1"/>
  <c r="AY105" i="1"/>
  <c r="AY65" i="1"/>
  <c r="AY106" i="1"/>
  <c r="AY78" i="1"/>
  <c r="AY80" i="1"/>
  <c r="AY32" i="1"/>
  <c r="AY19" i="1"/>
  <c r="AY86" i="1"/>
  <c r="AY18" i="1"/>
  <c r="AY107" i="1"/>
  <c r="AY76" i="1"/>
  <c r="AY51" i="1"/>
  <c r="AY64" i="1"/>
  <c r="AY17" i="1"/>
  <c r="AY28" i="1"/>
  <c r="AZ11" i="1"/>
  <c r="AY81" i="1"/>
  <c r="AY93" i="1"/>
  <c r="AY67" i="1"/>
  <c r="AZ104" i="1" l="1"/>
  <c r="AZ92" i="1"/>
  <c r="AZ83" i="1"/>
  <c r="AZ75" i="1"/>
  <c r="AZ82" i="1"/>
  <c r="AZ81" i="1"/>
  <c r="AZ28" i="1"/>
  <c r="AZ17" i="1"/>
  <c r="AZ58" i="1"/>
  <c r="AZ103" i="1"/>
  <c r="AZ97" i="1"/>
  <c r="AZ86" i="1"/>
  <c r="AZ65" i="1"/>
  <c r="AZ59" i="1"/>
  <c r="AZ68" i="1"/>
  <c r="AZ67" i="1"/>
  <c r="AZ62" i="1"/>
  <c r="AZ41" i="1"/>
  <c r="AZ23" i="1"/>
  <c r="AZ101" i="1"/>
  <c r="AZ89" i="1"/>
  <c r="AZ66" i="1"/>
  <c r="AZ50" i="1"/>
  <c r="AZ40" i="1"/>
  <c r="AZ19" i="1"/>
  <c r="AZ32" i="1"/>
  <c r="AZ16" i="1"/>
  <c r="AZ99" i="1"/>
  <c r="AZ80" i="1"/>
  <c r="AZ76" i="1"/>
  <c r="AZ56" i="1"/>
  <c r="AZ47" i="1"/>
  <c r="AZ21" i="1"/>
  <c r="AZ107" i="1"/>
  <c r="AZ90" i="1"/>
  <c r="AZ78" i="1"/>
  <c r="AZ51" i="1"/>
  <c r="AZ35" i="1"/>
  <c r="AZ37" i="1"/>
  <c r="AZ93" i="1"/>
  <c r="AZ105" i="1"/>
  <c r="AZ91" i="1"/>
  <c r="AZ69" i="1"/>
  <c r="AZ43" i="1"/>
  <c r="AZ29" i="1"/>
  <c r="AZ24" i="1"/>
  <c r="AZ71" i="1"/>
  <c r="AZ57" i="1"/>
  <c r="AZ106" i="1"/>
  <c r="AZ84" i="1"/>
  <c r="AZ64" i="1"/>
  <c r="AZ61" i="1"/>
  <c r="BA11" i="1"/>
  <c r="AZ22" i="1"/>
  <c r="AZ46" i="1"/>
  <c r="AZ102" i="1"/>
  <c r="AZ74" i="1"/>
  <c r="AZ55" i="1"/>
  <c r="AZ70" i="1"/>
  <c r="AZ77" i="1"/>
  <c r="AZ20" i="1"/>
  <c r="AZ73" i="1"/>
  <c r="AZ100" i="1"/>
  <c r="AZ88" i="1"/>
  <c r="AZ44" i="1"/>
  <c r="AZ52" i="1"/>
  <c r="AZ49" i="1"/>
  <c r="AZ18" i="1"/>
  <c r="AZ38" i="1"/>
  <c r="AZ95" i="1"/>
  <c r="AZ96" i="1"/>
  <c r="AZ34" i="1"/>
  <c r="AZ25" i="1"/>
  <c r="AZ94" i="1"/>
  <c r="AZ87" i="1"/>
  <c r="AZ53" i="1"/>
  <c r="AZ31" i="1"/>
  <c r="AZ63" i="1"/>
  <c r="BA104" i="1" l="1"/>
  <c r="BA92" i="1"/>
  <c r="BA93" i="1"/>
  <c r="BA67" i="1"/>
  <c r="BA51" i="1"/>
  <c r="BA57" i="1"/>
  <c r="BA63" i="1"/>
  <c r="BA44" i="1"/>
  <c r="BA21" i="1"/>
  <c r="BA24" i="1"/>
  <c r="BA107" i="1"/>
  <c r="BA90" i="1"/>
  <c r="BA86" i="1"/>
  <c r="BA73" i="1"/>
  <c r="BA80" i="1"/>
  <c r="BA78" i="1"/>
  <c r="BA68" i="1"/>
  <c r="BA40" i="1"/>
  <c r="BA32" i="1"/>
  <c r="BA47" i="1"/>
  <c r="BA97" i="1"/>
  <c r="BA75" i="1"/>
  <c r="BA56" i="1"/>
  <c r="BA49" i="1"/>
  <c r="BA35" i="1"/>
  <c r="BA22" i="1"/>
  <c r="BA17" i="1"/>
  <c r="BA99" i="1"/>
  <c r="BA87" i="1"/>
  <c r="BA65" i="1"/>
  <c r="BA50" i="1"/>
  <c r="BA29" i="1"/>
  <c r="BA16" i="1"/>
  <c r="BA19" i="1"/>
  <c r="BA100" i="1"/>
  <c r="BA89" i="1"/>
  <c r="BA61" i="1"/>
  <c r="BA76" i="1"/>
  <c r="BA25" i="1"/>
  <c r="BA31" i="1"/>
  <c r="BA94" i="1"/>
  <c r="BA81" i="1"/>
  <c r="BA46" i="1"/>
  <c r="BA74" i="1"/>
  <c r="BA55" i="1"/>
  <c r="BA34" i="1"/>
  <c r="BA88" i="1"/>
  <c r="BA18" i="1"/>
  <c r="BA101" i="1"/>
  <c r="BA70" i="1"/>
  <c r="BA82" i="1"/>
  <c r="BA69" i="1"/>
  <c r="BA52" i="1"/>
  <c r="BA28" i="1"/>
  <c r="BA96" i="1"/>
  <c r="BA58" i="1"/>
  <c r="BA91" i="1"/>
  <c r="BA105" i="1"/>
  <c r="BA77" i="1"/>
  <c r="BA62" i="1"/>
  <c r="BA64" i="1"/>
  <c r="BA37" i="1"/>
  <c r="BB11" i="1"/>
  <c r="BA59" i="1"/>
  <c r="BA106" i="1"/>
  <c r="BA102" i="1"/>
  <c r="BA83" i="1"/>
  <c r="BA53" i="1"/>
  <c r="BA84" i="1"/>
  <c r="BA23" i="1"/>
  <c r="BA41" i="1"/>
  <c r="BA95" i="1"/>
  <c r="BA71" i="1"/>
  <c r="BA43" i="1"/>
  <c r="BA38" i="1"/>
  <c r="BA20" i="1"/>
  <c r="BA103" i="1"/>
  <c r="BA66" i="1"/>
  <c r="BB103" i="1" l="1"/>
  <c r="BB102" i="1"/>
  <c r="BB87" i="1"/>
  <c r="BB86" i="1"/>
  <c r="BB75" i="1"/>
  <c r="BB64" i="1"/>
  <c r="BB66" i="1"/>
  <c r="BB37" i="1"/>
  <c r="BB32" i="1"/>
  <c r="BB19" i="1"/>
  <c r="BB95" i="1"/>
  <c r="BB97" i="1"/>
  <c r="BB71" i="1"/>
  <c r="BB62" i="1"/>
  <c r="BB83" i="1"/>
  <c r="BB81" i="1"/>
  <c r="BB51" i="1"/>
  <c r="BB23" i="1"/>
  <c r="BB43" i="1"/>
  <c r="BB28" i="1"/>
  <c r="BB92" i="1"/>
  <c r="BB88" i="1"/>
  <c r="BB67" i="1"/>
  <c r="BB74" i="1"/>
  <c r="BB55" i="1"/>
  <c r="BB24" i="1"/>
  <c r="BB29" i="1"/>
  <c r="BB105" i="1"/>
  <c r="BB99" i="1"/>
  <c r="BB68" i="1"/>
  <c r="BB65" i="1"/>
  <c r="BB56" i="1"/>
  <c r="BB22" i="1"/>
  <c r="BB20" i="1"/>
  <c r="BB89" i="1"/>
  <c r="BB59" i="1"/>
  <c r="BB17" i="1"/>
  <c r="BB91" i="1"/>
  <c r="BB107" i="1"/>
  <c r="BB94" i="1"/>
  <c r="BB78" i="1"/>
  <c r="BB21" i="1"/>
  <c r="BB46" i="1"/>
  <c r="BB104" i="1"/>
  <c r="BB90" i="1"/>
  <c r="BB77" i="1"/>
  <c r="BB70" i="1"/>
  <c r="BB53" i="1"/>
  <c r="BB18" i="1"/>
  <c r="BB16" i="1"/>
  <c r="BB58" i="1"/>
  <c r="BB100" i="1"/>
  <c r="BB93" i="1"/>
  <c r="BB57" i="1"/>
  <c r="BB69" i="1"/>
  <c r="BB50" i="1"/>
  <c r="BB44" i="1"/>
  <c r="BB76" i="1"/>
  <c r="BB34" i="1"/>
  <c r="BB96" i="1"/>
  <c r="BB82" i="1"/>
  <c r="BB52" i="1"/>
  <c r="BB61" i="1"/>
  <c r="BB49" i="1"/>
  <c r="BB25" i="1"/>
  <c r="BB47" i="1"/>
  <c r="BB106" i="1"/>
  <c r="BB84" i="1"/>
  <c r="BB41" i="1"/>
  <c r="BB63" i="1"/>
  <c r="BB40" i="1"/>
  <c r="BB35" i="1"/>
  <c r="BB73" i="1"/>
  <c r="BB38" i="1"/>
  <c r="BC11" i="1"/>
  <c r="BB101" i="1"/>
  <c r="BB80" i="1"/>
  <c r="BB31" i="1"/>
  <c r="BD105" i="1" l="1"/>
  <c r="BC107" i="1"/>
  <c r="BD94" i="1"/>
  <c r="BC84" i="1"/>
  <c r="BD80" i="1"/>
  <c r="BC81" i="1"/>
  <c r="BD66" i="1"/>
  <c r="BC68" i="1"/>
  <c r="BC49" i="1"/>
  <c r="BD67" i="1"/>
  <c r="BD52" i="1"/>
  <c r="BD58" i="1"/>
  <c r="BD77" i="1"/>
  <c r="BD34" i="1"/>
  <c r="BD21" i="1"/>
  <c r="BC34" i="1"/>
  <c r="BD32" i="1"/>
  <c r="BC20" i="1"/>
  <c r="BC29" i="1"/>
  <c r="BD106" i="1"/>
  <c r="BC96" i="1"/>
  <c r="BD100" i="1"/>
  <c r="BD91" i="1"/>
  <c r="BD74" i="1"/>
  <c r="BD75" i="1"/>
  <c r="BD81" i="1"/>
  <c r="BD59" i="1"/>
  <c r="BC40" i="1"/>
  <c r="BC76" i="1"/>
  <c r="BD88" i="1"/>
  <c r="BD47" i="1"/>
  <c r="BC75" i="1"/>
  <c r="BC25" i="1"/>
  <c r="BD53" i="1"/>
  <c r="BD17" i="1"/>
  <c r="BC24" i="1"/>
  <c r="BC17" i="1"/>
  <c r="BD20" i="1"/>
  <c r="BC102" i="1"/>
  <c r="BC103" i="1"/>
  <c r="BC92" i="1"/>
  <c r="BC83" i="1"/>
  <c r="BD76" i="1"/>
  <c r="BD71" i="1"/>
  <c r="BD50" i="1"/>
  <c r="BC87" i="1"/>
  <c r="BC65" i="1"/>
  <c r="BC86" i="1"/>
  <c r="BD28" i="1"/>
  <c r="BD41" i="1"/>
  <c r="BC37" i="1"/>
  <c r="BC18" i="1"/>
  <c r="BD18" i="1"/>
  <c r="BC105" i="1"/>
  <c r="BD99" i="1"/>
  <c r="BC90" i="1"/>
  <c r="BC82" i="1"/>
  <c r="BC80" i="1"/>
  <c r="BD44" i="1"/>
  <c r="BC67" i="1"/>
  <c r="BC56" i="1"/>
  <c r="BC57" i="1"/>
  <c r="BD16" i="1"/>
  <c r="BC46" i="1"/>
  <c r="BC19" i="1"/>
  <c r="BC93" i="1"/>
  <c r="BC88" i="1"/>
  <c r="BD78" i="1"/>
  <c r="BC43" i="1"/>
  <c r="BC66" i="1"/>
  <c r="BD56" i="1"/>
  <c r="BC59" i="1"/>
  <c r="BC16" i="1"/>
  <c r="BD86" i="1"/>
  <c r="BD57" i="1"/>
  <c r="BD43" i="1"/>
  <c r="BD102" i="1"/>
  <c r="BD70" i="1"/>
  <c r="BC55" i="1"/>
  <c r="BD40" i="1"/>
  <c r="BC58" i="1"/>
  <c r="BC101" i="1"/>
  <c r="BD90" i="1"/>
  <c r="BD84" i="1"/>
  <c r="BC74" i="1"/>
  <c r="BD69" i="1"/>
  <c r="BC97" i="1"/>
  <c r="BD63" i="1"/>
  <c r="BD46" i="1"/>
  <c r="BD38" i="1"/>
  <c r="BC47" i="1"/>
  <c r="BC31" i="1"/>
  <c r="BD49" i="1"/>
  <c r="BC73" i="1"/>
  <c r="BC62" i="1"/>
  <c r="BD29" i="1"/>
  <c r="BD55" i="1"/>
  <c r="BD107" i="1"/>
  <c r="BD97" i="1"/>
  <c r="BD96" i="1"/>
  <c r="BC78" i="1"/>
  <c r="BC71" i="1"/>
  <c r="BD64" i="1"/>
  <c r="BC89" i="1"/>
  <c r="BD51" i="1"/>
  <c r="BC44" i="1"/>
  <c r="BC32" i="1"/>
  <c r="BC38" i="1"/>
  <c r="BD25" i="1"/>
  <c r="BD37" i="1"/>
  <c r="BC63" i="1"/>
  <c r="BC50" i="1"/>
  <c r="BD92" i="1"/>
  <c r="BC23" i="1"/>
  <c r="BC35" i="1"/>
  <c r="BC69" i="1"/>
  <c r="BD73" i="1"/>
  <c r="BD24" i="1"/>
  <c r="BC106" i="1"/>
  <c r="BD104" i="1"/>
  <c r="BC91" i="1"/>
  <c r="BC77" i="1"/>
  <c r="BC70" i="1"/>
  <c r="BD87" i="1"/>
  <c r="BC41" i="1"/>
  <c r="BD35" i="1"/>
  <c r="BD103" i="1"/>
  <c r="BD83" i="1"/>
  <c r="BD23" i="1"/>
  <c r="BC95" i="1"/>
  <c r="BD93" i="1"/>
  <c r="BC104" i="1"/>
  <c r="BC100" i="1"/>
  <c r="BC99" i="1"/>
  <c r="BD65" i="1"/>
  <c r="BC64" i="1"/>
  <c r="BD62" i="1"/>
  <c r="BC52" i="1"/>
  <c r="BC28" i="1"/>
  <c r="BC22" i="1"/>
  <c r="BD22" i="1"/>
  <c r="BD82" i="1"/>
  <c r="BD19" i="1"/>
  <c r="BD31" i="1"/>
  <c r="BD89" i="1"/>
  <c r="BD68" i="1"/>
  <c r="BD101" i="1"/>
  <c r="BD61" i="1"/>
  <c r="BC94" i="1"/>
  <c r="BD95" i="1"/>
  <c r="BC21" i="1"/>
  <c r="BC53" i="1"/>
  <c r="BC61" i="1"/>
  <c r="BC51" i="1"/>
</calcChain>
</file>

<file path=xl/comments1.xml><?xml version="1.0" encoding="utf-8"?>
<comments xmlns="http://schemas.openxmlformats.org/spreadsheetml/2006/main">
  <authors>
    <author>mmichaud</author>
  </authors>
  <commentList>
    <comment ref="BE8" authorId="0" shapeId="0">
      <text>
        <r>
          <rPr>
            <b/>
            <sz val="12"/>
            <color indexed="81"/>
            <rFont val="Tahoma"/>
            <family val="2"/>
          </rPr>
          <t>N=No liberada ;S=Liberada, si no está liberada la restricción se debe definir un responsable para liberararla (con las siglas que lo identifiquen) y no se puede programar la actividad para prox semana. ademas describir el problema en observaciones</t>
        </r>
      </text>
    </comment>
  </commentList>
</comments>
</file>

<file path=xl/sharedStrings.xml><?xml version="1.0" encoding="utf-8"?>
<sst xmlns="http://schemas.openxmlformats.org/spreadsheetml/2006/main" count="299" uniqueCount="211">
  <si>
    <t xml:space="preserve">8.1. PROGRAMA TRISEMANAL </t>
  </si>
  <si>
    <t>Especialidad</t>
  </si>
  <si>
    <t>PROGRAMADO</t>
  </si>
  <si>
    <t>REAL / PROYECTADO</t>
  </si>
  <si>
    <t>Cant.</t>
  </si>
  <si>
    <t>Act. Completadas</t>
  </si>
  <si>
    <t>mes 1</t>
  </si>
  <si>
    <t>mes actual</t>
  </si>
  <si>
    <t>proximo mes</t>
  </si>
  <si>
    <t>RESTRICCIÓN</t>
  </si>
  <si>
    <t>RESPONSABLE RESTRICCIÓN</t>
  </si>
  <si>
    <t>HH PARTIDA</t>
  </si>
  <si>
    <t>%AVANCE</t>
  </si>
  <si>
    <t>SEMANA  ANTERIOR</t>
  </si>
  <si>
    <t>SEMANA  1</t>
  </si>
  <si>
    <t>SEMANA  2</t>
  </si>
  <si>
    <t>SEMANA  3</t>
  </si>
  <si>
    <t>SEMANA  4</t>
  </si>
  <si>
    <t>INGENIERÍA</t>
  </si>
  <si>
    <t>SUMINISTRO</t>
  </si>
  <si>
    <t>MANO DE OBRA</t>
  </si>
  <si>
    <t>EQUIPO Y MAQUINA</t>
  </si>
  <si>
    <t>PROCEDIMIENTOS</t>
  </si>
  <si>
    <t>PERMISOS</t>
  </si>
  <si>
    <t>PRE-REQUISITO</t>
  </si>
  <si>
    <t>SUB-CONTRATO</t>
  </si>
  <si>
    <t>OTROS</t>
  </si>
  <si>
    <t>L</t>
  </si>
  <si>
    <t>M</t>
  </si>
  <si>
    <t>J</t>
  </si>
  <si>
    <t>V</t>
  </si>
  <si>
    <t>S</t>
  </si>
  <si>
    <t>D</t>
  </si>
  <si>
    <t>% CUM PROG</t>
  </si>
  <si>
    <t>% CUM REAL</t>
  </si>
  <si>
    <t>HH PROYECTO</t>
  </si>
  <si>
    <t>OBSERVACIONES</t>
  </si>
  <si>
    <t>CANTIDAD REAL PROYECTADA A NOVIEMBRE</t>
  </si>
  <si>
    <t>ACT. ID</t>
  </si>
  <si>
    <t>DESCRIPCIÓN</t>
  </si>
  <si>
    <t>DUR R.</t>
  </si>
  <si>
    <t>INICIO</t>
  </si>
  <si>
    <t>TÉRM</t>
  </si>
  <si>
    <t>Total</t>
  </si>
  <si>
    <t>Restante</t>
  </si>
  <si>
    <t>Diaria</t>
  </si>
  <si>
    <t>Un</t>
  </si>
  <si>
    <t>1.1</t>
  </si>
  <si>
    <t xml:space="preserve">      Correas</t>
  </si>
  <si>
    <t>1.1.1</t>
  </si>
  <si>
    <t xml:space="preserve">         Correa Overland </t>
  </si>
  <si>
    <t>P</t>
  </si>
  <si>
    <t>1.1.2</t>
  </si>
  <si>
    <t xml:space="preserve">            Fabricación de Soportes en taller</t>
  </si>
  <si>
    <t>1.1.3</t>
  </si>
  <si>
    <t xml:space="preserve">            Fabricación en taller spool de cañerias 1"</t>
  </si>
  <si>
    <t>1.1.4</t>
  </si>
  <si>
    <t xml:space="preserve">            Montaje de Soportes</t>
  </si>
  <si>
    <t>1.1.5</t>
  </si>
  <si>
    <t xml:space="preserve">            Montaje cañeria 6"</t>
  </si>
  <si>
    <t>1.1.6</t>
  </si>
  <si>
    <t xml:space="preserve">            Montaje cañeria 1"</t>
  </si>
  <si>
    <t>1.1.7</t>
  </si>
  <si>
    <t xml:space="preserve">            Montaje sprinklers (coordinar detencion de correa)</t>
  </si>
  <si>
    <t>1.1.8</t>
  </si>
  <si>
    <t xml:space="preserve">            Montaje Soporte Protectowire</t>
  </si>
  <si>
    <t>1.1.9</t>
  </si>
  <si>
    <t xml:space="preserve">            Montaje Cable mensajero</t>
  </si>
  <si>
    <t>1.1.10</t>
  </si>
  <si>
    <t xml:space="preserve">            Montaje Cable Protectowire</t>
  </si>
  <si>
    <t>1.1.11</t>
  </si>
  <si>
    <t xml:space="preserve">            Canalización y Cableado de Protectowire</t>
  </si>
  <si>
    <t>1.1.12</t>
  </si>
  <si>
    <t xml:space="preserve">         Correas Transportadora Pebble </t>
  </si>
  <si>
    <t>1.1.13</t>
  </si>
  <si>
    <t xml:space="preserve">            Correa Transportadora de Pebbles 1 3263CTR-001</t>
  </si>
  <si>
    <t>1.1.14</t>
  </si>
  <si>
    <t xml:space="preserve">               Montaje soportes </t>
  </si>
  <si>
    <t>1.1.15</t>
  </si>
  <si>
    <t xml:space="preserve">               Montaje cable de proteccion </t>
  </si>
  <si>
    <t>1.1.16</t>
  </si>
  <si>
    <t xml:space="preserve">            Correa Transportadora de Pebbles 2 3263CTR-002</t>
  </si>
  <si>
    <t>1.1.17</t>
  </si>
  <si>
    <t xml:space="preserve">               montaje soportes </t>
  </si>
  <si>
    <t>1.1.18</t>
  </si>
  <si>
    <t>1.1.19</t>
  </si>
  <si>
    <t xml:space="preserve">            Correa Transportadora de Pebbles 3 3263CTR-003</t>
  </si>
  <si>
    <t>1.1.20</t>
  </si>
  <si>
    <t>1.1.21</t>
  </si>
  <si>
    <t>1.1.22</t>
  </si>
  <si>
    <t xml:space="preserve">            Correa Transportadora de Pebbles 4 3263CTR-004</t>
  </si>
  <si>
    <t>1.1.23</t>
  </si>
  <si>
    <t>1.1.24</t>
  </si>
  <si>
    <t>1.1.25</t>
  </si>
  <si>
    <t xml:space="preserve">            Correa Transportadora de Pebbles 5 3263CTR-005</t>
  </si>
  <si>
    <t>1.1.26</t>
  </si>
  <si>
    <t>1.1.27</t>
  </si>
  <si>
    <t>1.1.28</t>
  </si>
  <si>
    <t xml:space="preserve">            Correa Transportadora de Pebbles 6 3263CTR-007</t>
  </si>
  <si>
    <t>1.1.29</t>
  </si>
  <si>
    <t>1.1.30</t>
  </si>
  <si>
    <t>1.1.31</t>
  </si>
  <si>
    <t xml:space="preserve">            Correa Transportadora de Pebbles 7 3263CTR-008</t>
  </si>
  <si>
    <t>1.1.32</t>
  </si>
  <si>
    <t>1.1.33</t>
  </si>
  <si>
    <t xml:space="preserve">               Montaje cable de proteccion</t>
  </si>
  <si>
    <t>1.1.34</t>
  </si>
  <si>
    <t xml:space="preserve">            Correa Transportadora BOLAS M.SAG 3213CTR001</t>
  </si>
  <si>
    <t>1.1.35</t>
  </si>
  <si>
    <t xml:space="preserve">               Montaje soporte Protectorwire</t>
  </si>
  <si>
    <t>1.1.36</t>
  </si>
  <si>
    <t xml:space="preserve">               Montaje cable mensajero</t>
  </si>
  <si>
    <t>1.1.37</t>
  </si>
  <si>
    <t xml:space="preserve">               Canalizacion CAG 3/4" (PPD)</t>
  </si>
  <si>
    <t>1.1.38</t>
  </si>
  <si>
    <t xml:space="preserve">               Cableado de control 18 AWG</t>
  </si>
  <si>
    <t>1.1.39</t>
  </si>
  <si>
    <t xml:space="preserve">               Montaje modulos de monitoreo (PPD)</t>
  </si>
  <si>
    <t>1.1.40</t>
  </si>
  <si>
    <t xml:space="preserve">            Correa Transportadora BOLAS M.SAG 3213CTR002</t>
  </si>
  <si>
    <t>C</t>
  </si>
  <si>
    <t>1.1.41</t>
  </si>
  <si>
    <t>E</t>
  </si>
  <si>
    <t>1.1.42</t>
  </si>
  <si>
    <t xml:space="preserve">               Monatje cable mensajero</t>
  </si>
  <si>
    <t>1.1.43</t>
  </si>
  <si>
    <t>1.1.44</t>
  </si>
  <si>
    <t>1.1.45</t>
  </si>
  <si>
    <t>1.1.46</t>
  </si>
  <si>
    <t xml:space="preserve">            Correa Transportadora M.BOLAS 1&amp;2 3221CTR-001</t>
  </si>
  <si>
    <t>1.1.47</t>
  </si>
  <si>
    <t>1.1.48</t>
  </si>
  <si>
    <t>1.1.49</t>
  </si>
  <si>
    <t xml:space="preserve">               Canalización CAG 3/4" (PPD)</t>
  </si>
  <si>
    <t>1.1.50</t>
  </si>
  <si>
    <t>1.1.51</t>
  </si>
  <si>
    <t>1.1.52</t>
  </si>
  <si>
    <t xml:space="preserve">            Correa Transportadora M.BOLAS 1&amp;2 3221CTR-002</t>
  </si>
  <si>
    <t>1.1.53</t>
  </si>
  <si>
    <t>1.1.54</t>
  </si>
  <si>
    <t>1.1.55</t>
  </si>
  <si>
    <t>1.1.56</t>
  </si>
  <si>
    <t>1.1.57</t>
  </si>
  <si>
    <t>1.1.58</t>
  </si>
  <si>
    <t xml:space="preserve">            Correa Transportadora M.BOLAS 1&amp;2 3221CTR-006</t>
  </si>
  <si>
    <t>1.1.59</t>
  </si>
  <si>
    <t>1.1.60</t>
  </si>
  <si>
    <t>1.1.61</t>
  </si>
  <si>
    <t>1.1.62</t>
  </si>
  <si>
    <t>1.1.63</t>
  </si>
  <si>
    <t>1.1.64</t>
  </si>
  <si>
    <t xml:space="preserve">      Salas Eléctricas</t>
  </si>
  <si>
    <t>1.1.65</t>
  </si>
  <si>
    <t xml:space="preserve">         Trabajos Sala Eléctrica</t>
  </si>
  <si>
    <t>1.1.66</t>
  </si>
  <si>
    <t xml:space="preserve">            Sala eléctrica N 1 Sistema de Extinción Sala Switchgear BCD</t>
  </si>
  <si>
    <t>1.1.67</t>
  </si>
  <si>
    <t xml:space="preserve">            Sala eléctrica N 2 Sist. Extinción &amp; Detección en 2 Salas de CIO BCD</t>
  </si>
  <si>
    <t>1.1.68</t>
  </si>
  <si>
    <t xml:space="preserve">            Sala eléctrica N 3 Sist. Extinción &amp; Detección en 2 Salas de CIO BCD</t>
  </si>
  <si>
    <t>1.1.69</t>
  </si>
  <si>
    <t xml:space="preserve">            Sala eléctrica N 4 Sist. Extinción &amp; Detección para Sala Eléctrica en exterior de CIO</t>
  </si>
  <si>
    <t>1.1.70</t>
  </si>
  <si>
    <t xml:space="preserve">            Detección de Incendio en Túneles de 23 KV</t>
  </si>
  <si>
    <t>1.1.71</t>
  </si>
  <si>
    <t xml:space="preserve">         Trabajos Aislación con espuma en Sala Eléctrica</t>
  </si>
  <si>
    <t>1.1.72</t>
  </si>
  <si>
    <t xml:space="preserve">            Sala Eléctrica 5300-SEL-001 (OUTOTEC) Area Tostación </t>
  </si>
  <si>
    <t>1.1.73</t>
  </si>
  <si>
    <t xml:space="preserve">            Sala Eléctrica 5100-SEL-001 Area Tostación </t>
  </si>
  <si>
    <t>1.1.74</t>
  </si>
  <si>
    <t xml:space="preserve">            Sala Eléctrica 5100-SEL-002 Area Tostación </t>
  </si>
  <si>
    <t>1.1.75</t>
  </si>
  <si>
    <t xml:space="preserve">            Sala Eléctrica 5100-SEL-003 Area Tostación </t>
  </si>
  <si>
    <t>1.1.76</t>
  </si>
  <si>
    <t xml:space="preserve">            Sala Eléctrica Planta Osmosis Area Tostación </t>
  </si>
  <si>
    <t>1.1.77</t>
  </si>
  <si>
    <t xml:space="preserve">            Sala Eléctrica Despachos Acidos Area Tostación</t>
  </si>
  <si>
    <t>1.1.78</t>
  </si>
  <si>
    <t xml:space="preserve">            Sala Eléctrica E-HOUSE DOMO, Area Tostación </t>
  </si>
  <si>
    <t>1.1.79</t>
  </si>
  <si>
    <t xml:space="preserve">            Trabajos Aislación con espuma en Sala Eléctrica BCD</t>
  </si>
  <si>
    <t>1.1.80</t>
  </si>
  <si>
    <t xml:space="preserve">            Sala Eléctrica BCD Sala Switchgear</t>
  </si>
  <si>
    <t>1.1.81</t>
  </si>
  <si>
    <t xml:space="preserve">            Sala Eléctrica Subterraneo BCD</t>
  </si>
  <si>
    <t>1.1.82</t>
  </si>
  <si>
    <t>1.1.83</t>
  </si>
  <si>
    <t xml:space="preserve">            Sala Eléctrica en exterior de CIO</t>
  </si>
  <si>
    <t>1.1.84</t>
  </si>
  <si>
    <t xml:space="preserve">            Trabajos Sistema de Alarma en Sala Eléctrica</t>
  </si>
  <si>
    <t>1.1.85</t>
  </si>
  <si>
    <t>1.1.86</t>
  </si>
  <si>
    <t xml:space="preserve">            Sala Eléctrica 5100-SEL-001</t>
  </si>
  <si>
    <t>1.1.87</t>
  </si>
  <si>
    <t>1.1.88</t>
  </si>
  <si>
    <t xml:space="preserve">            Sala Eléctrica 5100-SEL-003 Area Tostación</t>
  </si>
  <si>
    <t>1.1.89</t>
  </si>
  <si>
    <t xml:space="preserve">            Sala Eléctrica Planta Osmosis Area Tostación</t>
  </si>
  <si>
    <t>1.1.90</t>
  </si>
  <si>
    <t>1.1.91</t>
  </si>
  <si>
    <t xml:space="preserve">            Sala Eléctrica E-HOUSE DOMO, Area Tostación</t>
  </si>
  <si>
    <t>1.1.92</t>
  </si>
  <si>
    <t xml:space="preserve">            Sala Eléctrica Sala EECOL</t>
  </si>
  <si>
    <t>1.1.93</t>
  </si>
  <si>
    <t>JEFE DE TERRENO</t>
  </si>
  <si>
    <t>JEFE DE CONSTRUCCIÓN DMH</t>
  </si>
  <si>
    <t>PROGRAMACIÓN Y CONTROL</t>
  </si>
  <si>
    <t>SCWAHER SERVICE S.A</t>
  </si>
  <si>
    <t>CODELCO DMH</t>
  </si>
  <si>
    <t>SCHWAGER SERVICE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</si>
</sst>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_-* #,##0.00_-;\-* #,##0.00_-;_-* &quot;-&quot;??_-;_-@_-"/>
    <numFmt numFmtId="166" formatCode="mmmm\-yy"/>
    <numFmt numFmtId="167" formatCode="0.0%"/>
    <numFmt numFmtId="168" formatCode="#,##0[$€];[Red]\-#,##0[$€]"/>
    <numFmt numFmtId="169" formatCode="d/m/yy;@"/>
    <numFmt numFmtId="170" formatCode="_-* #,##0_-;\-* #,##0_-;_-* &quot;-&quot;??_-;_-@_-"/>
    <numFmt numFmtId="171" formatCode="&quot;X&quot;"/>
    <numFmt numFmtId="172" formatCode="_-* #,##0.0_-;\-* #,##0.0_-;_-* &quot;-&quot;??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color indexed="16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ourier"/>
      <family val="3"/>
    </font>
    <font>
      <b/>
      <sz val="22"/>
      <name val="Arial"/>
      <family val="2"/>
    </font>
    <font>
      <sz val="22"/>
      <name val="Arial"/>
      <family val="2"/>
    </font>
    <font>
      <u/>
      <sz val="8"/>
      <name val="Arial"/>
      <family val="2"/>
    </font>
    <font>
      <b/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CBA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FDE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8" fontId="1" fillId="0" borderId="0"/>
    <xf numFmtId="0" fontId="17" fillId="0" borderId="0"/>
    <xf numFmtId="0" fontId="17" fillId="0" borderId="0"/>
    <xf numFmtId="168" fontId="12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0" fontId="1" fillId="0" borderId="0" xfId="3" applyAlignment="1" applyProtection="1">
      <alignment horizontal="center"/>
    </xf>
    <xf numFmtId="0" fontId="2" fillId="0" borderId="0" xfId="3" applyFont="1" applyFill="1" applyBorder="1"/>
    <xf numFmtId="0" fontId="3" fillId="0" borderId="0" xfId="3" applyFont="1"/>
    <xf numFmtId="0" fontId="3" fillId="0" borderId="0" xfId="3" applyFont="1" applyFill="1"/>
    <xf numFmtId="0" fontId="3" fillId="0" borderId="0" xfId="3" applyFont="1" applyAlignment="1">
      <alignment horizontal="center"/>
    </xf>
    <xf numFmtId="0" fontId="1" fillId="0" borderId="0" xfId="3"/>
    <xf numFmtId="0" fontId="4" fillId="0" borderId="0" xfId="3" applyFont="1" applyBorder="1" applyAlignment="1">
      <alignment horizontal="center" vertical="center"/>
    </xf>
    <xf numFmtId="1" fontId="4" fillId="2" borderId="2" xfId="8" applyNumberFormat="1" applyFont="1" applyFill="1" applyBorder="1" applyAlignment="1">
      <alignment horizontal="centerContinuous" vertical="center"/>
    </xf>
    <xf numFmtId="1" fontId="4" fillId="2" borderId="3" xfId="8" applyNumberFormat="1" applyFont="1" applyFill="1" applyBorder="1" applyAlignment="1">
      <alignment horizontal="center" vertical="center"/>
    </xf>
    <xf numFmtId="1" fontId="5" fillId="2" borderId="3" xfId="8" applyNumberFormat="1" applyFont="1" applyFill="1" applyBorder="1" applyAlignment="1">
      <alignment horizontal="centerContinuous" vertical="center"/>
    </xf>
    <xf numFmtId="1" fontId="5" fillId="2" borderId="3" xfId="8" applyNumberFormat="1" applyFont="1" applyFill="1" applyBorder="1" applyAlignment="1">
      <alignment horizontal="center" vertical="center"/>
    </xf>
    <xf numFmtId="1" fontId="5" fillId="2" borderId="4" xfId="8" applyNumberFormat="1" applyFont="1" applyFill="1" applyBorder="1" applyAlignment="1">
      <alignment horizontal="centerContinuous" vertical="center"/>
    </xf>
    <xf numFmtId="0" fontId="6" fillId="0" borderId="0" xfId="3" applyFont="1" applyAlignment="1">
      <alignment vertical="center"/>
    </xf>
    <xf numFmtId="1" fontId="7" fillId="0" borderId="5" xfId="8" applyNumberFormat="1" applyFont="1" applyFill="1" applyBorder="1" applyAlignment="1">
      <alignment horizontal="left" vertical="center"/>
    </xf>
    <xf numFmtId="1" fontId="7" fillId="0" borderId="7" xfId="8" applyNumberFormat="1" applyFont="1" applyBorder="1" applyAlignment="1">
      <alignment vertical="center"/>
    </xf>
    <xf numFmtId="1" fontId="8" fillId="0" borderId="6" xfId="8" applyNumberFormat="1" applyFont="1" applyBorder="1" applyAlignment="1">
      <alignment horizontal="center" vertical="center" wrapText="1"/>
    </xf>
    <xf numFmtId="1" fontId="8" fillId="0" borderId="6" xfId="8" applyNumberFormat="1" applyFont="1" applyBorder="1" applyAlignment="1">
      <alignment vertical="center"/>
    </xf>
    <xf numFmtId="0" fontId="7" fillId="0" borderId="0" xfId="3" applyFont="1"/>
    <xf numFmtId="0" fontId="7" fillId="0" borderId="12" xfId="3" applyFont="1" applyFill="1" applyBorder="1" applyAlignment="1">
      <alignment vertical="center"/>
    </xf>
    <xf numFmtId="0" fontId="7" fillId="0" borderId="14" xfId="3" applyFont="1" applyBorder="1" applyAlignment="1">
      <alignment vertical="center"/>
    </xf>
    <xf numFmtId="1" fontId="8" fillId="0" borderId="13" xfId="8" applyNumberFormat="1" applyFont="1" applyBorder="1" applyAlignment="1">
      <alignment horizontal="center" vertical="center" wrapText="1"/>
    </xf>
    <xf numFmtId="0" fontId="7" fillId="0" borderId="13" xfId="3" applyFont="1" applyBorder="1" applyAlignment="1">
      <alignment vertical="center"/>
    </xf>
    <xf numFmtId="1" fontId="8" fillId="0" borderId="19" xfId="8" applyNumberFormat="1" applyFont="1" applyFill="1" applyBorder="1" applyAlignment="1">
      <alignment horizontal="centerContinuous" vertical="center"/>
    </xf>
    <xf numFmtId="1" fontId="8" fillId="0" borderId="20" xfId="8" applyNumberFormat="1" applyFont="1" applyBorder="1" applyAlignment="1">
      <alignment horizontal="centerContinuous" vertical="center"/>
    </xf>
    <xf numFmtId="1" fontId="7" fillId="0" borderId="22" xfId="8" applyNumberFormat="1" applyFont="1" applyFill="1" applyBorder="1" applyAlignment="1">
      <alignment horizontal="centerContinuous" vertical="center"/>
    </xf>
    <xf numFmtId="1" fontId="7" fillId="0" borderId="23" xfId="8" applyNumberFormat="1" applyFont="1" applyFill="1" applyBorder="1" applyAlignment="1">
      <alignment horizontal="center" vertical="center"/>
    </xf>
    <xf numFmtId="1" fontId="7" fillId="7" borderId="24" xfId="8" applyNumberFormat="1" applyFont="1" applyFill="1" applyBorder="1" applyAlignment="1">
      <alignment horizontal="centerContinuous" vertical="center"/>
    </xf>
    <xf numFmtId="1" fontId="7" fillId="7" borderId="22" xfId="8" applyNumberFormat="1" applyFont="1" applyFill="1" applyBorder="1" applyAlignment="1">
      <alignment horizontal="centerContinuous" vertical="center"/>
    </xf>
    <xf numFmtId="1" fontId="8" fillId="0" borderId="13" xfId="8" applyNumberFormat="1" applyFont="1" applyBorder="1" applyAlignment="1">
      <alignment horizontal="centerContinuous" vertical="center"/>
    </xf>
    <xf numFmtId="1" fontId="7" fillId="0" borderId="27" xfId="8" applyNumberFormat="1" applyFont="1" applyFill="1" applyBorder="1" applyAlignment="1">
      <alignment horizontal="center" vertical="center" wrapText="1"/>
    </xf>
    <xf numFmtId="1" fontId="7" fillId="0" borderId="13" xfId="8" applyNumberFormat="1" applyFont="1" applyFill="1" applyBorder="1" applyAlignment="1">
      <alignment horizontal="center" vertical="center" wrapText="1"/>
    </xf>
    <xf numFmtId="1" fontId="7" fillId="0" borderId="12" xfId="8" applyNumberFormat="1" applyFont="1" applyBorder="1" applyAlignment="1">
      <alignment horizontal="center" vertical="center"/>
    </xf>
    <xf numFmtId="1" fontId="7" fillId="3" borderId="13" xfId="1" applyNumberFormat="1" applyFont="1" applyFill="1" applyBorder="1" applyAlignment="1">
      <alignment horizontal="center" vertical="center" textRotation="90" wrapText="1"/>
    </xf>
    <xf numFmtId="15" fontId="7" fillId="3" borderId="12" xfId="8" applyNumberFormat="1" applyFont="1" applyFill="1" applyBorder="1" applyAlignment="1">
      <alignment horizontal="centerContinuous" vertical="center" wrapText="1"/>
    </xf>
    <xf numFmtId="15" fontId="7" fillId="3" borderId="12" xfId="8" applyNumberFormat="1" applyFont="1" applyFill="1" applyBorder="1" applyAlignment="1">
      <alignment horizontal="center" vertical="center" wrapText="1"/>
    </xf>
    <xf numFmtId="15" fontId="7" fillId="3" borderId="19" xfId="8" applyNumberFormat="1" applyFont="1" applyFill="1" applyBorder="1" applyAlignment="1">
      <alignment horizontal="center" vertical="center" wrapText="1"/>
    </xf>
    <xf numFmtId="16" fontId="10" fillId="0" borderId="16" xfId="8" applyNumberFormat="1" applyFont="1" applyFill="1" applyBorder="1" applyAlignment="1">
      <alignment horizontal="center" vertical="center" textRotation="90"/>
    </xf>
    <xf numFmtId="16" fontId="10" fillId="4" borderId="15" xfId="8" applyNumberFormat="1" applyFont="1" applyFill="1" applyBorder="1" applyAlignment="1">
      <alignment horizontal="center" vertical="center" textRotation="90"/>
    </xf>
    <xf numFmtId="1" fontId="8" fillId="0" borderId="28" xfId="8" applyNumberFormat="1" applyFont="1" applyBorder="1" applyAlignment="1">
      <alignment horizontal="center" vertical="center" wrapText="1"/>
    </xf>
    <xf numFmtId="1" fontId="7" fillId="0" borderId="13" xfId="8" applyNumberFormat="1" applyFont="1" applyBorder="1" applyAlignment="1">
      <alignment horizontal="center" vertical="center"/>
    </xf>
    <xf numFmtId="1" fontId="7" fillId="6" borderId="9" xfId="8" applyNumberFormat="1" applyFont="1" applyFill="1" applyBorder="1" applyAlignment="1">
      <alignment horizontal="left" vertical="center"/>
    </xf>
    <xf numFmtId="1" fontId="7" fillId="6" borderId="9" xfId="8" applyNumberFormat="1" applyFont="1" applyFill="1" applyBorder="1" applyAlignment="1">
      <alignment horizontal="center" vertical="center"/>
    </xf>
    <xf numFmtId="1" fontId="8" fillId="6" borderId="10" xfId="8" applyNumberFormat="1" applyFont="1" applyFill="1" applyBorder="1" applyAlignment="1">
      <alignment horizontal="center" vertical="center"/>
    </xf>
    <xf numFmtId="1" fontId="7" fillId="6" borderId="10" xfId="1" applyNumberFormat="1" applyFont="1" applyFill="1" applyBorder="1" applyAlignment="1">
      <alignment vertical="center"/>
    </xf>
    <xf numFmtId="15" fontId="7" fillId="6" borderId="10" xfId="8" applyNumberFormat="1" applyFont="1" applyFill="1" applyBorder="1" applyAlignment="1">
      <alignment vertical="center"/>
    </xf>
    <xf numFmtId="15" fontId="7" fillId="6" borderId="10" xfId="8" applyNumberFormat="1" applyFont="1" applyFill="1" applyBorder="1" applyAlignment="1">
      <alignment horizontal="center" vertical="center"/>
    </xf>
    <xf numFmtId="1" fontId="8" fillId="0" borderId="10" xfId="8" applyNumberFormat="1" applyFont="1" applyFill="1" applyBorder="1" applyAlignment="1">
      <alignment horizontal="center" vertical="center"/>
    </xf>
    <xf numFmtId="1" fontId="8" fillId="6" borderId="9" xfId="8" applyNumberFormat="1" applyFont="1" applyFill="1" applyBorder="1" applyAlignment="1">
      <alignment horizontal="center" vertical="center"/>
    </xf>
    <xf numFmtId="1" fontId="8" fillId="6" borderId="11" xfId="8" applyNumberFormat="1" applyFont="1" applyFill="1" applyBorder="1" applyAlignment="1">
      <alignment horizontal="center" vertical="center"/>
    </xf>
    <xf numFmtId="167" fontId="8" fillId="6" borderId="10" xfId="11" applyNumberFormat="1" applyFont="1" applyFill="1" applyBorder="1" applyAlignment="1">
      <alignment horizontal="center" vertical="center"/>
    </xf>
    <xf numFmtId="1" fontId="7" fillId="6" borderId="11" xfId="8" applyNumberFormat="1" applyFont="1" applyFill="1" applyBorder="1" applyAlignment="1">
      <alignment vertical="center"/>
    </xf>
    <xf numFmtId="0" fontId="8" fillId="8" borderId="32" xfId="3" applyFont="1" applyFill="1" applyBorder="1" applyAlignment="1">
      <alignment horizontal="center" vertical="center"/>
    </xf>
    <xf numFmtId="0" fontId="8" fillId="9" borderId="32" xfId="3" applyFont="1" applyFill="1" applyBorder="1" applyAlignment="1">
      <alignment horizontal="center" vertical="center"/>
    </xf>
    <xf numFmtId="168" fontId="13" fillId="10" borderId="33" xfId="7" applyFont="1" applyFill="1" applyBorder="1" applyAlignment="1" applyProtection="1">
      <alignment horizontal="left"/>
    </xf>
    <xf numFmtId="1" fontId="18" fillId="9" borderId="34" xfId="1" applyNumberFormat="1" applyFont="1" applyFill="1" applyBorder="1" applyAlignment="1">
      <alignment horizontal="center" vertical="center"/>
    </xf>
    <xf numFmtId="169" fontId="19" fillId="9" borderId="35" xfId="3" applyNumberFormat="1" applyFont="1" applyFill="1" applyBorder="1" applyAlignment="1">
      <alignment horizontal="center" vertical="center" wrapText="1"/>
    </xf>
    <xf numFmtId="170" fontId="18" fillId="9" borderId="32" xfId="2" applyNumberFormat="1" applyFont="1" applyFill="1" applyBorder="1" applyAlignment="1">
      <alignment horizontal="center" vertical="center"/>
    </xf>
    <xf numFmtId="170" fontId="8" fillId="9" borderId="32" xfId="2" applyNumberFormat="1" applyFont="1" applyFill="1" applyBorder="1" applyAlignment="1">
      <alignment horizontal="center" vertical="center"/>
    </xf>
    <xf numFmtId="170" fontId="8" fillId="9" borderId="36" xfId="2" applyNumberFormat="1" applyFont="1" applyFill="1" applyBorder="1" applyAlignment="1">
      <alignment horizontal="center" vertical="center"/>
    </xf>
    <xf numFmtId="171" fontId="8" fillId="9" borderId="37" xfId="8" applyNumberFormat="1" applyFont="1" applyFill="1" applyBorder="1" applyAlignment="1">
      <alignment horizontal="center" vertical="center"/>
    </xf>
    <xf numFmtId="171" fontId="8" fillId="9" borderId="38" xfId="8" applyNumberFormat="1" applyFont="1" applyFill="1" applyBorder="1" applyAlignment="1">
      <alignment horizontal="center" vertical="center"/>
    </xf>
    <xf numFmtId="171" fontId="8" fillId="9" borderId="39" xfId="8" applyNumberFormat="1" applyFont="1" applyFill="1" applyBorder="1" applyAlignment="1">
      <alignment horizontal="center" vertical="center"/>
    </xf>
    <xf numFmtId="10" fontId="8" fillId="9" borderId="32" xfId="9" applyNumberFormat="1" applyFont="1" applyFill="1" applyBorder="1" applyAlignment="1">
      <alignment horizontal="center" vertical="center"/>
    </xf>
    <xf numFmtId="171" fontId="8" fillId="9" borderId="36" xfId="8" applyNumberFormat="1" applyFont="1" applyFill="1" applyBorder="1" applyAlignment="1">
      <alignment horizontal="center" vertical="center"/>
    </xf>
    <xf numFmtId="171" fontId="8" fillId="9" borderId="40" xfId="8" applyNumberFormat="1" applyFont="1" applyFill="1" applyBorder="1" applyAlignment="1">
      <alignment horizontal="center" vertical="center"/>
    </xf>
    <xf numFmtId="171" fontId="8" fillId="9" borderId="41" xfId="8" applyNumberFormat="1" applyFont="1" applyFill="1" applyBorder="1" applyAlignment="1">
      <alignment horizontal="center" vertical="center"/>
    </xf>
    <xf numFmtId="49" fontId="8" fillId="9" borderId="32" xfId="3" applyNumberFormat="1" applyFont="1" applyFill="1" applyBorder="1" applyAlignment="1">
      <alignment vertical="center" wrapText="1"/>
    </xf>
    <xf numFmtId="0" fontId="8" fillId="0" borderId="0" xfId="3" applyFont="1"/>
    <xf numFmtId="0" fontId="2" fillId="0" borderId="0" xfId="3" applyFont="1"/>
    <xf numFmtId="0" fontId="8" fillId="8" borderId="42" xfId="3" applyFont="1" applyFill="1" applyBorder="1" applyAlignment="1">
      <alignment horizontal="center" vertical="center"/>
    </xf>
    <xf numFmtId="0" fontId="8" fillId="11" borderId="42" xfId="3" applyFont="1" applyFill="1" applyBorder="1" applyAlignment="1">
      <alignment horizontal="center" vertical="center"/>
    </xf>
    <xf numFmtId="0" fontId="20" fillId="12" borderId="54" xfId="5" applyFont="1" applyFill="1" applyBorder="1" applyAlignment="1">
      <alignment vertical="center" wrapText="1"/>
    </xf>
    <xf numFmtId="169" fontId="19" fillId="11" borderId="35" xfId="3" applyNumberFormat="1" applyFont="1" applyFill="1" applyBorder="1" applyAlignment="1">
      <alignment horizontal="center" vertical="center" wrapText="1"/>
    </xf>
    <xf numFmtId="170" fontId="18" fillId="11" borderId="42" xfId="2" applyNumberFormat="1" applyFont="1" applyFill="1" applyBorder="1" applyAlignment="1">
      <alignment horizontal="center" vertical="center"/>
    </xf>
    <xf numFmtId="170" fontId="8" fillId="11" borderId="42" xfId="2" applyNumberFormat="1" applyFont="1" applyFill="1" applyBorder="1" applyAlignment="1">
      <alignment horizontal="center" vertical="center"/>
    </xf>
    <xf numFmtId="170" fontId="8" fillId="11" borderId="43" xfId="2" applyNumberFormat="1" applyFont="1" applyFill="1" applyBorder="1" applyAlignment="1">
      <alignment horizontal="center" vertical="center"/>
    </xf>
    <xf numFmtId="171" fontId="8" fillId="11" borderId="44" xfId="8" applyNumberFormat="1" applyFont="1" applyFill="1" applyBorder="1" applyAlignment="1">
      <alignment horizontal="center" vertical="center"/>
    </xf>
    <xf numFmtId="171" fontId="8" fillId="11" borderId="45" xfId="8" applyNumberFormat="1" applyFont="1" applyFill="1" applyBorder="1" applyAlignment="1">
      <alignment horizontal="center" vertical="center"/>
    </xf>
    <xf numFmtId="171" fontId="8" fillId="11" borderId="46" xfId="8" applyNumberFormat="1" applyFont="1" applyFill="1" applyBorder="1" applyAlignment="1">
      <alignment horizontal="center" vertical="center"/>
    </xf>
    <xf numFmtId="10" fontId="8" fillId="11" borderId="42" xfId="9" applyNumberFormat="1" applyFont="1" applyFill="1" applyBorder="1" applyAlignment="1">
      <alignment horizontal="center" vertical="center"/>
    </xf>
    <xf numFmtId="171" fontId="8" fillId="11" borderId="43" xfId="8" applyNumberFormat="1" applyFont="1" applyFill="1" applyBorder="1" applyAlignment="1">
      <alignment horizontal="center" vertical="center"/>
    </xf>
    <xf numFmtId="171" fontId="8" fillId="11" borderId="47" xfId="8" applyNumberFormat="1" applyFont="1" applyFill="1" applyBorder="1" applyAlignment="1">
      <alignment horizontal="center" vertical="center"/>
    </xf>
    <xf numFmtId="171" fontId="8" fillId="11" borderId="48" xfId="8" applyNumberFormat="1" applyFont="1" applyFill="1" applyBorder="1" applyAlignment="1">
      <alignment horizontal="center" vertical="center"/>
    </xf>
    <xf numFmtId="171" fontId="8" fillId="11" borderId="41" xfId="8" applyNumberFormat="1" applyFont="1" applyFill="1" applyBorder="1" applyAlignment="1">
      <alignment horizontal="center" vertical="center"/>
    </xf>
    <xf numFmtId="49" fontId="8" fillId="11" borderId="32" xfId="3" applyNumberFormat="1" applyFont="1" applyFill="1" applyBorder="1" applyAlignment="1">
      <alignment vertical="center" wrapText="1"/>
    </xf>
    <xf numFmtId="0" fontId="7" fillId="8" borderId="42" xfId="3" applyFont="1" applyFill="1" applyBorder="1" applyAlignment="1">
      <alignment horizontal="center" vertical="center"/>
    </xf>
    <xf numFmtId="0" fontId="20" fillId="13" borderId="54" xfId="5" applyFont="1" applyFill="1" applyBorder="1" applyAlignment="1">
      <alignment vertical="center" wrapText="1"/>
    </xf>
    <xf numFmtId="1" fontId="21" fillId="9" borderId="34" xfId="1" applyNumberFormat="1" applyFont="1" applyFill="1" applyBorder="1" applyAlignment="1">
      <alignment horizontal="center" vertical="center"/>
    </xf>
    <xf numFmtId="169" fontId="22" fillId="13" borderId="35" xfId="3" applyNumberFormat="1" applyFont="1" applyFill="1" applyBorder="1" applyAlignment="1">
      <alignment horizontal="center" vertical="center" wrapText="1"/>
    </xf>
    <xf numFmtId="1" fontId="21" fillId="13" borderId="34" xfId="1" applyNumberFormat="1" applyFont="1" applyFill="1" applyBorder="1" applyAlignment="1">
      <alignment horizontal="center" vertical="center"/>
    </xf>
    <xf numFmtId="170" fontId="21" fillId="13" borderId="42" xfId="2" applyNumberFormat="1" applyFont="1" applyFill="1" applyBorder="1" applyAlignment="1">
      <alignment horizontal="center" vertical="center"/>
    </xf>
    <xf numFmtId="172" fontId="21" fillId="13" borderId="42" xfId="2" applyNumberFormat="1" applyFont="1" applyFill="1" applyBorder="1" applyAlignment="1">
      <alignment horizontal="center" vertical="center"/>
    </xf>
    <xf numFmtId="165" fontId="7" fillId="13" borderId="42" xfId="2" applyNumberFormat="1" applyFont="1" applyFill="1" applyBorder="1" applyAlignment="1">
      <alignment horizontal="center" vertical="center"/>
    </xf>
    <xf numFmtId="170" fontId="7" fillId="13" borderId="42" xfId="2" applyNumberFormat="1" applyFont="1" applyFill="1" applyBorder="1" applyAlignment="1">
      <alignment horizontal="center" vertical="center"/>
    </xf>
    <xf numFmtId="9" fontId="7" fillId="13" borderId="43" xfId="10" applyFont="1" applyFill="1" applyBorder="1" applyAlignment="1">
      <alignment horizontal="center" vertical="center"/>
    </xf>
    <xf numFmtId="171" fontId="8" fillId="13" borderId="43" xfId="8" applyNumberFormat="1" applyFont="1" applyFill="1" applyBorder="1" applyAlignment="1">
      <alignment horizontal="center" vertical="center"/>
    </xf>
    <xf numFmtId="171" fontId="8" fillId="13" borderId="47" xfId="8" applyNumberFormat="1" applyFont="1" applyFill="1" applyBorder="1" applyAlignment="1">
      <alignment horizontal="center" vertical="center"/>
    </xf>
    <xf numFmtId="171" fontId="8" fillId="13" borderId="45" xfId="8" applyNumberFormat="1" applyFont="1" applyFill="1" applyBorder="1" applyAlignment="1">
      <alignment horizontal="center" vertical="center"/>
    </xf>
    <xf numFmtId="171" fontId="8" fillId="13" borderId="49" xfId="8" applyNumberFormat="1" applyFont="1" applyFill="1" applyBorder="1" applyAlignment="1">
      <alignment horizontal="center" vertical="center"/>
    </xf>
    <xf numFmtId="171" fontId="8" fillId="13" borderId="50" xfId="8" applyNumberFormat="1" applyFont="1" applyFill="1" applyBorder="1" applyAlignment="1">
      <alignment horizontal="center" vertical="center"/>
    </xf>
    <xf numFmtId="9" fontId="7" fillId="13" borderId="42" xfId="10" applyFont="1" applyFill="1" applyBorder="1" applyAlignment="1">
      <alignment horizontal="center" vertical="center"/>
    </xf>
    <xf numFmtId="171" fontId="8" fillId="13" borderId="44" xfId="8" applyNumberFormat="1" applyFont="1" applyFill="1" applyBorder="1" applyAlignment="1">
      <alignment horizontal="center" vertical="center"/>
    </xf>
    <xf numFmtId="171" fontId="8" fillId="13" borderId="46" xfId="8" applyNumberFormat="1" applyFont="1" applyFill="1" applyBorder="1" applyAlignment="1">
      <alignment horizontal="center" vertical="center"/>
    </xf>
    <xf numFmtId="10" fontId="7" fillId="13" borderId="42" xfId="9" applyNumberFormat="1" applyFont="1" applyFill="1" applyBorder="1" applyAlignment="1">
      <alignment horizontal="center" vertical="center"/>
    </xf>
    <xf numFmtId="171" fontId="7" fillId="13" borderId="48" xfId="8" applyNumberFormat="1" applyFont="1" applyFill="1" applyBorder="1" applyAlignment="1">
      <alignment horizontal="center" vertical="center"/>
    </xf>
    <xf numFmtId="171" fontId="7" fillId="13" borderId="41" xfId="8" applyNumberFormat="1" applyFont="1" applyFill="1" applyBorder="1" applyAlignment="1">
      <alignment horizontal="center" vertical="center"/>
    </xf>
    <xf numFmtId="0" fontId="7" fillId="13" borderId="41" xfId="8" applyNumberFormat="1" applyFont="1" applyFill="1" applyBorder="1" applyAlignment="1">
      <alignment horizontal="center" vertical="center"/>
    </xf>
    <xf numFmtId="49" fontId="7" fillId="13" borderId="32" xfId="3" applyNumberFormat="1" applyFont="1" applyFill="1" applyBorder="1" applyAlignment="1">
      <alignment vertical="center" wrapText="1"/>
    </xf>
    <xf numFmtId="0" fontId="23" fillId="14" borderId="54" xfId="5" applyFont="1" applyFill="1" applyBorder="1" applyAlignment="1">
      <alignment vertical="center" wrapText="1"/>
    </xf>
    <xf numFmtId="14" fontId="23" fillId="14" borderId="55" xfId="6" applyNumberFormat="1" applyFont="1" applyFill="1" applyBorder="1" applyAlignment="1">
      <alignment vertical="center" wrapText="1"/>
    </xf>
    <xf numFmtId="14" fontId="23" fillId="14" borderId="56" xfId="6" applyNumberFormat="1" applyFont="1" applyFill="1" applyBorder="1" applyAlignment="1">
      <alignment vertical="center" wrapText="1"/>
    </xf>
    <xf numFmtId="170" fontId="21" fillId="8" borderId="42" xfId="2" applyNumberFormat="1" applyFont="1" applyFill="1" applyBorder="1" applyAlignment="1">
      <alignment horizontal="center" vertical="center"/>
    </xf>
    <xf numFmtId="172" fontId="21" fillId="0" borderId="42" xfId="2" applyNumberFormat="1" applyFont="1" applyFill="1" applyBorder="1" applyAlignment="1">
      <alignment horizontal="center" vertical="center"/>
    </xf>
    <xf numFmtId="165" fontId="7" fillId="0" borderId="42" xfId="2" applyNumberFormat="1" applyFont="1" applyFill="1" applyBorder="1" applyAlignment="1">
      <alignment horizontal="center" vertical="center"/>
    </xf>
    <xf numFmtId="170" fontId="7" fillId="0" borderId="42" xfId="2" applyNumberFormat="1" applyFont="1" applyFill="1" applyBorder="1" applyAlignment="1">
      <alignment horizontal="center" vertical="center"/>
    </xf>
    <xf numFmtId="9" fontId="7" fillId="0" borderId="43" xfId="10" applyFont="1" applyFill="1" applyBorder="1" applyAlignment="1">
      <alignment horizontal="center" vertical="center"/>
    </xf>
    <xf numFmtId="171" fontId="8" fillId="0" borderId="43" xfId="8" applyNumberFormat="1" applyFont="1" applyFill="1" applyBorder="1" applyAlignment="1">
      <alignment horizontal="center" vertical="center"/>
    </xf>
    <xf numFmtId="171" fontId="8" fillId="0" borderId="47" xfId="8" applyNumberFormat="1" applyFont="1" applyFill="1" applyBorder="1" applyAlignment="1">
      <alignment horizontal="center" vertical="center"/>
    </xf>
    <xf numFmtId="171" fontId="8" fillId="0" borderId="45" xfId="8" applyNumberFormat="1" applyFont="1" applyFill="1" applyBorder="1" applyAlignment="1">
      <alignment horizontal="center" vertical="center"/>
    </xf>
    <xf numFmtId="171" fontId="8" fillId="0" borderId="49" xfId="8" applyNumberFormat="1" applyFont="1" applyFill="1" applyBorder="1" applyAlignment="1">
      <alignment horizontal="center" vertical="center"/>
    </xf>
    <xf numFmtId="171" fontId="8" fillId="0" borderId="50" xfId="8" applyNumberFormat="1" applyFont="1" applyFill="1" applyBorder="1" applyAlignment="1">
      <alignment horizontal="center" vertical="center"/>
    </xf>
    <xf numFmtId="9" fontId="7" fillId="0" borderId="42" xfId="10" applyFont="1" applyFill="1" applyBorder="1" applyAlignment="1">
      <alignment horizontal="center" vertical="center"/>
    </xf>
    <xf numFmtId="9" fontId="7" fillId="0" borderId="42" xfId="10" applyNumberFormat="1" applyFont="1" applyFill="1" applyBorder="1" applyAlignment="1">
      <alignment horizontal="center" vertical="center"/>
    </xf>
    <xf numFmtId="171" fontId="8" fillId="0" borderId="44" xfId="8" applyNumberFormat="1" applyFont="1" applyFill="1" applyBorder="1" applyAlignment="1">
      <alignment horizontal="center" vertical="center"/>
    </xf>
    <xf numFmtId="171" fontId="8" fillId="0" borderId="46" xfId="8" applyNumberFormat="1" applyFont="1" applyFill="1" applyBorder="1" applyAlignment="1">
      <alignment horizontal="center" vertical="center"/>
    </xf>
    <xf numFmtId="10" fontId="7" fillId="0" borderId="42" xfId="9" applyNumberFormat="1" applyFont="1" applyFill="1" applyBorder="1" applyAlignment="1">
      <alignment horizontal="center" vertical="center"/>
    </xf>
    <xf numFmtId="171" fontId="7" fillId="0" borderId="48" xfId="8" applyNumberFormat="1" applyFont="1" applyFill="1" applyBorder="1" applyAlignment="1">
      <alignment horizontal="center" vertical="center"/>
    </xf>
    <xf numFmtId="171" fontId="7" fillId="0" borderId="41" xfId="8" applyNumberFormat="1" applyFont="1" applyFill="1" applyBorder="1" applyAlignment="1">
      <alignment horizontal="center" vertical="center"/>
    </xf>
    <xf numFmtId="0" fontId="7" fillId="0" borderId="41" xfId="8" applyNumberFormat="1" applyFont="1" applyFill="1" applyBorder="1" applyAlignment="1">
      <alignment horizontal="center" vertical="center"/>
    </xf>
    <xf numFmtId="49" fontId="7" fillId="8" borderId="32" xfId="3" applyNumberFormat="1" applyFont="1" applyFill="1" applyBorder="1" applyAlignment="1">
      <alignment vertical="center" wrapText="1"/>
    </xf>
    <xf numFmtId="167" fontId="7" fillId="0" borderId="42" xfId="9" applyNumberFormat="1" applyFont="1" applyFill="1" applyBorder="1" applyAlignment="1">
      <alignment horizontal="center" vertical="center"/>
    </xf>
    <xf numFmtId="168" fontId="6" fillId="13" borderId="35" xfId="4" applyFont="1" applyFill="1" applyBorder="1" applyAlignment="1" applyProtection="1">
      <alignment horizontal="center"/>
    </xf>
    <xf numFmtId="14" fontId="23" fillId="13" borderId="56" xfId="6" applyNumberFormat="1" applyFont="1" applyFill="1" applyBorder="1" applyAlignment="1">
      <alignment vertical="center" wrapText="1"/>
    </xf>
    <xf numFmtId="9" fontId="7" fillId="13" borderId="51" xfId="10" applyFont="1" applyFill="1" applyBorder="1" applyAlignment="1">
      <alignment horizontal="center" vertical="center"/>
    </xf>
    <xf numFmtId="0" fontId="20" fillId="15" borderId="54" xfId="5" applyFont="1" applyFill="1" applyBorder="1" applyAlignment="1">
      <alignment vertical="center" wrapText="1"/>
    </xf>
    <xf numFmtId="168" fontId="6" fillId="16" borderId="35" xfId="4" applyFont="1" applyFill="1" applyBorder="1" applyAlignment="1" applyProtection="1">
      <alignment horizontal="center"/>
    </xf>
    <xf numFmtId="14" fontId="23" fillId="16" borderId="56" xfId="6" applyNumberFormat="1" applyFont="1" applyFill="1" applyBorder="1" applyAlignment="1">
      <alignment vertical="center" wrapText="1"/>
    </xf>
    <xf numFmtId="170" fontId="21" fillId="16" borderId="42" xfId="2" applyNumberFormat="1" applyFont="1" applyFill="1" applyBorder="1" applyAlignment="1">
      <alignment horizontal="center" vertical="center"/>
    </xf>
    <xf numFmtId="172" fontId="21" fillId="16" borderId="42" xfId="2" applyNumberFormat="1" applyFont="1" applyFill="1" applyBorder="1" applyAlignment="1">
      <alignment horizontal="center" vertical="center"/>
    </xf>
    <xf numFmtId="165" fontId="7" fillId="16" borderId="42" xfId="2" applyNumberFormat="1" applyFont="1" applyFill="1" applyBorder="1" applyAlignment="1">
      <alignment horizontal="center" vertical="center"/>
    </xf>
    <xf numFmtId="170" fontId="7" fillId="16" borderId="42" xfId="2" applyNumberFormat="1" applyFont="1" applyFill="1" applyBorder="1" applyAlignment="1">
      <alignment horizontal="center" vertical="center"/>
    </xf>
    <xf numFmtId="9" fontId="7" fillId="16" borderId="43" xfId="10" applyFont="1" applyFill="1" applyBorder="1" applyAlignment="1">
      <alignment horizontal="center" vertical="center"/>
    </xf>
    <xf numFmtId="171" fontId="8" fillId="16" borderId="43" xfId="8" applyNumberFormat="1" applyFont="1" applyFill="1" applyBorder="1" applyAlignment="1">
      <alignment horizontal="center" vertical="center"/>
    </xf>
    <xf numFmtId="171" fontId="8" fillId="16" borderId="47" xfId="8" applyNumberFormat="1" applyFont="1" applyFill="1" applyBorder="1" applyAlignment="1">
      <alignment horizontal="center" vertical="center"/>
    </xf>
    <xf numFmtId="171" fontId="8" fillId="16" borderId="45" xfId="8" applyNumberFormat="1" applyFont="1" applyFill="1" applyBorder="1" applyAlignment="1">
      <alignment horizontal="center" vertical="center"/>
    </xf>
    <xf numFmtId="171" fontId="8" fillId="16" borderId="49" xfId="8" applyNumberFormat="1" applyFont="1" applyFill="1" applyBorder="1" applyAlignment="1">
      <alignment horizontal="center" vertical="center"/>
    </xf>
    <xf numFmtId="171" fontId="8" fillId="16" borderId="50" xfId="8" applyNumberFormat="1" applyFont="1" applyFill="1" applyBorder="1" applyAlignment="1">
      <alignment horizontal="center" vertical="center"/>
    </xf>
    <xf numFmtId="9" fontId="7" fillId="16" borderId="42" xfId="10" applyFont="1" applyFill="1" applyBorder="1" applyAlignment="1">
      <alignment horizontal="center" vertical="center"/>
    </xf>
    <xf numFmtId="9" fontId="7" fillId="16" borderId="51" xfId="10" applyFont="1" applyFill="1" applyBorder="1" applyAlignment="1">
      <alignment horizontal="center" vertical="center"/>
    </xf>
    <xf numFmtId="171" fontId="8" fillId="16" borderId="44" xfId="8" applyNumberFormat="1" applyFont="1" applyFill="1" applyBorder="1" applyAlignment="1">
      <alignment horizontal="center" vertical="center"/>
    </xf>
    <xf numFmtId="171" fontId="8" fillId="16" borderId="46" xfId="8" applyNumberFormat="1" applyFont="1" applyFill="1" applyBorder="1" applyAlignment="1">
      <alignment horizontal="center" vertical="center"/>
    </xf>
    <xf numFmtId="10" fontId="7" fillId="16" borderId="42" xfId="9" applyNumberFormat="1" applyFont="1" applyFill="1" applyBorder="1" applyAlignment="1">
      <alignment horizontal="center" vertical="center"/>
    </xf>
    <xf numFmtId="171" fontId="7" fillId="16" borderId="48" xfId="8" applyNumberFormat="1" applyFont="1" applyFill="1" applyBorder="1" applyAlignment="1">
      <alignment horizontal="center" vertical="center"/>
    </xf>
    <xf numFmtId="171" fontId="7" fillId="16" borderId="41" xfId="8" applyNumberFormat="1" applyFont="1" applyFill="1" applyBorder="1" applyAlignment="1">
      <alignment horizontal="center" vertical="center"/>
    </xf>
    <xf numFmtId="0" fontId="7" fillId="16" borderId="41" xfId="8" applyNumberFormat="1" applyFont="1" applyFill="1" applyBorder="1" applyAlignment="1">
      <alignment horizontal="center" vertical="center"/>
    </xf>
    <xf numFmtId="49" fontId="7" fillId="16" borderId="32" xfId="3" applyNumberFormat="1" applyFont="1" applyFill="1" applyBorder="1" applyAlignment="1">
      <alignment vertical="center" wrapText="1"/>
    </xf>
    <xf numFmtId="9" fontId="7" fillId="0" borderId="51" xfId="10" applyFont="1" applyFill="1" applyBorder="1" applyAlignment="1">
      <alignment horizontal="center" vertical="center"/>
    </xf>
    <xf numFmtId="14" fontId="7" fillId="0" borderId="0" xfId="3" applyNumberFormat="1" applyFont="1"/>
    <xf numFmtId="49" fontId="7" fillId="8" borderId="42" xfId="3" applyNumberFormat="1" applyFont="1" applyFill="1" applyBorder="1" applyAlignment="1">
      <alignment vertical="center" wrapText="1"/>
    </xf>
    <xf numFmtId="171" fontId="7" fillId="16" borderId="42" xfId="8" applyNumberFormat="1" applyFont="1" applyFill="1" applyBorder="1" applyAlignment="1">
      <alignment horizontal="center" vertical="center"/>
    </xf>
    <xf numFmtId="171" fontId="7" fillId="16" borderId="32" xfId="8" applyNumberFormat="1" applyFont="1" applyFill="1" applyBorder="1" applyAlignment="1">
      <alignment horizontal="center" vertical="center"/>
    </xf>
    <xf numFmtId="171" fontId="7" fillId="0" borderId="42" xfId="8" applyNumberFormat="1" applyFont="1" applyFill="1" applyBorder="1" applyAlignment="1">
      <alignment horizontal="center" vertical="center"/>
    </xf>
    <xf numFmtId="171" fontId="7" fillId="0" borderId="32" xfId="8" applyNumberFormat="1" applyFont="1" applyFill="1" applyBorder="1" applyAlignment="1">
      <alignment horizontal="center" vertical="center"/>
    </xf>
    <xf numFmtId="0" fontId="23" fillId="14" borderId="56" xfId="5" applyFont="1" applyFill="1" applyBorder="1" applyAlignment="1">
      <alignment vertical="center" wrapText="1"/>
    </xf>
    <xf numFmtId="0" fontId="20" fillId="15" borderId="56" xfId="5" applyFont="1" applyFill="1" applyBorder="1" applyAlignment="1">
      <alignment vertical="center" wrapText="1"/>
    </xf>
    <xf numFmtId="168" fontId="6" fillId="16" borderId="42" xfId="4" applyFont="1" applyFill="1" applyBorder="1" applyAlignment="1" applyProtection="1">
      <alignment horizontal="center"/>
    </xf>
    <xf numFmtId="9" fontId="7" fillId="0" borderId="36" xfId="10" applyFont="1" applyFill="1" applyBorder="1" applyAlignment="1">
      <alignment horizontal="center" vertical="center"/>
    </xf>
    <xf numFmtId="9" fontId="7" fillId="0" borderId="52" xfId="10" applyFont="1" applyFill="1" applyBorder="1" applyAlignment="1">
      <alignment horizontal="center" vertical="center"/>
    </xf>
    <xf numFmtId="171" fontId="8" fillId="0" borderId="36" xfId="8" applyNumberFormat="1" applyFont="1" applyFill="1" applyBorder="1" applyAlignment="1">
      <alignment horizontal="center" vertical="center"/>
    </xf>
    <xf numFmtId="171" fontId="8" fillId="0" borderId="40" xfId="8" applyNumberFormat="1" applyFont="1" applyFill="1" applyBorder="1" applyAlignment="1">
      <alignment horizontal="center" vertical="center"/>
    </xf>
    <xf numFmtId="171" fontId="8" fillId="0" borderId="39" xfId="8" applyNumberFormat="1" applyFont="1" applyFill="1" applyBorder="1" applyAlignment="1">
      <alignment horizontal="center" vertical="center"/>
    </xf>
    <xf numFmtId="0" fontId="20" fillId="12" borderId="56" xfId="5" applyFont="1" applyFill="1" applyBorder="1" applyAlignment="1">
      <alignment vertical="center" wrapText="1"/>
    </xf>
    <xf numFmtId="14" fontId="23" fillId="12" borderId="57" xfId="6" applyNumberFormat="1" applyFont="1" applyFill="1" applyBorder="1" applyAlignment="1">
      <alignment vertical="center" wrapText="1"/>
    </xf>
    <xf numFmtId="14" fontId="23" fillId="12" borderId="56" xfId="6" applyNumberFormat="1" applyFont="1" applyFill="1" applyBorder="1" applyAlignment="1">
      <alignment vertical="center" wrapText="1"/>
    </xf>
    <xf numFmtId="170" fontId="21" fillId="12" borderId="42" xfId="2" applyNumberFormat="1" applyFont="1" applyFill="1" applyBorder="1" applyAlignment="1">
      <alignment horizontal="center" vertical="center"/>
    </xf>
    <xf numFmtId="172" fontId="21" fillId="12" borderId="42" xfId="2" applyNumberFormat="1" applyFont="1" applyFill="1" applyBorder="1" applyAlignment="1">
      <alignment horizontal="center" vertical="center"/>
    </xf>
    <xf numFmtId="165" fontId="7" fillId="12" borderId="42" xfId="2" applyNumberFormat="1" applyFont="1" applyFill="1" applyBorder="1" applyAlignment="1">
      <alignment horizontal="center" vertical="center"/>
    </xf>
    <xf numFmtId="170" fontId="7" fillId="12" borderId="42" xfId="2" applyNumberFormat="1" applyFont="1" applyFill="1" applyBorder="1" applyAlignment="1">
      <alignment horizontal="center" vertical="center"/>
    </xf>
    <xf numFmtId="9" fontId="7" fillId="12" borderId="36" xfId="10" applyFont="1" applyFill="1" applyBorder="1" applyAlignment="1">
      <alignment horizontal="center" vertical="center"/>
    </xf>
    <xf numFmtId="171" fontId="8" fillId="12" borderId="44" xfId="8" applyNumberFormat="1" applyFont="1" applyFill="1" applyBorder="1" applyAlignment="1">
      <alignment horizontal="center" vertical="center"/>
    </xf>
    <xf numFmtId="171" fontId="8" fillId="12" borderId="47" xfId="8" applyNumberFormat="1" applyFont="1" applyFill="1" applyBorder="1" applyAlignment="1">
      <alignment horizontal="center" vertical="center"/>
    </xf>
    <xf numFmtId="171" fontId="8" fillId="12" borderId="45" xfId="8" applyNumberFormat="1" applyFont="1" applyFill="1" applyBorder="1" applyAlignment="1">
      <alignment horizontal="center" vertical="center"/>
    </xf>
    <xf numFmtId="171" fontId="8" fillId="12" borderId="49" xfId="8" applyNumberFormat="1" applyFont="1" applyFill="1" applyBorder="1" applyAlignment="1">
      <alignment horizontal="center" vertical="center"/>
    </xf>
    <xf numFmtId="171" fontId="8" fillId="12" borderId="50" xfId="8" applyNumberFormat="1" applyFont="1" applyFill="1" applyBorder="1" applyAlignment="1">
      <alignment horizontal="center" vertical="center"/>
    </xf>
    <xf numFmtId="9" fontId="7" fillId="12" borderId="32" xfId="10" applyFont="1" applyFill="1" applyBorder="1" applyAlignment="1">
      <alignment horizontal="center" vertical="center"/>
    </xf>
    <xf numFmtId="9" fontId="7" fillId="12" borderId="52" xfId="10" applyFont="1" applyFill="1" applyBorder="1" applyAlignment="1">
      <alignment horizontal="center" vertical="center"/>
    </xf>
    <xf numFmtId="171" fontId="8" fillId="12" borderId="46" xfId="8" applyNumberFormat="1" applyFont="1" applyFill="1" applyBorder="1" applyAlignment="1">
      <alignment horizontal="center" vertical="center"/>
    </xf>
    <xf numFmtId="10" fontId="7" fillId="12" borderId="42" xfId="9" applyNumberFormat="1" applyFont="1" applyFill="1" applyBorder="1" applyAlignment="1">
      <alignment horizontal="center" vertical="center"/>
    </xf>
    <xf numFmtId="171" fontId="8" fillId="12" borderId="43" xfId="8" applyNumberFormat="1" applyFont="1" applyFill="1" applyBorder="1" applyAlignment="1">
      <alignment horizontal="center" vertical="center"/>
    </xf>
    <xf numFmtId="171" fontId="8" fillId="12" borderId="36" xfId="8" applyNumberFormat="1" applyFont="1" applyFill="1" applyBorder="1" applyAlignment="1">
      <alignment horizontal="center" vertical="center"/>
    </xf>
    <xf numFmtId="171" fontId="8" fillId="12" borderId="40" xfId="8" applyNumberFormat="1" applyFont="1" applyFill="1" applyBorder="1" applyAlignment="1">
      <alignment horizontal="center" vertical="center"/>
    </xf>
    <xf numFmtId="171" fontId="8" fillId="12" borderId="39" xfId="8" applyNumberFormat="1" applyFont="1" applyFill="1" applyBorder="1" applyAlignment="1">
      <alignment horizontal="center" vertical="center"/>
    </xf>
    <xf numFmtId="171" fontId="7" fillId="12" borderId="41" xfId="8" applyNumberFormat="1" applyFont="1" applyFill="1" applyBorder="1" applyAlignment="1">
      <alignment horizontal="center" vertical="center"/>
    </xf>
    <xf numFmtId="0" fontId="7" fillId="12" borderId="41" xfId="8" applyNumberFormat="1" applyFont="1" applyFill="1" applyBorder="1" applyAlignment="1">
      <alignment horizontal="center" vertical="center"/>
    </xf>
    <xf numFmtId="49" fontId="7" fillId="12" borderId="32" xfId="3" applyNumberFormat="1" applyFont="1" applyFill="1" applyBorder="1" applyAlignment="1">
      <alignment vertical="center" wrapText="1"/>
    </xf>
    <xf numFmtId="0" fontId="20" fillId="13" borderId="56" xfId="5" applyFont="1" applyFill="1" applyBorder="1" applyAlignment="1">
      <alignment vertical="center" wrapText="1"/>
    </xf>
    <xf numFmtId="14" fontId="23" fillId="13" borderId="57" xfId="6" applyNumberFormat="1" applyFont="1" applyFill="1" applyBorder="1" applyAlignment="1">
      <alignment vertical="center" wrapText="1"/>
    </xf>
    <xf numFmtId="9" fontId="7" fillId="13" borderId="36" xfId="10" applyFont="1" applyFill="1" applyBorder="1" applyAlignment="1">
      <alignment horizontal="center" vertical="center"/>
    </xf>
    <xf numFmtId="9" fontId="7" fillId="13" borderId="32" xfId="10" applyFont="1" applyFill="1" applyBorder="1" applyAlignment="1">
      <alignment horizontal="center" vertical="center"/>
    </xf>
    <xf numFmtId="9" fontId="7" fillId="13" borderId="52" xfId="10" applyFont="1" applyFill="1" applyBorder="1" applyAlignment="1">
      <alignment horizontal="center" vertical="center"/>
    </xf>
    <xf numFmtId="171" fontId="8" fillId="13" borderId="36" xfId="8" applyNumberFormat="1" applyFont="1" applyFill="1" applyBorder="1" applyAlignment="1">
      <alignment horizontal="center" vertical="center"/>
    </xf>
    <xf numFmtId="171" fontId="8" fillId="13" borderId="40" xfId="8" applyNumberFormat="1" applyFont="1" applyFill="1" applyBorder="1" applyAlignment="1">
      <alignment horizontal="center" vertical="center"/>
    </xf>
    <xf numFmtId="171" fontId="8" fillId="13" borderId="39" xfId="8" applyNumberFormat="1" applyFont="1" applyFill="1" applyBorder="1" applyAlignment="1">
      <alignment horizontal="center" vertical="center"/>
    </xf>
    <xf numFmtId="14" fontId="20" fillId="13" borderId="56" xfId="6" applyNumberFormat="1" applyFont="1" applyFill="1" applyBorder="1" applyAlignment="1">
      <alignment vertical="center" wrapText="1"/>
    </xf>
    <xf numFmtId="0" fontId="23" fillId="17" borderId="56" xfId="5" applyFont="1" applyFill="1" applyBorder="1" applyAlignment="1">
      <alignment vertical="center" wrapText="1"/>
    </xf>
    <xf numFmtId="14" fontId="23" fillId="17" borderId="56" xfId="6" applyNumberFormat="1" applyFont="1" applyFill="1" applyBorder="1" applyAlignment="1">
      <alignment vertical="center" wrapText="1"/>
    </xf>
    <xf numFmtId="14" fontId="23" fillId="18" borderId="56" xfId="6" applyNumberFormat="1" applyFont="1" applyFill="1" applyBorder="1" applyAlignment="1">
      <alignment vertical="center" wrapText="1"/>
    </xf>
    <xf numFmtId="170" fontId="21" fillId="18" borderId="42" xfId="2" applyNumberFormat="1" applyFont="1" applyFill="1" applyBorder="1" applyAlignment="1">
      <alignment horizontal="center" vertical="center"/>
    </xf>
    <xf numFmtId="172" fontId="21" fillId="18" borderId="42" xfId="2" applyNumberFormat="1" applyFont="1" applyFill="1" applyBorder="1" applyAlignment="1">
      <alignment horizontal="center" vertical="center"/>
    </xf>
    <xf numFmtId="165" fontId="7" fillId="18" borderId="42" xfId="2" applyNumberFormat="1" applyFont="1" applyFill="1" applyBorder="1" applyAlignment="1">
      <alignment horizontal="center" vertical="center"/>
    </xf>
    <xf numFmtId="170" fontId="7" fillId="18" borderId="42" xfId="2" applyNumberFormat="1" applyFont="1" applyFill="1" applyBorder="1" applyAlignment="1">
      <alignment horizontal="center" vertical="center"/>
    </xf>
    <xf numFmtId="9" fontId="7" fillId="18" borderId="36" xfId="10" applyFont="1" applyFill="1" applyBorder="1" applyAlignment="1">
      <alignment horizontal="center" vertical="center"/>
    </xf>
    <xf numFmtId="171" fontId="8" fillId="18" borderId="44" xfId="8" applyNumberFormat="1" applyFont="1" applyFill="1" applyBorder="1" applyAlignment="1">
      <alignment horizontal="center" vertical="center"/>
    </xf>
    <xf numFmtId="171" fontId="8" fillId="18" borderId="47" xfId="8" applyNumberFormat="1" applyFont="1" applyFill="1" applyBorder="1" applyAlignment="1">
      <alignment horizontal="center" vertical="center"/>
    </xf>
    <xf numFmtId="171" fontId="8" fillId="18" borderId="45" xfId="8" applyNumberFormat="1" applyFont="1" applyFill="1" applyBorder="1" applyAlignment="1">
      <alignment horizontal="center" vertical="center"/>
    </xf>
    <xf numFmtId="171" fontId="8" fillId="18" borderId="49" xfId="8" applyNumberFormat="1" applyFont="1" applyFill="1" applyBorder="1" applyAlignment="1">
      <alignment horizontal="center" vertical="center"/>
    </xf>
    <xf numFmtId="171" fontId="8" fillId="18" borderId="50" xfId="8" applyNumberFormat="1" applyFont="1" applyFill="1" applyBorder="1" applyAlignment="1">
      <alignment horizontal="center" vertical="center"/>
    </xf>
    <xf numFmtId="9" fontId="7" fillId="18" borderId="32" xfId="10" applyFont="1" applyFill="1" applyBorder="1" applyAlignment="1">
      <alignment horizontal="center" vertical="center"/>
    </xf>
    <xf numFmtId="9" fontId="7" fillId="18" borderId="52" xfId="10" applyFont="1" applyFill="1" applyBorder="1" applyAlignment="1">
      <alignment horizontal="center" vertical="center"/>
    </xf>
    <xf numFmtId="171" fontId="8" fillId="18" borderId="46" xfId="8" applyNumberFormat="1" applyFont="1" applyFill="1" applyBorder="1" applyAlignment="1">
      <alignment horizontal="center" vertical="center"/>
    </xf>
    <xf numFmtId="10" fontId="7" fillId="18" borderId="42" xfId="9" applyNumberFormat="1" applyFont="1" applyFill="1" applyBorder="1" applyAlignment="1">
      <alignment horizontal="center" vertical="center"/>
    </xf>
    <xf numFmtId="171" fontId="8" fillId="18" borderId="43" xfId="8" applyNumberFormat="1" applyFont="1" applyFill="1" applyBorder="1" applyAlignment="1">
      <alignment horizontal="center" vertical="center"/>
    </xf>
    <xf numFmtId="171" fontId="8" fillId="18" borderId="36" xfId="8" applyNumberFormat="1" applyFont="1" applyFill="1" applyBorder="1" applyAlignment="1">
      <alignment horizontal="center" vertical="center"/>
    </xf>
    <xf numFmtId="171" fontId="8" fillId="18" borderId="40" xfId="8" applyNumberFormat="1" applyFont="1" applyFill="1" applyBorder="1" applyAlignment="1">
      <alignment horizontal="center" vertical="center"/>
    </xf>
    <xf numFmtId="171" fontId="8" fillId="18" borderId="39" xfId="8" applyNumberFormat="1" applyFont="1" applyFill="1" applyBorder="1" applyAlignment="1">
      <alignment horizontal="center" vertical="center"/>
    </xf>
    <xf numFmtId="171" fontId="7" fillId="18" borderId="41" xfId="8" applyNumberFormat="1" applyFont="1" applyFill="1" applyBorder="1" applyAlignment="1">
      <alignment horizontal="center" vertical="center"/>
    </xf>
    <xf numFmtId="0" fontId="7" fillId="18" borderId="41" xfId="8" applyNumberFormat="1" applyFont="1" applyFill="1" applyBorder="1" applyAlignment="1">
      <alignment horizontal="center" vertical="center"/>
    </xf>
    <xf numFmtId="49" fontId="7" fillId="18" borderId="32" xfId="3" applyNumberFormat="1" applyFont="1" applyFill="1" applyBorder="1" applyAlignment="1">
      <alignment vertical="center" wrapText="1"/>
    </xf>
    <xf numFmtId="168" fontId="6" fillId="0" borderId="33" xfId="7" applyFont="1" applyFill="1" applyBorder="1" applyAlignment="1" applyProtection="1">
      <alignment horizontal="left"/>
    </xf>
    <xf numFmtId="14" fontId="14" fillId="0" borderId="43" xfId="4" applyNumberFormat="1" applyFont="1" applyBorder="1" applyAlignment="1" applyProtection="1">
      <alignment horizontal="center"/>
    </xf>
    <xf numFmtId="169" fontId="22" fillId="14" borderId="35" xfId="3" applyNumberFormat="1" applyFont="1" applyFill="1" applyBorder="1" applyAlignment="1">
      <alignment horizontal="center" vertical="center" wrapText="1"/>
    </xf>
    <xf numFmtId="0" fontId="24" fillId="8" borderId="58" xfId="0" applyFont="1" applyFill="1" applyBorder="1" applyAlignment="1">
      <alignment wrapText="1"/>
    </xf>
    <xf numFmtId="0" fontId="25" fillId="14" borderId="0" xfId="0" applyFont="1" applyFill="1" applyBorder="1" applyAlignment="1">
      <alignment vertical="center" wrapText="1"/>
    </xf>
    <xf numFmtId="0" fontId="1" fillId="0" borderId="0" xfId="3" applyFill="1"/>
    <xf numFmtId="0" fontId="0" fillId="0" borderId="0" xfId="0" applyAlignment="1" applyProtection="1">
      <alignment horizontal="center"/>
    </xf>
    <xf numFmtId="0" fontId="0" fillId="0" borderId="0" xfId="0" applyFill="1"/>
    <xf numFmtId="0" fontId="15" fillId="0" borderId="0" xfId="0" applyFont="1"/>
    <xf numFmtId="0" fontId="3" fillId="0" borderId="1" xfId="0" applyFont="1" applyFill="1" applyBorder="1"/>
    <xf numFmtId="0" fontId="3" fillId="0" borderId="0" xfId="0" applyFont="1" applyBorder="1"/>
    <xf numFmtId="170" fontId="3" fillId="0" borderId="0" xfId="0" applyNumberFormat="1" applyFont="1"/>
    <xf numFmtId="0" fontId="3" fillId="0" borderId="0" xfId="0" applyFont="1"/>
    <xf numFmtId="0" fontId="3" fillId="0" borderId="0" xfId="0" applyFont="1" applyBorder="1" applyAlignment="1"/>
    <xf numFmtId="0" fontId="8" fillId="0" borderId="0" xfId="0" applyFont="1" applyAlignment="1" applyProtection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9" fontId="8" fillId="9" borderId="32" xfId="10" applyFont="1" applyFill="1" applyBorder="1" applyAlignment="1">
      <alignment horizontal="center" vertical="center"/>
    </xf>
    <xf numFmtId="9" fontId="8" fillId="9" borderId="52" xfId="10" applyFont="1" applyFill="1" applyBorder="1" applyAlignment="1">
      <alignment horizontal="center" vertical="center"/>
    </xf>
    <xf numFmtId="9" fontId="8" fillId="11" borderId="42" xfId="10" applyFont="1" applyFill="1" applyBorder="1" applyAlignment="1">
      <alignment horizontal="center" vertical="center"/>
    </xf>
    <xf numFmtId="9" fontId="8" fillId="11" borderId="51" xfId="1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3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1" fontId="10" fillId="0" borderId="16" xfId="8" applyNumberFormat="1" applyFont="1" applyBorder="1" applyAlignment="1">
      <alignment horizontal="center" textRotation="90"/>
    </xf>
    <xf numFmtId="1" fontId="10" fillId="0" borderId="18" xfId="8" applyNumberFormat="1" applyFont="1" applyBorder="1" applyAlignment="1">
      <alignment horizontal="center" textRotation="90"/>
    </xf>
    <xf numFmtId="16" fontId="7" fillId="0" borderId="25" xfId="8" applyNumberFormat="1" applyFont="1" applyFill="1" applyBorder="1" applyAlignment="1">
      <alignment horizontal="center" vertical="center" textRotation="90" wrapText="1"/>
    </xf>
    <xf numFmtId="16" fontId="7" fillId="0" borderId="29" xfId="8" applyNumberFormat="1" applyFont="1" applyFill="1" applyBorder="1" applyAlignment="1">
      <alignment horizontal="center" vertical="center" textRotation="90" wrapText="1"/>
    </xf>
    <xf numFmtId="16" fontId="7" fillId="0" borderId="26" xfId="8" applyNumberFormat="1" applyFont="1" applyFill="1" applyBorder="1" applyAlignment="1">
      <alignment horizontal="center" vertical="center" textRotation="90" wrapText="1"/>
    </xf>
    <xf numFmtId="16" fontId="7" fillId="0" borderId="30" xfId="8" applyNumberFormat="1" applyFont="1" applyFill="1" applyBorder="1" applyAlignment="1">
      <alignment horizontal="center" vertical="center" textRotation="90" wrapText="1"/>
    </xf>
    <xf numFmtId="16" fontId="7" fillId="0" borderId="6" xfId="8" applyNumberFormat="1" applyFont="1" applyFill="1" applyBorder="1" applyAlignment="1">
      <alignment horizontal="center" vertical="center" textRotation="90" wrapText="1"/>
    </xf>
    <xf numFmtId="16" fontId="7" fillId="0" borderId="28" xfId="8" applyNumberFormat="1" applyFont="1" applyFill="1" applyBorder="1" applyAlignment="1">
      <alignment horizontal="center" vertical="center" textRotation="90" wrapText="1"/>
    </xf>
    <xf numFmtId="1" fontId="8" fillId="0" borderId="6" xfId="8" applyNumberFormat="1" applyFont="1" applyBorder="1" applyAlignment="1">
      <alignment horizontal="center" vertical="center" textRotation="90" wrapText="1"/>
    </xf>
    <xf numFmtId="1" fontId="8" fillId="0" borderId="13" xfId="8" applyNumberFormat="1" applyFont="1" applyBorder="1" applyAlignment="1">
      <alignment horizontal="center" vertical="center" textRotation="90" wrapText="1"/>
    </xf>
    <xf numFmtId="1" fontId="8" fillId="0" borderId="28" xfId="8" applyNumberFormat="1" applyFont="1" applyBorder="1" applyAlignment="1">
      <alignment horizontal="center" vertical="center" textRotation="90" wrapText="1"/>
    </xf>
    <xf numFmtId="1" fontId="10" fillId="0" borderId="17" xfId="8" applyNumberFormat="1" applyFont="1" applyBorder="1" applyAlignment="1">
      <alignment horizontal="center" textRotation="90"/>
    </xf>
    <xf numFmtId="1" fontId="10" fillId="0" borderId="31" xfId="8" applyNumberFormat="1" applyFont="1" applyBorder="1" applyAlignment="1">
      <alignment horizontal="center" textRotation="90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4" borderId="9" xfId="3" applyFont="1" applyFill="1" applyBorder="1" applyAlignment="1">
      <alignment horizontal="center" vertical="center"/>
    </xf>
    <xf numFmtId="0" fontId="8" fillId="4" borderId="10" xfId="3" applyFont="1" applyFill="1" applyBorder="1" applyAlignment="1">
      <alignment horizontal="center" vertical="center"/>
    </xf>
    <xf numFmtId="0" fontId="8" fillId="4" borderId="11" xfId="3" applyFont="1" applyFill="1" applyBorder="1" applyAlignment="1">
      <alignment horizontal="center" vertical="center"/>
    </xf>
    <xf numFmtId="0" fontId="8" fillId="4" borderId="9" xfId="3" applyFont="1" applyFill="1" applyBorder="1" applyAlignment="1">
      <alignment horizontal="center" vertical="center" wrapText="1"/>
    </xf>
    <xf numFmtId="0" fontId="8" fillId="4" borderId="10" xfId="3" applyFont="1" applyFill="1" applyBorder="1" applyAlignment="1">
      <alignment horizontal="center" vertical="center" wrapText="1"/>
    </xf>
    <xf numFmtId="0" fontId="8" fillId="4" borderId="11" xfId="3" applyFont="1" applyFill="1" applyBorder="1" applyAlignment="1">
      <alignment horizontal="center" vertical="center" wrapText="1"/>
    </xf>
    <xf numFmtId="0" fontId="9" fillId="5" borderId="9" xfId="3" applyFont="1" applyFill="1" applyBorder="1" applyAlignment="1">
      <alignment horizontal="center" vertical="center"/>
    </xf>
    <xf numFmtId="0" fontId="9" fillId="5" borderId="10" xfId="3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10" fillId="0" borderId="15" xfId="3" applyFont="1" applyBorder="1" applyAlignment="1">
      <alignment horizontal="center" textRotation="90"/>
    </xf>
    <xf numFmtId="166" fontId="8" fillId="4" borderId="9" xfId="8" applyNumberFormat="1" applyFont="1" applyFill="1" applyBorder="1" applyAlignment="1">
      <alignment horizontal="center" vertical="center"/>
    </xf>
    <xf numFmtId="166" fontId="8" fillId="4" borderId="10" xfId="8" quotePrefix="1" applyNumberFormat="1" applyFont="1" applyFill="1" applyBorder="1" applyAlignment="1">
      <alignment horizontal="center" vertical="center"/>
    </xf>
    <xf numFmtId="166" fontId="8" fillId="4" borderId="11" xfId="8" quotePrefix="1" applyNumberFormat="1" applyFont="1" applyFill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3" fontId="4" fillId="0" borderId="0" xfId="3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" fontId="7" fillId="0" borderId="6" xfId="8" applyNumberFormat="1" applyFont="1" applyFill="1" applyBorder="1" applyAlignment="1">
      <alignment horizontal="center" vertical="center" textRotation="90" wrapText="1"/>
    </xf>
    <xf numFmtId="1" fontId="7" fillId="0" borderId="13" xfId="8" applyNumberFormat="1" applyFont="1" applyFill="1" applyBorder="1" applyAlignment="1">
      <alignment horizontal="center" vertical="center" textRotation="90" wrapText="1"/>
    </xf>
    <xf numFmtId="1" fontId="7" fillId="0" borderId="28" xfId="8" applyNumberFormat="1" applyFont="1" applyFill="1" applyBorder="1" applyAlignment="1">
      <alignment horizontal="center" vertical="center" textRotation="90" wrapText="1"/>
    </xf>
    <xf numFmtId="1" fontId="8" fillId="0" borderId="5" xfId="1" applyNumberFormat="1" applyFont="1" applyFill="1" applyBorder="1" applyAlignment="1">
      <alignment horizontal="center" vertical="center" wrapText="1"/>
    </xf>
    <xf numFmtId="1" fontId="8" fillId="0" borderId="8" xfId="1" applyNumberFormat="1" applyFont="1" applyFill="1" applyBorder="1" applyAlignment="1">
      <alignment horizontal="center" vertical="center" wrapText="1"/>
    </xf>
    <xf numFmtId="1" fontId="8" fillId="0" borderId="7" xfId="1" applyNumberFormat="1" applyFont="1" applyFill="1" applyBorder="1" applyAlignment="1">
      <alignment horizontal="center" vertical="center" wrapText="1"/>
    </xf>
    <xf numFmtId="1" fontId="8" fillId="0" borderId="12" xfId="1" applyNumberFormat="1" applyFont="1" applyFill="1" applyBorder="1" applyAlignment="1">
      <alignment horizontal="center" vertical="center" wrapText="1"/>
    </xf>
    <xf numFmtId="1" fontId="8" fillId="0" borderId="0" xfId="1" applyNumberFormat="1" applyFont="1" applyFill="1" applyBorder="1" applyAlignment="1">
      <alignment horizontal="center" vertical="center" wrapText="1"/>
    </xf>
    <xf numFmtId="1" fontId="8" fillId="0" borderId="14" xfId="1" applyNumberFormat="1" applyFont="1" applyFill="1" applyBorder="1" applyAlignment="1">
      <alignment horizontal="center" vertical="center" wrapText="1"/>
    </xf>
    <xf numFmtId="1" fontId="8" fillId="0" borderId="19" xfId="1" applyNumberFormat="1" applyFont="1" applyFill="1" applyBorder="1" applyAlignment="1">
      <alignment horizontal="center" vertical="center" wrapText="1"/>
    </xf>
    <xf numFmtId="1" fontId="8" fillId="0" borderId="21" xfId="1" applyNumberFormat="1" applyFont="1" applyFill="1" applyBorder="1" applyAlignment="1">
      <alignment horizontal="center" vertical="center" wrapText="1"/>
    </xf>
    <xf numFmtId="1" fontId="8" fillId="0" borderId="20" xfId="1" applyNumberFormat="1" applyFont="1" applyFill="1" applyBorder="1" applyAlignment="1">
      <alignment horizontal="center" vertical="center" wrapText="1"/>
    </xf>
    <xf numFmtId="15" fontId="8" fillId="3" borderId="6" xfId="8" applyNumberFormat="1" applyFont="1" applyFill="1" applyBorder="1" applyAlignment="1">
      <alignment horizontal="center" vertical="center" textRotation="90" wrapText="1"/>
    </xf>
    <xf numFmtId="15" fontId="8" fillId="3" borderId="13" xfId="8" applyNumberFormat="1" applyFont="1" applyFill="1" applyBorder="1" applyAlignment="1">
      <alignment horizontal="center" vertical="center" textRotation="90" wrapText="1"/>
    </xf>
    <xf numFmtId="15" fontId="8" fillId="3" borderId="28" xfId="8" applyNumberFormat="1" applyFont="1" applyFill="1" applyBorder="1" applyAlignment="1">
      <alignment horizontal="center" vertical="center" textRotation="90" wrapText="1"/>
    </xf>
    <xf numFmtId="166" fontId="8" fillId="0" borderId="9" xfId="8" applyNumberFormat="1" applyFont="1" applyFill="1" applyBorder="1" applyAlignment="1">
      <alignment horizontal="center" vertical="center"/>
    </xf>
    <xf numFmtId="166" fontId="8" fillId="0" borderId="10" xfId="8" quotePrefix="1" applyNumberFormat="1" applyFont="1" applyFill="1" applyBorder="1" applyAlignment="1">
      <alignment horizontal="center" vertical="center"/>
    </xf>
    <xf numFmtId="166" fontId="8" fillId="0" borderId="11" xfId="8" quotePrefix="1" applyNumberFormat="1" applyFont="1" applyFill="1" applyBorder="1" applyAlignment="1">
      <alignment horizontal="center" vertical="center"/>
    </xf>
    <xf numFmtId="166" fontId="9" fillId="5" borderId="9" xfId="8" applyNumberFormat="1" applyFont="1" applyFill="1" applyBorder="1" applyAlignment="1">
      <alignment horizontal="center" vertical="center"/>
    </xf>
    <xf numFmtId="166" fontId="9" fillId="5" borderId="10" xfId="8" quotePrefix="1" applyNumberFormat="1" applyFont="1" applyFill="1" applyBorder="1" applyAlignment="1">
      <alignment horizontal="center" vertical="center"/>
    </xf>
    <xf numFmtId="166" fontId="9" fillId="5" borderId="11" xfId="8" quotePrefix="1" applyNumberFormat="1" applyFont="1" applyFill="1" applyBorder="1" applyAlignment="1">
      <alignment horizontal="center" vertical="center"/>
    </xf>
    <xf numFmtId="1" fontId="10" fillId="0" borderId="9" xfId="8" applyNumberFormat="1" applyFont="1" applyBorder="1" applyAlignment="1">
      <alignment horizontal="center" vertical="center"/>
    </xf>
    <xf numFmtId="1" fontId="10" fillId="0" borderId="10" xfId="8" applyNumberFormat="1" applyFont="1" applyBorder="1" applyAlignment="1">
      <alignment horizontal="center" vertical="center"/>
    </xf>
    <xf numFmtId="1" fontId="10" fillId="0" borderId="11" xfId="8" applyNumberFormat="1" applyFont="1" applyBorder="1" applyAlignment="1">
      <alignment horizontal="center" vertical="center"/>
    </xf>
    <xf numFmtId="1" fontId="11" fillId="0" borderId="6" xfId="8" applyNumberFormat="1" applyFont="1" applyBorder="1" applyAlignment="1">
      <alignment horizontal="center" vertical="center" textRotation="90" wrapText="1"/>
    </xf>
    <xf numFmtId="1" fontId="11" fillId="0" borderId="13" xfId="8" applyNumberFormat="1" applyFont="1" applyBorder="1" applyAlignment="1">
      <alignment horizontal="center" vertical="center" textRotation="90" wrapText="1"/>
    </xf>
    <xf numFmtId="1" fontId="11" fillId="0" borderId="28" xfId="8" applyNumberFormat="1" applyFont="1" applyBorder="1" applyAlignment="1">
      <alignment horizontal="center" vertical="center" textRotation="90" wrapText="1"/>
    </xf>
  </cellXfs>
  <cellStyles count="12">
    <cellStyle name="Comma [0]" xfId="1"/>
    <cellStyle name="Millares 10_fomat" xfId="2"/>
    <cellStyle name="Normal" xfId="0" builtinId="0"/>
    <cellStyle name="Normal 10_Abril 2013" xfId="3"/>
    <cellStyle name="Normal 12 2" xfId="4"/>
    <cellStyle name="Normal 151" xfId="5"/>
    <cellStyle name="Normal 152" xfId="6"/>
    <cellStyle name="Normal_hh programa 2" xfId="7"/>
    <cellStyle name="Normal_Trisem021 2" xfId="8"/>
    <cellStyle name="Percent 10" xfId="9"/>
    <cellStyle name="Porcentaje 10" xfId="10"/>
    <cellStyle name="Porcentual 10 4" xfId="11"/>
  </cellStyles>
  <dxfs count="1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rgb="FFFF6600"/>
      </font>
      <fill>
        <patternFill>
          <bgColor indexed="53"/>
        </patternFill>
      </fill>
    </dxf>
    <dxf>
      <font>
        <color rgb="FFFF6600"/>
      </font>
      <fill>
        <patternFill>
          <bgColor indexed="53"/>
        </patternFill>
      </fill>
    </dxf>
    <dxf>
      <font>
        <color rgb="FFFF6600"/>
      </font>
      <fill>
        <patternFill>
          <bgColor indexed="53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rgb="FFFF6600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2609850</xdr:colOff>
      <xdr:row>0</xdr:row>
      <xdr:rowOff>152400</xdr:rowOff>
    </xdr:from>
    <xdr:to>
      <xdr:col>69</xdr:col>
      <xdr:colOff>4724400</xdr:colOff>
      <xdr:row>4</xdr:row>
      <xdr:rowOff>28575</xdr:rowOff>
    </xdr:to>
    <xdr:pic>
      <xdr:nvPicPr>
        <xdr:cNvPr id="1029" name="1 Imagen" descr="D:\Documents &amp; Settings\cfigu015\Configuración local\Archivos temporales de Internet\Content.Outlook\YW31NE6O\Logo Vertical DMH - nuev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9025" y="152400"/>
          <a:ext cx="2114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0</xdr:row>
      <xdr:rowOff>57150</xdr:rowOff>
    </xdr:from>
    <xdr:to>
      <xdr:col>3</xdr:col>
      <xdr:colOff>1914525</xdr:colOff>
      <xdr:row>4</xdr:row>
      <xdr:rowOff>161925</xdr:rowOff>
    </xdr:to>
    <xdr:sp macro="" textlink="">
      <xdr:nvSpPr>
        <xdr:cNvPr id="1030" name="2 Imagen"/>
        <xdr:cNvSpPr>
          <a:spLocks noChangeAspect="1"/>
        </xdr:cNvSpPr>
      </xdr:nvSpPr>
      <xdr:spPr bwMode="auto">
        <a:xfrm>
          <a:off x="657225" y="57150"/>
          <a:ext cx="20574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uno072/Desktop/oo/PROYECTOS%20DMH/Proyectos%20Andres%20Allende/H15G403%20Normalizaci&#243;n%20SAPCI/Informe%20Semanal%20SAPCI/INFORME%20SEMANAL%20N&#186;01%20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dice"/>
      <sheetName val="1. Resumen Ejecutivo"/>
      <sheetName val="2 Curva de Avance Const.Rev0"/>
      <sheetName val="Hoja4"/>
      <sheetName val="2.Curva Avance Construcción"/>
      <sheetName val="3.Actividades"/>
      <sheetName val="4.Dotacion de Personal"/>
      <sheetName val="5. Fuerza Laboral"/>
      <sheetName val="6. Control Subcontratos"/>
      <sheetName val="7. Cuadro de Hitos"/>
      <sheetName val="8. Avance Itemizado"/>
      <sheetName val="9. Prog Trisemanal"/>
      <sheetName val="Project semana avance%"/>
      <sheetName val="10. PAC"/>
      <sheetName val="11.Ingeniería - Log SDI"/>
      <sheetName val="12.Estadística SDI "/>
      <sheetName val="13.Fotografías"/>
      <sheetName val="Hoja2"/>
      <sheetName val="Hoja1"/>
      <sheetName val="Hoja3"/>
    </sheetNames>
    <sheetDataSet>
      <sheetData sheetId="0">
        <row r="4">
          <cell r="E4" t="str">
            <v>SERVICIO NORMALIZACION SAPCI SEGUNDA ETAPA EN SALAS ELECTRICAS Y CORREAS DMH</v>
          </cell>
        </row>
      </sheetData>
      <sheetData sheetId="1"/>
      <sheetData sheetId="2">
        <row r="4">
          <cell r="A4" t="str">
            <v>Semana del 02-05-2016 al 12-06-2016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K16" t="str">
            <v>UN</v>
          </cell>
          <cell r="O16">
            <v>1440</v>
          </cell>
          <cell r="AF16">
            <v>4.1666666666666664E-2</v>
          </cell>
        </row>
        <row r="17">
          <cell r="K17" t="str">
            <v>UN</v>
          </cell>
          <cell r="O17">
            <v>750</v>
          </cell>
          <cell r="AF17">
            <v>0</v>
          </cell>
        </row>
        <row r="18">
          <cell r="K18" t="str">
            <v>UN</v>
          </cell>
          <cell r="O18">
            <v>250</v>
          </cell>
          <cell r="AF18">
            <v>0.23200000000000001</v>
          </cell>
        </row>
        <row r="19">
          <cell r="K19" t="str">
            <v>ML</v>
          </cell>
          <cell r="O19">
            <v>1800</v>
          </cell>
          <cell r="AF19">
            <v>0</v>
          </cell>
        </row>
        <row r="20">
          <cell r="K20" t="str">
            <v>ML</v>
          </cell>
          <cell r="O20">
            <v>900</v>
          </cell>
          <cell r="AF20">
            <v>0</v>
          </cell>
        </row>
        <row r="21">
          <cell r="K21" t="str">
            <v>ML</v>
          </cell>
          <cell r="O21">
            <v>1500</v>
          </cell>
          <cell r="AF21">
            <v>6.6666666666666662E-3</v>
          </cell>
        </row>
        <row r="22">
          <cell r="K22" t="str">
            <v>UN</v>
          </cell>
          <cell r="O22">
            <v>1440</v>
          </cell>
          <cell r="AF22">
            <v>0.125</v>
          </cell>
        </row>
        <row r="23">
          <cell r="K23" t="str">
            <v>ML</v>
          </cell>
          <cell r="O23">
            <v>3600</v>
          </cell>
          <cell r="AF23">
            <v>5.5555555555555552E-2</v>
          </cell>
        </row>
        <row r="24">
          <cell r="K24" t="str">
            <v>ML</v>
          </cell>
          <cell r="O24">
            <v>7200</v>
          </cell>
          <cell r="AF24">
            <v>0</v>
          </cell>
        </row>
        <row r="25">
          <cell r="K25" t="str">
            <v>GL</v>
          </cell>
          <cell r="O25">
            <v>1</v>
          </cell>
          <cell r="AF25">
            <v>0</v>
          </cell>
        </row>
        <row r="28">
          <cell r="K28" t="str">
            <v>ML</v>
          </cell>
          <cell r="O28">
            <v>100</v>
          </cell>
          <cell r="AF28">
            <v>0</v>
          </cell>
        </row>
        <row r="29">
          <cell r="K29" t="str">
            <v>ML</v>
          </cell>
          <cell r="O29">
            <v>100</v>
          </cell>
          <cell r="AF29">
            <v>0</v>
          </cell>
        </row>
        <row r="31">
          <cell r="K31" t="str">
            <v>ML</v>
          </cell>
          <cell r="O31">
            <v>100</v>
          </cell>
          <cell r="AF31">
            <v>0</v>
          </cell>
        </row>
        <row r="32">
          <cell r="K32" t="str">
            <v>ML</v>
          </cell>
          <cell r="O32">
            <v>100</v>
          </cell>
          <cell r="AF32">
            <v>0</v>
          </cell>
        </row>
        <row r="34">
          <cell r="K34" t="str">
            <v>ML</v>
          </cell>
          <cell r="O34">
            <v>100</v>
          </cell>
          <cell r="AF34">
            <v>0.2</v>
          </cell>
        </row>
        <row r="35">
          <cell r="K35" t="str">
            <v>ML</v>
          </cell>
          <cell r="O35">
            <v>100</v>
          </cell>
          <cell r="AF35">
            <v>0</v>
          </cell>
        </row>
        <row r="37">
          <cell r="K37" t="str">
            <v>ML</v>
          </cell>
          <cell r="O37">
            <v>100</v>
          </cell>
          <cell r="AF37">
            <v>0</v>
          </cell>
        </row>
        <row r="38">
          <cell r="K38" t="str">
            <v>ML</v>
          </cell>
          <cell r="O38">
            <v>100</v>
          </cell>
          <cell r="AF38">
            <v>0</v>
          </cell>
        </row>
        <row r="40">
          <cell r="K40" t="str">
            <v>ML</v>
          </cell>
          <cell r="O40">
            <v>100</v>
          </cell>
          <cell r="AF40">
            <v>0</v>
          </cell>
        </row>
        <row r="41">
          <cell r="K41" t="str">
            <v>ML</v>
          </cell>
          <cell r="O41">
            <v>100</v>
          </cell>
          <cell r="AF41">
            <v>0</v>
          </cell>
        </row>
        <row r="43">
          <cell r="K43" t="str">
            <v>ML</v>
          </cell>
          <cell r="O43">
            <v>100</v>
          </cell>
          <cell r="AF43">
            <v>0</v>
          </cell>
        </row>
        <row r="44">
          <cell r="K44" t="str">
            <v>ML</v>
          </cell>
          <cell r="O44">
            <v>100</v>
          </cell>
          <cell r="AF44">
            <v>0</v>
          </cell>
        </row>
        <row r="46">
          <cell r="K46" t="str">
            <v>ML</v>
          </cell>
          <cell r="O46">
            <v>100</v>
          </cell>
          <cell r="AF46">
            <v>0</v>
          </cell>
        </row>
        <row r="47">
          <cell r="K47" t="str">
            <v>ML</v>
          </cell>
          <cell r="O47">
            <v>100</v>
          </cell>
          <cell r="AF47">
            <v>0</v>
          </cell>
        </row>
        <row r="49">
          <cell r="K49" t="str">
            <v>ML</v>
          </cell>
          <cell r="O49">
            <v>50</v>
          </cell>
          <cell r="AF49">
            <v>0</v>
          </cell>
        </row>
        <row r="50">
          <cell r="K50" t="str">
            <v>ML</v>
          </cell>
          <cell r="O50">
            <v>50</v>
          </cell>
          <cell r="AF50">
            <v>0</v>
          </cell>
        </row>
        <row r="51">
          <cell r="K51" t="str">
            <v>ML</v>
          </cell>
          <cell r="O51">
            <v>100</v>
          </cell>
          <cell r="AF51">
            <v>0</v>
          </cell>
        </row>
        <row r="52">
          <cell r="K52" t="str">
            <v>ML</v>
          </cell>
          <cell r="O52">
            <v>100</v>
          </cell>
          <cell r="AF52">
            <v>0</v>
          </cell>
        </row>
        <row r="53">
          <cell r="K53" t="str">
            <v>ML</v>
          </cell>
          <cell r="O53">
            <v>100</v>
          </cell>
          <cell r="AF53">
            <v>0</v>
          </cell>
        </row>
        <row r="55">
          <cell r="K55" t="str">
            <v>ML</v>
          </cell>
          <cell r="O55">
            <v>50</v>
          </cell>
          <cell r="AF55">
            <v>0</v>
          </cell>
        </row>
        <row r="56">
          <cell r="K56" t="str">
            <v>ML</v>
          </cell>
          <cell r="O56">
            <v>100</v>
          </cell>
          <cell r="AF56">
            <v>0</v>
          </cell>
        </row>
        <row r="57">
          <cell r="K57" t="str">
            <v>ML</v>
          </cell>
          <cell r="O57">
            <v>100</v>
          </cell>
          <cell r="AF57">
            <v>0</v>
          </cell>
        </row>
        <row r="58">
          <cell r="K58" t="str">
            <v>ML</v>
          </cell>
          <cell r="O58">
            <v>100</v>
          </cell>
          <cell r="AF58">
            <v>0</v>
          </cell>
        </row>
        <row r="59">
          <cell r="K59" t="str">
            <v>ML</v>
          </cell>
          <cell r="O59">
            <v>50</v>
          </cell>
          <cell r="AF59">
            <v>0</v>
          </cell>
        </row>
        <row r="61">
          <cell r="K61" t="str">
            <v>ML</v>
          </cell>
          <cell r="O61">
            <v>50</v>
          </cell>
          <cell r="AF61">
            <v>0</v>
          </cell>
        </row>
        <row r="62">
          <cell r="K62" t="str">
            <v>ML</v>
          </cell>
          <cell r="O62">
            <v>50</v>
          </cell>
          <cell r="AF62">
            <v>0</v>
          </cell>
        </row>
        <row r="63">
          <cell r="K63" t="str">
            <v>ML</v>
          </cell>
          <cell r="O63">
            <v>50</v>
          </cell>
          <cell r="AF63">
            <v>0</v>
          </cell>
        </row>
        <row r="64">
          <cell r="K64" t="str">
            <v>ML</v>
          </cell>
          <cell r="O64">
            <v>50</v>
          </cell>
          <cell r="AF64">
            <v>0</v>
          </cell>
        </row>
        <row r="65">
          <cell r="K65" t="str">
            <v>ML</v>
          </cell>
          <cell r="O65">
            <v>50</v>
          </cell>
          <cell r="AF65">
            <v>0</v>
          </cell>
        </row>
        <row r="67">
          <cell r="K67" t="str">
            <v>ML</v>
          </cell>
          <cell r="O67">
            <v>50</v>
          </cell>
          <cell r="AF67">
            <v>0</v>
          </cell>
        </row>
        <row r="68">
          <cell r="K68" t="str">
            <v>ML</v>
          </cell>
          <cell r="O68">
            <v>50</v>
          </cell>
          <cell r="AF68">
            <v>0</v>
          </cell>
        </row>
        <row r="69">
          <cell r="K69" t="str">
            <v>ML</v>
          </cell>
          <cell r="O69">
            <v>50</v>
          </cell>
          <cell r="AF69">
            <v>0</v>
          </cell>
        </row>
        <row r="70">
          <cell r="K70" t="str">
            <v>ML</v>
          </cell>
          <cell r="O70">
            <v>50</v>
          </cell>
          <cell r="AF70">
            <v>0</v>
          </cell>
        </row>
        <row r="71">
          <cell r="K71" t="str">
            <v>ML</v>
          </cell>
          <cell r="O71">
            <v>50</v>
          </cell>
          <cell r="AF71">
            <v>0</v>
          </cell>
        </row>
        <row r="73">
          <cell r="K73" t="str">
            <v>ML</v>
          </cell>
          <cell r="O73">
            <v>50</v>
          </cell>
          <cell r="AF73">
            <v>0</v>
          </cell>
        </row>
        <row r="74">
          <cell r="K74" t="str">
            <v>ML</v>
          </cell>
          <cell r="O74">
            <v>50</v>
          </cell>
          <cell r="AF74">
            <v>0</v>
          </cell>
        </row>
        <row r="75">
          <cell r="K75" t="str">
            <v>ML</v>
          </cell>
          <cell r="O75">
            <v>50</v>
          </cell>
          <cell r="AF75">
            <v>0</v>
          </cell>
        </row>
        <row r="76">
          <cell r="K76" t="str">
            <v>ML</v>
          </cell>
          <cell r="O76">
            <v>50</v>
          </cell>
          <cell r="AF76">
            <v>0</v>
          </cell>
        </row>
        <row r="77">
          <cell r="K77" t="str">
            <v>ML</v>
          </cell>
          <cell r="O77">
            <v>50</v>
          </cell>
          <cell r="AF77">
            <v>0</v>
          </cell>
        </row>
        <row r="80">
          <cell r="K80" t="str">
            <v>GL</v>
          </cell>
          <cell r="O80">
            <v>1</v>
          </cell>
          <cell r="AF80">
            <v>0.2</v>
          </cell>
        </row>
        <row r="81">
          <cell r="K81" t="str">
            <v>GL</v>
          </cell>
          <cell r="O81">
            <v>1</v>
          </cell>
          <cell r="AF81">
            <v>0.5</v>
          </cell>
        </row>
        <row r="82">
          <cell r="K82" t="str">
            <v>GL</v>
          </cell>
          <cell r="O82">
            <v>1</v>
          </cell>
          <cell r="AF82">
            <v>0.5</v>
          </cell>
        </row>
        <row r="83">
          <cell r="K83" t="str">
            <v>GL</v>
          </cell>
          <cell r="O83">
            <v>1</v>
          </cell>
          <cell r="AF83">
            <v>0.2</v>
          </cell>
        </row>
        <row r="84">
          <cell r="K84" t="str">
            <v>GL</v>
          </cell>
          <cell r="O84">
            <v>1</v>
          </cell>
          <cell r="AF84">
            <v>0.2</v>
          </cell>
        </row>
        <row r="86">
          <cell r="K86" t="str">
            <v>GL</v>
          </cell>
          <cell r="O86">
            <v>1</v>
          </cell>
          <cell r="AF86">
            <v>0.55000000000000004</v>
          </cell>
        </row>
        <row r="87">
          <cell r="K87" t="str">
            <v>GL</v>
          </cell>
          <cell r="O87">
            <v>1</v>
          </cell>
          <cell r="AF87">
            <v>1</v>
          </cell>
        </row>
        <row r="88">
          <cell r="K88" t="str">
            <v>GL</v>
          </cell>
          <cell r="O88">
            <v>1</v>
          </cell>
          <cell r="AF88">
            <v>1</v>
          </cell>
        </row>
        <row r="89">
          <cell r="K89" t="str">
            <v>GL</v>
          </cell>
          <cell r="O89">
            <v>1</v>
          </cell>
          <cell r="AF89">
            <v>0.2</v>
          </cell>
        </row>
        <row r="90">
          <cell r="K90" t="str">
            <v>GL</v>
          </cell>
          <cell r="O90">
            <v>1</v>
          </cell>
          <cell r="AF90">
            <v>0</v>
          </cell>
        </row>
        <row r="91">
          <cell r="K91" t="str">
            <v>GL</v>
          </cell>
          <cell r="O91">
            <v>1</v>
          </cell>
          <cell r="AF91">
            <v>0</v>
          </cell>
        </row>
        <row r="92">
          <cell r="K92" t="str">
            <v>GL</v>
          </cell>
          <cell r="O92">
            <v>1</v>
          </cell>
          <cell r="AF92">
            <v>0</v>
          </cell>
        </row>
        <row r="94">
          <cell r="K94" t="str">
            <v>GL</v>
          </cell>
          <cell r="O94">
            <v>1</v>
          </cell>
          <cell r="AF94">
            <v>0.2</v>
          </cell>
        </row>
        <row r="95">
          <cell r="K95" t="str">
            <v>GL</v>
          </cell>
          <cell r="O95">
            <v>1</v>
          </cell>
          <cell r="AF95">
            <v>0.2</v>
          </cell>
        </row>
        <row r="96">
          <cell r="K96" t="str">
            <v>GL</v>
          </cell>
          <cell r="O96">
            <v>1</v>
          </cell>
          <cell r="AF96">
            <v>0.2</v>
          </cell>
        </row>
        <row r="97">
          <cell r="K97" t="str">
            <v>GL</v>
          </cell>
          <cell r="O97">
            <v>1</v>
          </cell>
          <cell r="AF97">
            <v>0.2</v>
          </cell>
        </row>
        <row r="99">
          <cell r="K99" t="str">
            <v>GL</v>
          </cell>
          <cell r="O99">
            <v>1</v>
          </cell>
          <cell r="AF99">
            <v>0.2</v>
          </cell>
        </row>
        <row r="100">
          <cell r="K100" t="str">
            <v>GL</v>
          </cell>
          <cell r="O100">
            <v>1</v>
          </cell>
          <cell r="AF100">
            <v>0.2</v>
          </cell>
        </row>
        <row r="101">
          <cell r="K101" t="str">
            <v>GL</v>
          </cell>
          <cell r="O101">
            <v>1</v>
          </cell>
          <cell r="AF101">
            <v>0.2</v>
          </cell>
        </row>
        <row r="102">
          <cell r="K102" t="str">
            <v>GL</v>
          </cell>
          <cell r="O102">
            <v>1</v>
          </cell>
          <cell r="AF102">
            <v>0.2</v>
          </cell>
        </row>
        <row r="103">
          <cell r="K103" t="str">
            <v>GL</v>
          </cell>
          <cell r="O103">
            <v>1</v>
          </cell>
          <cell r="AF103">
            <v>0</v>
          </cell>
        </row>
        <row r="104">
          <cell r="K104" t="str">
            <v>GL</v>
          </cell>
          <cell r="O104">
            <v>1</v>
          </cell>
          <cell r="AF104">
            <v>0</v>
          </cell>
        </row>
        <row r="105">
          <cell r="K105" t="str">
            <v>GL</v>
          </cell>
          <cell r="O105">
            <v>1</v>
          </cell>
          <cell r="AF105">
            <v>0.2</v>
          </cell>
        </row>
        <row r="106">
          <cell r="K106" t="str">
            <v>GL</v>
          </cell>
          <cell r="O106">
            <v>1</v>
          </cell>
          <cell r="AF106">
            <v>0</v>
          </cell>
        </row>
      </sheetData>
      <sheetData sheetId="12"/>
      <sheetData sheetId="13">
        <row r="9">
          <cell r="B9" t="str">
            <v xml:space="preserve">   Inicio Construcción Correa Overland</v>
          </cell>
          <cell r="C9">
            <v>0</v>
          </cell>
          <cell r="D9">
            <v>42513</v>
          </cell>
          <cell r="E9">
            <v>42513</v>
          </cell>
          <cell r="L9" t="e">
            <v>#DIV/0!</v>
          </cell>
          <cell r="R9" t="e">
            <v>#DIV/0!</v>
          </cell>
          <cell r="S9" t="e">
            <v>#DIV/0!</v>
          </cell>
          <cell r="Y9" t="e">
            <v>#DIV/0!</v>
          </cell>
          <cell r="Z9" t="e">
            <v>#DIV/0!</v>
          </cell>
          <cell r="AF9" t="e">
            <v>#DIV/0!</v>
          </cell>
          <cell r="AG9" t="e">
            <v>#DIV/0!</v>
          </cell>
          <cell r="AM9" t="e">
            <v>#DIV/0!</v>
          </cell>
          <cell r="AN9" t="e">
            <v>#DIV/0!</v>
          </cell>
          <cell r="AT9" t="e">
            <v>#DIV/0!</v>
          </cell>
          <cell r="AU9" t="e">
            <v>#DIV/0!</v>
          </cell>
          <cell r="BA9" t="e">
            <v>#DIV/0!</v>
          </cell>
          <cell r="BB9" t="e">
            <v>#DIV/0!</v>
          </cell>
          <cell r="BH9" t="e">
            <v>#DIV/0!</v>
          </cell>
          <cell r="BI9" t="e">
            <v>#DIV/0!</v>
          </cell>
          <cell r="BO9" t="e">
            <v>#DIV/0!</v>
          </cell>
          <cell r="BP9" t="e">
            <v>#DIV/0!</v>
          </cell>
          <cell r="BV9" t="e">
            <v>#DIV/0!</v>
          </cell>
          <cell r="BW9" t="e">
            <v>#DIV/0!</v>
          </cell>
          <cell r="CC9" t="e">
            <v>#DIV/0!</v>
          </cell>
          <cell r="CD9" t="e">
            <v>#DIV/0!</v>
          </cell>
          <cell r="CJ9" t="e">
            <v>#DIV/0!</v>
          </cell>
          <cell r="CK9" t="e">
            <v>#DIV/0!</v>
          </cell>
          <cell r="CQ9" t="e">
            <v>#DIV/0!</v>
          </cell>
          <cell r="CR9" t="e">
            <v>#DIV/0!</v>
          </cell>
          <cell r="CX9" t="e">
            <v>#DIV/0!</v>
          </cell>
          <cell r="CY9" t="e">
            <v>#DIV/0!</v>
          </cell>
          <cell r="DE9" t="e">
            <v>#DIV/0!</v>
          </cell>
          <cell r="DF9" t="e">
            <v>#DIV/0!</v>
          </cell>
          <cell r="DL9" t="e">
            <v>#DIV/0!</v>
          </cell>
          <cell r="DM9" t="e">
            <v>#DIV/0!</v>
          </cell>
          <cell r="DS9" t="e">
            <v>#DIV/0!</v>
          </cell>
          <cell r="DT9" t="e">
            <v>#DIV/0!</v>
          </cell>
          <cell r="DZ9" t="e">
            <v>#DIV/0!</v>
          </cell>
          <cell r="EA9" t="e">
            <v>#DIV/0!</v>
          </cell>
          <cell r="EG9" t="e">
            <v>#DIV/0!</v>
          </cell>
          <cell r="EH9" t="e">
            <v>#DIV/0!</v>
          </cell>
          <cell r="EN9" t="e">
            <v>#DIV/0!</v>
          </cell>
          <cell r="EO9" t="e">
            <v>#DIV/0!</v>
          </cell>
        </row>
        <row r="10">
          <cell r="A10" t="str">
            <v>1.1.2</v>
          </cell>
          <cell r="B10" t="str">
            <v xml:space="preserve">   Fabricación de Soportes en taller</v>
          </cell>
          <cell r="C10">
            <v>239</v>
          </cell>
          <cell r="D10">
            <v>42513</v>
          </cell>
          <cell r="E10">
            <v>42549</v>
          </cell>
          <cell r="L10">
            <v>0</v>
          </cell>
          <cell r="M10">
            <v>8.85</v>
          </cell>
          <cell r="N10">
            <v>8.85</v>
          </cell>
          <cell r="O10">
            <v>8.85</v>
          </cell>
          <cell r="P10">
            <v>8.85</v>
          </cell>
          <cell r="Q10">
            <v>8.85</v>
          </cell>
          <cell r="R10">
            <v>0.18514644351464435</v>
          </cell>
          <cell r="S10">
            <v>0.18514644351464435</v>
          </cell>
          <cell r="T10">
            <v>8.85</v>
          </cell>
          <cell r="U10">
            <v>8.85</v>
          </cell>
          <cell r="V10">
            <v>8.85</v>
          </cell>
          <cell r="W10">
            <v>8.85</v>
          </cell>
          <cell r="X10">
            <v>8.85</v>
          </cell>
          <cell r="Y10">
            <v>0.18514644351464435</v>
          </cell>
          <cell r="Z10">
            <v>0.3702928870292887</v>
          </cell>
          <cell r="AA10">
            <v>8.85</v>
          </cell>
          <cell r="AB10">
            <v>8.85</v>
          </cell>
          <cell r="AC10">
            <v>8.85</v>
          </cell>
          <cell r="AD10">
            <v>8.85</v>
          </cell>
          <cell r="AE10">
            <v>8.85</v>
          </cell>
          <cell r="AF10">
            <v>0.18514644351464435</v>
          </cell>
          <cell r="AG10">
            <v>0.55543933054393302</v>
          </cell>
          <cell r="AH10">
            <v>8.85</v>
          </cell>
          <cell r="AI10">
            <v>8.85</v>
          </cell>
          <cell r="AJ10">
            <v>8.85</v>
          </cell>
          <cell r="AK10">
            <v>8.85</v>
          </cell>
          <cell r="AL10">
            <v>8.85</v>
          </cell>
          <cell r="AM10">
            <v>0.18514644351464435</v>
          </cell>
          <cell r="AN10">
            <v>0.7405857740585774</v>
          </cell>
          <cell r="AO10">
            <v>8.85</v>
          </cell>
          <cell r="AP10">
            <v>8.85</v>
          </cell>
          <cell r="AQ10">
            <v>8.85</v>
          </cell>
          <cell r="AR10">
            <v>8.85</v>
          </cell>
          <cell r="AS10">
            <v>8.85</v>
          </cell>
          <cell r="AT10">
            <v>0.18514644351464435</v>
          </cell>
          <cell r="AU10">
            <v>0.92573221757322177</v>
          </cell>
          <cell r="AV10">
            <v>8.85</v>
          </cell>
          <cell r="AW10">
            <v>8.85</v>
          </cell>
          <cell r="BA10">
            <v>7.4058577405857737E-2</v>
          </cell>
          <cell r="BB10">
            <v>0.99979079497907952</v>
          </cell>
          <cell r="BH10">
            <v>0</v>
          </cell>
          <cell r="BI10">
            <v>0.99979079497907952</v>
          </cell>
          <cell r="BO10">
            <v>0</v>
          </cell>
          <cell r="BP10">
            <v>0.99979079497907952</v>
          </cell>
          <cell r="BV10">
            <v>0</v>
          </cell>
          <cell r="BW10">
            <v>0.99979079497907952</v>
          </cell>
          <cell r="CC10">
            <v>0</v>
          </cell>
          <cell r="CD10">
            <v>0.99979079497907952</v>
          </cell>
          <cell r="CJ10">
            <v>0</v>
          </cell>
          <cell r="CK10">
            <v>0.99979079497907952</v>
          </cell>
          <cell r="CQ10">
            <v>0</v>
          </cell>
          <cell r="CR10">
            <v>0.99979079497907952</v>
          </cell>
          <cell r="CX10">
            <v>0</v>
          </cell>
          <cell r="CY10">
            <v>0.99979079497907952</v>
          </cell>
          <cell r="DE10">
            <v>0</v>
          </cell>
          <cell r="DF10">
            <v>0.99979079497907952</v>
          </cell>
          <cell r="DL10">
            <v>0</v>
          </cell>
          <cell r="DM10">
            <v>0.99979079497907952</v>
          </cell>
          <cell r="DS10">
            <v>0</v>
          </cell>
          <cell r="DT10">
            <v>0.99979079497907952</v>
          </cell>
          <cell r="DZ10">
            <v>0</v>
          </cell>
          <cell r="EA10">
            <v>0.99979079497907952</v>
          </cell>
          <cell r="EG10">
            <v>0</v>
          </cell>
          <cell r="EH10">
            <v>0.99979079497907952</v>
          </cell>
          <cell r="EN10">
            <v>0</v>
          </cell>
          <cell r="EO10">
            <v>0.99979079497907952</v>
          </cell>
        </row>
        <row r="11">
          <cell r="A11" t="str">
            <v>1.1.3</v>
          </cell>
          <cell r="B11" t="str">
            <v xml:space="preserve">   Fabricación en taller spool de cañerias 1"</v>
          </cell>
          <cell r="C11">
            <v>213</v>
          </cell>
          <cell r="D11">
            <v>42513</v>
          </cell>
          <cell r="E11">
            <v>42555</v>
          </cell>
          <cell r="L11">
            <v>0</v>
          </cell>
          <cell r="M11">
            <v>6.87</v>
          </cell>
          <cell r="N11">
            <v>6.87</v>
          </cell>
          <cell r="O11">
            <v>6.87</v>
          </cell>
          <cell r="P11">
            <v>6.87</v>
          </cell>
          <cell r="Q11">
            <v>6.87</v>
          </cell>
          <cell r="R11">
            <v>0.16126760563380282</v>
          </cell>
          <cell r="S11">
            <v>0.16126760563380282</v>
          </cell>
          <cell r="T11">
            <v>6.87</v>
          </cell>
          <cell r="U11">
            <v>6.87</v>
          </cell>
          <cell r="V11">
            <v>6.87</v>
          </cell>
          <cell r="W11">
            <v>6.87</v>
          </cell>
          <cell r="X11">
            <v>6.87</v>
          </cell>
          <cell r="Y11">
            <v>0.16126760563380282</v>
          </cell>
          <cell r="Z11">
            <v>0.32253521126760565</v>
          </cell>
          <cell r="AA11">
            <v>6.87</v>
          </cell>
          <cell r="AB11">
            <v>6.87</v>
          </cell>
          <cell r="AC11">
            <v>6.87</v>
          </cell>
          <cell r="AD11">
            <v>6.87</v>
          </cell>
          <cell r="AE11">
            <v>6.87</v>
          </cell>
          <cell r="AF11">
            <v>0.16126760563380282</v>
          </cell>
          <cell r="AG11">
            <v>0.48380281690140847</v>
          </cell>
          <cell r="AH11">
            <v>6.87</v>
          </cell>
          <cell r="AI11">
            <v>6.87</v>
          </cell>
          <cell r="AJ11">
            <v>6.87</v>
          </cell>
          <cell r="AK11">
            <v>6.87</v>
          </cell>
          <cell r="AL11">
            <v>6.87</v>
          </cell>
          <cell r="AM11">
            <v>0.16126760563380282</v>
          </cell>
          <cell r="AN11">
            <v>0.6450704225352113</v>
          </cell>
          <cell r="AO11">
            <v>6.87</v>
          </cell>
          <cell r="AP11">
            <v>6.87</v>
          </cell>
          <cell r="AQ11">
            <v>6.87</v>
          </cell>
          <cell r="AR11">
            <v>6.87</v>
          </cell>
          <cell r="AS11">
            <v>6.87</v>
          </cell>
          <cell r="AT11">
            <v>0.16126760563380282</v>
          </cell>
          <cell r="AU11">
            <v>0.80633802816901412</v>
          </cell>
          <cell r="AV11">
            <v>6.87</v>
          </cell>
          <cell r="AW11">
            <v>6.87</v>
          </cell>
          <cell r="AX11">
            <v>6.87</v>
          </cell>
          <cell r="AY11">
            <v>6.87</v>
          </cell>
          <cell r="AZ11">
            <v>6.87</v>
          </cell>
          <cell r="BA11">
            <v>0.16126760563380282</v>
          </cell>
          <cell r="BB11">
            <v>0.96760563380281694</v>
          </cell>
          <cell r="BC11">
            <v>6.87</v>
          </cell>
          <cell r="BH11">
            <v>3.2253521126760561E-2</v>
          </cell>
          <cell r="BI11">
            <v>0.99985915492957755</v>
          </cell>
          <cell r="BO11">
            <v>0</v>
          </cell>
          <cell r="BP11">
            <v>0.99985915492957755</v>
          </cell>
          <cell r="BV11">
            <v>0</v>
          </cell>
          <cell r="BW11">
            <v>0.99985915492957755</v>
          </cell>
          <cell r="CC11">
            <v>0</v>
          </cell>
          <cell r="CD11">
            <v>0.99985915492957755</v>
          </cell>
          <cell r="CJ11">
            <v>0</v>
          </cell>
          <cell r="CK11">
            <v>0.99985915492957755</v>
          </cell>
          <cell r="CQ11">
            <v>0</v>
          </cell>
          <cell r="CR11">
            <v>0.99985915492957755</v>
          </cell>
          <cell r="CX11">
            <v>0</v>
          </cell>
          <cell r="CY11">
            <v>0.99985915492957755</v>
          </cell>
          <cell r="DE11">
            <v>0</v>
          </cell>
          <cell r="DF11">
            <v>0.99985915492957755</v>
          </cell>
          <cell r="DL11">
            <v>0</v>
          </cell>
          <cell r="DM11">
            <v>0.99985915492957755</v>
          </cell>
          <cell r="DS11">
            <v>0</v>
          </cell>
          <cell r="DT11">
            <v>0.99985915492957755</v>
          </cell>
          <cell r="DZ11">
            <v>0</v>
          </cell>
          <cell r="EA11">
            <v>0.99985915492957755</v>
          </cell>
          <cell r="EG11">
            <v>0</v>
          </cell>
          <cell r="EH11">
            <v>0.99985915492957755</v>
          </cell>
          <cell r="EN11">
            <v>0</v>
          </cell>
          <cell r="EO11">
            <v>0.99985915492957755</v>
          </cell>
        </row>
        <row r="12">
          <cell r="A12" t="str">
            <v>1.1.4</v>
          </cell>
          <cell r="B12" t="str">
            <v xml:space="preserve">   Montaje de Soportes</v>
          </cell>
          <cell r="C12">
            <v>324</v>
          </cell>
          <cell r="D12">
            <v>42520</v>
          </cell>
          <cell r="E12">
            <v>42578</v>
          </cell>
          <cell r="L12">
            <v>0</v>
          </cell>
          <cell r="R12">
            <v>0</v>
          </cell>
          <cell r="S12">
            <v>0</v>
          </cell>
          <cell r="T12">
            <v>6.85</v>
          </cell>
          <cell r="U12">
            <v>7.72</v>
          </cell>
          <cell r="V12">
            <v>7.72</v>
          </cell>
          <cell r="W12">
            <v>7.72</v>
          </cell>
          <cell r="X12">
            <v>7.72</v>
          </cell>
          <cell r="Y12">
            <v>0.11645061728395061</v>
          </cell>
          <cell r="Z12">
            <v>0.11645061728395061</v>
          </cell>
          <cell r="AA12">
            <v>7.72</v>
          </cell>
          <cell r="AB12">
            <v>7.72</v>
          </cell>
          <cell r="AC12">
            <v>7.72</v>
          </cell>
          <cell r="AD12">
            <v>7.72</v>
          </cell>
          <cell r="AE12">
            <v>7.72</v>
          </cell>
          <cell r="AF12">
            <v>0.11913580246913581</v>
          </cell>
          <cell r="AG12">
            <v>0.23558641975308642</v>
          </cell>
          <cell r="AH12">
            <v>7.72</v>
          </cell>
          <cell r="AI12">
            <v>7.72</v>
          </cell>
          <cell r="AJ12">
            <v>7.72</v>
          </cell>
          <cell r="AK12">
            <v>7.72</v>
          </cell>
          <cell r="AL12">
            <v>7.72</v>
          </cell>
          <cell r="AM12">
            <v>0.11913580246913581</v>
          </cell>
          <cell r="AN12">
            <v>0.35472222222222222</v>
          </cell>
          <cell r="AO12">
            <v>7.72</v>
          </cell>
          <cell r="AP12">
            <v>7.72</v>
          </cell>
          <cell r="AQ12">
            <v>7.72</v>
          </cell>
          <cell r="AR12">
            <v>7.72</v>
          </cell>
          <cell r="AS12">
            <v>7.72</v>
          </cell>
          <cell r="AT12">
            <v>0.11913580246913581</v>
          </cell>
          <cell r="AU12">
            <v>0.47385802469135802</v>
          </cell>
          <cell r="AV12">
            <v>7.72</v>
          </cell>
          <cell r="AW12">
            <v>7.72</v>
          </cell>
          <cell r="AX12">
            <v>7.72</v>
          </cell>
          <cell r="AY12">
            <v>7.72</v>
          </cell>
          <cell r="AZ12">
            <v>7.72</v>
          </cell>
          <cell r="BA12">
            <v>0.11913580246913581</v>
          </cell>
          <cell r="BB12">
            <v>0.59299382716049387</v>
          </cell>
          <cell r="BC12">
            <v>7.72</v>
          </cell>
          <cell r="BD12">
            <v>7.72</v>
          </cell>
          <cell r="BE12">
            <v>7.72</v>
          </cell>
          <cell r="BF12">
            <v>7.72</v>
          </cell>
          <cell r="BG12">
            <v>7.72</v>
          </cell>
          <cell r="BH12">
            <v>0.11913580246913581</v>
          </cell>
          <cell r="BI12">
            <v>0.71212962962962967</v>
          </cell>
          <cell r="BJ12">
            <v>7.72</v>
          </cell>
          <cell r="BK12">
            <v>7.72</v>
          </cell>
          <cell r="BL12">
            <v>7.72</v>
          </cell>
          <cell r="BM12">
            <v>7.72</v>
          </cell>
          <cell r="BN12">
            <v>7.72</v>
          </cell>
          <cell r="BO12">
            <v>0.11913580246913581</v>
          </cell>
          <cell r="BP12">
            <v>0.83126543209876547</v>
          </cell>
          <cell r="BQ12">
            <v>7.72</v>
          </cell>
          <cell r="BR12">
            <v>7.72</v>
          </cell>
          <cell r="BS12">
            <v>7.72</v>
          </cell>
          <cell r="BT12">
            <v>7.72</v>
          </cell>
          <cell r="BU12">
            <v>7.72</v>
          </cell>
          <cell r="BV12">
            <v>0.11913580246913581</v>
          </cell>
          <cell r="BW12">
            <v>0.95040123456790127</v>
          </cell>
          <cell r="BX12">
            <v>7.72</v>
          </cell>
          <cell r="BY12">
            <v>7.72</v>
          </cell>
          <cell r="BZ12">
            <v>0.85</v>
          </cell>
          <cell r="CC12">
            <v>5.0277777777777775E-2</v>
          </cell>
          <cell r="CD12">
            <v>1.000679012345679</v>
          </cell>
          <cell r="CJ12">
            <v>0</v>
          </cell>
          <cell r="CK12">
            <v>1.000679012345679</v>
          </cell>
          <cell r="CQ12">
            <v>0</v>
          </cell>
          <cell r="CR12">
            <v>1.000679012345679</v>
          </cell>
          <cell r="CX12">
            <v>0</v>
          </cell>
          <cell r="CY12">
            <v>1.000679012345679</v>
          </cell>
          <cell r="DE12">
            <v>0</v>
          </cell>
          <cell r="DF12">
            <v>1.000679012345679</v>
          </cell>
          <cell r="DL12">
            <v>0</v>
          </cell>
          <cell r="DM12">
            <v>1.000679012345679</v>
          </cell>
          <cell r="DS12">
            <v>0</v>
          </cell>
          <cell r="DT12">
            <v>1.000679012345679</v>
          </cell>
          <cell r="DZ12">
            <v>0</v>
          </cell>
          <cell r="EA12">
            <v>1.000679012345679</v>
          </cell>
          <cell r="EG12">
            <v>0</v>
          </cell>
          <cell r="EH12">
            <v>1.000679012345679</v>
          </cell>
          <cell r="EN12">
            <v>0</v>
          </cell>
          <cell r="EO12">
            <v>1.000679012345679</v>
          </cell>
        </row>
        <row r="13">
          <cell r="A13" t="str">
            <v>1.1.5</v>
          </cell>
          <cell r="B13" t="str">
            <v xml:space="preserve">   Montaje cañeria 6"</v>
          </cell>
          <cell r="C13">
            <v>580</v>
          </cell>
          <cell r="D13">
            <v>42535</v>
          </cell>
          <cell r="E13">
            <v>42597</v>
          </cell>
          <cell r="L13">
            <v>0</v>
          </cell>
          <cell r="R13">
            <v>0</v>
          </cell>
          <cell r="S13">
            <v>0</v>
          </cell>
          <cell r="Y13">
            <v>0</v>
          </cell>
          <cell r="Z13">
            <v>0</v>
          </cell>
          <cell r="AF13">
            <v>0</v>
          </cell>
          <cell r="AG13">
            <v>0</v>
          </cell>
          <cell r="AI13">
            <v>11.72</v>
          </cell>
          <cell r="AJ13">
            <v>13.18</v>
          </cell>
          <cell r="AK13">
            <v>13.18</v>
          </cell>
          <cell r="AL13">
            <v>13.18</v>
          </cell>
          <cell r="AM13">
            <v>8.8379310344827586E-2</v>
          </cell>
          <cell r="AN13">
            <v>8.8379310344827586E-2</v>
          </cell>
          <cell r="AO13">
            <v>13.18</v>
          </cell>
          <cell r="AP13">
            <v>13.18</v>
          </cell>
          <cell r="AQ13">
            <v>13.18</v>
          </cell>
          <cell r="AR13">
            <v>13.18</v>
          </cell>
          <cell r="AS13">
            <v>13.18</v>
          </cell>
          <cell r="AT13">
            <v>0.11362068965517243</v>
          </cell>
          <cell r="AU13">
            <v>0.20200000000000001</v>
          </cell>
          <cell r="AV13">
            <v>13.18</v>
          </cell>
          <cell r="AW13">
            <v>13.18</v>
          </cell>
          <cell r="AX13">
            <v>13.18</v>
          </cell>
          <cell r="AY13">
            <v>13.18</v>
          </cell>
          <cell r="AZ13">
            <v>13.18</v>
          </cell>
          <cell r="BA13">
            <v>0.11362068965517243</v>
          </cell>
          <cell r="BB13">
            <v>0.31562068965517243</v>
          </cell>
          <cell r="BC13">
            <v>13.18</v>
          </cell>
          <cell r="BD13">
            <v>13.18</v>
          </cell>
          <cell r="BE13">
            <v>13.18</v>
          </cell>
          <cell r="BF13">
            <v>13.18</v>
          </cell>
          <cell r="BG13">
            <v>13.18</v>
          </cell>
          <cell r="BH13">
            <v>0.11362068965517243</v>
          </cell>
          <cell r="BI13">
            <v>0.42924137931034484</v>
          </cell>
          <cell r="BJ13">
            <v>13.18</v>
          </cell>
          <cell r="BK13">
            <v>13.18</v>
          </cell>
          <cell r="BL13">
            <v>13.18</v>
          </cell>
          <cell r="BM13">
            <v>13.18</v>
          </cell>
          <cell r="BN13">
            <v>13.18</v>
          </cell>
          <cell r="BO13">
            <v>0.11362068965517243</v>
          </cell>
          <cell r="BP13">
            <v>0.54286206896551725</v>
          </cell>
          <cell r="BQ13">
            <v>13.18</v>
          </cell>
          <cell r="BR13">
            <v>13.18</v>
          </cell>
          <cell r="BS13">
            <v>13.18</v>
          </cell>
          <cell r="BT13">
            <v>13.18</v>
          </cell>
          <cell r="BU13">
            <v>13.18</v>
          </cell>
          <cell r="BV13">
            <v>0.11362068965517243</v>
          </cell>
          <cell r="BW13">
            <v>0.65648275862068972</v>
          </cell>
          <cell r="BX13">
            <v>13.18</v>
          </cell>
          <cell r="BY13">
            <v>13.18</v>
          </cell>
          <cell r="BZ13">
            <v>13.18</v>
          </cell>
          <cell r="CA13">
            <v>13.18</v>
          </cell>
          <cell r="CB13">
            <v>13.18</v>
          </cell>
          <cell r="CC13">
            <v>0.11362068965517243</v>
          </cell>
          <cell r="CD13">
            <v>0.77010344827586219</v>
          </cell>
          <cell r="CE13">
            <v>13.18</v>
          </cell>
          <cell r="CF13">
            <v>13.18</v>
          </cell>
          <cell r="CG13">
            <v>13.18</v>
          </cell>
          <cell r="CH13">
            <v>13.18</v>
          </cell>
          <cell r="CI13">
            <v>13.18</v>
          </cell>
          <cell r="CJ13">
            <v>0.11362068965517243</v>
          </cell>
          <cell r="CK13">
            <v>0.88372413793103466</v>
          </cell>
          <cell r="CL13">
            <v>13.18</v>
          </cell>
          <cell r="CM13">
            <v>13.18</v>
          </cell>
          <cell r="CN13">
            <v>13.18</v>
          </cell>
          <cell r="CO13">
            <v>13.18</v>
          </cell>
          <cell r="CP13">
            <v>13.18</v>
          </cell>
          <cell r="CQ13">
            <v>0.11362068965517243</v>
          </cell>
          <cell r="CR13">
            <v>0.99734482758620713</v>
          </cell>
          <cell r="CS13">
            <v>1.47</v>
          </cell>
          <cell r="CX13">
            <v>2.5344827586206895E-3</v>
          </cell>
          <cell r="CY13">
            <v>0.9998793103448278</v>
          </cell>
          <cell r="DE13">
            <v>0</v>
          </cell>
          <cell r="DF13">
            <v>0.9998793103448278</v>
          </cell>
          <cell r="DL13">
            <v>0</v>
          </cell>
          <cell r="DM13">
            <v>0.9998793103448278</v>
          </cell>
          <cell r="DS13">
            <v>0</v>
          </cell>
          <cell r="DT13">
            <v>0.9998793103448278</v>
          </cell>
          <cell r="DZ13">
            <v>0</v>
          </cell>
          <cell r="EA13">
            <v>0.9998793103448278</v>
          </cell>
          <cell r="EG13">
            <v>0</v>
          </cell>
          <cell r="EH13">
            <v>0.9998793103448278</v>
          </cell>
          <cell r="EN13">
            <v>0</v>
          </cell>
          <cell r="EO13">
            <v>0.9998793103448278</v>
          </cell>
        </row>
        <row r="14">
          <cell r="A14" t="str">
            <v>1.1.6</v>
          </cell>
          <cell r="B14" t="str">
            <v xml:space="preserve">   Montaje cañeria 1"</v>
          </cell>
          <cell r="C14">
            <v>465</v>
          </cell>
          <cell r="D14">
            <v>42548</v>
          </cell>
          <cell r="E14">
            <v>42618</v>
          </cell>
          <cell r="L14">
            <v>0</v>
          </cell>
          <cell r="R14">
            <v>0</v>
          </cell>
          <cell r="S14">
            <v>0</v>
          </cell>
          <cell r="Y14">
            <v>0</v>
          </cell>
          <cell r="Z14">
            <v>0</v>
          </cell>
          <cell r="AF14">
            <v>0</v>
          </cell>
          <cell r="AG14">
            <v>0</v>
          </cell>
          <cell r="AM14">
            <v>0</v>
          </cell>
          <cell r="AN14">
            <v>0</v>
          </cell>
          <cell r="AT14">
            <v>0</v>
          </cell>
          <cell r="AU14">
            <v>0</v>
          </cell>
          <cell r="AV14">
            <v>8.27</v>
          </cell>
          <cell r="AW14">
            <v>9.3000000000000007</v>
          </cell>
          <cell r="AX14">
            <v>9.3000000000000007</v>
          </cell>
          <cell r="AY14">
            <v>9.3000000000000007</v>
          </cell>
          <cell r="AZ14">
            <v>9.3000000000000007</v>
          </cell>
          <cell r="BA14">
            <v>9.7784946236559131E-2</v>
          </cell>
          <cell r="BB14">
            <v>9.7784946236559131E-2</v>
          </cell>
          <cell r="BC14">
            <v>9.3000000000000007</v>
          </cell>
          <cell r="BD14">
            <v>9.3000000000000007</v>
          </cell>
          <cell r="BE14">
            <v>9.3000000000000007</v>
          </cell>
          <cell r="BF14">
            <v>9.3000000000000007</v>
          </cell>
          <cell r="BG14">
            <v>9.3000000000000007</v>
          </cell>
          <cell r="BH14">
            <v>0.1</v>
          </cell>
          <cell r="BI14">
            <v>0.19778494623655912</v>
          </cell>
          <cell r="BJ14">
            <v>9.3000000000000007</v>
          </cell>
          <cell r="BK14">
            <v>9.3000000000000007</v>
          </cell>
          <cell r="BL14">
            <v>9.3000000000000007</v>
          </cell>
          <cell r="BM14">
            <v>9.3000000000000007</v>
          </cell>
          <cell r="BN14">
            <v>9.3000000000000007</v>
          </cell>
          <cell r="BO14">
            <v>0.1</v>
          </cell>
          <cell r="BP14">
            <v>0.29778494623655916</v>
          </cell>
          <cell r="BQ14">
            <v>9.3000000000000007</v>
          </cell>
          <cell r="BR14">
            <v>9.3000000000000007</v>
          </cell>
          <cell r="BS14">
            <v>9.3000000000000007</v>
          </cell>
          <cell r="BT14">
            <v>9.3000000000000007</v>
          </cell>
          <cell r="BU14">
            <v>9.3000000000000007</v>
          </cell>
          <cell r="BV14">
            <v>0.1</v>
          </cell>
          <cell r="BW14">
            <v>0.39778494623655913</v>
          </cell>
          <cell r="BX14">
            <v>9.3000000000000007</v>
          </cell>
          <cell r="BY14">
            <v>9.3000000000000007</v>
          </cell>
          <cell r="BZ14">
            <v>9.3000000000000007</v>
          </cell>
          <cell r="CA14">
            <v>9.3000000000000007</v>
          </cell>
          <cell r="CB14">
            <v>9.3000000000000007</v>
          </cell>
          <cell r="CC14">
            <v>0.1</v>
          </cell>
          <cell r="CD14">
            <v>0.49778494623655911</v>
          </cell>
          <cell r="CE14">
            <v>9.3000000000000007</v>
          </cell>
          <cell r="CF14">
            <v>9.3000000000000007</v>
          </cell>
          <cell r="CG14">
            <v>9.3000000000000007</v>
          </cell>
          <cell r="CH14">
            <v>9.3000000000000007</v>
          </cell>
          <cell r="CI14">
            <v>9.3000000000000007</v>
          </cell>
          <cell r="CJ14">
            <v>0.1</v>
          </cell>
          <cell r="CK14">
            <v>0.59778494623655909</v>
          </cell>
          <cell r="CL14">
            <v>9.3000000000000007</v>
          </cell>
          <cell r="CM14">
            <v>9.3000000000000007</v>
          </cell>
          <cell r="CN14">
            <v>9.3000000000000007</v>
          </cell>
          <cell r="CO14">
            <v>9.3000000000000007</v>
          </cell>
          <cell r="CP14">
            <v>9.3000000000000007</v>
          </cell>
          <cell r="CQ14">
            <v>0.1</v>
          </cell>
          <cell r="CR14">
            <v>0.69778494623655907</v>
          </cell>
          <cell r="CS14">
            <v>9.3000000000000007</v>
          </cell>
          <cell r="CT14">
            <v>9.3000000000000007</v>
          </cell>
          <cell r="CU14">
            <v>9.3000000000000007</v>
          </cell>
          <cell r="CV14">
            <v>9.3000000000000007</v>
          </cell>
          <cell r="CW14">
            <v>9.3000000000000007</v>
          </cell>
          <cell r="CX14">
            <v>0.1</v>
          </cell>
          <cell r="CY14">
            <v>0.79778494623655904</v>
          </cell>
          <cell r="CZ14">
            <v>9.3000000000000007</v>
          </cell>
          <cell r="DA14">
            <v>9.3000000000000007</v>
          </cell>
          <cell r="DB14">
            <v>9.3000000000000007</v>
          </cell>
          <cell r="DC14">
            <v>9.3000000000000007</v>
          </cell>
          <cell r="DD14">
            <v>9.3000000000000007</v>
          </cell>
          <cell r="DE14">
            <v>0.1</v>
          </cell>
          <cell r="DF14">
            <v>0.89778494623655902</v>
          </cell>
          <cell r="DG14">
            <v>9.3000000000000007</v>
          </cell>
          <cell r="DH14">
            <v>9.3000000000000007</v>
          </cell>
          <cell r="DI14">
            <v>9.3000000000000007</v>
          </cell>
          <cell r="DJ14">
            <v>9.3000000000000007</v>
          </cell>
          <cell r="DK14">
            <v>9.3000000000000007</v>
          </cell>
          <cell r="DL14">
            <v>0.1</v>
          </cell>
          <cell r="DM14">
            <v>0.997784946236559</v>
          </cell>
          <cell r="DN14">
            <v>1.03</v>
          </cell>
          <cell r="DS14">
            <v>2.2150537634408603E-3</v>
          </cell>
          <cell r="DT14">
            <v>0.99999999999999989</v>
          </cell>
          <cell r="DZ14">
            <v>0</v>
          </cell>
          <cell r="EA14">
            <v>0.99999999999999989</v>
          </cell>
          <cell r="EG14">
            <v>0</v>
          </cell>
          <cell r="EH14">
            <v>0.99999999999999989</v>
          </cell>
          <cell r="EN14">
            <v>0</v>
          </cell>
          <cell r="EO14">
            <v>0.99999999999999989</v>
          </cell>
        </row>
        <row r="15">
          <cell r="A15" t="str">
            <v>1.1.7</v>
          </cell>
          <cell r="B15" t="str">
            <v xml:space="preserve">   Montaje sprinklers (coordinar detencion de correa)</v>
          </cell>
          <cell r="C15">
            <v>460</v>
          </cell>
          <cell r="D15">
            <v>42549</v>
          </cell>
          <cell r="E15">
            <v>42618</v>
          </cell>
          <cell r="L15">
            <v>0</v>
          </cell>
          <cell r="R15">
            <v>0</v>
          </cell>
          <cell r="S15">
            <v>0</v>
          </cell>
          <cell r="Y15">
            <v>0</v>
          </cell>
          <cell r="Z15">
            <v>0</v>
          </cell>
          <cell r="AF15">
            <v>0</v>
          </cell>
          <cell r="AG15">
            <v>0</v>
          </cell>
          <cell r="AM15">
            <v>0</v>
          </cell>
          <cell r="AN15">
            <v>0</v>
          </cell>
          <cell r="AT15">
            <v>0</v>
          </cell>
          <cell r="AU15">
            <v>0</v>
          </cell>
          <cell r="AW15">
            <v>9.1999999999999993</v>
          </cell>
          <cell r="AX15">
            <v>9.1999999999999993</v>
          </cell>
          <cell r="AY15">
            <v>9.1999999999999993</v>
          </cell>
          <cell r="AZ15">
            <v>9.1999999999999993</v>
          </cell>
          <cell r="BA15">
            <v>7.9999999999999988E-2</v>
          </cell>
          <cell r="BB15">
            <v>7.9999999999999988E-2</v>
          </cell>
          <cell r="BC15">
            <v>9.1999999999999993</v>
          </cell>
          <cell r="BD15">
            <v>9.1999999999999993</v>
          </cell>
          <cell r="BE15">
            <v>9.1999999999999993</v>
          </cell>
          <cell r="BF15">
            <v>9.1999999999999993</v>
          </cell>
          <cell r="BG15">
            <v>9.1999999999999993</v>
          </cell>
          <cell r="BH15">
            <v>0.1</v>
          </cell>
          <cell r="BI15">
            <v>0.18</v>
          </cell>
          <cell r="BJ15">
            <v>9.1999999999999993</v>
          </cell>
          <cell r="BK15">
            <v>9.1999999999999993</v>
          </cell>
          <cell r="BL15">
            <v>9.1999999999999993</v>
          </cell>
          <cell r="BM15">
            <v>9.1999999999999993</v>
          </cell>
          <cell r="BN15">
            <v>9.1999999999999993</v>
          </cell>
          <cell r="BO15">
            <v>0.1</v>
          </cell>
          <cell r="BP15">
            <v>0.28000000000000003</v>
          </cell>
          <cell r="BQ15">
            <v>9.1999999999999993</v>
          </cell>
          <cell r="BR15">
            <v>9.1999999999999993</v>
          </cell>
          <cell r="BS15">
            <v>9.1999999999999993</v>
          </cell>
          <cell r="BT15">
            <v>9.1999999999999993</v>
          </cell>
          <cell r="BU15">
            <v>9.1999999999999993</v>
          </cell>
          <cell r="BV15">
            <v>0.1</v>
          </cell>
          <cell r="BW15">
            <v>0.38</v>
          </cell>
          <cell r="BX15">
            <v>9.1999999999999993</v>
          </cell>
          <cell r="BY15">
            <v>9.1999999999999993</v>
          </cell>
          <cell r="BZ15">
            <v>9.1999999999999993</v>
          </cell>
          <cell r="CA15">
            <v>9.1999999999999993</v>
          </cell>
          <cell r="CB15">
            <v>9.1999999999999993</v>
          </cell>
          <cell r="CC15">
            <v>0.1</v>
          </cell>
          <cell r="CD15">
            <v>0.48</v>
          </cell>
          <cell r="CE15">
            <v>9.1999999999999993</v>
          </cell>
          <cell r="CF15">
            <v>9.1999999999999993</v>
          </cell>
          <cell r="CG15">
            <v>9.1999999999999993</v>
          </cell>
          <cell r="CH15">
            <v>9.1999999999999993</v>
          </cell>
          <cell r="CI15">
            <v>9.1999999999999993</v>
          </cell>
          <cell r="CJ15">
            <v>0.1</v>
          </cell>
          <cell r="CK15">
            <v>0.57999999999999996</v>
          </cell>
          <cell r="CL15">
            <v>9.1999999999999993</v>
          </cell>
          <cell r="CM15">
            <v>9.1999999999999993</v>
          </cell>
          <cell r="CN15">
            <v>9.1999999999999993</v>
          </cell>
          <cell r="CO15">
            <v>9.1999999999999993</v>
          </cell>
          <cell r="CP15">
            <v>9.1999999999999993</v>
          </cell>
          <cell r="CQ15">
            <v>0.1</v>
          </cell>
          <cell r="CR15">
            <v>0.67999999999999994</v>
          </cell>
          <cell r="CS15">
            <v>9.1999999999999993</v>
          </cell>
          <cell r="CT15">
            <v>9.1999999999999993</v>
          </cell>
          <cell r="CU15">
            <v>9.1999999999999993</v>
          </cell>
          <cell r="CV15">
            <v>9.1999999999999993</v>
          </cell>
          <cell r="CW15">
            <v>9.1999999999999993</v>
          </cell>
          <cell r="CX15">
            <v>0.1</v>
          </cell>
          <cell r="CY15">
            <v>0.77999999999999992</v>
          </cell>
          <cell r="CZ15">
            <v>9.1999999999999993</v>
          </cell>
          <cell r="DA15">
            <v>9.1999999999999993</v>
          </cell>
          <cell r="DB15">
            <v>9.1999999999999993</v>
          </cell>
          <cell r="DC15">
            <v>9.1999999999999993</v>
          </cell>
          <cell r="DD15">
            <v>9.1999999999999993</v>
          </cell>
          <cell r="DE15">
            <v>0.1</v>
          </cell>
          <cell r="DF15">
            <v>0.87999999999999989</v>
          </cell>
          <cell r="DG15">
            <v>9.1999999999999993</v>
          </cell>
          <cell r="DH15">
            <v>9.1999999999999993</v>
          </cell>
          <cell r="DI15">
            <v>9.1999999999999993</v>
          </cell>
          <cell r="DJ15">
            <v>9.1999999999999993</v>
          </cell>
          <cell r="DK15">
            <v>9.1999999999999993</v>
          </cell>
          <cell r="DL15">
            <v>0.1</v>
          </cell>
          <cell r="DM15">
            <v>0.97999999999999987</v>
          </cell>
          <cell r="DN15">
            <v>9.1999999999999993</v>
          </cell>
          <cell r="DS15">
            <v>1.9999999999999997E-2</v>
          </cell>
          <cell r="DT15">
            <v>0.99999999999999989</v>
          </cell>
          <cell r="DZ15">
            <v>0</v>
          </cell>
          <cell r="EA15">
            <v>0.99999999999999989</v>
          </cell>
          <cell r="EG15">
            <v>0</v>
          </cell>
          <cell r="EH15">
            <v>0.99999999999999989</v>
          </cell>
          <cell r="EN15">
            <v>0</v>
          </cell>
          <cell r="EO15">
            <v>0.99999999999999989</v>
          </cell>
        </row>
        <row r="16">
          <cell r="A16" t="str">
            <v>1.1.8</v>
          </cell>
          <cell r="B16" t="str">
            <v xml:space="preserve">   Montaje Soporte Protectowire</v>
          </cell>
          <cell r="C16">
            <v>412</v>
          </cell>
          <cell r="D16">
            <v>42520</v>
          </cell>
          <cell r="E16">
            <v>42594</v>
          </cell>
          <cell r="L16">
            <v>0</v>
          </cell>
          <cell r="R16">
            <v>0</v>
          </cell>
          <cell r="S16">
            <v>0</v>
          </cell>
          <cell r="T16">
            <v>6.78</v>
          </cell>
          <cell r="U16">
            <v>7.63</v>
          </cell>
          <cell r="V16">
            <v>7.63</v>
          </cell>
          <cell r="W16">
            <v>7.63</v>
          </cell>
          <cell r="X16">
            <v>7.63</v>
          </cell>
          <cell r="Y16">
            <v>9.0533980582524265E-2</v>
          </cell>
          <cell r="Z16">
            <v>9.0533980582524265E-2</v>
          </cell>
          <cell r="AA16">
            <v>7.63</v>
          </cell>
          <cell r="AB16">
            <v>7.63</v>
          </cell>
          <cell r="AC16">
            <v>7.63</v>
          </cell>
          <cell r="AD16">
            <v>7.63</v>
          </cell>
          <cell r="AE16">
            <v>7.63</v>
          </cell>
          <cell r="AF16">
            <v>9.259708737864078E-2</v>
          </cell>
          <cell r="AG16">
            <v>0.18313106796116504</v>
          </cell>
          <cell r="AH16">
            <v>7.63</v>
          </cell>
          <cell r="AI16">
            <v>7.63</v>
          </cell>
          <cell r="AJ16">
            <v>7.63</v>
          </cell>
          <cell r="AK16">
            <v>7.63</v>
          </cell>
          <cell r="AL16">
            <v>7.63</v>
          </cell>
          <cell r="AM16">
            <v>9.259708737864078E-2</v>
          </cell>
          <cell r="AN16">
            <v>0.27572815533980582</v>
          </cell>
          <cell r="AO16">
            <v>7.63</v>
          </cell>
          <cell r="AP16">
            <v>7.63</v>
          </cell>
          <cell r="AQ16">
            <v>7.63</v>
          </cell>
          <cell r="AR16">
            <v>7.63</v>
          </cell>
          <cell r="AS16">
            <v>7.63</v>
          </cell>
          <cell r="AT16">
            <v>9.259708737864078E-2</v>
          </cell>
          <cell r="AU16">
            <v>0.36832524271844658</v>
          </cell>
          <cell r="AV16">
            <v>7.63</v>
          </cell>
          <cell r="AW16">
            <v>7.63</v>
          </cell>
          <cell r="AX16">
            <v>7.63</v>
          </cell>
          <cell r="AY16">
            <v>7.63</v>
          </cell>
          <cell r="AZ16">
            <v>7.63</v>
          </cell>
          <cell r="BA16">
            <v>9.259708737864078E-2</v>
          </cell>
          <cell r="BB16">
            <v>0.46092233009708738</v>
          </cell>
          <cell r="BC16">
            <v>7.63</v>
          </cell>
          <cell r="BD16">
            <v>7.63</v>
          </cell>
          <cell r="BE16">
            <v>7.63</v>
          </cell>
          <cell r="BF16">
            <v>7.63</v>
          </cell>
          <cell r="BG16">
            <v>7.63</v>
          </cell>
          <cell r="BH16">
            <v>9.259708737864078E-2</v>
          </cell>
          <cell r="BI16">
            <v>0.55351941747572819</v>
          </cell>
          <cell r="BJ16">
            <v>7.63</v>
          </cell>
          <cell r="BK16">
            <v>7.63</v>
          </cell>
          <cell r="BL16">
            <v>7.63</v>
          </cell>
          <cell r="BM16">
            <v>7.63</v>
          </cell>
          <cell r="BN16">
            <v>7.63</v>
          </cell>
          <cell r="BO16">
            <v>9.259708737864078E-2</v>
          </cell>
          <cell r="BP16">
            <v>0.646116504854369</v>
          </cell>
          <cell r="BQ16">
            <v>7.63</v>
          </cell>
          <cell r="BR16">
            <v>7.63</v>
          </cell>
          <cell r="BS16">
            <v>7.63</v>
          </cell>
          <cell r="BT16">
            <v>7.63</v>
          </cell>
          <cell r="BU16">
            <v>7.63</v>
          </cell>
          <cell r="BV16">
            <v>9.259708737864078E-2</v>
          </cell>
          <cell r="BW16">
            <v>0.73871359223300981</v>
          </cell>
          <cell r="BX16">
            <v>7.63</v>
          </cell>
          <cell r="BY16">
            <v>7.63</v>
          </cell>
          <cell r="BZ16">
            <v>7.63</v>
          </cell>
          <cell r="CA16">
            <v>7.63</v>
          </cell>
          <cell r="CB16">
            <v>7.63</v>
          </cell>
          <cell r="CC16">
            <v>9.259708737864078E-2</v>
          </cell>
          <cell r="CD16">
            <v>0.83131067961165062</v>
          </cell>
          <cell r="CE16">
            <v>7.63</v>
          </cell>
          <cell r="CF16">
            <v>7.63</v>
          </cell>
          <cell r="CG16">
            <v>7.63</v>
          </cell>
          <cell r="CH16">
            <v>7.63</v>
          </cell>
          <cell r="CI16">
            <v>7.63</v>
          </cell>
          <cell r="CJ16">
            <v>9.259708737864078E-2</v>
          </cell>
          <cell r="CK16">
            <v>0.92390776699029142</v>
          </cell>
          <cell r="CL16">
            <v>7.63</v>
          </cell>
          <cell r="CM16">
            <v>7.63</v>
          </cell>
          <cell r="CN16">
            <v>7.63</v>
          </cell>
          <cell r="CO16">
            <v>7.63</v>
          </cell>
          <cell r="CP16">
            <v>0.85</v>
          </cell>
          <cell r="CQ16">
            <v>7.6140776699029133E-2</v>
          </cell>
          <cell r="CR16">
            <v>1.0000485436893205</v>
          </cell>
          <cell r="CX16">
            <v>0</v>
          </cell>
          <cell r="CY16">
            <v>1.0000485436893205</v>
          </cell>
          <cell r="DE16">
            <v>0</v>
          </cell>
          <cell r="DF16">
            <v>1.0000485436893205</v>
          </cell>
          <cell r="DL16">
            <v>0</v>
          </cell>
          <cell r="DM16">
            <v>1.0000485436893205</v>
          </cell>
          <cell r="DS16">
            <v>0</v>
          </cell>
          <cell r="DT16">
            <v>1.0000485436893205</v>
          </cell>
          <cell r="DZ16">
            <v>0</v>
          </cell>
          <cell r="EA16">
            <v>1.0000485436893205</v>
          </cell>
          <cell r="EG16">
            <v>0</v>
          </cell>
          <cell r="EH16">
            <v>1.0000485436893205</v>
          </cell>
          <cell r="EN16">
            <v>0</v>
          </cell>
          <cell r="EO16">
            <v>1.0000485436893205</v>
          </cell>
        </row>
        <row r="17">
          <cell r="A17" t="str">
            <v>1.1.9</v>
          </cell>
          <cell r="B17" t="str">
            <v xml:space="preserve">   Montaje Cable mensajero</v>
          </cell>
          <cell r="C17">
            <v>220</v>
          </cell>
          <cell r="D17">
            <v>42520</v>
          </cell>
          <cell r="E17">
            <v>42597</v>
          </cell>
          <cell r="L17">
            <v>0</v>
          </cell>
          <cell r="R17">
            <v>0</v>
          </cell>
          <cell r="S17">
            <v>0</v>
          </cell>
          <cell r="T17">
            <v>3.55</v>
          </cell>
          <cell r="U17">
            <v>4</v>
          </cell>
          <cell r="V17">
            <v>4</v>
          </cell>
          <cell r="W17">
            <v>4</v>
          </cell>
          <cell r="X17">
            <v>4</v>
          </cell>
          <cell r="Y17">
            <v>8.8863636363636367E-2</v>
          </cell>
          <cell r="Z17">
            <v>8.8863636363636367E-2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9.0909090909090912E-2</v>
          </cell>
          <cell r="AG17">
            <v>0.17977272727272728</v>
          </cell>
          <cell r="AH17">
            <v>4</v>
          </cell>
          <cell r="AI17">
            <v>4</v>
          </cell>
          <cell r="AJ17">
            <v>4</v>
          </cell>
          <cell r="AK17">
            <v>4</v>
          </cell>
          <cell r="AL17">
            <v>4</v>
          </cell>
          <cell r="AM17">
            <v>9.0909090909090912E-2</v>
          </cell>
          <cell r="AN17">
            <v>0.27068181818181819</v>
          </cell>
          <cell r="AO17">
            <v>4</v>
          </cell>
          <cell r="AP17">
            <v>4</v>
          </cell>
          <cell r="AQ17">
            <v>4</v>
          </cell>
          <cell r="AR17">
            <v>4</v>
          </cell>
          <cell r="AS17">
            <v>4</v>
          </cell>
          <cell r="AT17">
            <v>9.0909090909090912E-2</v>
          </cell>
          <cell r="AU17">
            <v>0.36159090909090907</v>
          </cell>
          <cell r="AV17">
            <v>4</v>
          </cell>
          <cell r="AW17">
            <v>4</v>
          </cell>
          <cell r="AX17">
            <v>4</v>
          </cell>
          <cell r="AY17">
            <v>4</v>
          </cell>
          <cell r="AZ17">
            <v>4</v>
          </cell>
          <cell r="BA17">
            <v>9.0909090909090912E-2</v>
          </cell>
          <cell r="BB17">
            <v>0.45250000000000001</v>
          </cell>
          <cell r="BC17">
            <v>4</v>
          </cell>
          <cell r="BD17">
            <v>4</v>
          </cell>
          <cell r="BE17">
            <v>4</v>
          </cell>
          <cell r="BF17">
            <v>4</v>
          </cell>
          <cell r="BG17">
            <v>4</v>
          </cell>
          <cell r="BH17">
            <v>9.0909090909090912E-2</v>
          </cell>
          <cell r="BI17">
            <v>0.54340909090909095</v>
          </cell>
          <cell r="BJ17">
            <v>4</v>
          </cell>
          <cell r="BK17">
            <v>4</v>
          </cell>
          <cell r="BL17">
            <v>4</v>
          </cell>
          <cell r="BM17">
            <v>4</v>
          </cell>
          <cell r="BN17">
            <v>4</v>
          </cell>
          <cell r="BO17">
            <v>9.0909090909090912E-2</v>
          </cell>
          <cell r="BP17">
            <v>0.63431818181818189</v>
          </cell>
          <cell r="BQ17">
            <v>4</v>
          </cell>
          <cell r="BR17">
            <v>4</v>
          </cell>
          <cell r="BS17">
            <v>4</v>
          </cell>
          <cell r="BT17">
            <v>4</v>
          </cell>
          <cell r="BU17">
            <v>4</v>
          </cell>
          <cell r="BV17">
            <v>9.0909090909090912E-2</v>
          </cell>
          <cell r="BW17">
            <v>0.72522727272727283</v>
          </cell>
          <cell r="BX17">
            <v>4</v>
          </cell>
          <cell r="BY17">
            <v>4</v>
          </cell>
          <cell r="BZ17">
            <v>4</v>
          </cell>
          <cell r="CA17">
            <v>4</v>
          </cell>
          <cell r="CB17">
            <v>4</v>
          </cell>
          <cell r="CC17">
            <v>9.0909090909090912E-2</v>
          </cell>
          <cell r="CD17">
            <v>0.81613636363636377</v>
          </cell>
          <cell r="CE17">
            <v>4</v>
          </cell>
          <cell r="CF17">
            <v>4</v>
          </cell>
          <cell r="CG17">
            <v>4</v>
          </cell>
          <cell r="CH17">
            <v>4</v>
          </cell>
          <cell r="CI17">
            <v>4</v>
          </cell>
          <cell r="CJ17">
            <v>9.0909090909090912E-2</v>
          </cell>
          <cell r="CK17">
            <v>0.90704545454545471</v>
          </cell>
          <cell r="CL17">
            <v>4</v>
          </cell>
          <cell r="CM17">
            <v>4</v>
          </cell>
          <cell r="CN17">
            <v>4</v>
          </cell>
          <cell r="CO17">
            <v>4</v>
          </cell>
          <cell r="CP17">
            <v>4</v>
          </cell>
          <cell r="CQ17">
            <v>9.0909090909090912E-2</v>
          </cell>
          <cell r="CR17">
            <v>0.99795454545454565</v>
          </cell>
          <cell r="CS17">
            <v>0.45</v>
          </cell>
          <cell r="CX17">
            <v>2.0454545454545456E-3</v>
          </cell>
          <cell r="CY17">
            <v>1.0000000000000002</v>
          </cell>
          <cell r="DE17">
            <v>0</v>
          </cell>
          <cell r="DF17">
            <v>1.0000000000000002</v>
          </cell>
          <cell r="DL17">
            <v>0</v>
          </cell>
          <cell r="DM17">
            <v>1.0000000000000002</v>
          </cell>
          <cell r="DS17">
            <v>0</v>
          </cell>
          <cell r="DT17">
            <v>1.0000000000000002</v>
          </cell>
          <cell r="DZ17">
            <v>0</v>
          </cell>
          <cell r="EA17">
            <v>1.0000000000000002</v>
          </cell>
          <cell r="EG17">
            <v>0</v>
          </cell>
          <cell r="EH17">
            <v>1.0000000000000002</v>
          </cell>
          <cell r="EN17">
            <v>0</v>
          </cell>
          <cell r="EO17">
            <v>1.0000000000000002</v>
          </cell>
        </row>
        <row r="18">
          <cell r="A18" t="str">
            <v>1.1.10</v>
          </cell>
          <cell r="B18" t="str">
            <v xml:space="preserve">   Montaje Cable Protectowire</v>
          </cell>
          <cell r="C18">
            <v>335</v>
          </cell>
          <cell r="D18">
            <v>42538</v>
          </cell>
          <cell r="E18">
            <v>42618</v>
          </cell>
          <cell r="L18">
            <v>0</v>
          </cell>
          <cell r="R18">
            <v>0</v>
          </cell>
          <cell r="S18">
            <v>0</v>
          </cell>
          <cell r="Y18">
            <v>0</v>
          </cell>
          <cell r="Z18">
            <v>0</v>
          </cell>
          <cell r="AF18">
            <v>0</v>
          </cell>
          <cell r="AG18">
            <v>0</v>
          </cell>
          <cell r="AL18">
            <v>5.32</v>
          </cell>
          <cell r="AM18">
            <v>1.5880597014925373E-2</v>
          </cell>
          <cell r="AN18">
            <v>1.5880597014925373E-2</v>
          </cell>
          <cell r="AO18">
            <v>5.98</v>
          </cell>
          <cell r="AP18">
            <v>5.98</v>
          </cell>
          <cell r="AQ18">
            <v>5.98</v>
          </cell>
          <cell r="AR18">
            <v>5.98</v>
          </cell>
          <cell r="AS18">
            <v>5.98</v>
          </cell>
          <cell r="AT18">
            <v>8.9253731343283585E-2</v>
          </cell>
          <cell r="AU18">
            <v>0.10513432835820896</v>
          </cell>
          <cell r="AV18">
            <v>5.98</v>
          </cell>
          <cell r="AW18">
            <v>5.98</v>
          </cell>
          <cell r="AX18">
            <v>5.98</v>
          </cell>
          <cell r="AY18">
            <v>5.98</v>
          </cell>
          <cell r="AZ18">
            <v>5.98</v>
          </cell>
          <cell r="BA18">
            <v>8.9253731343283585E-2</v>
          </cell>
          <cell r="BB18">
            <v>0.19438805970149253</v>
          </cell>
          <cell r="BC18">
            <v>5.98</v>
          </cell>
          <cell r="BD18">
            <v>5.98</v>
          </cell>
          <cell r="BE18">
            <v>5.98</v>
          </cell>
          <cell r="BF18">
            <v>5.98</v>
          </cell>
          <cell r="BG18">
            <v>5.98</v>
          </cell>
          <cell r="BH18">
            <v>8.9253731343283585E-2</v>
          </cell>
          <cell r="BI18">
            <v>0.2836417910447761</v>
          </cell>
          <cell r="BJ18">
            <v>5.98</v>
          </cell>
          <cell r="BK18">
            <v>5.98</v>
          </cell>
          <cell r="BL18">
            <v>5.98</v>
          </cell>
          <cell r="BM18">
            <v>5.98</v>
          </cell>
          <cell r="BN18">
            <v>5.98</v>
          </cell>
          <cell r="BO18">
            <v>8.9253731343283585E-2</v>
          </cell>
          <cell r="BP18">
            <v>0.37289552238805967</v>
          </cell>
          <cell r="BQ18">
            <v>5.98</v>
          </cell>
          <cell r="BR18">
            <v>5.98</v>
          </cell>
          <cell r="BS18">
            <v>5.98</v>
          </cell>
          <cell r="BT18">
            <v>5.98</v>
          </cell>
          <cell r="BU18">
            <v>5.98</v>
          </cell>
          <cell r="BV18">
            <v>8.9253731343283585E-2</v>
          </cell>
          <cell r="BW18">
            <v>0.46214925373134325</v>
          </cell>
          <cell r="BX18">
            <v>5.98</v>
          </cell>
          <cell r="BY18">
            <v>5.98</v>
          </cell>
          <cell r="BZ18">
            <v>5.98</v>
          </cell>
          <cell r="CA18">
            <v>5.98</v>
          </cell>
          <cell r="CB18">
            <v>5.98</v>
          </cell>
          <cell r="CC18">
            <v>8.9253731343283585E-2</v>
          </cell>
          <cell r="CD18">
            <v>0.55140298507462682</v>
          </cell>
          <cell r="CE18">
            <v>5.98</v>
          </cell>
          <cell r="CF18">
            <v>5.98</v>
          </cell>
          <cell r="CG18">
            <v>5.98</v>
          </cell>
          <cell r="CH18">
            <v>5.98</v>
          </cell>
          <cell r="CI18">
            <v>5.98</v>
          </cell>
          <cell r="CJ18">
            <v>8.9253731343283585E-2</v>
          </cell>
          <cell r="CK18">
            <v>0.64065671641791044</v>
          </cell>
          <cell r="CL18">
            <v>5.98</v>
          </cell>
          <cell r="CM18">
            <v>5.98</v>
          </cell>
          <cell r="CN18">
            <v>5.98</v>
          </cell>
          <cell r="CO18">
            <v>5.98</v>
          </cell>
          <cell r="CP18">
            <v>5.98</v>
          </cell>
          <cell r="CQ18">
            <v>8.9253731343283585E-2</v>
          </cell>
          <cell r="CR18">
            <v>0.72991044776119407</v>
          </cell>
          <cell r="CS18">
            <v>5.98</v>
          </cell>
          <cell r="CT18">
            <v>5.98</v>
          </cell>
          <cell r="CU18">
            <v>5.98</v>
          </cell>
          <cell r="CV18">
            <v>5.98</v>
          </cell>
          <cell r="CW18">
            <v>5.98</v>
          </cell>
          <cell r="CX18">
            <v>8.9253731343283585E-2</v>
          </cell>
          <cell r="CY18">
            <v>0.8191641791044777</v>
          </cell>
          <cell r="CZ18">
            <v>5.98</v>
          </cell>
          <cell r="DA18">
            <v>5.98</v>
          </cell>
          <cell r="DB18">
            <v>5.98</v>
          </cell>
          <cell r="DC18">
            <v>5.98</v>
          </cell>
          <cell r="DD18">
            <v>5.98</v>
          </cell>
          <cell r="DE18">
            <v>8.9253731343283585E-2</v>
          </cell>
          <cell r="DF18">
            <v>0.90841791044776132</v>
          </cell>
          <cell r="DG18">
            <v>5.98</v>
          </cell>
          <cell r="DH18">
            <v>5.98</v>
          </cell>
          <cell r="DI18">
            <v>5.98</v>
          </cell>
          <cell r="DJ18">
            <v>5.98</v>
          </cell>
          <cell r="DK18">
            <v>5.98</v>
          </cell>
          <cell r="DL18">
            <v>8.9253731343283585E-2</v>
          </cell>
          <cell r="DM18">
            <v>0.99767164179104495</v>
          </cell>
          <cell r="DN18">
            <v>0.67</v>
          </cell>
          <cell r="DS18">
            <v>2E-3</v>
          </cell>
          <cell r="DT18">
            <v>0.99967164179104495</v>
          </cell>
          <cell r="DZ18">
            <v>0</v>
          </cell>
          <cell r="EA18">
            <v>0.99967164179104495</v>
          </cell>
          <cell r="EG18">
            <v>0</v>
          </cell>
          <cell r="EH18">
            <v>0.99967164179104495</v>
          </cell>
          <cell r="EN18">
            <v>0</v>
          </cell>
          <cell r="EO18">
            <v>0.99967164179104495</v>
          </cell>
        </row>
        <row r="19">
          <cell r="A19" t="str">
            <v>1.1.11</v>
          </cell>
          <cell r="B19" t="str">
            <v xml:space="preserve">   Canalización y Cableado de Protectowire</v>
          </cell>
          <cell r="C19">
            <v>352</v>
          </cell>
          <cell r="D19">
            <v>42551</v>
          </cell>
          <cell r="E19">
            <v>42619</v>
          </cell>
          <cell r="L19">
            <v>0</v>
          </cell>
          <cell r="R19">
            <v>0</v>
          </cell>
          <cell r="S19">
            <v>0</v>
          </cell>
          <cell r="Y19">
            <v>0</v>
          </cell>
          <cell r="Z19">
            <v>0</v>
          </cell>
          <cell r="AF19">
            <v>0</v>
          </cell>
          <cell r="AG19">
            <v>0</v>
          </cell>
          <cell r="AM19">
            <v>0</v>
          </cell>
          <cell r="AN19">
            <v>0</v>
          </cell>
          <cell r="AT19">
            <v>0</v>
          </cell>
          <cell r="AU19">
            <v>0</v>
          </cell>
          <cell r="AY19">
            <v>6.52</v>
          </cell>
          <cell r="AZ19">
            <v>7.33</v>
          </cell>
          <cell r="BA19">
            <v>3.9346590909090907E-2</v>
          </cell>
          <cell r="BB19">
            <v>3.9346590909090907E-2</v>
          </cell>
          <cell r="BC19">
            <v>7.33</v>
          </cell>
          <cell r="BD19">
            <v>7.33</v>
          </cell>
          <cell r="BE19">
            <v>7.33</v>
          </cell>
          <cell r="BF19">
            <v>7.33</v>
          </cell>
          <cell r="BG19">
            <v>7.33</v>
          </cell>
          <cell r="BH19">
            <v>0.10411931818181817</v>
          </cell>
          <cell r="BI19">
            <v>0.14346590909090909</v>
          </cell>
          <cell r="BJ19">
            <v>7.33</v>
          </cell>
          <cell r="BK19">
            <v>7.33</v>
          </cell>
          <cell r="BL19">
            <v>7.33</v>
          </cell>
          <cell r="BM19">
            <v>7.33</v>
          </cell>
          <cell r="BN19">
            <v>7.33</v>
          </cell>
          <cell r="BO19">
            <v>0.10411931818181817</v>
          </cell>
          <cell r="BP19">
            <v>0.24758522727272725</v>
          </cell>
          <cell r="BQ19">
            <v>7.33</v>
          </cell>
          <cell r="BR19">
            <v>7.33</v>
          </cell>
          <cell r="BS19">
            <v>7.33</v>
          </cell>
          <cell r="BT19">
            <v>7.33</v>
          </cell>
          <cell r="BU19">
            <v>7.33</v>
          </cell>
          <cell r="BV19">
            <v>0.10411931818181817</v>
          </cell>
          <cell r="BW19">
            <v>0.35170454545454544</v>
          </cell>
          <cell r="BX19">
            <v>7.33</v>
          </cell>
          <cell r="BY19">
            <v>7.33</v>
          </cell>
          <cell r="BZ19">
            <v>7.33</v>
          </cell>
          <cell r="CA19">
            <v>7.33</v>
          </cell>
          <cell r="CB19">
            <v>7.33</v>
          </cell>
          <cell r="CC19">
            <v>0.10411931818181817</v>
          </cell>
          <cell r="CD19">
            <v>0.45582386363636362</v>
          </cell>
          <cell r="CE19">
            <v>7.33</v>
          </cell>
          <cell r="CF19">
            <v>7.33</v>
          </cell>
          <cell r="CG19">
            <v>7.33</v>
          </cell>
          <cell r="CH19">
            <v>7.33</v>
          </cell>
          <cell r="CI19">
            <v>7.33</v>
          </cell>
          <cell r="CJ19">
            <v>0.10411931818181817</v>
          </cell>
          <cell r="CK19">
            <v>0.55994318181818181</v>
          </cell>
          <cell r="CL19">
            <v>7.33</v>
          </cell>
          <cell r="CM19">
            <v>7.33</v>
          </cell>
          <cell r="CN19">
            <v>7.33</v>
          </cell>
          <cell r="CO19">
            <v>7.33</v>
          </cell>
          <cell r="CP19">
            <v>7.33</v>
          </cell>
          <cell r="CQ19">
            <v>0.10411931818181817</v>
          </cell>
          <cell r="CR19">
            <v>0.6640625</v>
          </cell>
          <cell r="CS19">
            <v>7.33</v>
          </cell>
          <cell r="CT19">
            <v>7.33</v>
          </cell>
          <cell r="CU19">
            <v>7.33</v>
          </cell>
          <cell r="CV19">
            <v>7.33</v>
          </cell>
          <cell r="CW19">
            <v>7.33</v>
          </cell>
          <cell r="CX19">
            <v>0.10411931818181817</v>
          </cell>
          <cell r="CY19">
            <v>0.76818181818181819</v>
          </cell>
          <cell r="CZ19">
            <v>7.33</v>
          </cell>
          <cell r="DA19">
            <v>7.33</v>
          </cell>
          <cell r="DB19">
            <v>7.33</v>
          </cell>
          <cell r="DC19">
            <v>7.33</v>
          </cell>
          <cell r="DD19">
            <v>7.33</v>
          </cell>
          <cell r="DE19">
            <v>0.10411931818181817</v>
          </cell>
          <cell r="DF19">
            <v>0.87230113636363638</v>
          </cell>
          <cell r="DG19">
            <v>7.33</v>
          </cell>
          <cell r="DH19">
            <v>7.33</v>
          </cell>
          <cell r="DI19">
            <v>7.33</v>
          </cell>
          <cell r="DJ19">
            <v>7.33</v>
          </cell>
          <cell r="DK19">
            <v>7.33</v>
          </cell>
          <cell r="DL19">
            <v>0.10411931818181817</v>
          </cell>
          <cell r="DM19">
            <v>0.97642045454545456</v>
          </cell>
          <cell r="DN19">
            <v>7.33</v>
          </cell>
          <cell r="DO19">
            <v>0.82</v>
          </cell>
          <cell r="DS19">
            <v>2.3153409090909093E-2</v>
          </cell>
          <cell r="DT19">
            <v>0.99957386363636369</v>
          </cell>
          <cell r="DZ19">
            <v>0</v>
          </cell>
          <cell r="EA19">
            <v>0.99957386363636369</v>
          </cell>
          <cell r="EG19">
            <v>0</v>
          </cell>
          <cell r="EH19">
            <v>0.99957386363636369</v>
          </cell>
          <cell r="EN19">
            <v>0</v>
          </cell>
          <cell r="EO19">
            <v>0.99957386363636369</v>
          </cell>
        </row>
        <row r="20">
          <cell r="B20" t="str">
            <v xml:space="preserve">   Termino Correa Overland</v>
          </cell>
          <cell r="C20">
            <v>0</v>
          </cell>
          <cell r="D20">
            <v>42619</v>
          </cell>
          <cell r="E20">
            <v>42619</v>
          </cell>
          <cell r="L20" t="e">
            <v>#DIV/0!</v>
          </cell>
          <cell r="R20" t="e">
            <v>#DIV/0!</v>
          </cell>
          <cell r="S20" t="e">
            <v>#DIV/0!</v>
          </cell>
          <cell r="Y20" t="e">
            <v>#DIV/0!</v>
          </cell>
          <cell r="Z20" t="e">
            <v>#DIV/0!</v>
          </cell>
          <cell r="AF20" t="e">
            <v>#DIV/0!</v>
          </cell>
          <cell r="AG20" t="e">
            <v>#DIV/0!</v>
          </cell>
          <cell r="AM20" t="e">
            <v>#DIV/0!</v>
          </cell>
          <cell r="AN20" t="e">
            <v>#DIV/0!</v>
          </cell>
          <cell r="AT20" t="e">
            <v>#DIV/0!</v>
          </cell>
          <cell r="AU20" t="e">
            <v>#DIV/0!</v>
          </cell>
          <cell r="BA20" t="e">
            <v>#DIV/0!</v>
          </cell>
          <cell r="BB20" t="e">
            <v>#DIV/0!</v>
          </cell>
          <cell r="BH20" t="e">
            <v>#DIV/0!</v>
          </cell>
          <cell r="BI20" t="e">
            <v>#DIV/0!</v>
          </cell>
          <cell r="BO20" t="e">
            <v>#DIV/0!</v>
          </cell>
          <cell r="BP20" t="e">
            <v>#DIV/0!</v>
          </cell>
          <cell r="BV20" t="e">
            <v>#DIV/0!</v>
          </cell>
          <cell r="BW20" t="e">
            <v>#DIV/0!</v>
          </cell>
          <cell r="CC20" t="e">
            <v>#DIV/0!</v>
          </cell>
          <cell r="CD20" t="e">
            <v>#DIV/0!</v>
          </cell>
          <cell r="CJ20" t="e">
            <v>#DIV/0!</v>
          </cell>
          <cell r="CK20" t="e">
            <v>#DIV/0!</v>
          </cell>
          <cell r="CQ20" t="e">
            <v>#DIV/0!</v>
          </cell>
          <cell r="CR20" t="e">
            <v>#DIV/0!</v>
          </cell>
          <cell r="CX20" t="e">
            <v>#DIV/0!</v>
          </cell>
          <cell r="CY20" t="e">
            <v>#DIV/0!</v>
          </cell>
          <cell r="DE20" t="e">
            <v>#DIV/0!</v>
          </cell>
          <cell r="DF20" t="e">
            <v>#DIV/0!</v>
          </cell>
          <cell r="DL20" t="e">
            <v>#DIV/0!</v>
          </cell>
          <cell r="DM20" t="e">
            <v>#DIV/0!</v>
          </cell>
          <cell r="DS20" t="e">
            <v>#DIV/0!</v>
          </cell>
          <cell r="DT20" t="e">
            <v>#DIV/0!</v>
          </cell>
          <cell r="DZ20" t="e">
            <v>#DIV/0!</v>
          </cell>
          <cell r="EA20" t="e">
            <v>#DIV/0!</v>
          </cell>
          <cell r="EG20" t="e">
            <v>#DIV/0!</v>
          </cell>
          <cell r="EH20" t="e">
            <v>#DIV/0!</v>
          </cell>
          <cell r="EN20" t="e">
            <v>#DIV/0!</v>
          </cell>
          <cell r="EO20" t="e">
            <v>#DIV/0!</v>
          </cell>
        </row>
        <row r="21">
          <cell r="A21" t="str">
            <v>1.1.14</v>
          </cell>
          <cell r="B21" t="str">
            <v xml:space="preserve">   Montaje soportes </v>
          </cell>
          <cell r="C21">
            <v>100</v>
          </cell>
          <cell r="D21">
            <v>42515</v>
          </cell>
          <cell r="E21">
            <v>42517</v>
          </cell>
          <cell r="L21">
            <v>0</v>
          </cell>
          <cell r="O21">
            <v>33.33</v>
          </cell>
          <cell r="P21">
            <v>33.33</v>
          </cell>
          <cell r="Q21">
            <v>33.33</v>
          </cell>
          <cell r="R21">
            <v>0.9998999999999999</v>
          </cell>
          <cell r="S21">
            <v>0.9998999999999999</v>
          </cell>
          <cell r="Y21">
            <v>0</v>
          </cell>
          <cell r="Z21">
            <v>0.9998999999999999</v>
          </cell>
          <cell r="AF21">
            <v>0</v>
          </cell>
          <cell r="AG21">
            <v>0.9998999999999999</v>
          </cell>
          <cell r="AM21">
            <v>0</v>
          </cell>
          <cell r="AN21">
            <v>0.9998999999999999</v>
          </cell>
          <cell r="AT21">
            <v>0</v>
          </cell>
          <cell r="AU21">
            <v>0.9998999999999999</v>
          </cell>
          <cell r="BA21">
            <v>0</v>
          </cell>
          <cell r="BB21">
            <v>0.9998999999999999</v>
          </cell>
          <cell r="BH21">
            <v>0</v>
          </cell>
          <cell r="BI21">
            <v>0.9998999999999999</v>
          </cell>
          <cell r="BO21">
            <v>0</v>
          </cell>
          <cell r="BP21">
            <v>0.9998999999999999</v>
          </cell>
          <cell r="BV21">
            <v>0</v>
          </cell>
          <cell r="BW21">
            <v>0.9998999999999999</v>
          </cell>
          <cell r="CC21">
            <v>0</v>
          </cell>
          <cell r="CD21">
            <v>0.9998999999999999</v>
          </cell>
          <cell r="CJ21">
            <v>0</v>
          </cell>
          <cell r="CK21">
            <v>0.9998999999999999</v>
          </cell>
          <cell r="CQ21">
            <v>0</v>
          </cell>
          <cell r="CR21">
            <v>0.9998999999999999</v>
          </cell>
          <cell r="CX21">
            <v>0</v>
          </cell>
          <cell r="CY21">
            <v>0.9998999999999999</v>
          </cell>
          <cell r="DE21">
            <v>0</v>
          </cell>
          <cell r="DF21">
            <v>0.9998999999999999</v>
          </cell>
          <cell r="DL21">
            <v>0</v>
          </cell>
          <cell r="DM21">
            <v>0.9998999999999999</v>
          </cell>
          <cell r="DS21">
            <v>0</v>
          </cell>
          <cell r="DT21">
            <v>0.9998999999999999</v>
          </cell>
          <cell r="DZ21">
            <v>0</v>
          </cell>
          <cell r="EA21">
            <v>0.9998999999999999</v>
          </cell>
          <cell r="EG21">
            <v>0</v>
          </cell>
          <cell r="EH21">
            <v>0.9998999999999999</v>
          </cell>
          <cell r="EN21">
            <v>0</v>
          </cell>
          <cell r="EO21">
            <v>0.9998999999999999</v>
          </cell>
        </row>
        <row r="22">
          <cell r="A22" t="str">
            <v>1.1.15</v>
          </cell>
          <cell r="B22" t="str">
            <v xml:space="preserve">   Montaje cable de proteccion </v>
          </cell>
          <cell r="C22">
            <v>112</v>
          </cell>
          <cell r="D22">
            <v>42520</v>
          </cell>
          <cell r="E22">
            <v>42524</v>
          </cell>
          <cell r="L22">
            <v>0</v>
          </cell>
          <cell r="R22">
            <v>0</v>
          </cell>
          <cell r="S22">
            <v>0</v>
          </cell>
          <cell r="T22">
            <v>22.4</v>
          </cell>
          <cell r="U22">
            <v>22.4</v>
          </cell>
          <cell r="V22">
            <v>22.4</v>
          </cell>
          <cell r="W22">
            <v>22.4</v>
          </cell>
          <cell r="X22">
            <v>22.4</v>
          </cell>
          <cell r="Y22">
            <v>1</v>
          </cell>
          <cell r="Z22">
            <v>1</v>
          </cell>
          <cell r="AF22">
            <v>0</v>
          </cell>
          <cell r="AG22">
            <v>1</v>
          </cell>
          <cell r="AM22">
            <v>0</v>
          </cell>
          <cell r="AN22">
            <v>1</v>
          </cell>
          <cell r="AT22">
            <v>0</v>
          </cell>
          <cell r="AU22">
            <v>1</v>
          </cell>
          <cell r="BA22">
            <v>0</v>
          </cell>
          <cell r="BB22">
            <v>1</v>
          </cell>
          <cell r="BH22">
            <v>0</v>
          </cell>
          <cell r="BI22">
            <v>1</v>
          </cell>
          <cell r="BO22">
            <v>0</v>
          </cell>
          <cell r="BP22">
            <v>1</v>
          </cell>
          <cell r="BV22">
            <v>0</v>
          </cell>
          <cell r="BW22">
            <v>1</v>
          </cell>
          <cell r="CC22">
            <v>0</v>
          </cell>
          <cell r="CD22">
            <v>1</v>
          </cell>
          <cell r="CJ22">
            <v>0</v>
          </cell>
          <cell r="CK22">
            <v>1</v>
          </cell>
          <cell r="CQ22">
            <v>0</v>
          </cell>
          <cell r="CR22">
            <v>1</v>
          </cell>
          <cell r="CX22">
            <v>0</v>
          </cell>
          <cell r="CY22">
            <v>1</v>
          </cell>
          <cell r="DE22">
            <v>0</v>
          </cell>
          <cell r="DF22">
            <v>1</v>
          </cell>
          <cell r="DL22">
            <v>0</v>
          </cell>
          <cell r="DM22">
            <v>1</v>
          </cell>
          <cell r="DS22">
            <v>0</v>
          </cell>
          <cell r="DT22">
            <v>1</v>
          </cell>
          <cell r="DZ22">
            <v>0</v>
          </cell>
          <cell r="EA22">
            <v>1</v>
          </cell>
          <cell r="EG22">
            <v>0</v>
          </cell>
          <cell r="EH22">
            <v>1</v>
          </cell>
          <cell r="EN22">
            <v>0</v>
          </cell>
          <cell r="EO22">
            <v>1</v>
          </cell>
        </row>
        <row r="23">
          <cell r="A23" t="str">
            <v>1.1.17</v>
          </cell>
          <cell r="B23" t="str">
            <v xml:space="preserve">   montaje soportes </v>
          </cell>
          <cell r="C23">
            <v>100</v>
          </cell>
          <cell r="D23">
            <v>42524</v>
          </cell>
          <cell r="E23">
            <v>42527</v>
          </cell>
          <cell r="L23">
            <v>0</v>
          </cell>
          <cell r="R23">
            <v>0</v>
          </cell>
          <cell r="S23">
            <v>0</v>
          </cell>
          <cell r="X23">
            <v>50</v>
          </cell>
          <cell r="Y23">
            <v>0.5</v>
          </cell>
          <cell r="Z23">
            <v>0.5</v>
          </cell>
          <cell r="AA23">
            <v>50</v>
          </cell>
          <cell r="AF23">
            <v>0.5</v>
          </cell>
          <cell r="AG23">
            <v>1</v>
          </cell>
          <cell r="AM23">
            <v>0</v>
          </cell>
          <cell r="AN23">
            <v>1</v>
          </cell>
          <cell r="AT23">
            <v>0</v>
          </cell>
          <cell r="AU23">
            <v>1</v>
          </cell>
          <cell r="BA23">
            <v>0</v>
          </cell>
          <cell r="BB23">
            <v>1</v>
          </cell>
          <cell r="BH23">
            <v>0</v>
          </cell>
          <cell r="BI23">
            <v>1</v>
          </cell>
          <cell r="BO23">
            <v>0</v>
          </cell>
          <cell r="BP23">
            <v>1</v>
          </cell>
          <cell r="BV23">
            <v>0</v>
          </cell>
          <cell r="BW23">
            <v>1</v>
          </cell>
          <cell r="CC23">
            <v>0</v>
          </cell>
          <cell r="CD23">
            <v>1</v>
          </cell>
          <cell r="CJ23">
            <v>0</v>
          </cell>
          <cell r="CK23">
            <v>1</v>
          </cell>
          <cell r="CQ23">
            <v>0</v>
          </cell>
          <cell r="CR23">
            <v>1</v>
          </cell>
          <cell r="CX23">
            <v>0</v>
          </cell>
          <cell r="CY23">
            <v>1</v>
          </cell>
          <cell r="DE23">
            <v>0</v>
          </cell>
          <cell r="DF23">
            <v>1</v>
          </cell>
          <cell r="DL23">
            <v>0</v>
          </cell>
          <cell r="DM23">
            <v>1</v>
          </cell>
          <cell r="DS23">
            <v>0</v>
          </cell>
          <cell r="DT23">
            <v>1</v>
          </cell>
          <cell r="DZ23">
            <v>0</v>
          </cell>
          <cell r="EA23">
            <v>1</v>
          </cell>
          <cell r="EG23">
            <v>0</v>
          </cell>
          <cell r="EH23">
            <v>1</v>
          </cell>
          <cell r="EN23">
            <v>0</v>
          </cell>
          <cell r="EO23">
            <v>1</v>
          </cell>
        </row>
        <row r="24">
          <cell r="A24" t="str">
            <v>1.1.18</v>
          </cell>
          <cell r="B24" t="str">
            <v xml:space="preserve">   Montaje cable de proteccion </v>
          </cell>
          <cell r="C24">
            <v>112</v>
          </cell>
          <cell r="D24">
            <v>42528</v>
          </cell>
          <cell r="E24">
            <v>42531</v>
          </cell>
          <cell r="L24">
            <v>0</v>
          </cell>
          <cell r="R24">
            <v>0</v>
          </cell>
          <cell r="S24">
            <v>0</v>
          </cell>
          <cell r="Y24">
            <v>0</v>
          </cell>
          <cell r="Z24">
            <v>0</v>
          </cell>
          <cell r="AB24">
            <v>28</v>
          </cell>
          <cell r="AC24">
            <v>28</v>
          </cell>
          <cell r="AD24">
            <v>28</v>
          </cell>
          <cell r="AE24">
            <v>28</v>
          </cell>
          <cell r="AF24">
            <v>1</v>
          </cell>
          <cell r="AG24">
            <v>1</v>
          </cell>
          <cell r="AM24">
            <v>0</v>
          </cell>
          <cell r="AN24">
            <v>1</v>
          </cell>
          <cell r="AT24">
            <v>0</v>
          </cell>
          <cell r="AU24">
            <v>1</v>
          </cell>
          <cell r="BA24">
            <v>0</v>
          </cell>
          <cell r="BB24">
            <v>1</v>
          </cell>
          <cell r="BH24">
            <v>0</v>
          </cell>
          <cell r="BI24">
            <v>1</v>
          </cell>
          <cell r="BO24">
            <v>0</v>
          </cell>
          <cell r="BP24">
            <v>1</v>
          </cell>
          <cell r="BV24">
            <v>0</v>
          </cell>
          <cell r="BW24">
            <v>1</v>
          </cell>
          <cell r="CC24">
            <v>0</v>
          </cell>
          <cell r="CD24">
            <v>1</v>
          </cell>
          <cell r="CJ24">
            <v>0</v>
          </cell>
          <cell r="CK24">
            <v>1</v>
          </cell>
          <cell r="CQ24">
            <v>0</v>
          </cell>
          <cell r="CR24">
            <v>1</v>
          </cell>
          <cell r="CX24">
            <v>0</v>
          </cell>
          <cell r="CY24">
            <v>1</v>
          </cell>
          <cell r="DE24">
            <v>0</v>
          </cell>
          <cell r="DF24">
            <v>1</v>
          </cell>
          <cell r="DL24">
            <v>0</v>
          </cell>
          <cell r="DM24">
            <v>1</v>
          </cell>
          <cell r="DS24">
            <v>0</v>
          </cell>
          <cell r="DT24">
            <v>1</v>
          </cell>
          <cell r="DZ24">
            <v>0</v>
          </cell>
          <cell r="EA24">
            <v>1</v>
          </cell>
          <cell r="EG24">
            <v>0</v>
          </cell>
          <cell r="EH24">
            <v>1</v>
          </cell>
          <cell r="EN24">
            <v>0</v>
          </cell>
          <cell r="EO24">
            <v>1</v>
          </cell>
        </row>
        <row r="25">
          <cell r="A25" t="str">
            <v>1.1.20</v>
          </cell>
          <cell r="B25" t="str">
            <v xml:space="preserve">   Montaje soportes </v>
          </cell>
          <cell r="C25">
            <v>100</v>
          </cell>
          <cell r="D25">
            <v>42534</v>
          </cell>
          <cell r="E25">
            <v>42535</v>
          </cell>
          <cell r="L25">
            <v>0</v>
          </cell>
          <cell r="R25">
            <v>0</v>
          </cell>
          <cell r="S25">
            <v>0</v>
          </cell>
          <cell r="Y25">
            <v>0</v>
          </cell>
          <cell r="Z25">
            <v>0</v>
          </cell>
          <cell r="AF25">
            <v>0</v>
          </cell>
          <cell r="AG25">
            <v>0</v>
          </cell>
          <cell r="AH25">
            <v>50</v>
          </cell>
          <cell r="AI25">
            <v>50</v>
          </cell>
          <cell r="AM25">
            <v>1</v>
          </cell>
          <cell r="AN25">
            <v>1</v>
          </cell>
          <cell r="AT25">
            <v>0</v>
          </cell>
          <cell r="AU25">
            <v>1</v>
          </cell>
          <cell r="BA25">
            <v>0</v>
          </cell>
          <cell r="BB25">
            <v>1</v>
          </cell>
          <cell r="BH25">
            <v>0</v>
          </cell>
          <cell r="BI25">
            <v>1</v>
          </cell>
          <cell r="BO25">
            <v>0</v>
          </cell>
          <cell r="BP25">
            <v>1</v>
          </cell>
          <cell r="BV25">
            <v>0</v>
          </cell>
          <cell r="BW25">
            <v>1</v>
          </cell>
          <cell r="CC25">
            <v>0</v>
          </cell>
          <cell r="CD25">
            <v>1</v>
          </cell>
          <cell r="CJ25">
            <v>0</v>
          </cell>
          <cell r="CK25">
            <v>1</v>
          </cell>
          <cell r="CQ25">
            <v>0</v>
          </cell>
          <cell r="CR25">
            <v>1</v>
          </cell>
          <cell r="CX25">
            <v>0</v>
          </cell>
          <cell r="CY25">
            <v>1</v>
          </cell>
          <cell r="DE25">
            <v>0</v>
          </cell>
          <cell r="DF25">
            <v>1</v>
          </cell>
          <cell r="DL25">
            <v>0</v>
          </cell>
          <cell r="DM25">
            <v>1</v>
          </cell>
          <cell r="DS25">
            <v>0</v>
          </cell>
          <cell r="DT25">
            <v>1</v>
          </cell>
          <cell r="DZ25">
            <v>0</v>
          </cell>
          <cell r="EA25">
            <v>1</v>
          </cell>
          <cell r="EG25">
            <v>0</v>
          </cell>
          <cell r="EH25">
            <v>1</v>
          </cell>
          <cell r="EN25">
            <v>0</v>
          </cell>
          <cell r="EO25">
            <v>1</v>
          </cell>
        </row>
        <row r="26">
          <cell r="A26" t="str">
            <v>1.1.21</v>
          </cell>
          <cell r="B26" t="str">
            <v xml:space="preserve">   Montaje cable de proteccion </v>
          </cell>
          <cell r="C26">
            <v>112</v>
          </cell>
          <cell r="D26">
            <v>42536</v>
          </cell>
          <cell r="E26">
            <v>42538</v>
          </cell>
          <cell r="L26">
            <v>0</v>
          </cell>
          <cell r="R26">
            <v>0</v>
          </cell>
          <cell r="S26">
            <v>0</v>
          </cell>
          <cell r="Y26">
            <v>0</v>
          </cell>
          <cell r="Z26">
            <v>0</v>
          </cell>
          <cell r="AF26">
            <v>0</v>
          </cell>
          <cell r="AG26">
            <v>0</v>
          </cell>
          <cell r="AJ26">
            <v>37.33</v>
          </cell>
          <cell r="AK26">
            <v>37.33</v>
          </cell>
          <cell r="AL26">
            <v>37.33</v>
          </cell>
          <cell r="AM26">
            <v>0.99991071428571421</v>
          </cell>
          <cell r="AN26">
            <v>0.99991071428571421</v>
          </cell>
          <cell r="AT26">
            <v>0</v>
          </cell>
          <cell r="AU26">
            <v>0.99991071428571421</v>
          </cell>
          <cell r="BA26">
            <v>0</v>
          </cell>
          <cell r="BB26">
            <v>0.99991071428571421</v>
          </cell>
          <cell r="BH26">
            <v>0</v>
          </cell>
          <cell r="BI26">
            <v>0.99991071428571421</v>
          </cell>
          <cell r="BO26">
            <v>0</v>
          </cell>
          <cell r="BP26">
            <v>0.99991071428571421</v>
          </cell>
          <cell r="BV26">
            <v>0</v>
          </cell>
          <cell r="BW26">
            <v>0.99991071428571421</v>
          </cell>
          <cell r="CC26">
            <v>0</v>
          </cell>
          <cell r="CD26">
            <v>0.99991071428571421</v>
          </cell>
          <cell r="CJ26">
            <v>0</v>
          </cell>
          <cell r="CK26">
            <v>0.99991071428571421</v>
          </cell>
          <cell r="CQ26">
            <v>0</v>
          </cell>
          <cell r="CR26">
            <v>0.99991071428571421</v>
          </cell>
          <cell r="CX26">
            <v>0</v>
          </cell>
          <cell r="CY26">
            <v>0.99991071428571421</v>
          </cell>
          <cell r="DE26">
            <v>0</v>
          </cell>
          <cell r="DF26">
            <v>0.99991071428571421</v>
          </cell>
          <cell r="DL26">
            <v>0</v>
          </cell>
          <cell r="DM26">
            <v>0.99991071428571421</v>
          </cell>
          <cell r="DS26">
            <v>0</v>
          </cell>
          <cell r="DT26">
            <v>0.99991071428571421</v>
          </cell>
          <cell r="DZ26">
            <v>0</v>
          </cell>
          <cell r="EA26">
            <v>0.99991071428571421</v>
          </cell>
          <cell r="EG26">
            <v>0</v>
          </cell>
          <cell r="EH26">
            <v>0.99991071428571421</v>
          </cell>
          <cell r="EN26">
            <v>0</v>
          </cell>
          <cell r="EO26">
            <v>0.99991071428571421</v>
          </cell>
        </row>
        <row r="27">
          <cell r="A27" t="str">
            <v>1.1.23</v>
          </cell>
          <cell r="B27" t="str">
            <v xml:space="preserve">   Montaje soportes </v>
          </cell>
          <cell r="C27">
            <v>100</v>
          </cell>
          <cell r="D27">
            <v>42536</v>
          </cell>
          <cell r="E27">
            <v>42538</v>
          </cell>
          <cell r="L27">
            <v>0</v>
          </cell>
          <cell r="R27">
            <v>0</v>
          </cell>
          <cell r="S27">
            <v>0</v>
          </cell>
          <cell r="Y27">
            <v>0</v>
          </cell>
          <cell r="Z27">
            <v>0</v>
          </cell>
          <cell r="AF27">
            <v>0</v>
          </cell>
          <cell r="AG27">
            <v>0</v>
          </cell>
          <cell r="AJ27">
            <v>33.33</v>
          </cell>
          <cell r="AK27">
            <v>33.33</v>
          </cell>
          <cell r="AL27">
            <v>33.33</v>
          </cell>
          <cell r="AM27">
            <v>0.9998999999999999</v>
          </cell>
          <cell r="AN27">
            <v>0.9998999999999999</v>
          </cell>
          <cell r="AT27">
            <v>0</v>
          </cell>
          <cell r="AU27">
            <v>0.9998999999999999</v>
          </cell>
          <cell r="BA27">
            <v>0</v>
          </cell>
          <cell r="BB27">
            <v>0.9998999999999999</v>
          </cell>
          <cell r="BH27">
            <v>0</v>
          </cell>
          <cell r="BI27">
            <v>0.9998999999999999</v>
          </cell>
          <cell r="BO27">
            <v>0</v>
          </cell>
          <cell r="BP27">
            <v>0.9998999999999999</v>
          </cell>
          <cell r="BV27">
            <v>0</v>
          </cell>
          <cell r="BW27">
            <v>0.9998999999999999</v>
          </cell>
          <cell r="CC27">
            <v>0</v>
          </cell>
          <cell r="CD27">
            <v>0.9998999999999999</v>
          </cell>
          <cell r="CJ27">
            <v>0</v>
          </cell>
          <cell r="CK27">
            <v>0.9998999999999999</v>
          </cell>
          <cell r="CQ27">
            <v>0</v>
          </cell>
          <cell r="CR27">
            <v>0.9998999999999999</v>
          </cell>
          <cell r="CX27">
            <v>0</v>
          </cell>
          <cell r="CY27">
            <v>0.9998999999999999</v>
          </cell>
          <cell r="DE27">
            <v>0</v>
          </cell>
          <cell r="DF27">
            <v>0.9998999999999999</v>
          </cell>
          <cell r="DL27">
            <v>0</v>
          </cell>
          <cell r="DM27">
            <v>0.9998999999999999</v>
          </cell>
          <cell r="DS27">
            <v>0</v>
          </cell>
          <cell r="DT27">
            <v>0.9998999999999999</v>
          </cell>
          <cell r="DZ27">
            <v>0</v>
          </cell>
          <cell r="EA27">
            <v>0.9998999999999999</v>
          </cell>
          <cell r="EG27">
            <v>0</v>
          </cell>
          <cell r="EH27">
            <v>0.9998999999999999</v>
          </cell>
          <cell r="EN27">
            <v>0</v>
          </cell>
          <cell r="EO27">
            <v>0.9998999999999999</v>
          </cell>
        </row>
        <row r="28">
          <cell r="A28" t="str">
            <v>1.1.24</v>
          </cell>
          <cell r="B28" t="str">
            <v xml:space="preserve">   Montaje cable de proteccion </v>
          </cell>
          <cell r="C28">
            <v>112</v>
          </cell>
          <cell r="D28">
            <v>42541</v>
          </cell>
          <cell r="E28">
            <v>42542</v>
          </cell>
          <cell r="L28">
            <v>0</v>
          </cell>
          <cell r="R28">
            <v>0</v>
          </cell>
          <cell r="S28">
            <v>0</v>
          </cell>
          <cell r="Y28">
            <v>0</v>
          </cell>
          <cell r="Z28">
            <v>0</v>
          </cell>
          <cell r="AF28">
            <v>0</v>
          </cell>
          <cell r="AG28">
            <v>0</v>
          </cell>
          <cell r="AM28">
            <v>0</v>
          </cell>
          <cell r="AN28">
            <v>0</v>
          </cell>
          <cell r="AO28">
            <v>56</v>
          </cell>
          <cell r="AP28">
            <v>56</v>
          </cell>
          <cell r="AT28">
            <v>1</v>
          </cell>
          <cell r="AU28">
            <v>1</v>
          </cell>
          <cell r="BA28">
            <v>0</v>
          </cell>
          <cell r="BB28">
            <v>1</v>
          </cell>
          <cell r="BH28">
            <v>0</v>
          </cell>
          <cell r="BI28">
            <v>1</v>
          </cell>
          <cell r="BO28">
            <v>0</v>
          </cell>
          <cell r="BP28">
            <v>1</v>
          </cell>
          <cell r="BV28">
            <v>0</v>
          </cell>
          <cell r="BW28">
            <v>1</v>
          </cell>
          <cell r="CC28">
            <v>0</v>
          </cell>
          <cell r="CD28">
            <v>1</v>
          </cell>
          <cell r="CJ28">
            <v>0</v>
          </cell>
          <cell r="CK28">
            <v>1</v>
          </cell>
          <cell r="CQ28">
            <v>0</v>
          </cell>
          <cell r="CR28">
            <v>1</v>
          </cell>
          <cell r="CX28">
            <v>0</v>
          </cell>
          <cell r="CY28">
            <v>1</v>
          </cell>
          <cell r="DE28">
            <v>0</v>
          </cell>
          <cell r="DF28">
            <v>1</v>
          </cell>
          <cell r="DL28">
            <v>0</v>
          </cell>
          <cell r="DM28">
            <v>1</v>
          </cell>
          <cell r="DS28">
            <v>0</v>
          </cell>
          <cell r="DT28">
            <v>1</v>
          </cell>
          <cell r="DZ28">
            <v>0</v>
          </cell>
          <cell r="EA28">
            <v>1</v>
          </cell>
          <cell r="EG28">
            <v>0</v>
          </cell>
          <cell r="EH28">
            <v>1</v>
          </cell>
          <cell r="EN28">
            <v>0</v>
          </cell>
          <cell r="EO28">
            <v>1</v>
          </cell>
        </row>
        <row r="29">
          <cell r="A29" t="str">
            <v>1.1.26</v>
          </cell>
          <cell r="B29" t="str">
            <v xml:space="preserve">   Montaje soportes </v>
          </cell>
          <cell r="C29">
            <v>100</v>
          </cell>
          <cell r="D29">
            <v>42543</v>
          </cell>
          <cell r="E29">
            <v>42548</v>
          </cell>
          <cell r="L29">
            <v>0</v>
          </cell>
          <cell r="R29">
            <v>0</v>
          </cell>
          <cell r="S29">
            <v>0</v>
          </cell>
          <cell r="Y29">
            <v>0</v>
          </cell>
          <cell r="Z29">
            <v>0</v>
          </cell>
          <cell r="AF29">
            <v>0</v>
          </cell>
          <cell r="AG29">
            <v>0</v>
          </cell>
          <cell r="AM29">
            <v>0</v>
          </cell>
          <cell r="AN29">
            <v>0</v>
          </cell>
          <cell r="AQ29">
            <v>29.73</v>
          </cell>
          <cell r="AR29">
            <v>29.73</v>
          </cell>
          <cell r="AS29">
            <v>29.73</v>
          </cell>
          <cell r="AT29">
            <v>0.89190000000000003</v>
          </cell>
          <cell r="AU29">
            <v>0.89190000000000003</v>
          </cell>
          <cell r="AV29">
            <v>10.82</v>
          </cell>
          <cell r="BA29">
            <v>0.1082</v>
          </cell>
          <cell r="BB29">
            <v>1.0001</v>
          </cell>
          <cell r="BH29">
            <v>0</v>
          </cell>
          <cell r="BI29">
            <v>1.0001</v>
          </cell>
          <cell r="BO29">
            <v>0</v>
          </cell>
          <cell r="BP29">
            <v>1.0001</v>
          </cell>
          <cell r="BV29">
            <v>0</v>
          </cell>
          <cell r="BW29">
            <v>1.0001</v>
          </cell>
          <cell r="CC29">
            <v>0</v>
          </cell>
          <cell r="CD29">
            <v>1.0001</v>
          </cell>
          <cell r="CJ29">
            <v>0</v>
          </cell>
          <cell r="CK29">
            <v>1.0001</v>
          </cell>
          <cell r="CQ29">
            <v>0</v>
          </cell>
          <cell r="CR29">
            <v>1.0001</v>
          </cell>
          <cell r="CX29">
            <v>0</v>
          </cell>
          <cell r="CY29">
            <v>1.0001</v>
          </cell>
          <cell r="DE29">
            <v>0</v>
          </cell>
          <cell r="DF29">
            <v>1.0001</v>
          </cell>
          <cell r="DL29">
            <v>0</v>
          </cell>
          <cell r="DM29">
            <v>1.0001</v>
          </cell>
          <cell r="DS29">
            <v>0</v>
          </cell>
          <cell r="DT29">
            <v>1.0001</v>
          </cell>
          <cell r="DZ29">
            <v>0</v>
          </cell>
          <cell r="EA29">
            <v>1.0001</v>
          </cell>
          <cell r="EG29">
            <v>0</v>
          </cell>
          <cell r="EH29">
            <v>1.0001</v>
          </cell>
          <cell r="EN29">
            <v>0</v>
          </cell>
          <cell r="EO29">
            <v>1.0001</v>
          </cell>
        </row>
        <row r="30">
          <cell r="A30" t="str">
            <v>1.1.27</v>
          </cell>
          <cell r="B30" t="str">
            <v xml:space="preserve">   Montaje cable de proteccion </v>
          </cell>
          <cell r="C30">
            <v>112</v>
          </cell>
          <cell r="D30">
            <v>42549</v>
          </cell>
          <cell r="E30">
            <v>42550</v>
          </cell>
          <cell r="L30">
            <v>0</v>
          </cell>
          <cell r="R30">
            <v>0</v>
          </cell>
          <cell r="S30">
            <v>0</v>
          </cell>
          <cell r="Y30">
            <v>0</v>
          </cell>
          <cell r="Z30">
            <v>0</v>
          </cell>
          <cell r="AF30">
            <v>0</v>
          </cell>
          <cell r="AG30">
            <v>0</v>
          </cell>
          <cell r="AM30">
            <v>0</v>
          </cell>
          <cell r="AN30">
            <v>0</v>
          </cell>
          <cell r="AT30">
            <v>0</v>
          </cell>
          <cell r="AU30">
            <v>0</v>
          </cell>
          <cell r="AW30">
            <v>56</v>
          </cell>
          <cell r="AX30">
            <v>56</v>
          </cell>
          <cell r="BA30">
            <v>1</v>
          </cell>
          <cell r="BB30">
            <v>1</v>
          </cell>
          <cell r="BH30">
            <v>0</v>
          </cell>
          <cell r="BI30">
            <v>1</v>
          </cell>
          <cell r="BO30">
            <v>0</v>
          </cell>
          <cell r="BP30">
            <v>1</v>
          </cell>
          <cell r="BV30">
            <v>0</v>
          </cell>
          <cell r="BW30">
            <v>1</v>
          </cell>
          <cell r="CC30">
            <v>0</v>
          </cell>
          <cell r="CD30">
            <v>1</v>
          </cell>
          <cell r="CJ30">
            <v>0</v>
          </cell>
          <cell r="CK30">
            <v>1</v>
          </cell>
          <cell r="CQ30">
            <v>0</v>
          </cell>
          <cell r="CR30">
            <v>1</v>
          </cell>
          <cell r="CX30">
            <v>0</v>
          </cell>
          <cell r="CY30">
            <v>1</v>
          </cell>
          <cell r="DE30">
            <v>0</v>
          </cell>
          <cell r="DF30">
            <v>1</v>
          </cell>
          <cell r="DL30">
            <v>0</v>
          </cell>
          <cell r="DM30">
            <v>1</v>
          </cell>
          <cell r="DS30">
            <v>0</v>
          </cell>
          <cell r="DT30">
            <v>1</v>
          </cell>
          <cell r="DZ30">
            <v>0</v>
          </cell>
          <cell r="EA30">
            <v>1</v>
          </cell>
          <cell r="EG30">
            <v>0</v>
          </cell>
          <cell r="EH30">
            <v>1</v>
          </cell>
          <cell r="EN30">
            <v>0</v>
          </cell>
          <cell r="EO30">
            <v>1</v>
          </cell>
        </row>
        <row r="31">
          <cell r="A31" t="str">
            <v>1.1.29</v>
          </cell>
          <cell r="B31" t="str">
            <v xml:space="preserve">   Montaje soportes </v>
          </cell>
          <cell r="C31">
            <v>100</v>
          </cell>
          <cell r="D31">
            <v>42551</v>
          </cell>
          <cell r="E31">
            <v>42555</v>
          </cell>
          <cell r="L31">
            <v>0</v>
          </cell>
          <cell r="R31">
            <v>0</v>
          </cell>
          <cell r="S31">
            <v>0</v>
          </cell>
          <cell r="Y31">
            <v>0</v>
          </cell>
          <cell r="Z31">
            <v>0</v>
          </cell>
          <cell r="AF31">
            <v>0</v>
          </cell>
          <cell r="AG31">
            <v>0</v>
          </cell>
          <cell r="AM31">
            <v>0</v>
          </cell>
          <cell r="AN31">
            <v>0</v>
          </cell>
          <cell r="AT31">
            <v>0</v>
          </cell>
          <cell r="AU31">
            <v>0</v>
          </cell>
          <cell r="AY31">
            <v>42.3</v>
          </cell>
          <cell r="AZ31">
            <v>42.3</v>
          </cell>
          <cell r="BA31">
            <v>0.84599999999999997</v>
          </cell>
          <cell r="BB31">
            <v>0.84599999999999997</v>
          </cell>
          <cell r="BC31">
            <v>15.38</v>
          </cell>
          <cell r="BH31">
            <v>0.15380000000000002</v>
          </cell>
          <cell r="BI31">
            <v>0.99980000000000002</v>
          </cell>
          <cell r="BO31">
            <v>0</v>
          </cell>
          <cell r="BP31">
            <v>0.99980000000000002</v>
          </cell>
          <cell r="BV31">
            <v>0</v>
          </cell>
          <cell r="BW31">
            <v>0.99980000000000002</v>
          </cell>
          <cell r="CC31">
            <v>0</v>
          </cell>
          <cell r="CD31">
            <v>0.99980000000000002</v>
          </cell>
          <cell r="CJ31">
            <v>0</v>
          </cell>
          <cell r="CK31">
            <v>0.99980000000000002</v>
          </cell>
          <cell r="CQ31">
            <v>0</v>
          </cell>
          <cell r="CR31">
            <v>0.99980000000000002</v>
          </cell>
          <cell r="CX31">
            <v>0</v>
          </cell>
          <cell r="CY31">
            <v>0.99980000000000002</v>
          </cell>
          <cell r="DE31">
            <v>0</v>
          </cell>
          <cell r="DF31">
            <v>0.99980000000000002</v>
          </cell>
          <cell r="DL31">
            <v>0</v>
          </cell>
          <cell r="DM31">
            <v>0.99980000000000002</v>
          </cell>
          <cell r="DS31">
            <v>0</v>
          </cell>
          <cell r="DT31">
            <v>0.99980000000000002</v>
          </cell>
          <cell r="DZ31">
            <v>0</v>
          </cell>
          <cell r="EA31">
            <v>0.99980000000000002</v>
          </cell>
          <cell r="EG31">
            <v>0</v>
          </cell>
          <cell r="EH31">
            <v>0.99980000000000002</v>
          </cell>
          <cell r="EN31">
            <v>0</v>
          </cell>
          <cell r="EO31">
            <v>0.99980000000000002</v>
          </cell>
        </row>
        <row r="32">
          <cell r="A32" t="str">
            <v>1.1.30</v>
          </cell>
          <cell r="B32" t="str">
            <v xml:space="preserve">   Montaje cable de proteccion </v>
          </cell>
          <cell r="C32">
            <v>112</v>
          </cell>
          <cell r="D32">
            <v>42556</v>
          </cell>
          <cell r="E32">
            <v>42557</v>
          </cell>
          <cell r="L32">
            <v>0</v>
          </cell>
          <cell r="R32">
            <v>0</v>
          </cell>
          <cell r="S32">
            <v>0</v>
          </cell>
          <cell r="Y32">
            <v>0</v>
          </cell>
          <cell r="Z32">
            <v>0</v>
          </cell>
          <cell r="AF32">
            <v>0</v>
          </cell>
          <cell r="AG32">
            <v>0</v>
          </cell>
          <cell r="AM32">
            <v>0</v>
          </cell>
          <cell r="AN32">
            <v>0</v>
          </cell>
          <cell r="AT32">
            <v>0</v>
          </cell>
          <cell r="AU32">
            <v>0</v>
          </cell>
          <cell r="BA32">
            <v>0</v>
          </cell>
          <cell r="BB32">
            <v>0</v>
          </cell>
          <cell r="BD32">
            <v>56</v>
          </cell>
          <cell r="BE32">
            <v>56</v>
          </cell>
          <cell r="BH32">
            <v>1</v>
          </cell>
          <cell r="BI32">
            <v>1</v>
          </cell>
          <cell r="BO32">
            <v>0</v>
          </cell>
          <cell r="BP32">
            <v>1</v>
          </cell>
          <cell r="BV32">
            <v>0</v>
          </cell>
          <cell r="BW32">
            <v>1</v>
          </cell>
          <cell r="CC32">
            <v>0</v>
          </cell>
          <cell r="CD32">
            <v>1</v>
          </cell>
          <cell r="CJ32">
            <v>0</v>
          </cell>
          <cell r="CK32">
            <v>1</v>
          </cell>
          <cell r="CQ32">
            <v>0</v>
          </cell>
          <cell r="CR32">
            <v>1</v>
          </cell>
          <cell r="CX32">
            <v>0</v>
          </cell>
          <cell r="CY32">
            <v>1</v>
          </cell>
          <cell r="DE32">
            <v>0</v>
          </cell>
          <cell r="DF32">
            <v>1</v>
          </cell>
          <cell r="DL32">
            <v>0</v>
          </cell>
          <cell r="DM32">
            <v>1</v>
          </cell>
          <cell r="DS32">
            <v>0</v>
          </cell>
          <cell r="DT32">
            <v>1</v>
          </cell>
          <cell r="DZ32">
            <v>0</v>
          </cell>
          <cell r="EA32">
            <v>1</v>
          </cell>
          <cell r="EG32">
            <v>0</v>
          </cell>
          <cell r="EH32">
            <v>1</v>
          </cell>
          <cell r="EN32">
            <v>0</v>
          </cell>
          <cell r="EO32">
            <v>1</v>
          </cell>
        </row>
        <row r="33">
          <cell r="A33" t="str">
            <v>1.1.32</v>
          </cell>
          <cell r="B33" t="str">
            <v xml:space="preserve">   Montaje soportes </v>
          </cell>
          <cell r="C33">
            <v>100</v>
          </cell>
          <cell r="D33">
            <v>42558</v>
          </cell>
          <cell r="E33">
            <v>42562</v>
          </cell>
          <cell r="L33">
            <v>0</v>
          </cell>
          <cell r="R33">
            <v>0</v>
          </cell>
          <cell r="S33">
            <v>0</v>
          </cell>
          <cell r="Y33">
            <v>0</v>
          </cell>
          <cell r="Z33">
            <v>0</v>
          </cell>
          <cell r="AF33">
            <v>0</v>
          </cell>
          <cell r="AG33">
            <v>0</v>
          </cell>
          <cell r="AM33">
            <v>0</v>
          </cell>
          <cell r="AN33">
            <v>0</v>
          </cell>
          <cell r="AT33">
            <v>0</v>
          </cell>
          <cell r="AU33">
            <v>0</v>
          </cell>
          <cell r="BA33">
            <v>0</v>
          </cell>
          <cell r="BB33">
            <v>0</v>
          </cell>
          <cell r="BF33">
            <v>43.65</v>
          </cell>
          <cell r="BG33">
            <v>43.65</v>
          </cell>
          <cell r="BH33">
            <v>0.873</v>
          </cell>
          <cell r="BI33">
            <v>0.873</v>
          </cell>
          <cell r="BJ33">
            <v>12.7</v>
          </cell>
          <cell r="BO33">
            <v>0.127</v>
          </cell>
          <cell r="BP33">
            <v>1</v>
          </cell>
          <cell r="BV33">
            <v>0</v>
          </cell>
          <cell r="BW33">
            <v>1</v>
          </cell>
          <cell r="CC33">
            <v>0</v>
          </cell>
          <cell r="CD33">
            <v>1</v>
          </cell>
          <cell r="CJ33">
            <v>0</v>
          </cell>
          <cell r="CK33">
            <v>1</v>
          </cell>
          <cell r="CQ33">
            <v>0</v>
          </cell>
          <cell r="CR33">
            <v>1</v>
          </cell>
          <cell r="CX33">
            <v>0</v>
          </cell>
          <cell r="CY33">
            <v>1</v>
          </cell>
          <cell r="DE33">
            <v>0</v>
          </cell>
          <cell r="DF33">
            <v>1</v>
          </cell>
          <cell r="DL33">
            <v>0</v>
          </cell>
          <cell r="DM33">
            <v>1</v>
          </cell>
          <cell r="DS33">
            <v>0</v>
          </cell>
          <cell r="DT33">
            <v>1</v>
          </cell>
          <cell r="DZ33">
            <v>0</v>
          </cell>
          <cell r="EA33">
            <v>1</v>
          </cell>
          <cell r="EG33">
            <v>0</v>
          </cell>
          <cell r="EH33">
            <v>1</v>
          </cell>
          <cell r="EN33">
            <v>0</v>
          </cell>
          <cell r="EO33">
            <v>1</v>
          </cell>
        </row>
        <row r="34">
          <cell r="A34" t="str">
            <v>1.1.33</v>
          </cell>
          <cell r="B34" t="str">
            <v xml:space="preserve">   Montaje cable de proteccion</v>
          </cell>
          <cell r="C34">
            <v>112</v>
          </cell>
          <cell r="D34">
            <v>42563</v>
          </cell>
          <cell r="E34">
            <v>42565</v>
          </cell>
          <cell r="L34">
            <v>0</v>
          </cell>
          <cell r="R34">
            <v>0</v>
          </cell>
          <cell r="S34">
            <v>0</v>
          </cell>
          <cell r="Y34">
            <v>0</v>
          </cell>
          <cell r="Z34">
            <v>0</v>
          </cell>
          <cell r="AF34">
            <v>0</v>
          </cell>
          <cell r="AG34">
            <v>0</v>
          </cell>
          <cell r="AM34">
            <v>0</v>
          </cell>
          <cell r="AN34">
            <v>0</v>
          </cell>
          <cell r="AT34">
            <v>0</v>
          </cell>
          <cell r="AU34">
            <v>0</v>
          </cell>
          <cell r="BA34">
            <v>0</v>
          </cell>
          <cell r="BB34">
            <v>0</v>
          </cell>
          <cell r="BH34">
            <v>0</v>
          </cell>
          <cell r="BI34">
            <v>0</v>
          </cell>
          <cell r="BK34">
            <v>37.33</v>
          </cell>
          <cell r="BL34">
            <v>37.33</v>
          </cell>
          <cell r="BM34">
            <v>37.33</v>
          </cell>
          <cell r="BO34">
            <v>0.99991071428571421</v>
          </cell>
          <cell r="BP34">
            <v>0.99991071428571421</v>
          </cell>
          <cell r="BV34">
            <v>0</v>
          </cell>
          <cell r="BW34">
            <v>0.99991071428571421</v>
          </cell>
          <cell r="CC34">
            <v>0</v>
          </cell>
          <cell r="CD34">
            <v>0.99991071428571421</v>
          </cell>
          <cell r="CJ34">
            <v>0</v>
          </cell>
          <cell r="CK34">
            <v>0.99991071428571421</v>
          </cell>
          <cell r="CQ34">
            <v>0</v>
          </cell>
          <cell r="CR34">
            <v>0.99991071428571421</v>
          </cell>
          <cell r="CX34">
            <v>0</v>
          </cell>
          <cell r="CY34">
            <v>0.99991071428571421</v>
          </cell>
          <cell r="DE34">
            <v>0</v>
          </cell>
          <cell r="DF34">
            <v>0.99991071428571421</v>
          </cell>
          <cell r="DL34">
            <v>0</v>
          </cell>
          <cell r="DM34">
            <v>0.99991071428571421</v>
          </cell>
          <cell r="DS34">
            <v>0</v>
          </cell>
          <cell r="DT34">
            <v>0.99991071428571421</v>
          </cell>
          <cell r="DZ34">
            <v>0</v>
          </cell>
          <cell r="EA34">
            <v>0.99991071428571421</v>
          </cell>
          <cell r="EG34">
            <v>0</v>
          </cell>
          <cell r="EH34">
            <v>0.99991071428571421</v>
          </cell>
          <cell r="EN34">
            <v>0</v>
          </cell>
          <cell r="EO34">
            <v>0.99991071428571421</v>
          </cell>
        </row>
        <row r="35">
          <cell r="A35" t="str">
            <v>1.1.35</v>
          </cell>
          <cell r="B35" t="str">
            <v xml:space="preserve">   Montaje soporte Protectorwire</v>
          </cell>
          <cell r="C35">
            <v>150</v>
          </cell>
          <cell r="D35">
            <v>42566</v>
          </cell>
          <cell r="E35">
            <v>42569</v>
          </cell>
          <cell r="L35">
            <v>0</v>
          </cell>
          <cell r="R35">
            <v>0</v>
          </cell>
          <cell r="S35">
            <v>0</v>
          </cell>
          <cell r="Y35">
            <v>0</v>
          </cell>
          <cell r="Z35">
            <v>0</v>
          </cell>
          <cell r="AF35">
            <v>0</v>
          </cell>
          <cell r="AG35">
            <v>0</v>
          </cell>
          <cell r="AM35">
            <v>0</v>
          </cell>
          <cell r="AN35">
            <v>0</v>
          </cell>
          <cell r="AT35">
            <v>0</v>
          </cell>
          <cell r="AU35">
            <v>0</v>
          </cell>
          <cell r="BA35">
            <v>0</v>
          </cell>
          <cell r="BB35">
            <v>0</v>
          </cell>
          <cell r="BH35">
            <v>0</v>
          </cell>
          <cell r="BI35">
            <v>0</v>
          </cell>
          <cell r="BN35">
            <v>75</v>
          </cell>
          <cell r="BO35">
            <v>0.5</v>
          </cell>
          <cell r="BP35">
            <v>0.5</v>
          </cell>
          <cell r="BQ35">
            <v>75</v>
          </cell>
          <cell r="BV35">
            <v>0.5</v>
          </cell>
          <cell r="BW35">
            <v>1</v>
          </cell>
          <cell r="CC35">
            <v>0</v>
          </cell>
          <cell r="CD35">
            <v>1</v>
          </cell>
          <cell r="CJ35">
            <v>0</v>
          </cell>
          <cell r="CK35">
            <v>1</v>
          </cell>
          <cell r="CQ35">
            <v>0</v>
          </cell>
          <cell r="CR35">
            <v>1</v>
          </cell>
          <cell r="CX35">
            <v>0</v>
          </cell>
          <cell r="CY35">
            <v>1</v>
          </cell>
          <cell r="DE35">
            <v>0</v>
          </cell>
          <cell r="DF35">
            <v>1</v>
          </cell>
          <cell r="DL35">
            <v>0</v>
          </cell>
          <cell r="DM35">
            <v>1</v>
          </cell>
          <cell r="DS35">
            <v>0</v>
          </cell>
          <cell r="DT35">
            <v>1</v>
          </cell>
          <cell r="DZ35">
            <v>0</v>
          </cell>
          <cell r="EA35">
            <v>1</v>
          </cell>
          <cell r="EG35">
            <v>0</v>
          </cell>
          <cell r="EH35">
            <v>1</v>
          </cell>
          <cell r="EN35">
            <v>0</v>
          </cell>
          <cell r="EO35">
            <v>1</v>
          </cell>
        </row>
        <row r="36">
          <cell r="A36" t="str">
            <v>1.1.36</v>
          </cell>
          <cell r="B36" t="str">
            <v xml:space="preserve">   Montaje cable mensajero</v>
          </cell>
          <cell r="C36">
            <v>150</v>
          </cell>
          <cell r="D36">
            <v>42566</v>
          </cell>
          <cell r="E36">
            <v>42569</v>
          </cell>
          <cell r="L36">
            <v>0</v>
          </cell>
          <cell r="R36">
            <v>0</v>
          </cell>
          <cell r="S36">
            <v>0</v>
          </cell>
          <cell r="Y36">
            <v>0</v>
          </cell>
          <cell r="Z36">
            <v>0</v>
          </cell>
          <cell r="AF36">
            <v>0</v>
          </cell>
          <cell r="AG36">
            <v>0</v>
          </cell>
          <cell r="AM36">
            <v>0</v>
          </cell>
          <cell r="AN36">
            <v>0</v>
          </cell>
          <cell r="AT36">
            <v>0</v>
          </cell>
          <cell r="AU36">
            <v>0</v>
          </cell>
          <cell r="BA36">
            <v>0</v>
          </cell>
          <cell r="BB36">
            <v>0</v>
          </cell>
          <cell r="BH36">
            <v>0</v>
          </cell>
          <cell r="BI36">
            <v>0</v>
          </cell>
          <cell r="BN36">
            <v>75</v>
          </cell>
          <cell r="BO36">
            <v>0.5</v>
          </cell>
          <cell r="BP36">
            <v>0.5</v>
          </cell>
          <cell r="BQ36">
            <v>75</v>
          </cell>
          <cell r="BV36">
            <v>0.5</v>
          </cell>
          <cell r="BW36">
            <v>1</v>
          </cell>
          <cell r="CC36">
            <v>0</v>
          </cell>
          <cell r="CD36">
            <v>1</v>
          </cell>
          <cell r="CJ36">
            <v>0</v>
          </cell>
          <cell r="CK36">
            <v>1</v>
          </cell>
          <cell r="CQ36">
            <v>0</v>
          </cell>
          <cell r="CR36">
            <v>1</v>
          </cell>
          <cell r="CX36">
            <v>0</v>
          </cell>
          <cell r="CY36">
            <v>1</v>
          </cell>
          <cell r="DE36">
            <v>0</v>
          </cell>
          <cell r="DF36">
            <v>1</v>
          </cell>
          <cell r="DL36">
            <v>0</v>
          </cell>
          <cell r="DM36">
            <v>1</v>
          </cell>
          <cell r="DS36">
            <v>0</v>
          </cell>
          <cell r="DT36">
            <v>1</v>
          </cell>
          <cell r="DZ36">
            <v>0</v>
          </cell>
          <cell r="EA36">
            <v>1</v>
          </cell>
          <cell r="EG36">
            <v>0</v>
          </cell>
          <cell r="EH36">
            <v>1</v>
          </cell>
          <cell r="EN36">
            <v>0</v>
          </cell>
          <cell r="EO36">
            <v>1</v>
          </cell>
        </row>
        <row r="37">
          <cell r="A37" t="str">
            <v>1.1.37</v>
          </cell>
          <cell r="B37" t="str">
            <v xml:space="preserve">   Canalizacion CAG 3/4" (PPD)</v>
          </cell>
          <cell r="C37">
            <v>150</v>
          </cell>
          <cell r="D37">
            <v>42566</v>
          </cell>
          <cell r="E37">
            <v>42569</v>
          </cell>
          <cell r="L37">
            <v>0</v>
          </cell>
          <cell r="R37">
            <v>0</v>
          </cell>
          <cell r="S37">
            <v>0</v>
          </cell>
          <cell r="Y37">
            <v>0</v>
          </cell>
          <cell r="Z37">
            <v>0</v>
          </cell>
          <cell r="AF37">
            <v>0</v>
          </cell>
          <cell r="AG37">
            <v>0</v>
          </cell>
          <cell r="AM37">
            <v>0</v>
          </cell>
          <cell r="AN37">
            <v>0</v>
          </cell>
          <cell r="AT37">
            <v>0</v>
          </cell>
          <cell r="AU37">
            <v>0</v>
          </cell>
          <cell r="BA37">
            <v>0</v>
          </cell>
          <cell r="BB37">
            <v>0</v>
          </cell>
          <cell r="BH37">
            <v>0</v>
          </cell>
          <cell r="BI37">
            <v>0</v>
          </cell>
          <cell r="BN37">
            <v>75</v>
          </cell>
          <cell r="BO37">
            <v>0.5</v>
          </cell>
          <cell r="BP37">
            <v>0.5</v>
          </cell>
          <cell r="BQ37">
            <v>75</v>
          </cell>
          <cell r="BV37">
            <v>0.5</v>
          </cell>
          <cell r="BW37">
            <v>1</v>
          </cell>
          <cell r="CC37">
            <v>0</v>
          </cell>
          <cell r="CD37">
            <v>1</v>
          </cell>
          <cell r="CJ37">
            <v>0</v>
          </cell>
          <cell r="CK37">
            <v>1</v>
          </cell>
          <cell r="CQ37">
            <v>0</v>
          </cell>
          <cell r="CR37">
            <v>1</v>
          </cell>
          <cell r="CX37">
            <v>0</v>
          </cell>
          <cell r="CY37">
            <v>1</v>
          </cell>
          <cell r="DE37">
            <v>0</v>
          </cell>
          <cell r="DF37">
            <v>1</v>
          </cell>
          <cell r="DL37">
            <v>0</v>
          </cell>
          <cell r="DM37">
            <v>1</v>
          </cell>
          <cell r="DS37">
            <v>0</v>
          </cell>
          <cell r="DT37">
            <v>1</v>
          </cell>
          <cell r="DZ37">
            <v>0</v>
          </cell>
          <cell r="EA37">
            <v>1</v>
          </cell>
          <cell r="EG37">
            <v>0</v>
          </cell>
          <cell r="EH37">
            <v>1</v>
          </cell>
          <cell r="EN37">
            <v>0</v>
          </cell>
          <cell r="EO37">
            <v>1</v>
          </cell>
        </row>
        <row r="38">
          <cell r="A38" t="str">
            <v>1.1.38</v>
          </cell>
          <cell r="B38" t="str">
            <v xml:space="preserve">   Cableado de control 18 AWG</v>
          </cell>
          <cell r="C38">
            <v>150</v>
          </cell>
          <cell r="D38">
            <v>42570</v>
          </cell>
          <cell r="E38">
            <v>42571</v>
          </cell>
          <cell r="L38">
            <v>0</v>
          </cell>
          <cell r="R38">
            <v>0</v>
          </cell>
          <cell r="S38">
            <v>0</v>
          </cell>
          <cell r="Y38">
            <v>0</v>
          </cell>
          <cell r="Z38">
            <v>0</v>
          </cell>
          <cell r="AF38">
            <v>0</v>
          </cell>
          <cell r="AG38">
            <v>0</v>
          </cell>
          <cell r="AM38">
            <v>0</v>
          </cell>
          <cell r="AN38">
            <v>0</v>
          </cell>
          <cell r="AT38">
            <v>0</v>
          </cell>
          <cell r="AU38">
            <v>0</v>
          </cell>
          <cell r="BA38">
            <v>0</v>
          </cell>
          <cell r="BB38">
            <v>0</v>
          </cell>
          <cell r="BH38">
            <v>0</v>
          </cell>
          <cell r="BI38">
            <v>0</v>
          </cell>
          <cell r="BO38">
            <v>0</v>
          </cell>
          <cell r="BP38">
            <v>0</v>
          </cell>
          <cell r="BR38">
            <v>75</v>
          </cell>
          <cell r="BS38">
            <v>75</v>
          </cell>
          <cell r="BV38">
            <v>1</v>
          </cell>
          <cell r="BW38">
            <v>1</v>
          </cell>
          <cell r="CC38">
            <v>0</v>
          </cell>
          <cell r="CD38">
            <v>1</v>
          </cell>
          <cell r="CJ38">
            <v>0</v>
          </cell>
          <cell r="CK38">
            <v>1</v>
          </cell>
          <cell r="CQ38">
            <v>0</v>
          </cell>
          <cell r="CR38">
            <v>1</v>
          </cell>
          <cell r="CX38">
            <v>0</v>
          </cell>
          <cell r="CY38">
            <v>1</v>
          </cell>
          <cell r="DE38">
            <v>0</v>
          </cell>
          <cell r="DF38">
            <v>1</v>
          </cell>
          <cell r="DL38">
            <v>0</v>
          </cell>
          <cell r="DM38">
            <v>1</v>
          </cell>
          <cell r="DS38">
            <v>0</v>
          </cell>
          <cell r="DT38">
            <v>1</v>
          </cell>
          <cell r="DZ38">
            <v>0</v>
          </cell>
          <cell r="EA38">
            <v>1</v>
          </cell>
          <cell r="EG38">
            <v>0</v>
          </cell>
          <cell r="EH38">
            <v>1</v>
          </cell>
          <cell r="EN38">
            <v>0</v>
          </cell>
          <cell r="EO38">
            <v>1</v>
          </cell>
        </row>
        <row r="39">
          <cell r="A39" t="str">
            <v>1.1.39</v>
          </cell>
          <cell r="B39" t="str">
            <v xml:space="preserve">   Montaje modulos de monitoreo (PPD)</v>
          </cell>
          <cell r="C39">
            <v>120</v>
          </cell>
          <cell r="D39">
            <v>42572</v>
          </cell>
          <cell r="E39">
            <v>42576</v>
          </cell>
          <cell r="L39">
            <v>0</v>
          </cell>
          <cell r="R39">
            <v>0</v>
          </cell>
          <cell r="S39">
            <v>0</v>
          </cell>
          <cell r="Y39">
            <v>0</v>
          </cell>
          <cell r="Z39">
            <v>0</v>
          </cell>
          <cell r="AF39">
            <v>0</v>
          </cell>
          <cell r="AG39">
            <v>0</v>
          </cell>
          <cell r="AM39">
            <v>0</v>
          </cell>
          <cell r="AN39">
            <v>0</v>
          </cell>
          <cell r="AT39">
            <v>0</v>
          </cell>
          <cell r="AU39">
            <v>0</v>
          </cell>
          <cell r="BA39">
            <v>0</v>
          </cell>
          <cell r="BB39">
            <v>0</v>
          </cell>
          <cell r="BH39">
            <v>0</v>
          </cell>
          <cell r="BI39">
            <v>0</v>
          </cell>
          <cell r="BO39">
            <v>0</v>
          </cell>
          <cell r="BP39">
            <v>0</v>
          </cell>
          <cell r="BT39">
            <v>40</v>
          </cell>
          <cell r="BU39">
            <v>40</v>
          </cell>
          <cell r="BV39">
            <v>0.66666666666666663</v>
          </cell>
          <cell r="BW39">
            <v>0.66666666666666663</v>
          </cell>
          <cell r="BX39">
            <v>40</v>
          </cell>
          <cell r="CC39">
            <v>0.33333333333333331</v>
          </cell>
          <cell r="CD39">
            <v>1</v>
          </cell>
          <cell r="CJ39">
            <v>0</v>
          </cell>
          <cell r="CK39">
            <v>1</v>
          </cell>
          <cell r="CQ39">
            <v>0</v>
          </cell>
          <cell r="CR39">
            <v>1</v>
          </cell>
          <cell r="CX39">
            <v>0</v>
          </cell>
          <cell r="CY39">
            <v>1</v>
          </cell>
          <cell r="DE39">
            <v>0</v>
          </cell>
          <cell r="DF39">
            <v>1</v>
          </cell>
          <cell r="DL39">
            <v>0</v>
          </cell>
          <cell r="DM39">
            <v>1</v>
          </cell>
          <cell r="DS39">
            <v>0</v>
          </cell>
          <cell r="DT39">
            <v>1</v>
          </cell>
          <cell r="DZ39">
            <v>0</v>
          </cell>
          <cell r="EA39">
            <v>1</v>
          </cell>
          <cell r="EG39">
            <v>0</v>
          </cell>
          <cell r="EH39">
            <v>1</v>
          </cell>
          <cell r="EN39">
            <v>0</v>
          </cell>
          <cell r="EO39">
            <v>1</v>
          </cell>
        </row>
        <row r="40">
          <cell r="A40" t="str">
            <v>1.1.41</v>
          </cell>
          <cell r="B40" t="str">
            <v xml:space="preserve">   Montaje soporte Protectorwire</v>
          </cell>
          <cell r="C40">
            <v>150</v>
          </cell>
          <cell r="D40">
            <v>42576</v>
          </cell>
          <cell r="E40">
            <v>42577</v>
          </cell>
          <cell r="L40">
            <v>0</v>
          </cell>
          <cell r="R40">
            <v>0</v>
          </cell>
          <cell r="S40">
            <v>0</v>
          </cell>
          <cell r="Y40">
            <v>0</v>
          </cell>
          <cell r="Z40">
            <v>0</v>
          </cell>
          <cell r="AF40">
            <v>0</v>
          </cell>
          <cell r="AG40">
            <v>0</v>
          </cell>
          <cell r="AM40">
            <v>0</v>
          </cell>
          <cell r="AN40">
            <v>0</v>
          </cell>
          <cell r="AT40">
            <v>0</v>
          </cell>
          <cell r="AU40">
            <v>0</v>
          </cell>
          <cell r="BA40">
            <v>0</v>
          </cell>
          <cell r="BB40">
            <v>0</v>
          </cell>
          <cell r="BH40">
            <v>0</v>
          </cell>
          <cell r="BI40">
            <v>0</v>
          </cell>
          <cell r="BO40">
            <v>0</v>
          </cell>
          <cell r="BP40">
            <v>0</v>
          </cell>
          <cell r="BV40">
            <v>0</v>
          </cell>
          <cell r="BW40">
            <v>0</v>
          </cell>
          <cell r="BX40">
            <v>75</v>
          </cell>
          <cell r="BY40">
            <v>75</v>
          </cell>
          <cell r="CC40">
            <v>1</v>
          </cell>
          <cell r="CD40">
            <v>1</v>
          </cell>
          <cell r="CJ40">
            <v>0</v>
          </cell>
          <cell r="CK40">
            <v>1</v>
          </cell>
          <cell r="CQ40">
            <v>0</v>
          </cell>
          <cell r="CR40">
            <v>1</v>
          </cell>
          <cell r="CX40">
            <v>0</v>
          </cell>
          <cell r="CY40">
            <v>1</v>
          </cell>
          <cell r="DE40">
            <v>0</v>
          </cell>
          <cell r="DF40">
            <v>1</v>
          </cell>
          <cell r="DL40">
            <v>0</v>
          </cell>
          <cell r="DM40">
            <v>1</v>
          </cell>
          <cell r="DS40">
            <v>0</v>
          </cell>
          <cell r="DT40">
            <v>1</v>
          </cell>
          <cell r="DZ40">
            <v>0</v>
          </cell>
          <cell r="EA40">
            <v>1</v>
          </cell>
          <cell r="EG40">
            <v>0</v>
          </cell>
          <cell r="EH40">
            <v>1</v>
          </cell>
          <cell r="EN40">
            <v>0</v>
          </cell>
          <cell r="EO40">
            <v>1</v>
          </cell>
        </row>
        <row r="41">
          <cell r="A41" t="str">
            <v>1.1.42</v>
          </cell>
          <cell r="B41" t="str">
            <v xml:space="preserve">   Monatje cable mensajero</v>
          </cell>
          <cell r="C41">
            <v>120</v>
          </cell>
          <cell r="D41">
            <v>42576</v>
          </cell>
          <cell r="E41">
            <v>42578</v>
          </cell>
          <cell r="L41">
            <v>0</v>
          </cell>
          <cell r="R41">
            <v>0</v>
          </cell>
          <cell r="S41">
            <v>0</v>
          </cell>
          <cell r="Y41">
            <v>0</v>
          </cell>
          <cell r="Z41">
            <v>0</v>
          </cell>
          <cell r="AF41">
            <v>0</v>
          </cell>
          <cell r="AG41">
            <v>0</v>
          </cell>
          <cell r="AM41">
            <v>0</v>
          </cell>
          <cell r="AN41">
            <v>0</v>
          </cell>
          <cell r="AT41">
            <v>0</v>
          </cell>
          <cell r="AU41">
            <v>0</v>
          </cell>
          <cell r="BA41">
            <v>0</v>
          </cell>
          <cell r="BB41">
            <v>0</v>
          </cell>
          <cell r="BH41">
            <v>0</v>
          </cell>
          <cell r="BI41">
            <v>0</v>
          </cell>
          <cell r="BO41">
            <v>0</v>
          </cell>
          <cell r="BP41">
            <v>0</v>
          </cell>
          <cell r="BV41">
            <v>0</v>
          </cell>
          <cell r="BW41">
            <v>0</v>
          </cell>
          <cell r="BX41">
            <v>40</v>
          </cell>
          <cell r="BY41">
            <v>40</v>
          </cell>
          <cell r="BZ41">
            <v>40</v>
          </cell>
          <cell r="CC41">
            <v>1</v>
          </cell>
          <cell r="CD41">
            <v>1</v>
          </cell>
          <cell r="CJ41">
            <v>0</v>
          </cell>
          <cell r="CK41">
            <v>1</v>
          </cell>
          <cell r="CQ41">
            <v>0</v>
          </cell>
          <cell r="CR41">
            <v>1</v>
          </cell>
          <cell r="CX41">
            <v>0</v>
          </cell>
          <cell r="CY41">
            <v>1</v>
          </cell>
          <cell r="DE41">
            <v>0</v>
          </cell>
          <cell r="DF41">
            <v>1</v>
          </cell>
          <cell r="DL41">
            <v>0</v>
          </cell>
          <cell r="DM41">
            <v>1</v>
          </cell>
          <cell r="DS41">
            <v>0</v>
          </cell>
          <cell r="DT41">
            <v>1</v>
          </cell>
          <cell r="DZ41">
            <v>0</v>
          </cell>
          <cell r="EA41">
            <v>1</v>
          </cell>
          <cell r="EG41">
            <v>0</v>
          </cell>
          <cell r="EH41">
            <v>1</v>
          </cell>
          <cell r="EN41">
            <v>0</v>
          </cell>
          <cell r="EO41">
            <v>1</v>
          </cell>
        </row>
        <row r="42">
          <cell r="A42" t="str">
            <v>1.1.43</v>
          </cell>
          <cell r="B42" t="str">
            <v xml:space="preserve">   Canalizacion CAG 3/4" (PPD)</v>
          </cell>
          <cell r="C42">
            <v>150</v>
          </cell>
          <cell r="D42">
            <v>42579</v>
          </cell>
          <cell r="E42">
            <v>42580</v>
          </cell>
          <cell r="L42">
            <v>0</v>
          </cell>
          <cell r="R42">
            <v>0</v>
          </cell>
          <cell r="S42">
            <v>0</v>
          </cell>
          <cell r="Y42">
            <v>0</v>
          </cell>
          <cell r="Z42">
            <v>0</v>
          </cell>
          <cell r="AF42">
            <v>0</v>
          </cell>
          <cell r="AG42">
            <v>0</v>
          </cell>
          <cell r="AM42">
            <v>0</v>
          </cell>
          <cell r="AN42">
            <v>0</v>
          </cell>
          <cell r="AT42">
            <v>0</v>
          </cell>
          <cell r="AU42">
            <v>0</v>
          </cell>
          <cell r="BA42">
            <v>0</v>
          </cell>
          <cell r="BB42">
            <v>0</v>
          </cell>
          <cell r="BH42">
            <v>0</v>
          </cell>
          <cell r="BI42">
            <v>0</v>
          </cell>
          <cell r="BO42">
            <v>0</v>
          </cell>
          <cell r="BP42">
            <v>0</v>
          </cell>
          <cell r="BV42">
            <v>0</v>
          </cell>
          <cell r="BW42">
            <v>0</v>
          </cell>
          <cell r="CA42">
            <v>75</v>
          </cell>
          <cell r="CB42">
            <v>75</v>
          </cell>
          <cell r="CC42">
            <v>1</v>
          </cell>
          <cell r="CD42">
            <v>1</v>
          </cell>
          <cell r="CJ42">
            <v>0</v>
          </cell>
          <cell r="CK42">
            <v>1</v>
          </cell>
          <cell r="CQ42">
            <v>0</v>
          </cell>
          <cell r="CR42">
            <v>1</v>
          </cell>
          <cell r="CX42">
            <v>0</v>
          </cell>
          <cell r="CY42">
            <v>1</v>
          </cell>
          <cell r="DE42">
            <v>0</v>
          </cell>
          <cell r="DF42">
            <v>1</v>
          </cell>
          <cell r="DL42">
            <v>0</v>
          </cell>
          <cell r="DM42">
            <v>1</v>
          </cell>
          <cell r="DS42">
            <v>0</v>
          </cell>
          <cell r="DT42">
            <v>1</v>
          </cell>
          <cell r="DZ42">
            <v>0</v>
          </cell>
          <cell r="EA42">
            <v>1</v>
          </cell>
          <cell r="EG42">
            <v>0</v>
          </cell>
          <cell r="EH42">
            <v>1</v>
          </cell>
          <cell r="EN42">
            <v>0</v>
          </cell>
          <cell r="EO42">
            <v>1</v>
          </cell>
        </row>
        <row r="43">
          <cell r="A43" t="str">
            <v>1.1.44</v>
          </cell>
          <cell r="B43" t="str">
            <v xml:space="preserve">   Cableado de control 18 AWG</v>
          </cell>
          <cell r="C43">
            <v>150</v>
          </cell>
          <cell r="D43">
            <v>42583</v>
          </cell>
          <cell r="E43">
            <v>42584</v>
          </cell>
          <cell r="L43">
            <v>0</v>
          </cell>
          <cell r="R43">
            <v>0</v>
          </cell>
          <cell r="S43">
            <v>0</v>
          </cell>
          <cell r="Y43">
            <v>0</v>
          </cell>
          <cell r="Z43">
            <v>0</v>
          </cell>
          <cell r="AF43">
            <v>0</v>
          </cell>
          <cell r="AG43">
            <v>0</v>
          </cell>
          <cell r="AM43">
            <v>0</v>
          </cell>
          <cell r="AN43">
            <v>0</v>
          </cell>
          <cell r="AT43">
            <v>0</v>
          </cell>
          <cell r="AU43">
            <v>0</v>
          </cell>
          <cell r="BA43">
            <v>0</v>
          </cell>
          <cell r="BB43">
            <v>0</v>
          </cell>
          <cell r="BH43">
            <v>0</v>
          </cell>
          <cell r="BI43">
            <v>0</v>
          </cell>
          <cell r="BO43">
            <v>0</v>
          </cell>
          <cell r="BP43">
            <v>0</v>
          </cell>
          <cell r="BV43">
            <v>0</v>
          </cell>
          <cell r="BW43">
            <v>0</v>
          </cell>
          <cell r="CC43">
            <v>0</v>
          </cell>
          <cell r="CD43">
            <v>0</v>
          </cell>
          <cell r="CE43">
            <v>75</v>
          </cell>
          <cell r="CF43">
            <v>75</v>
          </cell>
          <cell r="CJ43">
            <v>1</v>
          </cell>
          <cell r="CK43">
            <v>1</v>
          </cell>
          <cell r="CQ43">
            <v>0</v>
          </cell>
          <cell r="CR43">
            <v>1</v>
          </cell>
          <cell r="CX43">
            <v>0</v>
          </cell>
          <cell r="CY43">
            <v>1</v>
          </cell>
          <cell r="DE43">
            <v>0</v>
          </cell>
          <cell r="DF43">
            <v>1</v>
          </cell>
          <cell r="DL43">
            <v>0</v>
          </cell>
          <cell r="DM43">
            <v>1</v>
          </cell>
          <cell r="DS43">
            <v>0</v>
          </cell>
          <cell r="DT43">
            <v>1</v>
          </cell>
          <cell r="DZ43">
            <v>0</v>
          </cell>
          <cell r="EA43">
            <v>1</v>
          </cell>
          <cell r="EG43">
            <v>0</v>
          </cell>
          <cell r="EH43">
            <v>1</v>
          </cell>
          <cell r="EN43">
            <v>0</v>
          </cell>
          <cell r="EO43">
            <v>1</v>
          </cell>
        </row>
        <row r="44">
          <cell r="A44" t="str">
            <v>1.1.45</v>
          </cell>
          <cell r="B44" t="str">
            <v xml:space="preserve">   Montaje modulos de monitoreo (PPD)</v>
          </cell>
          <cell r="C44">
            <v>150</v>
          </cell>
          <cell r="D44">
            <v>42583</v>
          </cell>
          <cell r="E44">
            <v>42584</v>
          </cell>
          <cell r="L44">
            <v>0</v>
          </cell>
          <cell r="R44">
            <v>0</v>
          </cell>
          <cell r="S44">
            <v>0</v>
          </cell>
          <cell r="Y44">
            <v>0</v>
          </cell>
          <cell r="Z44">
            <v>0</v>
          </cell>
          <cell r="AF44">
            <v>0</v>
          </cell>
          <cell r="AG44">
            <v>0</v>
          </cell>
          <cell r="AM44">
            <v>0</v>
          </cell>
          <cell r="AN44">
            <v>0</v>
          </cell>
          <cell r="AT44">
            <v>0</v>
          </cell>
          <cell r="AU44">
            <v>0</v>
          </cell>
          <cell r="BA44">
            <v>0</v>
          </cell>
          <cell r="BB44">
            <v>0</v>
          </cell>
          <cell r="BH44">
            <v>0</v>
          </cell>
          <cell r="BI44">
            <v>0</v>
          </cell>
          <cell r="BO44">
            <v>0</v>
          </cell>
          <cell r="BP44">
            <v>0</v>
          </cell>
          <cell r="BV44">
            <v>0</v>
          </cell>
          <cell r="BW44">
            <v>0</v>
          </cell>
          <cell r="CC44">
            <v>0</v>
          </cell>
          <cell r="CD44">
            <v>0</v>
          </cell>
          <cell r="CE44">
            <v>75</v>
          </cell>
          <cell r="CF44">
            <v>75</v>
          </cell>
          <cell r="CJ44">
            <v>1</v>
          </cell>
          <cell r="CK44">
            <v>1</v>
          </cell>
          <cell r="CQ44">
            <v>0</v>
          </cell>
          <cell r="CR44">
            <v>1</v>
          </cell>
          <cell r="CX44">
            <v>0</v>
          </cell>
          <cell r="CY44">
            <v>1</v>
          </cell>
          <cell r="DE44">
            <v>0</v>
          </cell>
          <cell r="DF44">
            <v>1</v>
          </cell>
          <cell r="DL44">
            <v>0</v>
          </cell>
          <cell r="DM44">
            <v>1</v>
          </cell>
          <cell r="DS44">
            <v>0</v>
          </cell>
          <cell r="DT44">
            <v>1</v>
          </cell>
          <cell r="DZ44">
            <v>0</v>
          </cell>
          <cell r="EA44">
            <v>1</v>
          </cell>
          <cell r="EG44">
            <v>0</v>
          </cell>
          <cell r="EH44">
            <v>1</v>
          </cell>
          <cell r="EN44">
            <v>0</v>
          </cell>
          <cell r="EO44">
            <v>1</v>
          </cell>
        </row>
        <row r="45">
          <cell r="A45" t="str">
            <v>1.1.47</v>
          </cell>
          <cell r="B45" t="str">
            <v xml:space="preserve">   Montaje soporte Protectorwire</v>
          </cell>
          <cell r="C45">
            <v>120</v>
          </cell>
          <cell r="D45">
            <v>42585</v>
          </cell>
          <cell r="E45">
            <v>42586</v>
          </cell>
          <cell r="L45">
            <v>0</v>
          </cell>
          <cell r="R45">
            <v>0</v>
          </cell>
          <cell r="S45">
            <v>0</v>
          </cell>
          <cell r="Y45">
            <v>0</v>
          </cell>
          <cell r="Z45">
            <v>0</v>
          </cell>
          <cell r="AF45">
            <v>0</v>
          </cell>
          <cell r="AG45">
            <v>0</v>
          </cell>
          <cell r="AM45">
            <v>0</v>
          </cell>
          <cell r="AN45">
            <v>0</v>
          </cell>
          <cell r="AT45">
            <v>0</v>
          </cell>
          <cell r="AU45">
            <v>0</v>
          </cell>
          <cell r="BA45">
            <v>0</v>
          </cell>
          <cell r="BB45">
            <v>0</v>
          </cell>
          <cell r="BH45">
            <v>0</v>
          </cell>
          <cell r="BI45">
            <v>0</v>
          </cell>
          <cell r="BO45">
            <v>0</v>
          </cell>
          <cell r="BP45">
            <v>0</v>
          </cell>
          <cell r="BV45">
            <v>0</v>
          </cell>
          <cell r="BW45">
            <v>0</v>
          </cell>
          <cell r="CC45">
            <v>0</v>
          </cell>
          <cell r="CD45">
            <v>0</v>
          </cell>
          <cell r="CG45">
            <v>60</v>
          </cell>
          <cell r="CH45">
            <v>60</v>
          </cell>
          <cell r="CJ45">
            <v>1</v>
          </cell>
          <cell r="CK45">
            <v>1</v>
          </cell>
          <cell r="CQ45">
            <v>0</v>
          </cell>
          <cell r="CR45">
            <v>1</v>
          </cell>
          <cell r="CX45">
            <v>0</v>
          </cell>
          <cell r="CY45">
            <v>1</v>
          </cell>
          <cell r="DE45">
            <v>0</v>
          </cell>
          <cell r="DF45">
            <v>1</v>
          </cell>
          <cell r="DL45">
            <v>0</v>
          </cell>
          <cell r="DM45">
            <v>1</v>
          </cell>
          <cell r="DS45">
            <v>0</v>
          </cell>
          <cell r="DT45">
            <v>1</v>
          </cell>
          <cell r="DZ45">
            <v>0</v>
          </cell>
          <cell r="EA45">
            <v>1</v>
          </cell>
          <cell r="EG45">
            <v>0</v>
          </cell>
          <cell r="EH45">
            <v>1</v>
          </cell>
          <cell r="EN45">
            <v>0</v>
          </cell>
          <cell r="EO45">
            <v>1</v>
          </cell>
        </row>
        <row r="46">
          <cell r="A46" t="str">
            <v>1.1.48</v>
          </cell>
          <cell r="B46" t="str">
            <v xml:space="preserve">   Monatje cable mensajero</v>
          </cell>
          <cell r="C46">
            <v>150</v>
          </cell>
          <cell r="D46">
            <v>42587</v>
          </cell>
          <cell r="E46">
            <v>42590</v>
          </cell>
          <cell r="L46">
            <v>0</v>
          </cell>
          <cell r="R46">
            <v>0</v>
          </cell>
          <cell r="S46">
            <v>0</v>
          </cell>
          <cell r="Y46">
            <v>0</v>
          </cell>
          <cell r="Z46">
            <v>0</v>
          </cell>
          <cell r="AF46">
            <v>0</v>
          </cell>
          <cell r="AG46">
            <v>0</v>
          </cell>
          <cell r="AM46">
            <v>0</v>
          </cell>
          <cell r="AN46">
            <v>0</v>
          </cell>
          <cell r="AT46">
            <v>0</v>
          </cell>
          <cell r="AU46">
            <v>0</v>
          </cell>
          <cell r="BA46">
            <v>0</v>
          </cell>
          <cell r="BB46">
            <v>0</v>
          </cell>
          <cell r="BH46">
            <v>0</v>
          </cell>
          <cell r="BI46">
            <v>0</v>
          </cell>
          <cell r="BO46">
            <v>0</v>
          </cell>
          <cell r="BP46">
            <v>0</v>
          </cell>
          <cell r="BV46">
            <v>0</v>
          </cell>
          <cell r="BW46">
            <v>0</v>
          </cell>
          <cell r="CC46">
            <v>0</v>
          </cell>
          <cell r="CD46">
            <v>0</v>
          </cell>
          <cell r="CI46">
            <v>75</v>
          </cell>
          <cell r="CJ46">
            <v>0.5</v>
          </cell>
          <cell r="CK46">
            <v>0.5</v>
          </cell>
          <cell r="CL46">
            <v>75</v>
          </cell>
          <cell r="CQ46">
            <v>0.5</v>
          </cell>
          <cell r="CR46">
            <v>1</v>
          </cell>
          <cell r="CX46">
            <v>0</v>
          </cell>
          <cell r="CY46">
            <v>1</v>
          </cell>
          <cell r="DE46">
            <v>0</v>
          </cell>
          <cell r="DF46">
            <v>1</v>
          </cell>
          <cell r="DL46">
            <v>0</v>
          </cell>
          <cell r="DM46">
            <v>1</v>
          </cell>
          <cell r="DS46">
            <v>0</v>
          </cell>
          <cell r="DT46">
            <v>1</v>
          </cell>
          <cell r="DZ46">
            <v>0</v>
          </cell>
          <cell r="EA46">
            <v>1</v>
          </cell>
          <cell r="EG46">
            <v>0</v>
          </cell>
          <cell r="EH46">
            <v>1</v>
          </cell>
          <cell r="EN46">
            <v>0</v>
          </cell>
          <cell r="EO46">
            <v>1</v>
          </cell>
        </row>
        <row r="47">
          <cell r="A47" t="str">
            <v>1.1.49</v>
          </cell>
          <cell r="B47" t="str">
            <v xml:space="preserve">   Canalización CAG 3/4" (PPD)</v>
          </cell>
          <cell r="C47">
            <v>150</v>
          </cell>
          <cell r="D47">
            <v>42591</v>
          </cell>
          <cell r="E47">
            <v>42592</v>
          </cell>
          <cell r="L47">
            <v>0</v>
          </cell>
          <cell r="R47">
            <v>0</v>
          </cell>
          <cell r="S47">
            <v>0</v>
          </cell>
          <cell r="Y47">
            <v>0</v>
          </cell>
          <cell r="Z47">
            <v>0</v>
          </cell>
          <cell r="AF47">
            <v>0</v>
          </cell>
          <cell r="AG47">
            <v>0</v>
          </cell>
          <cell r="AM47">
            <v>0</v>
          </cell>
          <cell r="AN47">
            <v>0</v>
          </cell>
          <cell r="AT47">
            <v>0</v>
          </cell>
          <cell r="AU47">
            <v>0</v>
          </cell>
          <cell r="BA47">
            <v>0</v>
          </cell>
          <cell r="BB47">
            <v>0</v>
          </cell>
          <cell r="BH47">
            <v>0</v>
          </cell>
          <cell r="BI47">
            <v>0</v>
          </cell>
          <cell r="BO47">
            <v>0</v>
          </cell>
          <cell r="BP47">
            <v>0</v>
          </cell>
          <cell r="BV47">
            <v>0</v>
          </cell>
          <cell r="BW47">
            <v>0</v>
          </cell>
          <cell r="CC47">
            <v>0</v>
          </cell>
          <cell r="CD47">
            <v>0</v>
          </cell>
          <cell r="CJ47">
            <v>0</v>
          </cell>
          <cell r="CK47">
            <v>0</v>
          </cell>
          <cell r="CM47">
            <v>75</v>
          </cell>
          <cell r="CN47">
            <v>75</v>
          </cell>
          <cell r="CQ47">
            <v>1</v>
          </cell>
          <cell r="CR47">
            <v>1</v>
          </cell>
          <cell r="CX47">
            <v>0</v>
          </cell>
          <cell r="CY47">
            <v>1</v>
          </cell>
          <cell r="DE47">
            <v>0</v>
          </cell>
          <cell r="DF47">
            <v>1</v>
          </cell>
          <cell r="DL47">
            <v>0</v>
          </cell>
          <cell r="DM47">
            <v>1</v>
          </cell>
          <cell r="DS47">
            <v>0</v>
          </cell>
          <cell r="DT47">
            <v>1</v>
          </cell>
          <cell r="DZ47">
            <v>0</v>
          </cell>
          <cell r="EA47">
            <v>1</v>
          </cell>
          <cell r="EG47">
            <v>0</v>
          </cell>
          <cell r="EH47">
            <v>1</v>
          </cell>
          <cell r="EN47">
            <v>0</v>
          </cell>
          <cell r="EO47">
            <v>1</v>
          </cell>
        </row>
        <row r="48">
          <cell r="A48" t="str">
            <v>1.1.50</v>
          </cell>
          <cell r="B48" t="str">
            <v xml:space="preserve">   Cableado de control 18 AWG</v>
          </cell>
          <cell r="C48">
            <v>150</v>
          </cell>
          <cell r="D48">
            <v>42591</v>
          </cell>
          <cell r="E48">
            <v>42592</v>
          </cell>
          <cell r="L48">
            <v>0</v>
          </cell>
          <cell r="R48">
            <v>0</v>
          </cell>
          <cell r="S48">
            <v>0</v>
          </cell>
          <cell r="Y48">
            <v>0</v>
          </cell>
          <cell r="Z48">
            <v>0</v>
          </cell>
          <cell r="AF48">
            <v>0</v>
          </cell>
          <cell r="AG48">
            <v>0</v>
          </cell>
          <cell r="AM48">
            <v>0</v>
          </cell>
          <cell r="AN48">
            <v>0</v>
          </cell>
          <cell r="AT48">
            <v>0</v>
          </cell>
          <cell r="AU48">
            <v>0</v>
          </cell>
          <cell r="BA48">
            <v>0</v>
          </cell>
          <cell r="BB48">
            <v>0</v>
          </cell>
          <cell r="BH48">
            <v>0</v>
          </cell>
          <cell r="BI48">
            <v>0</v>
          </cell>
          <cell r="BO48">
            <v>0</v>
          </cell>
          <cell r="BP48">
            <v>0</v>
          </cell>
          <cell r="BV48">
            <v>0</v>
          </cell>
          <cell r="BW48">
            <v>0</v>
          </cell>
          <cell r="CC48">
            <v>0</v>
          </cell>
          <cell r="CD48">
            <v>0</v>
          </cell>
          <cell r="CJ48">
            <v>0</v>
          </cell>
          <cell r="CK48">
            <v>0</v>
          </cell>
          <cell r="CM48">
            <v>75</v>
          </cell>
          <cell r="CN48">
            <v>75</v>
          </cell>
          <cell r="CQ48">
            <v>1</v>
          </cell>
          <cell r="CR48">
            <v>1</v>
          </cell>
          <cell r="CX48">
            <v>0</v>
          </cell>
          <cell r="CY48">
            <v>1</v>
          </cell>
          <cell r="DE48">
            <v>0</v>
          </cell>
          <cell r="DF48">
            <v>1</v>
          </cell>
          <cell r="DL48">
            <v>0</v>
          </cell>
          <cell r="DM48">
            <v>1</v>
          </cell>
          <cell r="DS48">
            <v>0</v>
          </cell>
          <cell r="DT48">
            <v>1</v>
          </cell>
          <cell r="DZ48">
            <v>0</v>
          </cell>
          <cell r="EA48">
            <v>1</v>
          </cell>
          <cell r="EG48">
            <v>0</v>
          </cell>
          <cell r="EH48">
            <v>1</v>
          </cell>
          <cell r="EN48">
            <v>0</v>
          </cell>
          <cell r="EO48">
            <v>1</v>
          </cell>
        </row>
        <row r="49">
          <cell r="A49" t="str">
            <v>1.1.51</v>
          </cell>
          <cell r="B49" t="str">
            <v xml:space="preserve">   Montaje modulos de monitoreo (PPD)</v>
          </cell>
          <cell r="C49">
            <v>150</v>
          </cell>
          <cell r="D49">
            <v>42591</v>
          </cell>
          <cell r="E49">
            <v>42592</v>
          </cell>
          <cell r="L49">
            <v>0</v>
          </cell>
          <cell r="R49">
            <v>0</v>
          </cell>
          <cell r="S49">
            <v>0</v>
          </cell>
          <cell r="Y49">
            <v>0</v>
          </cell>
          <cell r="Z49">
            <v>0</v>
          </cell>
          <cell r="AF49">
            <v>0</v>
          </cell>
          <cell r="AG49">
            <v>0</v>
          </cell>
          <cell r="AM49">
            <v>0</v>
          </cell>
          <cell r="AN49">
            <v>0</v>
          </cell>
          <cell r="AT49">
            <v>0</v>
          </cell>
          <cell r="AU49">
            <v>0</v>
          </cell>
          <cell r="BA49">
            <v>0</v>
          </cell>
          <cell r="BB49">
            <v>0</v>
          </cell>
          <cell r="BH49">
            <v>0</v>
          </cell>
          <cell r="BI49">
            <v>0</v>
          </cell>
          <cell r="BO49">
            <v>0</v>
          </cell>
          <cell r="BP49">
            <v>0</v>
          </cell>
          <cell r="BV49">
            <v>0</v>
          </cell>
          <cell r="BW49">
            <v>0</v>
          </cell>
          <cell r="CC49">
            <v>0</v>
          </cell>
          <cell r="CD49">
            <v>0</v>
          </cell>
          <cell r="CJ49">
            <v>0</v>
          </cell>
          <cell r="CK49">
            <v>0</v>
          </cell>
          <cell r="CM49">
            <v>75</v>
          </cell>
          <cell r="CN49">
            <v>75</v>
          </cell>
          <cell r="CQ49">
            <v>1</v>
          </cell>
          <cell r="CR49">
            <v>1</v>
          </cell>
          <cell r="CX49">
            <v>0</v>
          </cell>
          <cell r="CY49">
            <v>1</v>
          </cell>
          <cell r="DE49">
            <v>0</v>
          </cell>
          <cell r="DF49">
            <v>1</v>
          </cell>
          <cell r="DL49">
            <v>0</v>
          </cell>
          <cell r="DM49">
            <v>1</v>
          </cell>
          <cell r="DS49">
            <v>0</v>
          </cell>
          <cell r="DT49">
            <v>1</v>
          </cell>
          <cell r="DZ49">
            <v>0</v>
          </cell>
          <cell r="EA49">
            <v>1</v>
          </cell>
          <cell r="EG49">
            <v>0</v>
          </cell>
          <cell r="EH49">
            <v>1</v>
          </cell>
          <cell r="EN49">
            <v>0</v>
          </cell>
          <cell r="EO49">
            <v>1</v>
          </cell>
        </row>
        <row r="50">
          <cell r="A50" t="str">
            <v>1.1.53</v>
          </cell>
          <cell r="B50" t="str">
            <v xml:space="preserve">   Montaje soporte Protectorwire</v>
          </cell>
          <cell r="C50">
            <v>169.8</v>
          </cell>
          <cell r="D50">
            <v>42593</v>
          </cell>
          <cell r="E50">
            <v>42594</v>
          </cell>
          <cell r="L50">
            <v>0</v>
          </cell>
          <cell r="R50">
            <v>0</v>
          </cell>
          <cell r="S50">
            <v>0</v>
          </cell>
          <cell r="Y50">
            <v>0</v>
          </cell>
          <cell r="Z50">
            <v>0</v>
          </cell>
          <cell r="AF50">
            <v>0</v>
          </cell>
          <cell r="AG50">
            <v>0</v>
          </cell>
          <cell r="AM50">
            <v>0</v>
          </cell>
          <cell r="AN50">
            <v>0</v>
          </cell>
          <cell r="AT50">
            <v>0</v>
          </cell>
          <cell r="AU50">
            <v>0</v>
          </cell>
          <cell r="BA50">
            <v>0</v>
          </cell>
          <cell r="BB50">
            <v>0</v>
          </cell>
          <cell r="BH50">
            <v>0</v>
          </cell>
          <cell r="BI50">
            <v>0</v>
          </cell>
          <cell r="BO50">
            <v>0</v>
          </cell>
          <cell r="BP50">
            <v>0</v>
          </cell>
          <cell r="BV50">
            <v>0</v>
          </cell>
          <cell r="BW50">
            <v>0</v>
          </cell>
          <cell r="CC50">
            <v>0</v>
          </cell>
          <cell r="CD50">
            <v>0</v>
          </cell>
          <cell r="CJ50">
            <v>0</v>
          </cell>
          <cell r="CK50">
            <v>0</v>
          </cell>
          <cell r="CO50">
            <v>84.9</v>
          </cell>
          <cell r="CP50">
            <v>84.9</v>
          </cell>
          <cell r="CQ50">
            <v>1</v>
          </cell>
          <cell r="CR50">
            <v>1</v>
          </cell>
          <cell r="CX50">
            <v>0</v>
          </cell>
          <cell r="CY50">
            <v>1</v>
          </cell>
          <cell r="DE50">
            <v>0</v>
          </cell>
          <cell r="DF50">
            <v>1</v>
          </cell>
          <cell r="DL50">
            <v>0</v>
          </cell>
          <cell r="DM50">
            <v>1</v>
          </cell>
          <cell r="DS50">
            <v>0</v>
          </cell>
          <cell r="DT50">
            <v>1</v>
          </cell>
          <cell r="DZ50">
            <v>0</v>
          </cell>
          <cell r="EA50">
            <v>1</v>
          </cell>
          <cell r="EG50">
            <v>0</v>
          </cell>
          <cell r="EH50">
            <v>1</v>
          </cell>
          <cell r="EN50">
            <v>0</v>
          </cell>
          <cell r="EO50">
            <v>1</v>
          </cell>
        </row>
        <row r="51">
          <cell r="A51" t="str">
            <v>1.1.54</v>
          </cell>
          <cell r="B51" t="str">
            <v xml:space="preserve">   Monatje cable mensajero</v>
          </cell>
          <cell r="C51">
            <v>169.8</v>
          </cell>
          <cell r="D51">
            <v>42597</v>
          </cell>
          <cell r="E51">
            <v>42598</v>
          </cell>
          <cell r="L51">
            <v>0</v>
          </cell>
          <cell r="R51">
            <v>0</v>
          </cell>
          <cell r="S51">
            <v>0</v>
          </cell>
          <cell r="Y51">
            <v>0</v>
          </cell>
          <cell r="Z51">
            <v>0</v>
          </cell>
          <cell r="AF51">
            <v>0</v>
          </cell>
          <cell r="AG51">
            <v>0</v>
          </cell>
          <cell r="AM51">
            <v>0</v>
          </cell>
          <cell r="AN51">
            <v>0</v>
          </cell>
          <cell r="AT51">
            <v>0</v>
          </cell>
          <cell r="AU51">
            <v>0</v>
          </cell>
          <cell r="BA51">
            <v>0</v>
          </cell>
          <cell r="BB51">
            <v>0</v>
          </cell>
          <cell r="BH51">
            <v>0</v>
          </cell>
          <cell r="BI51">
            <v>0</v>
          </cell>
          <cell r="BO51">
            <v>0</v>
          </cell>
          <cell r="BP51">
            <v>0</v>
          </cell>
          <cell r="BV51">
            <v>0</v>
          </cell>
          <cell r="BW51">
            <v>0</v>
          </cell>
          <cell r="CC51">
            <v>0</v>
          </cell>
          <cell r="CD51">
            <v>0</v>
          </cell>
          <cell r="CJ51">
            <v>0</v>
          </cell>
          <cell r="CK51">
            <v>0</v>
          </cell>
          <cell r="CQ51">
            <v>0</v>
          </cell>
          <cell r="CR51">
            <v>0</v>
          </cell>
          <cell r="CS51">
            <v>84.9</v>
          </cell>
          <cell r="CT51">
            <v>84.9</v>
          </cell>
          <cell r="CX51">
            <v>1</v>
          </cell>
          <cell r="CY51">
            <v>1</v>
          </cell>
          <cell r="DE51">
            <v>0</v>
          </cell>
          <cell r="DF51">
            <v>1</v>
          </cell>
          <cell r="DL51">
            <v>0</v>
          </cell>
          <cell r="DM51">
            <v>1</v>
          </cell>
          <cell r="DS51">
            <v>0</v>
          </cell>
          <cell r="DT51">
            <v>1</v>
          </cell>
          <cell r="DZ51">
            <v>0</v>
          </cell>
          <cell r="EA51">
            <v>1</v>
          </cell>
          <cell r="EG51">
            <v>0</v>
          </cell>
          <cell r="EH51">
            <v>1</v>
          </cell>
          <cell r="EN51">
            <v>0</v>
          </cell>
          <cell r="EO51">
            <v>1</v>
          </cell>
        </row>
        <row r="52">
          <cell r="A52" t="str">
            <v>1.1.55</v>
          </cell>
          <cell r="B52" t="str">
            <v xml:space="preserve">   Canalizacion CAG 3/4" (PPD)</v>
          </cell>
          <cell r="C52">
            <v>169.8</v>
          </cell>
          <cell r="D52">
            <v>42599</v>
          </cell>
          <cell r="E52">
            <v>42600</v>
          </cell>
          <cell r="L52">
            <v>0</v>
          </cell>
          <cell r="R52">
            <v>0</v>
          </cell>
          <cell r="S52">
            <v>0</v>
          </cell>
          <cell r="Y52">
            <v>0</v>
          </cell>
          <cell r="Z52">
            <v>0</v>
          </cell>
          <cell r="AF52">
            <v>0</v>
          </cell>
          <cell r="AG52">
            <v>0</v>
          </cell>
          <cell r="AM52">
            <v>0</v>
          </cell>
          <cell r="AN52">
            <v>0</v>
          </cell>
          <cell r="AT52">
            <v>0</v>
          </cell>
          <cell r="AU52">
            <v>0</v>
          </cell>
          <cell r="BA52">
            <v>0</v>
          </cell>
          <cell r="BB52">
            <v>0</v>
          </cell>
          <cell r="BH52">
            <v>0</v>
          </cell>
          <cell r="BI52">
            <v>0</v>
          </cell>
          <cell r="BO52">
            <v>0</v>
          </cell>
          <cell r="BP52">
            <v>0</v>
          </cell>
          <cell r="BV52">
            <v>0</v>
          </cell>
          <cell r="BW52">
            <v>0</v>
          </cell>
          <cell r="CC52">
            <v>0</v>
          </cell>
          <cell r="CD52">
            <v>0</v>
          </cell>
          <cell r="CJ52">
            <v>0</v>
          </cell>
          <cell r="CK52">
            <v>0</v>
          </cell>
          <cell r="CQ52">
            <v>0</v>
          </cell>
          <cell r="CR52">
            <v>0</v>
          </cell>
          <cell r="CU52">
            <v>84.9</v>
          </cell>
          <cell r="CV52">
            <v>84.9</v>
          </cell>
          <cell r="CX52">
            <v>1</v>
          </cell>
          <cell r="CY52">
            <v>1</v>
          </cell>
          <cell r="DE52">
            <v>0</v>
          </cell>
          <cell r="DF52">
            <v>1</v>
          </cell>
          <cell r="DL52">
            <v>0</v>
          </cell>
          <cell r="DM52">
            <v>1</v>
          </cell>
          <cell r="DS52">
            <v>0</v>
          </cell>
          <cell r="DT52">
            <v>1</v>
          </cell>
          <cell r="DZ52">
            <v>0</v>
          </cell>
          <cell r="EA52">
            <v>1</v>
          </cell>
          <cell r="EG52">
            <v>0</v>
          </cell>
          <cell r="EH52">
            <v>1</v>
          </cell>
          <cell r="EN52">
            <v>0</v>
          </cell>
          <cell r="EO52">
            <v>1</v>
          </cell>
        </row>
        <row r="53">
          <cell r="A53" t="str">
            <v>1.1.56</v>
          </cell>
          <cell r="B53" t="str">
            <v xml:space="preserve">   Cableado de control 18 AWG</v>
          </cell>
          <cell r="C53">
            <v>169.8</v>
          </cell>
          <cell r="D53">
            <v>42599</v>
          </cell>
          <cell r="E53">
            <v>42600</v>
          </cell>
          <cell r="L53">
            <v>0</v>
          </cell>
          <cell r="R53">
            <v>0</v>
          </cell>
          <cell r="S53">
            <v>0</v>
          </cell>
          <cell r="Y53">
            <v>0</v>
          </cell>
          <cell r="Z53">
            <v>0</v>
          </cell>
          <cell r="AF53">
            <v>0</v>
          </cell>
          <cell r="AG53">
            <v>0</v>
          </cell>
          <cell r="AM53">
            <v>0</v>
          </cell>
          <cell r="AN53">
            <v>0</v>
          </cell>
          <cell r="AT53">
            <v>0</v>
          </cell>
          <cell r="AU53">
            <v>0</v>
          </cell>
          <cell r="BA53">
            <v>0</v>
          </cell>
          <cell r="BB53">
            <v>0</v>
          </cell>
          <cell r="BH53">
            <v>0</v>
          </cell>
          <cell r="BI53">
            <v>0</v>
          </cell>
          <cell r="BO53">
            <v>0</v>
          </cell>
          <cell r="BP53">
            <v>0</v>
          </cell>
          <cell r="BV53">
            <v>0</v>
          </cell>
          <cell r="BW53">
            <v>0</v>
          </cell>
          <cell r="CC53">
            <v>0</v>
          </cell>
          <cell r="CD53">
            <v>0</v>
          </cell>
          <cell r="CJ53">
            <v>0</v>
          </cell>
          <cell r="CK53">
            <v>0</v>
          </cell>
          <cell r="CQ53">
            <v>0</v>
          </cell>
          <cell r="CR53">
            <v>0</v>
          </cell>
          <cell r="CU53">
            <v>84.9</v>
          </cell>
          <cell r="CV53">
            <v>84.9</v>
          </cell>
          <cell r="CX53">
            <v>1</v>
          </cell>
          <cell r="CY53">
            <v>1</v>
          </cell>
          <cell r="DE53">
            <v>0</v>
          </cell>
          <cell r="DF53">
            <v>1</v>
          </cell>
          <cell r="DL53">
            <v>0</v>
          </cell>
          <cell r="DM53">
            <v>1</v>
          </cell>
          <cell r="DS53">
            <v>0</v>
          </cell>
          <cell r="DT53">
            <v>1</v>
          </cell>
          <cell r="DZ53">
            <v>0</v>
          </cell>
          <cell r="EA53">
            <v>1</v>
          </cell>
          <cell r="EG53">
            <v>0</v>
          </cell>
          <cell r="EH53">
            <v>1</v>
          </cell>
          <cell r="EN53">
            <v>0</v>
          </cell>
          <cell r="EO53">
            <v>1</v>
          </cell>
        </row>
        <row r="54">
          <cell r="A54" t="str">
            <v>1.1.57</v>
          </cell>
          <cell r="B54" t="str">
            <v xml:space="preserve">   Montaje modulos de monitoreo (PPD)</v>
          </cell>
          <cell r="C54">
            <v>169.8</v>
          </cell>
          <cell r="D54">
            <v>42601</v>
          </cell>
          <cell r="E54">
            <v>42604</v>
          </cell>
          <cell r="L54">
            <v>0</v>
          </cell>
          <cell r="R54">
            <v>0</v>
          </cell>
          <cell r="S54">
            <v>0</v>
          </cell>
          <cell r="Y54">
            <v>0</v>
          </cell>
          <cell r="Z54">
            <v>0</v>
          </cell>
          <cell r="AF54">
            <v>0</v>
          </cell>
          <cell r="AG54">
            <v>0</v>
          </cell>
          <cell r="AM54">
            <v>0</v>
          </cell>
          <cell r="AN54">
            <v>0</v>
          </cell>
          <cell r="AT54">
            <v>0</v>
          </cell>
          <cell r="AU54">
            <v>0</v>
          </cell>
          <cell r="BA54">
            <v>0</v>
          </cell>
          <cell r="BB54">
            <v>0</v>
          </cell>
          <cell r="BH54">
            <v>0</v>
          </cell>
          <cell r="BI54">
            <v>0</v>
          </cell>
          <cell r="BO54">
            <v>0</v>
          </cell>
          <cell r="BP54">
            <v>0</v>
          </cell>
          <cell r="BV54">
            <v>0</v>
          </cell>
          <cell r="BW54">
            <v>0</v>
          </cell>
          <cell r="CC54">
            <v>0</v>
          </cell>
          <cell r="CD54">
            <v>0</v>
          </cell>
          <cell r="CJ54">
            <v>0</v>
          </cell>
          <cell r="CK54">
            <v>0</v>
          </cell>
          <cell r="CQ54">
            <v>0</v>
          </cell>
          <cell r="CR54">
            <v>0</v>
          </cell>
          <cell r="CW54">
            <v>84.9</v>
          </cell>
          <cell r="CX54">
            <v>0.5</v>
          </cell>
          <cell r="CY54">
            <v>0.5</v>
          </cell>
          <cell r="CZ54">
            <v>84.9</v>
          </cell>
          <cell r="DE54">
            <v>0.5</v>
          </cell>
          <cell r="DF54">
            <v>1</v>
          </cell>
          <cell r="DL54">
            <v>0</v>
          </cell>
          <cell r="DM54">
            <v>1</v>
          </cell>
          <cell r="DS54">
            <v>0</v>
          </cell>
          <cell r="DT54">
            <v>1</v>
          </cell>
          <cell r="DZ54">
            <v>0</v>
          </cell>
          <cell r="EA54">
            <v>1</v>
          </cell>
          <cell r="EG54">
            <v>0</v>
          </cell>
          <cell r="EH54">
            <v>1</v>
          </cell>
          <cell r="EN54">
            <v>0</v>
          </cell>
          <cell r="EO54">
            <v>1</v>
          </cell>
        </row>
        <row r="55">
          <cell r="A55" t="str">
            <v>1.1.59</v>
          </cell>
          <cell r="B55" t="str">
            <v xml:space="preserve">   Montaje soporte Protectorwire</v>
          </cell>
          <cell r="C55">
            <v>172.6</v>
          </cell>
          <cell r="D55">
            <v>42605</v>
          </cell>
          <cell r="E55">
            <v>42606</v>
          </cell>
          <cell r="L55">
            <v>0</v>
          </cell>
          <cell r="R55">
            <v>0</v>
          </cell>
          <cell r="S55">
            <v>0</v>
          </cell>
          <cell r="Y55">
            <v>0</v>
          </cell>
          <cell r="Z55">
            <v>0</v>
          </cell>
          <cell r="AF55">
            <v>0</v>
          </cell>
          <cell r="AG55">
            <v>0</v>
          </cell>
          <cell r="AM55">
            <v>0</v>
          </cell>
          <cell r="AN55">
            <v>0</v>
          </cell>
          <cell r="AT55">
            <v>0</v>
          </cell>
          <cell r="AU55">
            <v>0</v>
          </cell>
          <cell r="BA55">
            <v>0</v>
          </cell>
          <cell r="BB55">
            <v>0</v>
          </cell>
          <cell r="BH55">
            <v>0</v>
          </cell>
          <cell r="BI55">
            <v>0</v>
          </cell>
          <cell r="BO55">
            <v>0</v>
          </cell>
          <cell r="BP55">
            <v>0</v>
          </cell>
          <cell r="BV55">
            <v>0</v>
          </cell>
          <cell r="BW55">
            <v>0</v>
          </cell>
          <cell r="CC55">
            <v>0</v>
          </cell>
          <cell r="CD55">
            <v>0</v>
          </cell>
          <cell r="CJ55">
            <v>0</v>
          </cell>
          <cell r="CK55">
            <v>0</v>
          </cell>
          <cell r="CQ55">
            <v>0</v>
          </cell>
          <cell r="CR55">
            <v>0</v>
          </cell>
          <cell r="CX55">
            <v>0</v>
          </cell>
          <cell r="CY55">
            <v>0</v>
          </cell>
          <cell r="DA55">
            <v>86.3</v>
          </cell>
          <cell r="DB55">
            <v>86.3</v>
          </cell>
          <cell r="DE55">
            <v>1</v>
          </cell>
          <cell r="DF55">
            <v>1</v>
          </cell>
          <cell r="DL55">
            <v>0</v>
          </cell>
          <cell r="DM55">
            <v>1</v>
          </cell>
          <cell r="DS55">
            <v>0</v>
          </cell>
          <cell r="DT55">
            <v>1</v>
          </cell>
          <cell r="DZ55">
            <v>0</v>
          </cell>
          <cell r="EA55">
            <v>1</v>
          </cell>
          <cell r="EG55">
            <v>0</v>
          </cell>
          <cell r="EH55">
            <v>1</v>
          </cell>
          <cell r="EN55">
            <v>0</v>
          </cell>
          <cell r="EO55">
            <v>1</v>
          </cell>
        </row>
        <row r="56">
          <cell r="A56" t="str">
            <v>1.1.60</v>
          </cell>
          <cell r="B56" t="str">
            <v xml:space="preserve">   Monatje cable mensajero</v>
          </cell>
          <cell r="C56">
            <v>172.6</v>
          </cell>
          <cell r="D56">
            <v>42607</v>
          </cell>
          <cell r="E56">
            <v>42608</v>
          </cell>
          <cell r="L56">
            <v>0</v>
          </cell>
          <cell r="R56">
            <v>0</v>
          </cell>
          <cell r="S56">
            <v>0</v>
          </cell>
          <cell r="Y56">
            <v>0</v>
          </cell>
          <cell r="Z56">
            <v>0</v>
          </cell>
          <cell r="AF56">
            <v>0</v>
          </cell>
          <cell r="AG56">
            <v>0</v>
          </cell>
          <cell r="AM56">
            <v>0</v>
          </cell>
          <cell r="AN56">
            <v>0</v>
          </cell>
          <cell r="AT56">
            <v>0</v>
          </cell>
          <cell r="AU56">
            <v>0</v>
          </cell>
          <cell r="BA56">
            <v>0</v>
          </cell>
          <cell r="BB56">
            <v>0</v>
          </cell>
          <cell r="BH56">
            <v>0</v>
          </cell>
          <cell r="BI56">
            <v>0</v>
          </cell>
          <cell r="BO56">
            <v>0</v>
          </cell>
          <cell r="BP56">
            <v>0</v>
          </cell>
          <cell r="BV56">
            <v>0</v>
          </cell>
          <cell r="BW56">
            <v>0</v>
          </cell>
          <cell r="CC56">
            <v>0</v>
          </cell>
          <cell r="CD56">
            <v>0</v>
          </cell>
          <cell r="CJ56">
            <v>0</v>
          </cell>
          <cell r="CK56">
            <v>0</v>
          </cell>
          <cell r="CQ56">
            <v>0</v>
          </cell>
          <cell r="CR56">
            <v>0</v>
          </cell>
          <cell r="CX56">
            <v>0</v>
          </cell>
          <cell r="CY56">
            <v>0</v>
          </cell>
          <cell r="DC56">
            <v>86.3</v>
          </cell>
          <cell r="DD56">
            <v>86.3</v>
          </cell>
          <cell r="DE56">
            <v>1</v>
          </cell>
          <cell r="DF56">
            <v>1</v>
          </cell>
          <cell r="DL56">
            <v>0</v>
          </cell>
          <cell r="DM56">
            <v>1</v>
          </cell>
          <cell r="DS56">
            <v>0</v>
          </cell>
          <cell r="DT56">
            <v>1</v>
          </cell>
          <cell r="DZ56">
            <v>0</v>
          </cell>
          <cell r="EA56">
            <v>1</v>
          </cell>
          <cell r="EG56">
            <v>0</v>
          </cell>
          <cell r="EH56">
            <v>1</v>
          </cell>
          <cell r="EN56">
            <v>0</v>
          </cell>
          <cell r="EO56">
            <v>1</v>
          </cell>
        </row>
        <row r="57">
          <cell r="A57" t="str">
            <v>1.1.61</v>
          </cell>
          <cell r="B57" t="str">
            <v xml:space="preserve">   Canalizacion CAG 3/4" (PPD)</v>
          </cell>
          <cell r="C57">
            <v>172.6</v>
          </cell>
          <cell r="D57">
            <v>42611</v>
          </cell>
          <cell r="E57">
            <v>42612</v>
          </cell>
          <cell r="L57">
            <v>0</v>
          </cell>
          <cell r="R57">
            <v>0</v>
          </cell>
          <cell r="S57">
            <v>0</v>
          </cell>
          <cell r="Y57">
            <v>0</v>
          </cell>
          <cell r="Z57">
            <v>0</v>
          </cell>
          <cell r="AF57">
            <v>0</v>
          </cell>
          <cell r="AG57">
            <v>0</v>
          </cell>
          <cell r="AM57">
            <v>0</v>
          </cell>
          <cell r="AN57">
            <v>0</v>
          </cell>
          <cell r="AT57">
            <v>0</v>
          </cell>
          <cell r="AU57">
            <v>0</v>
          </cell>
          <cell r="BA57">
            <v>0</v>
          </cell>
          <cell r="BB57">
            <v>0</v>
          </cell>
          <cell r="BH57">
            <v>0</v>
          </cell>
          <cell r="BI57">
            <v>0</v>
          </cell>
          <cell r="BO57">
            <v>0</v>
          </cell>
          <cell r="BP57">
            <v>0</v>
          </cell>
          <cell r="BV57">
            <v>0</v>
          </cell>
          <cell r="BW57">
            <v>0</v>
          </cell>
          <cell r="CC57">
            <v>0</v>
          </cell>
          <cell r="CD57">
            <v>0</v>
          </cell>
          <cell r="CJ57">
            <v>0</v>
          </cell>
          <cell r="CK57">
            <v>0</v>
          </cell>
          <cell r="CQ57">
            <v>0</v>
          </cell>
          <cell r="CR57">
            <v>0</v>
          </cell>
          <cell r="CX57">
            <v>0</v>
          </cell>
          <cell r="CY57">
            <v>0</v>
          </cell>
          <cell r="DE57">
            <v>0</v>
          </cell>
          <cell r="DF57">
            <v>0</v>
          </cell>
          <cell r="DG57">
            <v>86.3</v>
          </cell>
          <cell r="DH57">
            <v>86.3</v>
          </cell>
          <cell r="DL57">
            <v>1</v>
          </cell>
          <cell r="DM57">
            <v>1</v>
          </cell>
          <cell r="DS57">
            <v>0</v>
          </cell>
          <cell r="DT57">
            <v>1</v>
          </cell>
          <cell r="DZ57">
            <v>0</v>
          </cell>
          <cell r="EA57">
            <v>1</v>
          </cell>
          <cell r="EG57">
            <v>0</v>
          </cell>
          <cell r="EH57">
            <v>1</v>
          </cell>
          <cell r="EN57">
            <v>0</v>
          </cell>
          <cell r="EO57">
            <v>1</v>
          </cell>
        </row>
        <row r="58">
          <cell r="A58" t="str">
            <v>1.1.62</v>
          </cell>
          <cell r="B58" t="str">
            <v xml:space="preserve">   Cableado de control 18 AWG</v>
          </cell>
          <cell r="C58">
            <v>172.6</v>
          </cell>
          <cell r="D58">
            <v>42613</v>
          </cell>
          <cell r="E58">
            <v>42615</v>
          </cell>
          <cell r="L58">
            <v>0</v>
          </cell>
          <cell r="R58">
            <v>0</v>
          </cell>
          <cell r="S58">
            <v>0</v>
          </cell>
          <cell r="Y58">
            <v>0</v>
          </cell>
          <cell r="Z58">
            <v>0</v>
          </cell>
          <cell r="AF58">
            <v>0</v>
          </cell>
          <cell r="AG58">
            <v>0</v>
          </cell>
          <cell r="AM58">
            <v>0</v>
          </cell>
          <cell r="AN58">
            <v>0</v>
          </cell>
          <cell r="AT58">
            <v>0</v>
          </cell>
          <cell r="AU58">
            <v>0</v>
          </cell>
          <cell r="BA58">
            <v>0</v>
          </cell>
          <cell r="BB58">
            <v>0</v>
          </cell>
          <cell r="BH58">
            <v>0</v>
          </cell>
          <cell r="BI58">
            <v>0</v>
          </cell>
          <cell r="BO58">
            <v>0</v>
          </cell>
          <cell r="BP58">
            <v>0</v>
          </cell>
          <cell r="BV58">
            <v>0</v>
          </cell>
          <cell r="BW58">
            <v>0</v>
          </cell>
          <cell r="CC58">
            <v>0</v>
          </cell>
          <cell r="CD58">
            <v>0</v>
          </cell>
          <cell r="CJ58">
            <v>0</v>
          </cell>
          <cell r="CK58">
            <v>0</v>
          </cell>
          <cell r="CQ58">
            <v>0</v>
          </cell>
          <cell r="CR58">
            <v>0</v>
          </cell>
          <cell r="CX58">
            <v>0</v>
          </cell>
          <cell r="CY58">
            <v>0</v>
          </cell>
          <cell r="DE58">
            <v>0</v>
          </cell>
          <cell r="DF58">
            <v>0</v>
          </cell>
          <cell r="DI58">
            <v>78.37</v>
          </cell>
          <cell r="DJ58">
            <v>78.37</v>
          </cell>
          <cell r="DK58">
            <v>15.87</v>
          </cell>
          <cell r="DL58">
            <v>1.0000579374275784</v>
          </cell>
          <cell r="DM58">
            <v>1.0000579374275784</v>
          </cell>
          <cell r="DS58">
            <v>0</v>
          </cell>
          <cell r="DT58">
            <v>1.0000579374275784</v>
          </cell>
          <cell r="DZ58">
            <v>0</v>
          </cell>
          <cell r="EA58">
            <v>1.0000579374275784</v>
          </cell>
          <cell r="EG58">
            <v>0</v>
          </cell>
          <cell r="EH58">
            <v>1.0000579374275784</v>
          </cell>
          <cell r="EN58">
            <v>0</v>
          </cell>
          <cell r="EO58">
            <v>1.0000579374275784</v>
          </cell>
        </row>
        <row r="59">
          <cell r="A59" t="str">
            <v>1.1.63</v>
          </cell>
          <cell r="B59" t="str">
            <v xml:space="preserve">   Montaje modulos de monitoreo (PPD)</v>
          </cell>
          <cell r="C59">
            <v>172.6</v>
          </cell>
          <cell r="D59">
            <v>42615</v>
          </cell>
          <cell r="E59">
            <v>42618</v>
          </cell>
          <cell r="L59">
            <v>0</v>
          </cell>
          <cell r="R59">
            <v>0</v>
          </cell>
          <cell r="S59">
            <v>0</v>
          </cell>
          <cell r="Y59">
            <v>0</v>
          </cell>
          <cell r="Z59">
            <v>0</v>
          </cell>
          <cell r="AF59">
            <v>0</v>
          </cell>
          <cell r="AG59">
            <v>0</v>
          </cell>
          <cell r="AM59">
            <v>0</v>
          </cell>
          <cell r="AN59">
            <v>0</v>
          </cell>
          <cell r="AT59">
            <v>0</v>
          </cell>
          <cell r="AU59">
            <v>0</v>
          </cell>
          <cell r="BA59">
            <v>0</v>
          </cell>
          <cell r="BB59">
            <v>0</v>
          </cell>
          <cell r="BH59">
            <v>0</v>
          </cell>
          <cell r="BI59">
            <v>0</v>
          </cell>
          <cell r="BO59">
            <v>0</v>
          </cell>
          <cell r="BP59">
            <v>0</v>
          </cell>
          <cell r="BV59">
            <v>0</v>
          </cell>
          <cell r="BW59">
            <v>0</v>
          </cell>
          <cell r="CC59">
            <v>0</v>
          </cell>
          <cell r="CD59">
            <v>0</v>
          </cell>
          <cell r="CJ59">
            <v>0</v>
          </cell>
          <cell r="CK59">
            <v>0</v>
          </cell>
          <cell r="CQ59">
            <v>0</v>
          </cell>
          <cell r="CR59">
            <v>0</v>
          </cell>
          <cell r="CX59">
            <v>0</v>
          </cell>
          <cell r="CY59">
            <v>0</v>
          </cell>
          <cell r="DE59">
            <v>0</v>
          </cell>
          <cell r="DF59">
            <v>0</v>
          </cell>
          <cell r="DK59">
            <v>86.3</v>
          </cell>
          <cell r="DL59">
            <v>0.5</v>
          </cell>
          <cell r="DM59">
            <v>0.5</v>
          </cell>
          <cell r="DN59">
            <v>86.3</v>
          </cell>
          <cell r="DS59">
            <v>0.5</v>
          </cell>
          <cell r="DT59">
            <v>1</v>
          </cell>
          <cell r="DZ59">
            <v>0</v>
          </cell>
          <cell r="EA59">
            <v>1</v>
          </cell>
          <cell r="EG59">
            <v>0</v>
          </cell>
          <cell r="EH59">
            <v>1</v>
          </cell>
          <cell r="EN59">
            <v>0</v>
          </cell>
          <cell r="EO59">
            <v>1</v>
          </cell>
        </row>
        <row r="60">
          <cell r="B60" t="str">
            <v xml:space="preserve">   Inicios Trabajos Sala Electricas</v>
          </cell>
          <cell r="C60">
            <v>0</v>
          </cell>
          <cell r="D60">
            <v>42513</v>
          </cell>
          <cell r="E60">
            <v>42513</v>
          </cell>
          <cell r="L60" t="e">
            <v>#DIV/0!</v>
          </cell>
          <cell r="R60" t="e">
            <v>#DIV/0!</v>
          </cell>
          <cell r="S60" t="e">
            <v>#DIV/0!</v>
          </cell>
          <cell r="Y60" t="e">
            <v>#DIV/0!</v>
          </cell>
          <cell r="Z60" t="e">
            <v>#DIV/0!</v>
          </cell>
          <cell r="AF60" t="e">
            <v>#DIV/0!</v>
          </cell>
          <cell r="AG60" t="e">
            <v>#DIV/0!</v>
          </cell>
          <cell r="AM60" t="e">
            <v>#DIV/0!</v>
          </cell>
          <cell r="AN60" t="e">
            <v>#DIV/0!</v>
          </cell>
          <cell r="AT60" t="e">
            <v>#DIV/0!</v>
          </cell>
          <cell r="AU60" t="e">
            <v>#DIV/0!</v>
          </cell>
          <cell r="BA60" t="e">
            <v>#DIV/0!</v>
          </cell>
          <cell r="BB60" t="e">
            <v>#DIV/0!</v>
          </cell>
          <cell r="BH60" t="e">
            <v>#DIV/0!</v>
          </cell>
          <cell r="BI60" t="e">
            <v>#DIV/0!</v>
          </cell>
          <cell r="BO60" t="e">
            <v>#DIV/0!</v>
          </cell>
          <cell r="BP60" t="e">
            <v>#DIV/0!</v>
          </cell>
          <cell r="BV60" t="e">
            <v>#DIV/0!</v>
          </cell>
          <cell r="BW60" t="e">
            <v>#DIV/0!</v>
          </cell>
          <cell r="CC60" t="e">
            <v>#DIV/0!</v>
          </cell>
          <cell r="CD60" t="e">
            <v>#DIV/0!</v>
          </cell>
          <cell r="CJ60" t="e">
            <v>#DIV/0!</v>
          </cell>
          <cell r="CK60" t="e">
            <v>#DIV/0!</v>
          </cell>
          <cell r="CQ60" t="e">
            <v>#DIV/0!</v>
          </cell>
          <cell r="CR60" t="e">
            <v>#DIV/0!</v>
          </cell>
          <cell r="CX60" t="e">
            <v>#DIV/0!</v>
          </cell>
          <cell r="CY60" t="e">
            <v>#DIV/0!</v>
          </cell>
          <cell r="DE60" t="e">
            <v>#DIV/0!</v>
          </cell>
          <cell r="DF60" t="e">
            <v>#DIV/0!</v>
          </cell>
          <cell r="DL60" t="e">
            <v>#DIV/0!</v>
          </cell>
          <cell r="DM60" t="e">
            <v>#DIV/0!</v>
          </cell>
          <cell r="DS60" t="e">
            <v>#DIV/0!</v>
          </cell>
          <cell r="DT60" t="e">
            <v>#DIV/0!</v>
          </cell>
          <cell r="DZ60" t="e">
            <v>#DIV/0!</v>
          </cell>
          <cell r="EA60" t="e">
            <v>#DIV/0!</v>
          </cell>
          <cell r="EG60" t="e">
            <v>#DIV/0!</v>
          </cell>
          <cell r="EH60" t="e">
            <v>#DIV/0!</v>
          </cell>
          <cell r="EN60" t="e">
            <v>#DIV/0!</v>
          </cell>
          <cell r="EO60" t="e">
            <v>#DIV/0!</v>
          </cell>
        </row>
        <row r="61">
          <cell r="A61" t="str">
            <v>1.1.66</v>
          </cell>
          <cell r="B61" t="str">
            <v xml:space="preserve">   Sala eléctrica N 1 Sistema de Extinción Sala Switchgear BCD</v>
          </cell>
          <cell r="C61">
            <v>750</v>
          </cell>
          <cell r="D61">
            <v>42514</v>
          </cell>
          <cell r="E61">
            <v>42534</v>
          </cell>
          <cell r="L61">
            <v>0</v>
          </cell>
          <cell r="N61">
            <v>50</v>
          </cell>
          <cell r="O61">
            <v>50</v>
          </cell>
          <cell r="P61">
            <v>50</v>
          </cell>
          <cell r="Q61">
            <v>50</v>
          </cell>
          <cell r="R61">
            <v>0.26666666666666666</v>
          </cell>
          <cell r="S61">
            <v>0.26666666666666666</v>
          </cell>
          <cell r="T61">
            <v>50</v>
          </cell>
          <cell r="U61">
            <v>50</v>
          </cell>
          <cell r="V61">
            <v>50</v>
          </cell>
          <cell r="W61">
            <v>50</v>
          </cell>
          <cell r="X61">
            <v>50</v>
          </cell>
          <cell r="Y61">
            <v>0.33333333333333331</v>
          </cell>
          <cell r="Z61">
            <v>0.6</v>
          </cell>
          <cell r="AA61">
            <v>50</v>
          </cell>
          <cell r="AB61">
            <v>50</v>
          </cell>
          <cell r="AC61">
            <v>50</v>
          </cell>
          <cell r="AD61">
            <v>50</v>
          </cell>
          <cell r="AE61">
            <v>50</v>
          </cell>
          <cell r="AF61">
            <v>0.33333333333333331</v>
          </cell>
          <cell r="AG61">
            <v>0.93333333333333335</v>
          </cell>
          <cell r="AH61">
            <v>50</v>
          </cell>
          <cell r="AM61">
            <v>6.6666666666666666E-2</v>
          </cell>
          <cell r="AN61">
            <v>1</v>
          </cell>
          <cell r="AT61">
            <v>0</v>
          </cell>
          <cell r="AU61">
            <v>1</v>
          </cell>
          <cell r="BA61">
            <v>0</v>
          </cell>
          <cell r="BB61">
            <v>1</v>
          </cell>
          <cell r="BH61">
            <v>0</v>
          </cell>
          <cell r="BI61">
            <v>1</v>
          </cell>
          <cell r="BO61">
            <v>0</v>
          </cell>
          <cell r="BP61">
            <v>1</v>
          </cell>
          <cell r="BV61">
            <v>0</v>
          </cell>
          <cell r="BW61">
            <v>1</v>
          </cell>
          <cell r="CC61">
            <v>0</v>
          </cell>
          <cell r="CD61">
            <v>1</v>
          </cell>
          <cell r="CJ61">
            <v>0</v>
          </cell>
          <cell r="CK61">
            <v>1</v>
          </cell>
          <cell r="CQ61">
            <v>0</v>
          </cell>
          <cell r="CR61">
            <v>1</v>
          </cell>
          <cell r="CX61">
            <v>0</v>
          </cell>
          <cell r="CY61">
            <v>1</v>
          </cell>
          <cell r="DE61">
            <v>0</v>
          </cell>
          <cell r="DF61">
            <v>1</v>
          </cell>
          <cell r="DL61">
            <v>0</v>
          </cell>
          <cell r="DM61">
            <v>1</v>
          </cell>
          <cell r="DS61">
            <v>0</v>
          </cell>
          <cell r="DT61">
            <v>1</v>
          </cell>
          <cell r="DZ61">
            <v>0</v>
          </cell>
          <cell r="EA61">
            <v>1</v>
          </cell>
          <cell r="EG61">
            <v>0</v>
          </cell>
          <cell r="EH61">
            <v>1</v>
          </cell>
          <cell r="EN61">
            <v>0</v>
          </cell>
          <cell r="EO61">
            <v>1</v>
          </cell>
        </row>
        <row r="62">
          <cell r="A62" t="str">
            <v>1.1.67</v>
          </cell>
          <cell r="B62" t="str">
            <v xml:space="preserve">   Sala eléctrica N 2 Sist. Extinción &amp; Detección en 2 Salas de CIO BCD</v>
          </cell>
          <cell r="C62">
            <v>946</v>
          </cell>
          <cell r="D62">
            <v>42535</v>
          </cell>
          <cell r="E62">
            <v>42555</v>
          </cell>
          <cell r="L62">
            <v>0</v>
          </cell>
          <cell r="R62">
            <v>0</v>
          </cell>
          <cell r="S62">
            <v>0</v>
          </cell>
          <cell r="Y62">
            <v>0</v>
          </cell>
          <cell r="Z62">
            <v>0</v>
          </cell>
          <cell r="AF62">
            <v>0</v>
          </cell>
          <cell r="AG62">
            <v>0</v>
          </cell>
          <cell r="AI62">
            <v>63.07</v>
          </cell>
          <cell r="AJ62">
            <v>63.07</v>
          </cell>
          <cell r="AK62">
            <v>63.07</v>
          </cell>
          <cell r="AL62">
            <v>63.07</v>
          </cell>
          <cell r="AM62">
            <v>0.26668076109936573</v>
          </cell>
          <cell r="AN62">
            <v>0.26668076109936573</v>
          </cell>
          <cell r="AO62">
            <v>63.07</v>
          </cell>
          <cell r="AP62">
            <v>63.07</v>
          </cell>
          <cell r="AQ62">
            <v>63.07</v>
          </cell>
          <cell r="AR62">
            <v>63.07</v>
          </cell>
          <cell r="AS62">
            <v>63.07</v>
          </cell>
          <cell r="AT62">
            <v>0.33335095137420723</v>
          </cell>
          <cell r="AU62">
            <v>0.60003171247357301</v>
          </cell>
          <cell r="AV62">
            <v>63.07</v>
          </cell>
          <cell r="AW62">
            <v>63.07</v>
          </cell>
          <cell r="AX62">
            <v>63.07</v>
          </cell>
          <cell r="AY62">
            <v>63.07</v>
          </cell>
          <cell r="AZ62">
            <v>63.07</v>
          </cell>
          <cell r="BA62">
            <v>0.33335095137420723</v>
          </cell>
          <cell r="BB62">
            <v>0.93338266384778024</v>
          </cell>
          <cell r="BC62">
            <v>63.07</v>
          </cell>
          <cell r="BH62">
            <v>6.6670190274841432E-2</v>
          </cell>
          <cell r="BI62">
            <v>1.0000528541226217</v>
          </cell>
          <cell r="BO62">
            <v>0</v>
          </cell>
          <cell r="BP62">
            <v>1.0000528541226217</v>
          </cell>
          <cell r="BV62">
            <v>0</v>
          </cell>
          <cell r="BW62">
            <v>1.0000528541226217</v>
          </cell>
          <cell r="CC62">
            <v>0</v>
          </cell>
          <cell r="CD62">
            <v>1.0000528541226217</v>
          </cell>
          <cell r="CJ62">
            <v>0</v>
          </cell>
          <cell r="CK62">
            <v>1.0000528541226217</v>
          </cell>
          <cell r="CQ62">
            <v>0</v>
          </cell>
          <cell r="CR62">
            <v>1.0000528541226217</v>
          </cell>
          <cell r="CX62">
            <v>0</v>
          </cell>
          <cell r="CY62">
            <v>1.0000528541226217</v>
          </cell>
          <cell r="DE62">
            <v>0</v>
          </cell>
          <cell r="DF62">
            <v>1.0000528541226217</v>
          </cell>
          <cell r="DL62">
            <v>0</v>
          </cell>
          <cell r="DM62">
            <v>1.0000528541226217</v>
          </cell>
          <cell r="DS62">
            <v>0</v>
          </cell>
          <cell r="DT62">
            <v>1.0000528541226217</v>
          </cell>
          <cell r="DZ62">
            <v>0</v>
          </cell>
          <cell r="EA62">
            <v>1.0000528541226217</v>
          </cell>
          <cell r="EG62">
            <v>0</v>
          </cell>
          <cell r="EH62">
            <v>1.0000528541226217</v>
          </cell>
          <cell r="EN62">
            <v>0</v>
          </cell>
          <cell r="EO62">
            <v>1.0000528541226217</v>
          </cell>
        </row>
        <row r="63">
          <cell r="A63" t="str">
            <v>1.1.68</v>
          </cell>
          <cell r="B63" t="str">
            <v xml:space="preserve">   Sala eléctrica N 3 Sist. Extinción &amp; Detección en 2 Salas de CIO BCD</v>
          </cell>
          <cell r="C63">
            <v>946</v>
          </cell>
          <cell r="D63">
            <v>42556</v>
          </cell>
          <cell r="E63">
            <v>42576</v>
          </cell>
          <cell r="L63">
            <v>0</v>
          </cell>
          <cell r="R63">
            <v>0</v>
          </cell>
          <cell r="S63">
            <v>0</v>
          </cell>
          <cell r="Y63">
            <v>0</v>
          </cell>
          <cell r="Z63">
            <v>0</v>
          </cell>
          <cell r="AF63">
            <v>0</v>
          </cell>
          <cell r="AG63">
            <v>0</v>
          </cell>
          <cell r="AM63">
            <v>0</v>
          </cell>
          <cell r="AN63">
            <v>0</v>
          </cell>
          <cell r="AT63">
            <v>0</v>
          </cell>
          <cell r="AU63">
            <v>0</v>
          </cell>
          <cell r="BA63">
            <v>0</v>
          </cell>
          <cell r="BB63">
            <v>0</v>
          </cell>
          <cell r="BD63">
            <v>63.07</v>
          </cell>
          <cell r="BE63">
            <v>63.07</v>
          </cell>
          <cell r="BF63">
            <v>63.07</v>
          </cell>
          <cell r="BG63">
            <v>63.07</v>
          </cell>
          <cell r="BH63">
            <v>0.26668076109936573</v>
          </cell>
          <cell r="BI63">
            <v>0.26668076109936573</v>
          </cell>
          <cell r="BJ63">
            <v>63.07</v>
          </cell>
          <cell r="BK63">
            <v>63.07</v>
          </cell>
          <cell r="BL63">
            <v>63.07</v>
          </cell>
          <cell r="BM63">
            <v>63.07</v>
          </cell>
          <cell r="BN63">
            <v>63.07</v>
          </cell>
          <cell r="BO63">
            <v>0.33335095137420723</v>
          </cell>
          <cell r="BP63">
            <v>0.60003171247357301</v>
          </cell>
          <cell r="BQ63">
            <v>63.07</v>
          </cell>
          <cell r="BR63">
            <v>63.07</v>
          </cell>
          <cell r="BS63">
            <v>63.07</v>
          </cell>
          <cell r="BT63">
            <v>63.07</v>
          </cell>
          <cell r="BU63">
            <v>63.07</v>
          </cell>
          <cell r="BV63">
            <v>0.33335095137420723</v>
          </cell>
          <cell r="BW63">
            <v>0.93338266384778024</v>
          </cell>
          <cell r="BX63">
            <v>63.07</v>
          </cell>
          <cell r="CC63">
            <v>6.6670190274841432E-2</v>
          </cell>
          <cell r="CD63">
            <v>1.0000528541226217</v>
          </cell>
          <cell r="CJ63">
            <v>0</v>
          </cell>
          <cell r="CK63">
            <v>1.0000528541226217</v>
          </cell>
          <cell r="CQ63">
            <v>0</v>
          </cell>
          <cell r="CR63">
            <v>1.0000528541226217</v>
          </cell>
          <cell r="CX63">
            <v>0</v>
          </cell>
          <cell r="CY63">
            <v>1.0000528541226217</v>
          </cell>
          <cell r="DE63">
            <v>0</v>
          </cell>
          <cell r="DF63">
            <v>1.0000528541226217</v>
          </cell>
          <cell r="DL63">
            <v>0</v>
          </cell>
          <cell r="DM63">
            <v>1.0000528541226217</v>
          </cell>
          <cell r="DS63">
            <v>0</v>
          </cell>
          <cell r="DT63">
            <v>1.0000528541226217</v>
          </cell>
          <cell r="DZ63">
            <v>0</v>
          </cell>
          <cell r="EA63">
            <v>1.0000528541226217</v>
          </cell>
          <cell r="EG63">
            <v>0</v>
          </cell>
          <cell r="EH63">
            <v>1.0000528541226217</v>
          </cell>
          <cell r="EN63">
            <v>0</v>
          </cell>
          <cell r="EO63">
            <v>1.0000528541226217</v>
          </cell>
        </row>
        <row r="64">
          <cell r="A64" t="str">
            <v>1.1.69</v>
          </cell>
          <cell r="B64" t="str">
            <v xml:space="preserve">   Sala eléctrica N 4 Sist. Extinción &amp; Detección para Sala Eléctrica en exterior de CIO</v>
          </cell>
          <cell r="C64">
            <v>890</v>
          </cell>
          <cell r="D64">
            <v>42577</v>
          </cell>
          <cell r="E64">
            <v>42597</v>
          </cell>
          <cell r="L64">
            <v>0</v>
          </cell>
          <cell r="R64">
            <v>0</v>
          </cell>
          <cell r="S64">
            <v>0</v>
          </cell>
          <cell r="Y64">
            <v>0</v>
          </cell>
          <cell r="Z64">
            <v>0</v>
          </cell>
          <cell r="AF64">
            <v>0</v>
          </cell>
          <cell r="AG64">
            <v>0</v>
          </cell>
          <cell r="AM64">
            <v>0</v>
          </cell>
          <cell r="AN64">
            <v>0</v>
          </cell>
          <cell r="AT64">
            <v>0</v>
          </cell>
          <cell r="AU64">
            <v>0</v>
          </cell>
          <cell r="BA64">
            <v>0</v>
          </cell>
          <cell r="BB64">
            <v>0</v>
          </cell>
          <cell r="BH64">
            <v>0</v>
          </cell>
          <cell r="BI64">
            <v>0</v>
          </cell>
          <cell r="BO64">
            <v>0</v>
          </cell>
          <cell r="BP64">
            <v>0</v>
          </cell>
          <cell r="BV64">
            <v>0</v>
          </cell>
          <cell r="BW64">
            <v>0</v>
          </cell>
          <cell r="BY64">
            <v>59.33</v>
          </cell>
          <cell r="BZ64">
            <v>59.33</v>
          </cell>
          <cell r="CA64">
            <v>59.33</v>
          </cell>
          <cell r="CB64">
            <v>59.33</v>
          </cell>
          <cell r="CC64">
            <v>0.2666516853932584</v>
          </cell>
          <cell r="CD64">
            <v>0.2666516853932584</v>
          </cell>
          <cell r="CE64">
            <v>59.33</v>
          </cell>
          <cell r="CF64">
            <v>59.33</v>
          </cell>
          <cell r="CG64">
            <v>59.33</v>
          </cell>
          <cell r="CH64">
            <v>59.33</v>
          </cell>
          <cell r="CI64">
            <v>59.33</v>
          </cell>
          <cell r="CJ64">
            <v>0.33331460674157298</v>
          </cell>
          <cell r="CK64">
            <v>0.59996629213483144</v>
          </cell>
          <cell r="CL64">
            <v>59.33</v>
          </cell>
          <cell r="CM64">
            <v>59.33</v>
          </cell>
          <cell r="CN64">
            <v>59.33</v>
          </cell>
          <cell r="CO64">
            <v>59.33</v>
          </cell>
          <cell r="CP64">
            <v>59.33</v>
          </cell>
          <cell r="CQ64">
            <v>0.33331460674157298</v>
          </cell>
          <cell r="CR64">
            <v>0.93328089887640442</v>
          </cell>
          <cell r="CS64">
            <v>59.33</v>
          </cell>
          <cell r="CX64">
            <v>6.6662921348314599E-2</v>
          </cell>
          <cell r="CY64">
            <v>0.99994382022471906</v>
          </cell>
          <cell r="DE64">
            <v>0</v>
          </cell>
          <cell r="DF64">
            <v>0.99994382022471906</v>
          </cell>
          <cell r="DL64">
            <v>0</v>
          </cell>
          <cell r="DM64">
            <v>0.99994382022471906</v>
          </cell>
          <cell r="DS64">
            <v>0</v>
          </cell>
          <cell r="DT64">
            <v>0.99994382022471906</v>
          </cell>
          <cell r="DZ64">
            <v>0</v>
          </cell>
          <cell r="EA64">
            <v>0.99994382022471906</v>
          </cell>
          <cell r="EG64">
            <v>0</v>
          </cell>
          <cell r="EH64">
            <v>0.99994382022471906</v>
          </cell>
          <cell r="EN64">
            <v>0</v>
          </cell>
          <cell r="EO64">
            <v>0.99994382022471906</v>
          </cell>
        </row>
        <row r="65">
          <cell r="A65" t="str">
            <v>1.1.70</v>
          </cell>
          <cell r="B65" t="str">
            <v xml:space="preserve">   Detección de Incendio en Túneles de 23 KV</v>
          </cell>
          <cell r="C65">
            <v>582</v>
          </cell>
          <cell r="D65">
            <v>42598</v>
          </cell>
          <cell r="E65">
            <v>42618</v>
          </cell>
          <cell r="L65">
            <v>0</v>
          </cell>
          <cell r="R65">
            <v>0</v>
          </cell>
          <cell r="S65">
            <v>0</v>
          </cell>
          <cell r="Y65">
            <v>0</v>
          </cell>
          <cell r="Z65">
            <v>0</v>
          </cell>
          <cell r="AF65">
            <v>0</v>
          </cell>
          <cell r="AG65">
            <v>0</v>
          </cell>
          <cell r="AM65">
            <v>0</v>
          </cell>
          <cell r="AN65">
            <v>0</v>
          </cell>
          <cell r="AT65">
            <v>0</v>
          </cell>
          <cell r="AU65">
            <v>0</v>
          </cell>
          <cell r="BA65">
            <v>0</v>
          </cell>
          <cell r="BB65">
            <v>0</v>
          </cell>
          <cell r="BH65">
            <v>0</v>
          </cell>
          <cell r="BI65">
            <v>0</v>
          </cell>
          <cell r="BO65">
            <v>0</v>
          </cell>
          <cell r="BP65">
            <v>0</v>
          </cell>
          <cell r="BV65">
            <v>0</v>
          </cell>
          <cell r="BW65">
            <v>0</v>
          </cell>
          <cell r="CC65">
            <v>0</v>
          </cell>
          <cell r="CD65">
            <v>0</v>
          </cell>
          <cell r="CJ65">
            <v>0</v>
          </cell>
          <cell r="CK65">
            <v>0</v>
          </cell>
          <cell r="CQ65">
            <v>0</v>
          </cell>
          <cell r="CR65">
            <v>0</v>
          </cell>
          <cell r="CT65">
            <v>38.799999999999997</v>
          </cell>
          <cell r="CU65">
            <v>38.799999999999997</v>
          </cell>
          <cell r="CV65">
            <v>38.799999999999997</v>
          </cell>
          <cell r="CW65">
            <v>38.799999999999997</v>
          </cell>
          <cell r="CX65">
            <v>0.26666666666666666</v>
          </cell>
          <cell r="CY65">
            <v>0.26666666666666666</v>
          </cell>
          <cell r="CZ65">
            <v>38.799999999999997</v>
          </cell>
          <cell r="DA65">
            <v>38.799999999999997</v>
          </cell>
          <cell r="DB65">
            <v>38.799999999999997</v>
          </cell>
          <cell r="DC65">
            <v>38.799999999999997</v>
          </cell>
          <cell r="DD65">
            <v>38.799999999999997</v>
          </cell>
          <cell r="DE65">
            <v>0.33333333333333331</v>
          </cell>
          <cell r="DF65">
            <v>0.6</v>
          </cell>
          <cell r="DG65">
            <v>38.799999999999997</v>
          </cell>
          <cell r="DH65">
            <v>38.799999999999997</v>
          </cell>
          <cell r="DI65">
            <v>38.799999999999997</v>
          </cell>
          <cell r="DJ65">
            <v>38.799999999999997</v>
          </cell>
          <cell r="DK65">
            <v>38.799999999999997</v>
          </cell>
          <cell r="DL65">
            <v>0.33333333333333331</v>
          </cell>
          <cell r="DM65">
            <v>0.93333333333333335</v>
          </cell>
          <cell r="DN65">
            <v>38.799999999999997</v>
          </cell>
          <cell r="DS65">
            <v>6.6666666666666666E-2</v>
          </cell>
          <cell r="DT65">
            <v>1</v>
          </cell>
          <cell r="DZ65">
            <v>0</v>
          </cell>
          <cell r="EA65">
            <v>1</v>
          </cell>
          <cell r="EG65">
            <v>0</v>
          </cell>
          <cell r="EH65">
            <v>1</v>
          </cell>
          <cell r="EN65">
            <v>0</v>
          </cell>
          <cell r="EO65">
            <v>1</v>
          </cell>
        </row>
        <row r="66">
          <cell r="B66" t="str">
            <v xml:space="preserve">   Inicios Trabajos Sala Electricas</v>
          </cell>
          <cell r="C66">
            <v>0</v>
          </cell>
          <cell r="D66">
            <v>42509</v>
          </cell>
          <cell r="E66">
            <v>42509</v>
          </cell>
          <cell r="L66" t="e">
            <v>#DIV/0!</v>
          </cell>
          <cell r="R66" t="e">
            <v>#DIV/0!</v>
          </cell>
          <cell r="S66" t="e">
            <v>#DIV/0!</v>
          </cell>
          <cell r="Y66" t="e">
            <v>#DIV/0!</v>
          </cell>
          <cell r="Z66" t="e">
            <v>#DIV/0!</v>
          </cell>
          <cell r="AF66" t="e">
            <v>#DIV/0!</v>
          </cell>
          <cell r="AG66" t="e">
            <v>#DIV/0!</v>
          </cell>
          <cell r="AM66" t="e">
            <v>#DIV/0!</v>
          </cell>
          <cell r="AN66" t="e">
            <v>#DIV/0!</v>
          </cell>
          <cell r="AT66" t="e">
            <v>#DIV/0!</v>
          </cell>
          <cell r="AU66" t="e">
            <v>#DIV/0!</v>
          </cell>
          <cell r="BA66" t="e">
            <v>#DIV/0!</v>
          </cell>
          <cell r="BB66" t="e">
            <v>#DIV/0!</v>
          </cell>
          <cell r="BH66" t="e">
            <v>#DIV/0!</v>
          </cell>
          <cell r="BI66" t="e">
            <v>#DIV/0!</v>
          </cell>
          <cell r="BO66" t="e">
            <v>#DIV/0!</v>
          </cell>
          <cell r="BP66" t="e">
            <v>#DIV/0!</v>
          </cell>
          <cell r="BV66" t="e">
            <v>#DIV/0!</v>
          </cell>
          <cell r="BW66" t="e">
            <v>#DIV/0!</v>
          </cell>
          <cell r="CC66" t="e">
            <v>#DIV/0!</v>
          </cell>
          <cell r="CD66" t="e">
            <v>#DIV/0!</v>
          </cell>
          <cell r="CJ66" t="e">
            <v>#DIV/0!</v>
          </cell>
          <cell r="CK66" t="e">
            <v>#DIV/0!</v>
          </cell>
          <cell r="CQ66" t="e">
            <v>#DIV/0!</v>
          </cell>
          <cell r="CR66" t="e">
            <v>#DIV/0!</v>
          </cell>
          <cell r="CX66" t="e">
            <v>#DIV/0!</v>
          </cell>
          <cell r="CY66" t="e">
            <v>#DIV/0!</v>
          </cell>
          <cell r="DE66" t="e">
            <v>#DIV/0!</v>
          </cell>
          <cell r="DF66" t="e">
            <v>#DIV/0!</v>
          </cell>
          <cell r="DL66" t="e">
            <v>#DIV/0!</v>
          </cell>
          <cell r="DM66" t="e">
            <v>#DIV/0!</v>
          </cell>
          <cell r="DS66" t="e">
            <v>#DIV/0!</v>
          </cell>
          <cell r="DT66" t="e">
            <v>#DIV/0!</v>
          </cell>
          <cell r="DZ66" t="e">
            <v>#DIV/0!</v>
          </cell>
          <cell r="EA66" t="e">
            <v>#DIV/0!</v>
          </cell>
          <cell r="EG66" t="e">
            <v>#DIV/0!</v>
          </cell>
          <cell r="EH66" t="e">
            <v>#DIV/0!</v>
          </cell>
          <cell r="EN66" t="e">
            <v>#DIV/0!</v>
          </cell>
          <cell r="EO66" t="e">
            <v>#DIV/0!</v>
          </cell>
        </row>
        <row r="67">
          <cell r="A67" t="str">
            <v>1.1.72</v>
          </cell>
          <cell r="B67" t="str">
            <v xml:space="preserve">   Sala Eléctrica 5300-SEL-001 (OUTOTEC) Area Tostación </v>
          </cell>
          <cell r="C67">
            <v>84</v>
          </cell>
          <cell r="D67">
            <v>42513</v>
          </cell>
          <cell r="E67">
            <v>42528</v>
          </cell>
          <cell r="L67">
            <v>0</v>
          </cell>
          <cell r="M67">
            <v>6.78</v>
          </cell>
          <cell r="N67">
            <v>7.63</v>
          </cell>
          <cell r="O67">
            <v>7.63</v>
          </cell>
          <cell r="P67">
            <v>7.63</v>
          </cell>
          <cell r="Q67">
            <v>7.63</v>
          </cell>
          <cell r="R67">
            <v>0.44404761904761902</v>
          </cell>
          <cell r="S67">
            <v>0.44404761904761902</v>
          </cell>
          <cell r="T67">
            <v>7.63</v>
          </cell>
          <cell r="U67">
            <v>7.63</v>
          </cell>
          <cell r="V67">
            <v>7.63</v>
          </cell>
          <cell r="W67">
            <v>7.63</v>
          </cell>
          <cell r="X67">
            <v>7.63</v>
          </cell>
          <cell r="Y67">
            <v>0.45416666666666666</v>
          </cell>
          <cell r="Z67">
            <v>0.89821428571428563</v>
          </cell>
          <cell r="AA67">
            <v>7.63</v>
          </cell>
          <cell r="AB67">
            <v>0.85</v>
          </cell>
          <cell r="AF67">
            <v>0.10095238095238096</v>
          </cell>
          <cell r="AG67">
            <v>0.99916666666666654</v>
          </cell>
          <cell r="AM67">
            <v>0</v>
          </cell>
          <cell r="AN67">
            <v>0.99916666666666654</v>
          </cell>
          <cell r="AT67">
            <v>0</v>
          </cell>
          <cell r="AU67">
            <v>0.99916666666666654</v>
          </cell>
          <cell r="BA67">
            <v>0</v>
          </cell>
          <cell r="BB67">
            <v>0.99916666666666654</v>
          </cell>
          <cell r="BH67">
            <v>0</v>
          </cell>
          <cell r="BI67">
            <v>0.99916666666666654</v>
          </cell>
          <cell r="BO67">
            <v>0</v>
          </cell>
          <cell r="BP67">
            <v>0.99916666666666654</v>
          </cell>
          <cell r="BV67">
            <v>0</v>
          </cell>
          <cell r="BW67">
            <v>0.99916666666666654</v>
          </cell>
          <cell r="CC67">
            <v>0</v>
          </cell>
          <cell r="CD67">
            <v>0.99916666666666654</v>
          </cell>
          <cell r="CJ67">
            <v>0</v>
          </cell>
          <cell r="CK67">
            <v>0.99916666666666654</v>
          </cell>
          <cell r="CQ67">
            <v>0</v>
          </cell>
          <cell r="CR67">
            <v>0.99916666666666654</v>
          </cell>
          <cell r="CX67">
            <v>0</v>
          </cell>
          <cell r="CY67">
            <v>0.99916666666666654</v>
          </cell>
          <cell r="DE67">
            <v>0</v>
          </cell>
          <cell r="DF67">
            <v>0.99916666666666654</v>
          </cell>
          <cell r="DL67">
            <v>0</v>
          </cell>
          <cell r="DM67">
            <v>0.99916666666666654</v>
          </cell>
          <cell r="DS67">
            <v>0</v>
          </cell>
          <cell r="DT67">
            <v>0.99916666666666654</v>
          </cell>
          <cell r="DZ67">
            <v>0</v>
          </cell>
          <cell r="EA67">
            <v>0.99916666666666654</v>
          </cell>
          <cell r="EG67">
            <v>0</v>
          </cell>
          <cell r="EH67">
            <v>0.99916666666666654</v>
          </cell>
          <cell r="EN67">
            <v>0</v>
          </cell>
          <cell r="EO67">
            <v>0.99916666666666654</v>
          </cell>
        </row>
        <row r="68">
          <cell r="A68" t="str">
            <v>1.1.73</v>
          </cell>
          <cell r="B68" t="str">
            <v xml:space="preserve">   Sala Eléctrica 5100-SEL-001 Area Tostación </v>
          </cell>
          <cell r="C68">
            <v>84</v>
          </cell>
          <cell r="D68">
            <v>42528</v>
          </cell>
          <cell r="E68">
            <v>42543</v>
          </cell>
          <cell r="L68">
            <v>0</v>
          </cell>
          <cell r="R68">
            <v>0</v>
          </cell>
          <cell r="S68">
            <v>0</v>
          </cell>
          <cell r="Y68">
            <v>0</v>
          </cell>
          <cell r="Z68">
            <v>0</v>
          </cell>
          <cell r="AB68">
            <v>6.78</v>
          </cell>
          <cell r="AC68">
            <v>7.63</v>
          </cell>
          <cell r="AD68">
            <v>7.63</v>
          </cell>
          <cell r="AE68">
            <v>7.63</v>
          </cell>
          <cell r="AF68">
            <v>0.3532142857142857</v>
          </cell>
          <cell r="AG68">
            <v>0.3532142857142857</v>
          </cell>
          <cell r="AH68">
            <v>7.63</v>
          </cell>
          <cell r="AI68">
            <v>7.63</v>
          </cell>
          <cell r="AJ68">
            <v>7.63</v>
          </cell>
          <cell r="AK68">
            <v>7.63</v>
          </cell>
          <cell r="AL68">
            <v>7.63</v>
          </cell>
          <cell r="AM68">
            <v>0.45416666666666666</v>
          </cell>
          <cell r="AN68">
            <v>0.80738095238095231</v>
          </cell>
          <cell r="AO68">
            <v>7.63</v>
          </cell>
          <cell r="AP68">
            <v>7.63</v>
          </cell>
          <cell r="AQ68">
            <v>0.85</v>
          </cell>
          <cell r="AT68">
            <v>0.19178571428571428</v>
          </cell>
          <cell r="AU68">
            <v>0.99916666666666654</v>
          </cell>
          <cell r="BA68">
            <v>0</v>
          </cell>
          <cell r="BB68">
            <v>0.99916666666666654</v>
          </cell>
          <cell r="BH68">
            <v>0</v>
          </cell>
          <cell r="BI68">
            <v>0.99916666666666654</v>
          </cell>
          <cell r="BO68">
            <v>0</v>
          </cell>
          <cell r="BP68">
            <v>0.99916666666666654</v>
          </cell>
          <cell r="BV68">
            <v>0</v>
          </cell>
          <cell r="BW68">
            <v>0.99916666666666654</v>
          </cell>
          <cell r="CC68">
            <v>0</v>
          </cell>
          <cell r="CD68">
            <v>0.99916666666666654</v>
          </cell>
          <cell r="CJ68">
            <v>0</v>
          </cell>
          <cell r="CK68">
            <v>0.99916666666666654</v>
          </cell>
          <cell r="CQ68">
            <v>0</v>
          </cell>
          <cell r="CR68">
            <v>0.99916666666666654</v>
          </cell>
          <cell r="CX68">
            <v>0</v>
          </cell>
          <cell r="CY68">
            <v>0.99916666666666654</v>
          </cell>
          <cell r="DE68">
            <v>0</v>
          </cell>
          <cell r="DF68">
            <v>0.99916666666666654</v>
          </cell>
          <cell r="DL68">
            <v>0</v>
          </cell>
          <cell r="DM68">
            <v>0.99916666666666654</v>
          </cell>
          <cell r="DS68">
            <v>0</v>
          </cell>
          <cell r="DT68">
            <v>0.99916666666666654</v>
          </cell>
          <cell r="DZ68">
            <v>0</v>
          </cell>
          <cell r="EA68">
            <v>0.99916666666666654</v>
          </cell>
          <cell r="EG68">
            <v>0</v>
          </cell>
          <cell r="EH68">
            <v>0.99916666666666654</v>
          </cell>
          <cell r="EN68">
            <v>0</v>
          </cell>
          <cell r="EO68">
            <v>0.99916666666666654</v>
          </cell>
        </row>
        <row r="69">
          <cell r="A69" t="str">
            <v>1.1.74</v>
          </cell>
          <cell r="B69" t="str">
            <v xml:space="preserve">   Sala Eléctrica 5100-SEL-002 Area Tostación </v>
          </cell>
          <cell r="C69">
            <v>84</v>
          </cell>
          <cell r="D69">
            <v>42544</v>
          </cell>
          <cell r="E69">
            <v>42559</v>
          </cell>
          <cell r="L69">
            <v>0</v>
          </cell>
          <cell r="R69">
            <v>0</v>
          </cell>
          <cell r="S69">
            <v>0</v>
          </cell>
          <cell r="Y69">
            <v>0</v>
          </cell>
          <cell r="Z69">
            <v>0</v>
          </cell>
          <cell r="AF69">
            <v>0</v>
          </cell>
          <cell r="AG69">
            <v>0</v>
          </cell>
          <cell r="AM69">
            <v>0</v>
          </cell>
          <cell r="AN69">
            <v>0</v>
          </cell>
          <cell r="AR69">
            <v>6.78</v>
          </cell>
          <cell r="AS69">
            <v>7.63</v>
          </cell>
          <cell r="AT69">
            <v>0.17154761904761906</v>
          </cell>
          <cell r="AU69">
            <v>0.17154761904761906</v>
          </cell>
          <cell r="AV69">
            <v>7.63</v>
          </cell>
          <cell r="AW69">
            <v>7.63</v>
          </cell>
          <cell r="AX69">
            <v>7.63</v>
          </cell>
          <cell r="AY69">
            <v>7.63</v>
          </cell>
          <cell r="AZ69">
            <v>7.63</v>
          </cell>
          <cell r="BA69">
            <v>0.45416666666666666</v>
          </cell>
          <cell r="BB69">
            <v>0.62571428571428567</v>
          </cell>
          <cell r="BC69">
            <v>7.63</v>
          </cell>
          <cell r="BD69">
            <v>7.63</v>
          </cell>
          <cell r="BE69">
            <v>7.63</v>
          </cell>
          <cell r="BF69">
            <v>7.63</v>
          </cell>
          <cell r="BG69">
            <v>0.85</v>
          </cell>
          <cell r="BH69">
            <v>0.37345238095238098</v>
          </cell>
          <cell r="BI69">
            <v>0.99916666666666665</v>
          </cell>
          <cell r="BO69">
            <v>0</v>
          </cell>
          <cell r="BP69">
            <v>0.99916666666666665</v>
          </cell>
          <cell r="BV69">
            <v>0</v>
          </cell>
          <cell r="BW69">
            <v>0.99916666666666665</v>
          </cell>
          <cell r="CC69">
            <v>0</v>
          </cell>
          <cell r="CD69">
            <v>0.99916666666666665</v>
          </cell>
          <cell r="CJ69">
            <v>0</v>
          </cell>
          <cell r="CK69">
            <v>0.99916666666666665</v>
          </cell>
          <cell r="CQ69">
            <v>0</v>
          </cell>
          <cell r="CR69">
            <v>0.99916666666666665</v>
          </cell>
          <cell r="CX69">
            <v>0</v>
          </cell>
          <cell r="CY69">
            <v>0.99916666666666665</v>
          </cell>
          <cell r="DE69">
            <v>0</v>
          </cell>
          <cell r="DF69">
            <v>0.99916666666666665</v>
          </cell>
          <cell r="DL69">
            <v>0</v>
          </cell>
          <cell r="DM69">
            <v>0.99916666666666665</v>
          </cell>
          <cell r="DS69">
            <v>0</v>
          </cell>
          <cell r="DT69">
            <v>0.99916666666666665</v>
          </cell>
          <cell r="DZ69">
            <v>0</v>
          </cell>
          <cell r="EA69">
            <v>0.99916666666666665</v>
          </cell>
          <cell r="EG69">
            <v>0</v>
          </cell>
          <cell r="EH69">
            <v>0.99916666666666665</v>
          </cell>
          <cell r="EN69">
            <v>0</v>
          </cell>
          <cell r="EO69">
            <v>0.99916666666666665</v>
          </cell>
        </row>
        <row r="70">
          <cell r="A70" t="str">
            <v>1.1.75</v>
          </cell>
          <cell r="B70" t="str">
            <v xml:space="preserve">   Sala Eléctrica 5100-SEL-003 Area Tostación </v>
          </cell>
          <cell r="C70">
            <v>84</v>
          </cell>
          <cell r="D70">
            <v>42559</v>
          </cell>
          <cell r="E70">
            <v>42576</v>
          </cell>
          <cell r="L70">
            <v>0</v>
          </cell>
          <cell r="R70">
            <v>0</v>
          </cell>
          <cell r="S70">
            <v>0</v>
          </cell>
          <cell r="Y70">
            <v>0</v>
          </cell>
          <cell r="Z70">
            <v>0</v>
          </cell>
          <cell r="AF70">
            <v>0</v>
          </cell>
          <cell r="AG70">
            <v>0</v>
          </cell>
          <cell r="AM70">
            <v>0</v>
          </cell>
          <cell r="AN70">
            <v>0</v>
          </cell>
          <cell r="AT70">
            <v>0</v>
          </cell>
          <cell r="AU70">
            <v>0</v>
          </cell>
          <cell r="BA70">
            <v>0</v>
          </cell>
          <cell r="BB70">
            <v>0</v>
          </cell>
          <cell r="BG70">
            <v>6.78</v>
          </cell>
          <cell r="BH70">
            <v>8.0714285714285711E-2</v>
          </cell>
          <cell r="BI70">
            <v>8.0714285714285711E-2</v>
          </cell>
          <cell r="BJ70">
            <v>7.63</v>
          </cell>
          <cell r="BK70">
            <v>7.63</v>
          </cell>
          <cell r="BL70">
            <v>7.63</v>
          </cell>
          <cell r="BM70">
            <v>7.63</v>
          </cell>
          <cell r="BN70">
            <v>7.63</v>
          </cell>
          <cell r="BO70">
            <v>0.45416666666666666</v>
          </cell>
          <cell r="BP70">
            <v>0.53488095238095235</v>
          </cell>
          <cell r="BQ70">
            <v>7.63</v>
          </cell>
          <cell r="BR70">
            <v>7.63</v>
          </cell>
          <cell r="BS70">
            <v>7.63</v>
          </cell>
          <cell r="BT70">
            <v>7.63</v>
          </cell>
          <cell r="BU70">
            <v>7.63</v>
          </cell>
          <cell r="BV70">
            <v>0.45416666666666666</v>
          </cell>
          <cell r="BW70">
            <v>0.98904761904761895</v>
          </cell>
          <cell r="BX70">
            <v>0.85</v>
          </cell>
          <cell r="CC70">
            <v>1.011904761904762E-2</v>
          </cell>
          <cell r="CD70">
            <v>0.99916666666666654</v>
          </cell>
          <cell r="CJ70">
            <v>0</v>
          </cell>
          <cell r="CK70">
            <v>0.99916666666666654</v>
          </cell>
          <cell r="CQ70">
            <v>0</v>
          </cell>
          <cell r="CR70">
            <v>0.99916666666666654</v>
          </cell>
          <cell r="CX70">
            <v>0</v>
          </cell>
          <cell r="CY70">
            <v>0.99916666666666654</v>
          </cell>
          <cell r="DE70">
            <v>0</v>
          </cell>
          <cell r="DF70">
            <v>0.99916666666666654</v>
          </cell>
          <cell r="DL70">
            <v>0</v>
          </cell>
          <cell r="DM70">
            <v>0.99916666666666654</v>
          </cell>
          <cell r="DS70">
            <v>0</v>
          </cell>
          <cell r="DT70">
            <v>0.99916666666666654</v>
          </cell>
          <cell r="DZ70">
            <v>0</v>
          </cell>
          <cell r="EA70">
            <v>0.99916666666666654</v>
          </cell>
          <cell r="EG70">
            <v>0</v>
          </cell>
          <cell r="EH70">
            <v>0.99916666666666654</v>
          </cell>
          <cell r="EN70">
            <v>0</v>
          </cell>
          <cell r="EO70">
            <v>0.99916666666666654</v>
          </cell>
        </row>
        <row r="71">
          <cell r="A71" t="str">
            <v>1.1.76</v>
          </cell>
          <cell r="B71" t="str">
            <v xml:space="preserve">   Sala Eléctrica Planta Osmosis Area Tostación </v>
          </cell>
          <cell r="C71">
            <v>84</v>
          </cell>
          <cell r="D71">
            <v>42576</v>
          </cell>
          <cell r="E71">
            <v>42590</v>
          </cell>
          <cell r="L71">
            <v>0</v>
          </cell>
          <cell r="R71">
            <v>0</v>
          </cell>
          <cell r="S71">
            <v>0</v>
          </cell>
          <cell r="Y71">
            <v>0</v>
          </cell>
          <cell r="Z71">
            <v>0</v>
          </cell>
          <cell r="AF71">
            <v>0</v>
          </cell>
          <cell r="AG71">
            <v>0</v>
          </cell>
          <cell r="AM71">
            <v>0</v>
          </cell>
          <cell r="AN71">
            <v>0</v>
          </cell>
          <cell r="AT71">
            <v>0</v>
          </cell>
          <cell r="AU71">
            <v>0</v>
          </cell>
          <cell r="BA71">
            <v>0</v>
          </cell>
          <cell r="BB71">
            <v>0</v>
          </cell>
          <cell r="BH71">
            <v>0</v>
          </cell>
          <cell r="BI71">
            <v>0</v>
          </cell>
          <cell r="BO71">
            <v>0</v>
          </cell>
          <cell r="BP71">
            <v>0</v>
          </cell>
          <cell r="BV71">
            <v>0</v>
          </cell>
          <cell r="BW71">
            <v>0</v>
          </cell>
          <cell r="BX71">
            <v>7.47</v>
          </cell>
          <cell r="BY71">
            <v>8.4</v>
          </cell>
          <cell r="BZ71">
            <v>8.4</v>
          </cell>
          <cell r="CA71">
            <v>8.4</v>
          </cell>
          <cell r="CB71">
            <v>8.4</v>
          </cell>
          <cell r="CC71">
            <v>0.48892857142857143</v>
          </cell>
          <cell r="CD71">
            <v>0.48892857142857143</v>
          </cell>
          <cell r="CE71">
            <v>8.4</v>
          </cell>
          <cell r="CF71">
            <v>8.4</v>
          </cell>
          <cell r="CG71">
            <v>8.4</v>
          </cell>
          <cell r="CH71">
            <v>8.4</v>
          </cell>
          <cell r="CI71">
            <v>8.4</v>
          </cell>
          <cell r="CJ71">
            <v>0.5</v>
          </cell>
          <cell r="CK71">
            <v>0.98892857142857138</v>
          </cell>
          <cell r="CL71">
            <v>0.93</v>
          </cell>
          <cell r="CQ71">
            <v>1.1071428571428572E-2</v>
          </cell>
          <cell r="CR71">
            <v>1</v>
          </cell>
          <cell r="CX71">
            <v>0</v>
          </cell>
          <cell r="CY71">
            <v>1</v>
          </cell>
          <cell r="DE71">
            <v>0</v>
          </cell>
          <cell r="DF71">
            <v>1</v>
          </cell>
          <cell r="DL71">
            <v>0</v>
          </cell>
          <cell r="DM71">
            <v>1</v>
          </cell>
          <cell r="DS71">
            <v>0</v>
          </cell>
          <cell r="DT71">
            <v>1</v>
          </cell>
          <cell r="DZ71">
            <v>0</v>
          </cell>
          <cell r="EA71">
            <v>1</v>
          </cell>
          <cell r="EG71">
            <v>0</v>
          </cell>
          <cell r="EH71">
            <v>1</v>
          </cell>
          <cell r="EN71">
            <v>0</v>
          </cell>
          <cell r="EO71">
            <v>1</v>
          </cell>
        </row>
        <row r="72">
          <cell r="A72" t="str">
            <v>1.1.77</v>
          </cell>
          <cell r="B72" t="str">
            <v xml:space="preserve">   Sala Eléctrica Despachos Acidos Area Tostación</v>
          </cell>
          <cell r="C72">
            <v>90</v>
          </cell>
          <cell r="D72">
            <v>42590</v>
          </cell>
          <cell r="E72">
            <v>42604</v>
          </cell>
          <cell r="L72">
            <v>0</v>
          </cell>
          <cell r="R72">
            <v>0</v>
          </cell>
          <cell r="S72">
            <v>0</v>
          </cell>
          <cell r="Y72">
            <v>0</v>
          </cell>
          <cell r="Z72">
            <v>0</v>
          </cell>
          <cell r="AF72">
            <v>0</v>
          </cell>
          <cell r="AG72">
            <v>0</v>
          </cell>
          <cell r="AM72">
            <v>0</v>
          </cell>
          <cell r="AN72">
            <v>0</v>
          </cell>
          <cell r="AT72">
            <v>0</v>
          </cell>
          <cell r="AU72">
            <v>0</v>
          </cell>
          <cell r="BA72">
            <v>0</v>
          </cell>
          <cell r="BB72">
            <v>0</v>
          </cell>
          <cell r="BH72">
            <v>0</v>
          </cell>
          <cell r="BI72">
            <v>0</v>
          </cell>
          <cell r="BO72">
            <v>0</v>
          </cell>
          <cell r="BP72">
            <v>0</v>
          </cell>
          <cell r="BV72">
            <v>0</v>
          </cell>
          <cell r="BW72">
            <v>0</v>
          </cell>
          <cell r="CC72">
            <v>0</v>
          </cell>
          <cell r="CD72">
            <v>0</v>
          </cell>
          <cell r="CJ72">
            <v>0</v>
          </cell>
          <cell r="CK72">
            <v>0</v>
          </cell>
          <cell r="CL72">
            <v>8</v>
          </cell>
          <cell r="CM72">
            <v>9</v>
          </cell>
          <cell r="CN72">
            <v>9</v>
          </cell>
          <cell r="CO72">
            <v>9</v>
          </cell>
          <cell r="CP72">
            <v>9</v>
          </cell>
          <cell r="CQ72">
            <v>0.48888888888888887</v>
          </cell>
          <cell r="CR72">
            <v>0.48888888888888887</v>
          </cell>
          <cell r="CS72">
            <v>9</v>
          </cell>
          <cell r="CT72">
            <v>9</v>
          </cell>
          <cell r="CU72">
            <v>9</v>
          </cell>
          <cell r="CV72">
            <v>9</v>
          </cell>
          <cell r="CW72">
            <v>9</v>
          </cell>
          <cell r="CX72">
            <v>0.5</v>
          </cell>
          <cell r="CY72">
            <v>0.98888888888888893</v>
          </cell>
          <cell r="CZ72">
            <v>1</v>
          </cell>
          <cell r="DE72">
            <v>1.1111111111111112E-2</v>
          </cell>
          <cell r="DF72">
            <v>1</v>
          </cell>
          <cell r="DL72">
            <v>0</v>
          </cell>
          <cell r="DM72">
            <v>1</v>
          </cell>
          <cell r="DS72">
            <v>0</v>
          </cell>
          <cell r="DT72">
            <v>1</v>
          </cell>
          <cell r="DZ72">
            <v>0</v>
          </cell>
          <cell r="EA72">
            <v>1</v>
          </cell>
          <cell r="EG72">
            <v>0</v>
          </cell>
          <cell r="EH72">
            <v>1</v>
          </cell>
          <cell r="EN72">
            <v>0</v>
          </cell>
          <cell r="EO72">
            <v>1</v>
          </cell>
        </row>
        <row r="73">
          <cell r="A73" t="str">
            <v>1.1.78</v>
          </cell>
          <cell r="B73" t="str">
            <v xml:space="preserve">   Sala Eléctrica E-HOUSE DOMO, Area Tostación </v>
          </cell>
          <cell r="C73">
            <v>90</v>
          </cell>
          <cell r="D73">
            <v>42604</v>
          </cell>
          <cell r="E73">
            <v>42618</v>
          </cell>
          <cell r="L73">
            <v>0</v>
          </cell>
          <cell r="R73">
            <v>0</v>
          </cell>
          <cell r="S73">
            <v>0</v>
          </cell>
          <cell r="Y73">
            <v>0</v>
          </cell>
          <cell r="Z73">
            <v>0</v>
          </cell>
          <cell r="AF73">
            <v>0</v>
          </cell>
          <cell r="AG73">
            <v>0</v>
          </cell>
          <cell r="AM73">
            <v>0</v>
          </cell>
          <cell r="AN73">
            <v>0</v>
          </cell>
          <cell r="AT73">
            <v>0</v>
          </cell>
          <cell r="AU73">
            <v>0</v>
          </cell>
          <cell r="BA73">
            <v>0</v>
          </cell>
          <cell r="BB73">
            <v>0</v>
          </cell>
          <cell r="BH73">
            <v>0</v>
          </cell>
          <cell r="BI73">
            <v>0</v>
          </cell>
          <cell r="BO73">
            <v>0</v>
          </cell>
          <cell r="BP73">
            <v>0</v>
          </cell>
          <cell r="BV73">
            <v>0</v>
          </cell>
          <cell r="BW73">
            <v>0</v>
          </cell>
          <cell r="CC73">
            <v>0</v>
          </cell>
          <cell r="CD73">
            <v>0</v>
          </cell>
          <cell r="CJ73">
            <v>0</v>
          </cell>
          <cell r="CK73">
            <v>0</v>
          </cell>
          <cell r="CQ73">
            <v>0</v>
          </cell>
          <cell r="CR73">
            <v>0</v>
          </cell>
          <cell r="CX73">
            <v>0</v>
          </cell>
          <cell r="CY73">
            <v>0</v>
          </cell>
          <cell r="CZ73">
            <v>8</v>
          </cell>
          <cell r="DA73">
            <v>9</v>
          </cell>
          <cell r="DB73">
            <v>9</v>
          </cell>
          <cell r="DC73">
            <v>9</v>
          </cell>
          <cell r="DD73">
            <v>9</v>
          </cell>
          <cell r="DE73">
            <v>0.48888888888888887</v>
          </cell>
          <cell r="DF73">
            <v>0.48888888888888887</v>
          </cell>
          <cell r="DG73">
            <v>9</v>
          </cell>
          <cell r="DH73">
            <v>9</v>
          </cell>
          <cell r="DI73">
            <v>9</v>
          </cell>
          <cell r="DJ73">
            <v>9</v>
          </cell>
          <cell r="DK73">
            <v>9</v>
          </cell>
          <cell r="DL73">
            <v>0.5</v>
          </cell>
          <cell r="DM73">
            <v>0.98888888888888893</v>
          </cell>
          <cell r="DN73">
            <v>1</v>
          </cell>
          <cell r="DS73">
            <v>1.1111111111111112E-2</v>
          </cell>
          <cell r="DT73">
            <v>1</v>
          </cell>
          <cell r="DZ73">
            <v>0</v>
          </cell>
          <cell r="EA73">
            <v>1</v>
          </cell>
          <cell r="EG73">
            <v>0</v>
          </cell>
          <cell r="EH73">
            <v>1</v>
          </cell>
          <cell r="EN73">
            <v>0</v>
          </cell>
          <cell r="EO73">
            <v>1</v>
          </cell>
        </row>
        <row r="74">
          <cell r="B74" t="str">
            <v xml:space="preserve">   Trabajos Aislación con espuma en Sala Eléctrica BCD</v>
          </cell>
          <cell r="C74">
            <v>0</v>
          </cell>
          <cell r="D74">
            <v>42498</v>
          </cell>
          <cell r="E74">
            <v>42498</v>
          </cell>
          <cell r="L74" t="e">
            <v>#DIV/0!</v>
          </cell>
          <cell r="R74" t="e">
            <v>#DIV/0!</v>
          </cell>
          <cell r="S74" t="e">
            <v>#DIV/0!</v>
          </cell>
          <cell r="Y74" t="e">
            <v>#DIV/0!</v>
          </cell>
          <cell r="Z74" t="e">
            <v>#DIV/0!</v>
          </cell>
          <cell r="AF74" t="e">
            <v>#DIV/0!</v>
          </cell>
          <cell r="AG74" t="e">
            <v>#DIV/0!</v>
          </cell>
          <cell r="AM74" t="e">
            <v>#DIV/0!</v>
          </cell>
          <cell r="AN74" t="e">
            <v>#DIV/0!</v>
          </cell>
          <cell r="AT74" t="e">
            <v>#DIV/0!</v>
          </cell>
          <cell r="AU74" t="e">
            <v>#DIV/0!</v>
          </cell>
          <cell r="BA74" t="e">
            <v>#DIV/0!</v>
          </cell>
          <cell r="BB74" t="e">
            <v>#DIV/0!</v>
          </cell>
          <cell r="BH74" t="e">
            <v>#DIV/0!</v>
          </cell>
          <cell r="BI74" t="e">
            <v>#DIV/0!</v>
          </cell>
          <cell r="BO74" t="e">
            <v>#DIV/0!</v>
          </cell>
          <cell r="BP74" t="e">
            <v>#DIV/0!</v>
          </cell>
          <cell r="BV74" t="e">
            <v>#DIV/0!</v>
          </cell>
          <cell r="BW74" t="e">
            <v>#DIV/0!</v>
          </cell>
          <cell r="CC74" t="e">
            <v>#DIV/0!</v>
          </cell>
          <cell r="CD74" t="e">
            <v>#DIV/0!</v>
          </cell>
          <cell r="CJ74" t="e">
            <v>#DIV/0!</v>
          </cell>
          <cell r="CK74" t="e">
            <v>#DIV/0!</v>
          </cell>
          <cell r="CQ74" t="e">
            <v>#DIV/0!</v>
          </cell>
          <cell r="CR74" t="e">
            <v>#DIV/0!</v>
          </cell>
          <cell r="CX74" t="e">
            <v>#DIV/0!</v>
          </cell>
          <cell r="CY74" t="e">
            <v>#DIV/0!</v>
          </cell>
          <cell r="DE74" t="e">
            <v>#DIV/0!</v>
          </cell>
          <cell r="DF74" t="e">
            <v>#DIV/0!</v>
          </cell>
          <cell r="DL74" t="e">
            <v>#DIV/0!</v>
          </cell>
          <cell r="DM74" t="e">
            <v>#DIV/0!</v>
          </cell>
          <cell r="DS74" t="e">
            <v>#DIV/0!</v>
          </cell>
          <cell r="DT74" t="e">
            <v>#DIV/0!</v>
          </cell>
          <cell r="DZ74" t="e">
            <v>#DIV/0!</v>
          </cell>
          <cell r="EA74" t="e">
            <v>#DIV/0!</v>
          </cell>
          <cell r="EG74" t="e">
            <v>#DIV/0!</v>
          </cell>
          <cell r="EH74" t="e">
            <v>#DIV/0!</v>
          </cell>
          <cell r="EN74" t="e">
            <v>#DIV/0!</v>
          </cell>
          <cell r="EO74" t="e">
            <v>#DIV/0!</v>
          </cell>
        </row>
        <row r="75">
          <cell r="A75" t="str">
            <v>1.1.80</v>
          </cell>
          <cell r="B75" t="str">
            <v xml:space="preserve">   Sala Eléctrica BCD Sala Switchgear</v>
          </cell>
          <cell r="C75">
            <v>170</v>
          </cell>
          <cell r="D75">
            <v>42506</v>
          </cell>
          <cell r="E75">
            <v>42530</v>
          </cell>
          <cell r="F75">
            <v>8.9499999999999993</v>
          </cell>
          <cell r="G75">
            <v>8.9499999999999993</v>
          </cell>
          <cell r="H75">
            <v>8.9499999999999993</v>
          </cell>
          <cell r="I75">
            <v>8.9499999999999993</v>
          </cell>
          <cell r="J75">
            <v>8.9499999999999993</v>
          </cell>
          <cell r="L75">
            <v>0.26323529411764707</v>
          </cell>
          <cell r="M75">
            <v>8.9499999999999993</v>
          </cell>
          <cell r="N75">
            <v>8.9499999999999993</v>
          </cell>
          <cell r="O75">
            <v>8.9499999999999993</v>
          </cell>
          <cell r="P75">
            <v>8.9499999999999993</v>
          </cell>
          <cell r="Q75">
            <v>8.9499999999999993</v>
          </cell>
          <cell r="R75">
            <v>0.26323529411764707</v>
          </cell>
          <cell r="S75">
            <v>0.52647058823529413</v>
          </cell>
          <cell r="T75">
            <v>8.9499999999999993</v>
          </cell>
          <cell r="U75">
            <v>8.9499999999999993</v>
          </cell>
          <cell r="V75">
            <v>8.9499999999999993</v>
          </cell>
          <cell r="W75">
            <v>8.9499999999999993</v>
          </cell>
          <cell r="X75">
            <v>8.9499999999999993</v>
          </cell>
          <cell r="Y75">
            <v>0.26323529411764707</v>
          </cell>
          <cell r="Z75">
            <v>0.78970588235294126</v>
          </cell>
          <cell r="AA75">
            <v>8.9499999999999993</v>
          </cell>
          <cell r="AB75">
            <v>8.9499999999999993</v>
          </cell>
          <cell r="AC75">
            <v>8.9499999999999993</v>
          </cell>
          <cell r="AD75">
            <v>8.9499999999999993</v>
          </cell>
          <cell r="AF75">
            <v>0.21058823529411763</v>
          </cell>
          <cell r="AG75">
            <v>1.000294117647059</v>
          </cell>
          <cell r="AM75">
            <v>0</v>
          </cell>
          <cell r="AN75">
            <v>1.000294117647059</v>
          </cell>
          <cell r="AT75">
            <v>0</v>
          </cell>
          <cell r="AU75">
            <v>1.000294117647059</v>
          </cell>
          <cell r="BA75">
            <v>0</v>
          </cell>
          <cell r="BB75">
            <v>1.000294117647059</v>
          </cell>
          <cell r="BH75">
            <v>0</v>
          </cell>
          <cell r="BI75">
            <v>1.000294117647059</v>
          </cell>
          <cell r="BO75">
            <v>0</v>
          </cell>
          <cell r="BP75">
            <v>1.000294117647059</v>
          </cell>
          <cell r="BV75">
            <v>0</v>
          </cell>
          <cell r="BW75">
            <v>1.000294117647059</v>
          </cell>
          <cell r="CC75">
            <v>0</v>
          </cell>
          <cell r="CD75">
            <v>1.000294117647059</v>
          </cell>
          <cell r="CJ75">
            <v>0</v>
          </cell>
          <cell r="CK75">
            <v>1.000294117647059</v>
          </cell>
          <cell r="CQ75">
            <v>0</v>
          </cell>
          <cell r="CR75">
            <v>1.000294117647059</v>
          </cell>
          <cell r="CX75">
            <v>0</v>
          </cell>
          <cell r="CY75">
            <v>1.000294117647059</v>
          </cell>
          <cell r="DE75">
            <v>0</v>
          </cell>
          <cell r="DF75">
            <v>1.000294117647059</v>
          </cell>
          <cell r="DL75">
            <v>0</v>
          </cell>
          <cell r="DM75">
            <v>1.000294117647059</v>
          </cell>
          <cell r="DS75">
            <v>0</v>
          </cell>
          <cell r="DT75">
            <v>1.000294117647059</v>
          </cell>
          <cell r="DZ75">
            <v>0</v>
          </cell>
          <cell r="EA75">
            <v>1.000294117647059</v>
          </cell>
          <cell r="EG75">
            <v>0</v>
          </cell>
          <cell r="EH75">
            <v>1.000294117647059</v>
          </cell>
          <cell r="EN75">
            <v>0</v>
          </cell>
          <cell r="EO75">
            <v>1.000294117647059</v>
          </cell>
        </row>
        <row r="76">
          <cell r="A76" t="str">
            <v>1.1.81</v>
          </cell>
          <cell r="B76" t="str">
            <v xml:space="preserve">   Sala Eléctrica Subterraneo BCD</v>
          </cell>
          <cell r="C76">
            <v>170</v>
          </cell>
          <cell r="D76">
            <v>42534</v>
          </cell>
          <cell r="E76">
            <v>42558</v>
          </cell>
          <cell r="L76">
            <v>0</v>
          </cell>
          <cell r="R76">
            <v>0</v>
          </cell>
          <cell r="S76">
            <v>0</v>
          </cell>
          <cell r="Y76">
            <v>0</v>
          </cell>
          <cell r="Z76">
            <v>0</v>
          </cell>
          <cell r="AF76">
            <v>0</v>
          </cell>
          <cell r="AG76">
            <v>0</v>
          </cell>
          <cell r="AH76">
            <v>8.9499999999999993</v>
          </cell>
          <cell r="AI76">
            <v>8.9499999999999993</v>
          </cell>
          <cell r="AJ76">
            <v>8.9499999999999993</v>
          </cell>
          <cell r="AK76">
            <v>8.9499999999999993</v>
          </cell>
          <cell r="AL76">
            <v>8.9499999999999993</v>
          </cell>
          <cell r="AM76">
            <v>0.26323529411764707</v>
          </cell>
          <cell r="AN76">
            <v>0.26323529411764707</v>
          </cell>
          <cell r="AO76">
            <v>8.9499999999999993</v>
          </cell>
          <cell r="AP76">
            <v>8.9499999999999993</v>
          </cell>
          <cell r="AQ76">
            <v>8.9499999999999993</v>
          </cell>
          <cell r="AR76">
            <v>8.9499999999999993</v>
          </cell>
          <cell r="AS76">
            <v>8.9499999999999993</v>
          </cell>
          <cell r="AT76">
            <v>0.26323529411764707</v>
          </cell>
          <cell r="AU76">
            <v>0.52647058823529413</v>
          </cell>
          <cell r="AV76">
            <v>8.9499999999999993</v>
          </cell>
          <cell r="AW76">
            <v>8.9499999999999993</v>
          </cell>
          <cell r="AX76">
            <v>8.9499999999999993</v>
          </cell>
          <cell r="AY76">
            <v>8.9499999999999993</v>
          </cell>
          <cell r="AZ76">
            <v>8.9499999999999993</v>
          </cell>
          <cell r="BA76">
            <v>0.26323529411764707</v>
          </cell>
          <cell r="BB76">
            <v>0.78970588235294126</v>
          </cell>
          <cell r="BC76">
            <v>8.9499999999999993</v>
          </cell>
          <cell r="BD76">
            <v>8.9499999999999993</v>
          </cell>
          <cell r="BE76">
            <v>8.9499999999999993</v>
          </cell>
          <cell r="BF76">
            <v>8.9499999999999993</v>
          </cell>
          <cell r="BH76">
            <v>0.21058823529411763</v>
          </cell>
          <cell r="BI76">
            <v>1.000294117647059</v>
          </cell>
          <cell r="BO76">
            <v>0</v>
          </cell>
          <cell r="BP76">
            <v>1.000294117647059</v>
          </cell>
          <cell r="BV76">
            <v>0</v>
          </cell>
          <cell r="BW76">
            <v>1.000294117647059</v>
          </cell>
          <cell r="CC76">
            <v>0</v>
          </cell>
          <cell r="CD76">
            <v>1.000294117647059</v>
          </cell>
          <cell r="CJ76">
            <v>0</v>
          </cell>
          <cell r="CK76">
            <v>1.000294117647059</v>
          </cell>
          <cell r="CQ76">
            <v>0</v>
          </cell>
          <cell r="CR76">
            <v>1.000294117647059</v>
          </cell>
          <cell r="CX76">
            <v>0</v>
          </cell>
          <cell r="CY76">
            <v>1.000294117647059</v>
          </cell>
          <cell r="DE76">
            <v>0</v>
          </cell>
          <cell r="DF76">
            <v>1.000294117647059</v>
          </cell>
          <cell r="DL76">
            <v>0</v>
          </cell>
          <cell r="DM76">
            <v>1.000294117647059</v>
          </cell>
          <cell r="DS76">
            <v>0</v>
          </cell>
          <cell r="DT76">
            <v>1.000294117647059</v>
          </cell>
          <cell r="DZ76">
            <v>0</v>
          </cell>
          <cell r="EA76">
            <v>1.000294117647059</v>
          </cell>
          <cell r="EG76">
            <v>0</v>
          </cell>
          <cell r="EH76">
            <v>1.000294117647059</v>
          </cell>
          <cell r="EN76">
            <v>0</v>
          </cell>
          <cell r="EO76">
            <v>1.000294117647059</v>
          </cell>
        </row>
        <row r="77">
          <cell r="A77" t="str">
            <v>1.1.82</v>
          </cell>
          <cell r="B77" t="str">
            <v xml:space="preserve">   Sala Eléctrica Subterraneo BCD</v>
          </cell>
          <cell r="C77">
            <v>170</v>
          </cell>
          <cell r="D77">
            <v>42559</v>
          </cell>
          <cell r="E77">
            <v>42584</v>
          </cell>
          <cell r="L77">
            <v>0</v>
          </cell>
          <cell r="R77">
            <v>0</v>
          </cell>
          <cell r="S77">
            <v>0</v>
          </cell>
          <cell r="Y77">
            <v>0</v>
          </cell>
          <cell r="Z77">
            <v>0</v>
          </cell>
          <cell r="AF77">
            <v>0</v>
          </cell>
          <cell r="AG77">
            <v>0</v>
          </cell>
          <cell r="AM77">
            <v>0</v>
          </cell>
          <cell r="AN77">
            <v>0</v>
          </cell>
          <cell r="AT77">
            <v>0</v>
          </cell>
          <cell r="AU77">
            <v>0</v>
          </cell>
          <cell r="BA77">
            <v>0</v>
          </cell>
          <cell r="BB77">
            <v>0</v>
          </cell>
          <cell r="BG77">
            <v>9.4499999999999993</v>
          </cell>
          <cell r="BH77">
            <v>5.558823529411764E-2</v>
          </cell>
          <cell r="BI77">
            <v>5.558823529411764E-2</v>
          </cell>
          <cell r="BJ77">
            <v>9.4499999999999993</v>
          </cell>
          <cell r="BK77">
            <v>9.4499999999999993</v>
          </cell>
          <cell r="BL77">
            <v>9.4499999999999993</v>
          </cell>
          <cell r="BM77">
            <v>9.4499999999999993</v>
          </cell>
          <cell r="BN77">
            <v>9.4499999999999993</v>
          </cell>
          <cell r="BO77">
            <v>0.27794117647058825</v>
          </cell>
          <cell r="BP77">
            <v>0.33352941176470591</v>
          </cell>
          <cell r="BQ77">
            <v>9.4499999999999993</v>
          </cell>
          <cell r="BR77">
            <v>9.4499999999999993</v>
          </cell>
          <cell r="BS77">
            <v>9.4499999999999993</v>
          </cell>
          <cell r="BT77">
            <v>9.4499999999999993</v>
          </cell>
          <cell r="BU77">
            <v>9.4499999999999993</v>
          </cell>
          <cell r="BV77">
            <v>0.27794117647058825</v>
          </cell>
          <cell r="BW77">
            <v>0.61147058823529421</v>
          </cell>
          <cell r="BX77">
            <v>9.4499999999999993</v>
          </cell>
          <cell r="BY77">
            <v>9.4499999999999993</v>
          </cell>
          <cell r="BZ77">
            <v>9.4499999999999993</v>
          </cell>
          <cell r="CA77">
            <v>9.4499999999999993</v>
          </cell>
          <cell r="CB77">
            <v>9.4499999999999993</v>
          </cell>
          <cell r="CC77">
            <v>0.27794117647058825</v>
          </cell>
          <cell r="CD77">
            <v>0.88941176470588246</v>
          </cell>
          <cell r="CE77">
            <v>9.4499999999999993</v>
          </cell>
          <cell r="CF77">
            <v>9.4499999999999993</v>
          </cell>
          <cell r="CJ77">
            <v>0.11117647058823528</v>
          </cell>
          <cell r="CK77">
            <v>1.0005882352941178</v>
          </cell>
          <cell r="CQ77">
            <v>0</v>
          </cell>
          <cell r="CR77">
            <v>1.0005882352941178</v>
          </cell>
          <cell r="CX77">
            <v>0</v>
          </cell>
          <cell r="CY77">
            <v>1.0005882352941178</v>
          </cell>
          <cell r="DE77">
            <v>0</v>
          </cell>
          <cell r="DF77">
            <v>1.0005882352941178</v>
          </cell>
          <cell r="DL77">
            <v>0</v>
          </cell>
          <cell r="DM77">
            <v>1.0005882352941178</v>
          </cell>
          <cell r="DS77">
            <v>0</v>
          </cell>
          <cell r="DT77">
            <v>1.0005882352941178</v>
          </cell>
          <cell r="DZ77">
            <v>0</v>
          </cell>
          <cell r="EA77">
            <v>1.0005882352941178</v>
          </cell>
          <cell r="EG77">
            <v>0</v>
          </cell>
          <cell r="EH77">
            <v>1.0005882352941178</v>
          </cell>
          <cell r="EN77">
            <v>0</v>
          </cell>
          <cell r="EO77">
            <v>1.0005882352941178</v>
          </cell>
        </row>
        <row r="78">
          <cell r="A78" t="str">
            <v>1.1.83</v>
          </cell>
          <cell r="B78" t="str">
            <v xml:space="preserve">   Sala Eléctrica en exterior de CIO</v>
          </cell>
          <cell r="C78">
            <v>165</v>
          </cell>
          <cell r="D78">
            <v>42585</v>
          </cell>
          <cell r="E78">
            <v>42608</v>
          </cell>
          <cell r="L78">
            <v>0</v>
          </cell>
          <cell r="R78">
            <v>0</v>
          </cell>
          <cell r="S78">
            <v>0</v>
          </cell>
          <cell r="Y78">
            <v>0</v>
          </cell>
          <cell r="Z78">
            <v>0</v>
          </cell>
          <cell r="AF78">
            <v>0</v>
          </cell>
          <cell r="AG78">
            <v>0</v>
          </cell>
          <cell r="AM78">
            <v>0</v>
          </cell>
          <cell r="AN78">
            <v>0</v>
          </cell>
          <cell r="AT78">
            <v>0</v>
          </cell>
          <cell r="AU78">
            <v>0</v>
          </cell>
          <cell r="BA78">
            <v>0</v>
          </cell>
          <cell r="BB78">
            <v>0</v>
          </cell>
          <cell r="BH78">
            <v>0</v>
          </cell>
          <cell r="BI78">
            <v>0</v>
          </cell>
          <cell r="BO78">
            <v>0</v>
          </cell>
          <cell r="BP78">
            <v>0</v>
          </cell>
          <cell r="BV78">
            <v>0</v>
          </cell>
          <cell r="BW78">
            <v>0</v>
          </cell>
          <cell r="CC78">
            <v>0</v>
          </cell>
          <cell r="CD78">
            <v>0</v>
          </cell>
          <cell r="CG78">
            <v>9.17</v>
          </cell>
          <cell r="CH78">
            <v>9.17</v>
          </cell>
          <cell r="CI78">
            <v>9.17</v>
          </cell>
          <cell r="CJ78">
            <v>0.16672727272727272</v>
          </cell>
          <cell r="CK78">
            <v>0.16672727272727272</v>
          </cell>
          <cell r="CL78">
            <v>9.17</v>
          </cell>
          <cell r="CM78">
            <v>9.17</v>
          </cell>
          <cell r="CN78">
            <v>9.17</v>
          </cell>
          <cell r="CO78">
            <v>9.17</v>
          </cell>
          <cell r="CP78">
            <v>9.17</v>
          </cell>
          <cell r="CQ78">
            <v>0.27787878787878789</v>
          </cell>
          <cell r="CR78">
            <v>0.44460606060606062</v>
          </cell>
          <cell r="CS78">
            <v>9.17</v>
          </cell>
          <cell r="CT78">
            <v>9.17</v>
          </cell>
          <cell r="CU78">
            <v>9.17</v>
          </cell>
          <cell r="CV78">
            <v>9.17</v>
          </cell>
          <cell r="CW78">
            <v>9.17</v>
          </cell>
          <cell r="CX78">
            <v>0.27787878787878789</v>
          </cell>
          <cell r="CY78">
            <v>0.72248484848484851</v>
          </cell>
          <cell r="CZ78">
            <v>9.17</v>
          </cell>
          <cell r="DA78">
            <v>9.17</v>
          </cell>
          <cell r="DB78">
            <v>9.17</v>
          </cell>
          <cell r="DC78">
            <v>9.17</v>
          </cell>
          <cell r="DD78">
            <v>9.17</v>
          </cell>
          <cell r="DE78">
            <v>0.27787878787878789</v>
          </cell>
          <cell r="DF78">
            <v>1.0003636363636363</v>
          </cell>
          <cell r="DL78">
            <v>0</v>
          </cell>
          <cell r="DM78">
            <v>1.0003636363636363</v>
          </cell>
          <cell r="DS78">
            <v>0</v>
          </cell>
          <cell r="DT78">
            <v>1.0003636363636363</v>
          </cell>
          <cell r="DZ78">
            <v>0</v>
          </cell>
          <cell r="EA78">
            <v>1.0003636363636363</v>
          </cell>
          <cell r="EG78">
            <v>0</v>
          </cell>
          <cell r="EH78">
            <v>1.0003636363636363</v>
          </cell>
          <cell r="EN78">
            <v>0</v>
          </cell>
          <cell r="EO78">
            <v>1.0003636363636363</v>
          </cell>
        </row>
        <row r="79">
          <cell r="B79" t="str">
            <v xml:space="preserve">   Trabajos Sistema de Alarma en Sala Eléctrica</v>
          </cell>
          <cell r="C79">
            <v>0</v>
          </cell>
          <cell r="D79">
            <v>42513</v>
          </cell>
          <cell r="E79">
            <v>42513</v>
          </cell>
          <cell r="L79" t="e">
            <v>#DIV/0!</v>
          </cell>
          <cell r="R79" t="e">
            <v>#DIV/0!</v>
          </cell>
          <cell r="S79" t="e">
            <v>#DIV/0!</v>
          </cell>
          <cell r="Y79" t="e">
            <v>#DIV/0!</v>
          </cell>
          <cell r="Z79" t="e">
            <v>#DIV/0!</v>
          </cell>
          <cell r="AF79" t="e">
            <v>#DIV/0!</v>
          </cell>
          <cell r="AG79" t="e">
            <v>#DIV/0!</v>
          </cell>
          <cell r="AM79" t="e">
            <v>#DIV/0!</v>
          </cell>
          <cell r="AN79" t="e">
            <v>#DIV/0!</v>
          </cell>
          <cell r="AT79" t="e">
            <v>#DIV/0!</v>
          </cell>
          <cell r="AU79" t="e">
            <v>#DIV/0!</v>
          </cell>
          <cell r="BA79" t="e">
            <v>#DIV/0!</v>
          </cell>
          <cell r="BB79" t="e">
            <v>#DIV/0!</v>
          </cell>
          <cell r="BH79" t="e">
            <v>#DIV/0!</v>
          </cell>
          <cell r="BI79" t="e">
            <v>#DIV/0!</v>
          </cell>
          <cell r="BO79" t="e">
            <v>#DIV/0!</v>
          </cell>
          <cell r="BP79" t="e">
            <v>#DIV/0!</v>
          </cell>
          <cell r="BV79" t="e">
            <v>#DIV/0!</v>
          </cell>
          <cell r="BW79" t="e">
            <v>#DIV/0!</v>
          </cell>
          <cell r="CC79" t="e">
            <v>#DIV/0!</v>
          </cell>
          <cell r="CD79" t="e">
            <v>#DIV/0!</v>
          </cell>
          <cell r="CJ79" t="e">
            <v>#DIV/0!</v>
          </cell>
          <cell r="CK79" t="e">
            <v>#DIV/0!</v>
          </cell>
          <cell r="CQ79" t="e">
            <v>#DIV/0!</v>
          </cell>
          <cell r="CR79" t="e">
            <v>#DIV/0!</v>
          </cell>
          <cell r="CX79" t="e">
            <v>#DIV/0!</v>
          </cell>
          <cell r="CY79" t="e">
            <v>#DIV/0!</v>
          </cell>
          <cell r="DE79" t="e">
            <v>#DIV/0!</v>
          </cell>
          <cell r="DF79" t="e">
            <v>#DIV/0!</v>
          </cell>
          <cell r="DL79" t="e">
            <v>#DIV/0!</v>
          </cell>
          <cell r="DM79" t="e">
            <v>#DIV/0!</v>
          </cell>
          <cell r="DS79" t="e">
            <v>#DIV/0!</v>
          </cell>
          <cell r="DT79" t="e">
            <v>#DIV/0!</v>
          </cell>
          <cell r="DZ79" t="e">
            <v>#DIV/0!</v>
          </cell>
          <cell r="EA79" t="e">
            <v>#DIV/0!</v>
          </cell>
          <cell r="EG79" t="e">
            <v>#DIV/0!</v>
          </cell>
          <cell r="EH79" t="e">
            <v>#DIV/0!</v>
          </cell>
          <cell r="EN79" t="e">
            <v>#DIV/0!</v>
          </cell>
          <cell r="EO79" t="e">
            <v>#DIV/0!</v>
          </cell>
        </row>
        <row r="80">
          <cell r="A80" t="str">
            <v>1.1.85</v>
          </cell>
          <cell r="B80" t="str">
            <v xml:space="preserve">   Sala Eléctrica 5300-SEL-001 (OUTOTEC) Area Tostación </v>
          </cell>
          <cell r="C80">
            <v>70</v>
          </cell>
          <cell r="D80">
            <v>42513</v>
          </cell>
          <cell r="E80">
            <v>42524</v>
          </cell>
          <cell r="L80">
            <v>0</v>
          </cell>
          <cell r="M80">
            <v>6.92</v>
          </cell>
          <cell r="N80">
            <v>7.78</v>
          </cell>
          <cell r="O80">
            <v>7.78</v>
          </cell>
          <cell r="P80">
            <v>7.78</v>
          </cell>
          <cell r="Q80">
            <v>7.78</v>
          </cell>
          <cell r="R80">
            <v>0.54342857142857137</v>
          </cell>
          <cell r="S80">
            <v>0.54342857142857137</v>
          </cell>
          <cell r="T80">
            <v>7.78</v>
          </cell>
          <cell r="U80">
            <v>7.78</v>
          </cell>
          <cell r="V80">
            <v>7.78</v>
          </cell>
          <cell r="W80">
            <v>7.78</v>
          </cell>
          <cell r="X80">
            <v>0.87</v>
          </cell>
          <cell r="Y80">
            <v>0.45700000000000002</v>
          </cell>
          <cell r="Z80">
            <v>1.0004285714285714</v>
          </cell>
          <cell r="AF80">
            <v>0</v>
          </cell>
          <cell r="AG80">
            <v>1.0004285714285714</v>
          </cell>
          <cell r="AM80">
            <v>0</v>
          </cell>
          <cell r="AN80">
            <v>1.0004285714285714</v>
          </cell>
          <cell r="AT80">
            <v>0</v>
          </cell>
          <cell r="AU80">
            <v>1.0004285714285714</v>
          </cell>
          <cell r="BA80">
            <v>0</v>
          </cell>
          <cell r="BB80">
            <v>1.0004285714285714</v>
          </cell>
          <cell r="BH80">
            <v>0</v>
          </cell>
          <cell r="BI80">
            <v>1.0004285714285714</v>
          </cell>
          <cell r="BO80">
            <v>0</v>
          </cell>
          <cell r="BP80">
            <v>1.0004285714285714</v>
          </cell>
          <cell r="BV80">
            <v>0</v>
          </cell>
          <cell r="BW80">
            <v>1.0004285714285714</v>
          </cell>
          <cell r="CC80">
            <v>0</v>
          </cell>
          <cell r="CD80">
            <v>1.0004285714285714</v>
          </cell>
          <cell r="CJ80">
            <v>0</v>
          </cell>
          <cell r="CK80">
            <v>1.0004285714285714</v>
          </cell>
          <cell r="CQ80">
            <v>0</v>
          </cell>
          <cell r="CR80">
            <v>1.0004285714285714</v>
          </cell>
          <cell r="CX80">
            <v>0</v>
          </cell>
          <cell r="CY80">
            <v>1.0004285714285714</v>
          </cell>
          <cell r="DE80">
            <v>0</v>
          </cell>
          <cell r="DF80">
            <v>1.0004285714285714</v>
          </cell>
          <cell r="DL80">
            <v>0</v>
          </cell>
          <cell r="DM80">
            <v>1.0004285714285714</v>
          </cell>
          <cell r="DS80">
            <v>0</v>
          </cell>
          <cell r="DT80">
            <v>1.0004285714285714</v>
          </cell>
          <cell r="DZ80">
            <v>0</v>
          </cell>
          <cell r="EA80">
            <v>1.0004285714285714</v>
          </cell>
          <cell r="EG80">
            <v>0</v>
          </cell>
          <cell r="EH80">
            <v>1.0004285714285714</v>
          </cell>
          <cell r="EN80">
            <v>0</v>
          </cell>
          <cell r="EO80">
            <v>1.0004285714285714</v>
          </cell>
        </row>
        <row r="81">
          <cell r="A81" t="str">
            <v>1.1.86</v>
          </cell>
          <cell r="B81" t="str">
            <v xml:space="preserve">   Sala Eléctrica 5100-SEL-001</v>
          </cell>
          <cell r="C81">
            <v>85</v>
          </cell>
          <cell r="D81">
            <v>42524</v>
          </cell>
          <cell r="E81">
            <v>42537</v>
          </cell>
          <cell r="L81">
            <v>0</v>
          </cell>
          <cell r="R81">
            <v>0</v>
          </cell>
          <cell r="S81">
            <v>0</v>
          </cell>
          <cell r="X81">
            <v>8.4</v>
          </cell>
          <cell r="Y81">
            <v>9.8823529411764713E-2</v>
          </cell>
          <cell r="Z81">
            <v>9.8823529411764713E-2</v>
          </cell>
          <cell r="AA81">
            <v>9.4499999999999993</v>
          </cell>
          <cell r="AB81">
            <v>9.4499999999999993</v>
          </cell>
          <cell r="AC81">
            <v>9.4499999999999993</v>
          </cell>
          <cell r="AD81">
            <v>9.4499999999999993</v>
          </cell>
          <cell r="AE81">
            <v>9.4499999999999993</v>
          </cell>
          <cell r="AF81">
            <v>0.55588235294117649</v>
          </cell>
          <cell r="AG81">
            <v>0.65470588235294125</v>
          </cell>
          <cell r="AH81">
            <v>9.4499999999999993</v>
          </cell>
          <cell r="AI81">
            <v>9.4499999999999993</v>
          </cell>
          <cell r="AJ81">
            <v>9.4499999999999993</v>
          </cell>
          <cell r="AK81">
            <v>1.05</v>
          </cell>
          <cell r="AM81">
            <v>0.34588235294117647</v>
          </cell>
          <cell r="AN81">
            <v>1.0005882352941178</v>
          </cell>
          <cell r="AT81">
            <v>0</v>
          </cell>
          <cell r="AU81">
            <v>1.0005882352941178</v>
          </cell>
          <cell r="BA81">
            <v>0</v>
          </cell>
          <cell r="BB81">
            <v>1.0005882352941178</v>
          </cell>
          <cell r="BH81">
            <v>0</v>
          </cell>
          <cell r="BI81">
            <v>1.0005882352941178</v>
          </cell>
          <cell r="BO81">
            <v>0</v>
          </cell>
          <cell r="BP81">
            <v>1.0005882352941178</v>
          </cell>
          <cell r="BV81">
            <v>0</v>
          </cell>
          <cell r="BW81">
            <v>1.0005882352941178</v>
          </cell>
          <cell r="CC81">
            <v>0</v>
          </cell>
          <cell r="CD81">
            <v>1.0005882352941178</v>
          </cell>
          <cell r="CJ81">
            <v>0</v>
          </cell>
          <cell r="CK81">
            <v>1.0005882352941178</v>
          </cell>
          <cell r="CQ81">
            <v>0</v>
          </cell>
          <cell r="CR81">
            <v>1.0005882352941178</v>
          </cell>
          <cell r="CX81">
            <v>0</v>
          </cell>
          <cell r="CY81">
            <v>1.0005882352941178</v>
          </cell>
          <cell r="DE81">
            <v>0</v>
          </cell>
          <cell r="DF81">
            <v>1.0005882352941178</v>
          </cell>
          <cell r="DL81">
            <v>0</v>
          </cell>
          <cell r="DM81">
            <v>1.0005882352941178</v>
          </cell>
          <cell r="DS81">
            <v>0</v>
          </cell>
          <cell r="DT81">
            <v>1.0005882352941178</v>
          </cell>
          <cell r="DZ81">
            <v>0</v>
          </cell>
          <cell r="EA81">
            <v>1.0005882352941178</v>
          </cell>
          <cell r="EG81">
            <v>0</v>
          </cell>
          <cell r="EH81">
            <v>1.0005882352941178</v>
          </cell>
          <cell r="EN81">
            <v>0</v>
          </cell>
          <cell r="EO81">
            <v>1.0005882352941178</v>
          </cell>
        </row>
        <row r="82">
          <cell r="A82" t="str">
            <v>1.1.87</v>
          </cell>
          <cell r="B82" t="str">
            <v xml:space="preserve">   Sala Eléctrica 5100-SEL-002 Area Tostación </v>
          </cell>
          <cell r="C82">
            <v>90</v>
          </cell>
          <cell r="D82">
            <v>42537</v>
          </cell>
          <cell r="E82">
            <v>42550</v>
          </cell>
          <cell r="L82">
            <v>0</v>
          </cell>
          <cell r="R82">
            <v>0</v>
          </cell>
          <cell r="S82">
            <v>0</v>
          </cell>
          <cell r="Y82">
            <v>0</v>
          </cell>
          <cell r="Z82">
            <v>0</v>
          </cell>
          <cell r="AF82">
            <v>0</v>
          </cell>
          <cell r="AG82">
            <v>0</v>
          </cell>
          <cell r="AK82">
            <v>8.8800000000000008</v>
          </cell>
          <cell r="AL82">
            <v>10</v>
          </cell>
          <cell r="AM82">
            <v>0.20977777777777781</v>
          </cell>
          <cell r="AN82">
            <v>0.20977777777777781</v>
          </cell>
          <cell r="AO82">
            <v>10</v>
          </cell>
          <cell r="AP82">
            <v>10</v>
          </cell>
          <cell r="AQ82">
            <v>10</v>
          </cell>
          <cell r="AR82">
            <v>10</v>
          </cell>
          <cell r="AS82">
            <v>10</v>
          </cell>
          <cell r="AT82">
            <v>0.55555555555555558</v>
          </cell>
          <cell r="AU82">
            <v>0.76533333333333342</v>
          </cell>
          <cell r="AV82">
            <v>10</v>
          </cell>
          <cell r="AW82">
            <v>10</v>
          </cell>
          <cell r="AX82">
            <v>1.1200000000000001</v>
          </cell>
          <cell r="BA82">
            <v>0.23466666666666669</v>
          </cell>
          <cell r="BB82">
            <v>1</v>
          </cell>
          <cell r="BH82">
            <v>0</v>
          </cell>
          <cell r="BI82">
            <v>1</v>
          </cell>
          <cell r="BO82">
            <v>0</v>
          </cell>
          <cell r="BP82">
            <v>1</v>
          </cell>
          <cell r="BV82">
            <v>0</v>
          </cell>
          <cell r="BW82">
            <v>1</v>
          </cell>
          <cell r="CC82">
            <v>0</v>
          </cell>
          <cell r="CD82">
            <v>1</v>
          </cell>
          <cell r="CJ82">
            <v>0</v>
          </cell>
          <cell r="CK82">
            <v>1</v>
          </cell>
          <cell r="CQ82">
            <v>0</v>
          </cell>
          <cell r="CR82">
            <v>1</v>
          </cell>
          <cell r="CX82">
            <v>0</v>
          </cell>
          <cell r="CY82">
            <v>1</v>
          </cell>
          <cell r="DE82">
            <v>0</v>
          </cell>
          <cell r="DF82">
            <v>1</v>
          </cell>
          <cell r="DL82">
            <v>0</v>
          </cell>
          <cell r="DM82">
            <v>1</v>
          </cell>
          <cell r="DS82">
            <v>0</v>
          </cell>
          <cell r="DT82">
            <v>1</v>
          </cell>
          <cell r="DZ82">
            <v>0</v>
          </cell>
          <cell r="EA82">
            <v>1</v>
          </cell>
          <cell r="EG82">
            <v>0</v>
          </cell>
          <cell r="EH82">
            <v>1</v>
          </cell>
          <cell r="EN82">
            <v>0</v>
          </cell>
          <cell r="EO82">
            <v>1</v>
          </cell>
        </row>
        <row r="83">
          <cell r="A83" t="str">
            <v>1.1.88</v>
          </cell>
          <cell r="B83" t="str">
            <v xml:space="preserve">   Sala Eléctrica 5100-SEL-003 Area Tostación</v>
          </cell>
          <cell r="C83">
            <v>90</v>
          </cell>
          <cell r="D83">
            <v>42550</v>
          </cell>
          <cell r="E83">
            <v>42563</v>
          </cell>
          <cell r="L83">
            <v>0</v>
          </cell>
          <cell r="R83">
            <v>0</v>
          </cell>
          <cell r="S83">
            <v>0</v>
          </cell>
          <cell r="Y83">
            <v>0</v>
          </cell>
          <cell r="Z83">
            <v>0</v>
          </cell>
          <cell r="AF83">
            <v>0</v>
          </cell>
          <cell r="AG83">
            <v>0</v>
          </cell>
          <cell r="AM83">
            <v>0</v>
          </cell>
          <cell r="AN83">
            <v>0</v>
          </cell>
          <cell r="AT83">
            <v>0</v>
          </cell>
          <cell r="AU83">
            <v>0</v>
          </cell>
          <cell r="AX83">
            <v>8.8800000000000008</v>
          </cell>
          <cell r="AY83">
            <v>10</v>
          </cell>
          <cell r="AZ83">
            <v>10</v>
          </cell>
          <cell r="BA83">
            <v>0.32088888888888889</v>
          </cell>
          <cell r="BB83">
            <v>0.32088888888888889</v>
          </cell>
          <cell r="BC83">
            <v>10</v>
          </cell>
          <cell r="BD83">
            <v>10</v>
          </cell>
          <cell r="BE83">
            <v>10</v>
          </cell>
          <cell r="BF83">
            <v>10</v>
          </cell>
          <cell r="BG83">
            <v>10</v>
          </cell>
          <cell r="BH83">
            <v>0.55555555555555558</v>
          </cell>
          <cell r="BI83">
            <v>0.87644444444444447</v>
          </cell>
          <cell r="BJ83">
            <v>10</v>
          </cell>
          <cell r="BK83">
            <v>1.1200000000000001</v>
          </cell>
          <cell r="BO83">
            <v>0.12355555555555557</v>
          </cell>
          <cell r="BP83">
            <v>1</v>
          </cell>
          <cell r="BV83">
            <v>0</v>
          </cell>
          <cell r="BW83">
            <v>1</v>
          </cell>
          <cell r="CC83">
            <v>0</v>
          </cell>
          <cell r="CD83">
            <v>1</v>
          </cell>
          <cell r="CJ83">
            <v>0</v>
          </cell>
          <cell r="CK83">
            <v>1</v>
          </cell>
          <cell r="CQ83">
            <v>0</v>
          </cell>
          <cell r="CR83">
            <v>1</v>
          </cell>
          <cell r="CX83">
            <v>0</v>
          </cell>
          <cell r="CY83">
            <v>1</v>
          </cell>
          <cell r="DE83">
            <v>0</v>
          </cell>
          <cell r="DF83">
            <v>1</v>
          </cell>
          <cell r="DL83">
            <v>0</v>
          </cell>
          <cell r="DM83">
            <v>1</v>
          </cell>
          <cell r="DS83">
            <v>0</v>
          </cell>
          <cell r="DT83">
            <v>1</v>
          </cell>
          <cell r="DZ83">
            <v>0</v>
          </cell>
          <cell r="EA83">
            <v>1</v>
          </cell>
          <cell r="EG83">
            <v>0</v>
          </cell>
          <cell r="EH83">
            <v>1</v>
          </cell>
          <cell r="EN83">
            <v>0</v>
          </cell>
          <cell r="EO83">
            <v>1</v>
          </cell>
        </row>
        <row r="84">
          <cell r="A84" t="str">
            <v>1.1.89</v>
          </cell>
          <cell r="B84" t="str">
            <v xml:space="preserve">   Sala Eléctrica Planta Osmosis Area Tostación</v>
          </cell>
          <cell r="C84">
            <v>90</v>
          </cell>
          <cell r="D84">
            <v>42563</v>
          </cell>
          <cell r="E84">
            <v>42577</v>
          </cell>
          <cell r="L84">
            <v>0</v>
          </cell>
          <cell r="R84">
            <v>0</v>
          </cell>
          <cell r="S84">
            <v>0</v>
          </cell>
          <cell r="Y84">
            <v>0</v>
          </cell>
          <cell r="Z84">
            <v>0</v>
          </cell>
          <cell r="AF84">
            <v>0</v>
          </cell>
          <cell r="AG84">
            <v>0</v>
          </cell>
          <cell r="AM84">
            <v>0</v>
          </cell>
          <cell r="AN84">
            <v>0</v>
          </cell>
          <cell r="AT84">
            <v>0</v>
          </cell>
          <cell r="AU84">
            <v>0</v>
          </cell>
          <cell r="BA84">
            <v>0</v>
          </cell>
          <cell r="BB84">
            <v>0</v>
          </cell>
          <cell r="BH84">
            <v>0</v>
          </cell>
          <cell r="BI84">
            <v>0</v>
          </cell>
          <cell r="BK84">
            <v>8</v>
          </cell>
          <cell r="BL84">
            <v>9</v>
          </cell>
          <cell r="BM84">
            <v>9</v>
          </cell>
          <cell r="BN84">
            <v>9</v>
          </cell>
          <cell r="BO84">
            <v>0.3888888888888889</v>
          </cell>
          <cell r="BP84">
            <v>0.3888888888888889</v>
          </cell>
          <cell r="BQ84">
            <v>9</v>
          </cell>
          <cell r="BR84">
            <v>9</v>
          </cell>
          <cell r="BS84">
            <v>9</v>
          </cell>
          <cell r="BT84">
            <v>9</v>
          </cell>
          <cell r="BU84">
            <v>9</v>
          </cell>
          <cell r="BV84">
            <v>0.5</v>
          </cell>
          <cell r="BW84">
            <v>0.88888888888888884</v>
          </cell>
          <cell r="BX84">
            <v>9</v>
          </cell>
          <cell r="BY84">
            <v>1</v>
          </cell>
          <cell r="CC84">
            <v>0.1111111111111111</v>
          </cell>
          <cell r="CD84">
            <v>1</v>
          </cell>
          <cell r="CJ84">
            <v>0</v>
          </cell>
          <cell r="CK84">
            <v>1</v>
          </cell>
          <cell r="CQ84">
            <v>0</v>
          </cell>
          <cell r="CR84">
            <v>1</v>
          </cell>
          <cell r="CX84">
            <v>0</v>
          </cell>
          <cell r="CY84">
            <v>1</v>
          </cell>
          <cell r="DE84">
            <v>0</v>
          </cell>
          <cell r="DF84">
            <v>1</v>
          </cell>
          <cell r="DL84">
            <v>0</v>
          </cell>
          <cell r="DM84">
            <v>1</v>
          </cell>
          <cell r="DS84">
            <v>0</v>
          </cell>
          <cell r="DT84">
            <v>1</v>
          </cell>
          <cell r="DZ84">
            <v>0</v>
          </cell>
          <cell r="EA84">
            <v>1</v>
          </cell>
          <cell r="EG84">
            <v>0</v>
          </cell>
          <cell r="EH84">
            <v>1</v>
          </cell>
          <cell r="EN84">
            <v>0</v>
          </cell>
          <cell r="EO84">
            <v>1</v>
          </cell>
        </row>
        <row r="85">
          <cell r="A85" t="str">
            <v>1.1.90</v>
          </cell>
          <cell r="B85" t="str">
            <v xml:space="preserve">   Sala Eléctrica Despachos Acidos Area Tostación</v>
          </cell>
          <cell r="C85">
            <v>90</v>
          </cell>
          <cell r="D85">
            <v>42577</v>
          </cell>
          <cell r="E85">
            <v>42590</v>
          </cell>
          <cell r="L85">
            <v>0</v>
          </cell>
          <cell r="R85">
            <v>0</v>
          </cell>
          <cell r="S85">
            <v>0</v>
          </cell>
          <cell r="Y85">
            <v>0</v>
          </cell>
          <cell r="Z85">
            <v>0</v>
          </cell>
          <cell r="AF85">
            <v>0</v>
          </cell>
          <cell r="AG85">
            <v>0</v>
          </cell>
          <cell r="AM85">
            <v>0</v>
          </cell>
          <cell r="AN85">
            <v>0</v>
          </cell>
          <cell r="AT85">
            <v>0</v>
          </cell>
          <cell r="AU85">
            <v>0</v>
          </cell>
          <cell r="BA85">
            <v>0</v>
          </cell>
          <cell r="BB85">
            <v>0</v>
          </cell>
          <cell r="BH85">
            <v>0</v>
          </cell>
          <cell r="BI85">
            <v>0</v>
          </cell>
          <cell r="BO85">
            <v>0</v>
          </cell>
          <cell r="BP85">
            <v>0</v>
          </cell>
          <cell r="BV85">
            <v>0</v>
          </cell>
          <cell r="BW85">
            <v>0</v>
          </cell>
          <cell r="BY85">
            <v>8.8800000000000008</v>
          </cell>
          <cell r="BZ85">
            <v>10</v>
          </cell>
          <cell r="CA85">
            <v>10</v>
          </cell>
          <cell r="CB85">
            <v>10</v>
          </cell>
          <cell r="CC85">
            <v>0.43200000000000005</v>
          </cell>
          <cell r="CD85">
            <v>0.43200000000000005</v>
          </cell>
          <cell r="CE85">
            <v>10</v>
          </cell>
          <cell r="CF85">
            <v>10</v>
          </cell>
          <cell r="CG85">
            <v>10</v>
          </cell>
          <cell r="CH85">
            <v>10</v>
          </cell>
          <cell r="CI85">
            <v>10</v>
          </cell>
          <cell r="CJ85">
            <v>0.55555555555555558</v>
          </cell>
          <cell r="CK85">
            <v>0.98755555555555563</v>
          </cell>
          <cell r="CL85">
            <v>1.1200000000000001</v>
          </cell>
          <cell r="CQ85">
            <v>1.2444444444444445E-2</v>
          </cell>
          <cell r="CR85">
            <v>1</v>
          </cell>
          <cell r="CX85">
            <v>0</v>
          </cell>
          <cell r="CY85">
            <v>1</v>
          </cell>
          <cell r="DE85">
            <v>0</v>
          </cell>
          <cell r="DF85">
            <v>1</v>
          </cell>
          <cell r="DL85">
            <v>0</v>
          </cell>
          <cell r="DM85">
            <v>1</v>
          </cell>
          <cell r="DS85">
            <v>0</v>
          </cell>
          <cell r="DT85">
            <v>1</v>
          </cell>
          <cell r="DZ85">
            <v>0</v>
          </cell>
          <cell r="EA85">
            <v>1</v>
          </cell>
          <cell r="EG85">
            <v>0</v>
          </cell>
          <cell r="EH85">
            <v>1</v>
          </cell>
          <cell r="EN85">
            <v>0</v>
          </cell>
          <cell r="EO85">
            <v>1</v>
          </cell>
        </row>
        <row r="86">
          <cell r="A86" t="str">
            <v>1.1.91</v>
          </cell>
          <cell r="B86" t="str">
            <v xml:space="preserve">   Sala Eléctrica E-HOUSE DOMO, Area Tostación</v>
          </cell>
          <cell r="C86">
            <v>95</v>
          </cell>
          <cell r="D86">
            <v>42590</v>
          </cell>
          <cell r="E86">
            <v>42604</v>
          </cell>
          <cell r="L86">
            <v>0</v>
          </cell>
          <cell r="R86">
            <v>0</v>
          </cell>
          <cell r="S86">
            <v>0</v>
          </cell>
          <cell r="Y86">
            <v>0</v>
          </cell>
          <cell r="Z86">
            <v>0</v>
          </cell>
          <cell r="AF86">
            <v>0</v>
          </cell>
          <cell r="AG86">
            <v>0</v>
          </cell>
          <cell r="AM86">
            <v>0</v>
          </cell>
          <cell r="AN86">
            <v>0</v>
          </cell>
          <cell r="AT86">
            <v>0</v>
          </cell>
          <cell r="AU86">
            <v>0</v>
          </cell>
          <cell r="BA86">
            <v>0</v>
          </cell>
          <cell r="BB86">
            <v>0</v>
          </cell>
          <cell r="BH86">
            <v>0</v>
          </cell>
          <cell r="BI86">
            <v>0</v>
          </cell>
          <cell r="BO86">
            <v>0</v>
          </cell>
          <cell r="BP86">
            <v>0</v>
          </cell>
          <cell r="BV86">
            <v>0</v>
          </cell>
          <cell r="BW86">
            <v>0</v>
          </cell>
          <cell r="CC86">
            <v>0</v>
          </cell>
          <cell r="CD86">
            <v>0</v>
          </cell>
          <cell r="CJ86">
            <v>0</v>
          </cell>
          <cell r="CK86">
            <v>0</v>
          </cell>
          <cell r="CL86">
            <v>8.4499999999999993</v>
          </cell>
          <cell r="CM86">
            <v>9.5</v>
          </cell>
          <cell r="CN86">
            <v>9.5</v>
          </cell>
          <cell r="CO86">
            <v>9.5</v>
          </cell>
          <cell r="CP86">
            <v>9.5</v>
          </cell>
          <cell r="CQ86">
            <v>0.48894736842105269</v>
          </cell>
          <cell r="CR86">
            <v>0.48894736842105269</v>
          </cell>
          <cell r="CS86">
            <v>9.5</v>
          </cell>
          <cell r="CT86">
            <v>9.5</v>
          </cell>
          <cell r="CU86">
            <v>9.5</v>
          </cell>
          <cell r="CV86">
            <v>9.5</v>
          </cell>
          <cell r="CW86">
            <v>9.5</v>
          </cell>
          <cell r="CX86">
            <v>0.5</v>
          </cell>
          <cell r="CY86">
            <v>0.98894736842105269</v>
          </cell>
          <cell r="CZ86">
            <v>1.05</v>
          </cell>
          <cell r="DE86">
            <v>1.1052631578947369E-2</v>
          </cell>
          <cell r="DF86">
            <v>1</v>
          </cell>
          <cell r="DL86">
            <v>0</v>
          </cell>
          <cell r="DM86">
            <v>1</v>
          </cell>
          <cell r="DS86">
            <v>0</v>
          </cell>
          <cell r="DT86">
            <v>1</v>
          </cell>
          <cell r="DZ86">
            <v>0</v>
          </cell>
          <cell r="EA86">
            <v>1</v>
          </cell>
          <cell r="EG86">
            <v>0</v>
          </cell>
          <cell r="EH86">
            <v>1</v>
          </cell>
          <cell r="EN86">
            <v>0</v>
          </cell>
          <cell r="EO86">
            <v>1</v>
          </cell>
        </row>
        <row r="87">
          <cell r="A87" t="str">
            <v>1.1.92</v>
          </cell>
          <cell r="B87" t="str">
            <v xml:space="preserve">   Sala Eléctrica Sala EECOL</v>
          </cell>
          <cell r="C87">
            <v>95</v>
          </cell>
          <cell r="D87">
            <v>42604</v>
          </cell>
          <cell r="E87">
            <v>42618</v>
          </cell>
          <cell r="L87">
            <v>0</v>
          </cell>
          <cell r="R87">
            <v>0</v>
          </cell>
          <cell r="S87">
            <v>0</v>
          </cell>
          <cell r="Y87">
            <v>0</v>
          </cell>
          <cell r="Z87">
            <v>0</v>
          </cell>
          <cell r="AF87">
            <v>0</v>
          </cell>
          <cell r="AG87">
            <v>0</v>
          </cell>
          <cell r="AM87">
            <v>0</v>
          </cell>
          <cell r="AN87">
            <v>0</v>
          </cell>
          <cell r="AT87">
            <v>0</v>
          </cell>
          <cell r="AU87">
            <v>0</v>
          </cell>
          <cell r="BA87">
            <v>0</v>
          </cell>
          <cell r="BB87">
            <v>0</v>
          </cell>
          <cell r="BH87">
            <v>0</v>
          </cell>
          <cell r="BI87">
            <v>0</v>
          </cell>
          <cell r="BO87">
            <v>0</v>
          </cell>
          <cell r="BP87">
            <v>0</v>
          </cell>
          <cell r="BV87">
            <v>0</v>
          </cell>
          <cell r="BW87">
            <v>0</v>
          </cell>
          <cell r="CC87">
            <v>0</v>
          </cell>
          <cell r="CD87">
            <v>0</v>
          </cell>
          <cell r="CJ87">
            <v>0</v>
          </cell>
          <cell r="CK87">
            <v>0</v>
          </cell>
          <cell r="CQ87">
            <v>0</v>
          </cell>
          <cell r="CR87">
            <v>0</v>
          </cell>
          <cell r="CX87">
            <v>0</v>
          </cell>
          <cell r="CY87">
            <v>0</v>
          </cell>
          <cell r="CZ87">
            <v>8.4499999999999993</v>
          </cell>
          <cell r="DA87">
            <v>9.5</v>
          </cell>
          <cell r="DB87">
            <v>9.5</v>
          </cell>
          <cell r="DC87">
            <v>9.5</v>
          </cell>
          <cell r="DD87">
            <v>9.5</v>
          </cell>
          <cell r="DE87">
            <v>0.48894736842105269</v>
          </cell>
          <cell r="DF87">
            <v>0.48894736842105269</v>
          </cell>
          <cell r="DG87">
            <v>9.5</v>
          </cell>
          <cell r="DH87">
            <v>9.5</v>
          </cell>
          <cell r="DI87">
            <v>9.5</v>
          </cell>
          <cell r="DJ87">
            <v>9.5</v>
          </cell>
          <cell r="DK87">
            <v>9.5</v>
          </cell>
          <cell r="DL87">
            <v>0.5</v>
          </cell>
          <cell r="DM87">
            <v>0.98894736842105269</v>
          </cell>
          <cell r="DN87">
            <v>1.05</v>
          </cell>
          <cell r="DS87">
            <v>1.1052631578947369E-2</v>
          </cell>
          <cell r="DT87">
            <v>1</v>
          </cell>
          <cell r="DZ87">
            <v>0</v>
          </cell>
          <cell r="EA87">
            <v>1</v>
          </cell>
          <cell r="EG87">
            <v>0</v>
          </cell>
          <cell r="EH87">
            <v>1</v>
          </cell>
          <cell r="EN87">
            <v>0</v>
          </cell>
          <cell r="EO87">
            <v>1</v>
          </cell>
        </row>
        <row r="88">
          <cell r="B88" t="str">
            <v xml:space="preserve">   Termino Trabajos Sala Electricas</v>
          </cell>
          <cell r="C88">
            <v>0</v>
          </cell>
          <cell r="D88">
            <v>42618</v>
          </cell>
          <cell r="E88">
            <v>42618</v>
          </cell>
          <cell r="L88" t="e">
            <v>#DIV/0!</v>
          </cell>
          <cell r="R88" t="e">
            <v>#DIV/0!</v>
          </cell>
          <cell r="S88" t="e">
            <v>#DIV/0!</v>
          </cell>
          <cell r="Y88" t="e">
            <v>#DIV/0!</v>
          </cell>
          <cell r="Z88" t="e">
            <v>#DIV/0!</v>
          </cell>
          <cell r="AF88" t="e">
            <v>#DIV/0!</v>
          </cell>
          <cell r="AG88" t="e">
            <v>#DIV/0!</v>
          </cell>
          <cell r="AM88" t="e">
            <v>#DIV/0!</v>
          </cell>
          <cell r="AN88" t="e">
            <v>#DIV/0!</v>
          </cell>
          <cell r="AT88" t="e">
            <v>#DIV/0!</v>
          </cell>
          <cell r="AU88" t="e">
            <v>#DIV/0!</v>
          </cell>
          <cell r="BA88" t="e">
            <v>#DIV/0!</v>
          </cell>
          <cell r="BB88" t="e">
            <v>#DIV/0!</v>
          </cell>
          <cell r="BH88" t="e">
            <v>#DIV/0!</v>
          </cell>
          <cell r="BI88" t="e">
            <v>#DIV/0!</v>
          </cell>
          <cell r="BO88" t="e">
            <v>#DIV/0!</v>
          </cell>
          <cell r="BP88" t="e">
            <v>#DIV/0!</v>
          </cell>
          <cell r="BV88" t="e">
            <v>#DIV/0!</v>
          </cell>
          <cell r="BW88" t="e">
            <v>#DIV/0!</v>
          </cell>
          <cell r="CC88" t="e">
            <v>#DIV/0!</v>
          </cell>
          <cell r="CD88" t="e">
            <v>#DIV/0!</v>
          </cell>
          <cell r="CJ88" t="e">
            <v>#DIV/0!</v>
          </cell>
          <cell r="CK88" t="e">
            <v>#DIV/0!</v>
          </cell>
          <cell r="CQ88" t="e">
            <v>#DIV/0!</v>
          </cell>
          <cell r="CR88" t="e">
            <v>#DIV/0!</v>
          </cell>
          <cell r="CX88" t="e">
            <v>#DIV/0!</v>
          </cell>
          <cell r="CY88" t="e">
            <v>#DIV/0!</v>
          </cell>
          <cell r="DE88" t="e">
            <v>#DIV/0!</v>
          </cell>
          <cell r="DF88" t="e">
            <v>#DIV/0!</v>
          </cell>
          <cell r="DL88" t="e">
            <v>#DIV/0!</v>
          </cell>
          <cell r="DM88" t="e">
            <v>#DIV/0!</v>
          </cell>
          <cell r="DS88" t="e">
            <v>#DIV/0!</v>
          </cell>
          <cell r="DT88" t="e">
            <v>#DIV/0!</v>
          </cell>
          <cell r="DZ88" t="e">
            <v>#DIV/0!</v>
          </cell>
          <cell r="EA88" t="e">
            <v>#DIV/0!</v>
          </cell>
          <cell r="EG88" t="e">
            <v>#DIV/0!</v>
          </cell>
          <cell r="EH88" t="e">
            <v>#DIV/0!</v>
          </cell>
          <cell r="EN88" t="e">
            <v>#DIV/0!</v>
          </cell>
          <cell r="EO88" t="e">
            <v>#DIV/0!</v>
          </cell>
        </row>
        <row r="89">
          <cell r="B89" t="str">
            <v xml:space="preserve">   Termino Proyecto General</v>
          </cell>
          <cell r="C89">
            <v>0</v>
          </cell>
          <cell r="D89">
            <v>42618</v>
          </cell>
          <cell r="E89">
            <v>42618</v>
          </cell>
          <cell r="L89" t="e">
            <v>#DIV/0!</v>
          </cell>
          <cell r="R89" t="e">
            <v>#DIV/0!</v>
          </cell>
          <cell r="S89" t="e">
            <v>#DIV/0!</v>
          </cell>
          <cell r="Y89" t="e">
            <v>#DIV/0!</v>
          </cell>
          <cell r="Z89" t="e">
            <v>#DIV/0!</v>
          </cell>
          <cell r="AF89" t="e">
            <v>#DIV/0!</v>
          </cell>
          <cell r="AG89" t="e">
            <v>#DIV/0!</v>
          </cell>
          <cell r="AM89" t="e">
            <v>#DIV/0!</v>
          </cell>
          <cell r="AN89" t="e">
            <v>#DIV/0!</v>
          </cell>
          <cell r="AT89" t="e">
            <v>#DIV/0!</v>
          </cell>
          <cell r="AU89" t="e">
            <v>#DIV/0!</v>
          </cell>
          <cell r="BA89" t="e">
            <v>#DIV/0!</v>
          </cell>
          <cell r="BB89" t="e">
            <v>#DIV/0!</v>
          </cell>
          <cell r="BH89" t="e">
            <v>#DIV/0!</v>
          </cell>
          <cell r="BI89" t="e">
            <v>#DIV/0!</v>
          </cell>
          <cell r="BO89" t="e">
            <v>#DIV/0!</v>
          </cell>
          <cell r="BP89" t="e">
            <v>#DIV/0!</v>
          </cell>
          <cell r="BV89" t="e">
            <v>#DIV/0!</v>
          </cell>
          <cell r="BW89" t="e">
            <v>#DIV/0!</v>
          </cell>
          <cell r="CC89" t="e">
            <v>#DIV/0!</v>
          </cell>
          <cell r="CD89" t="e">
            <v>#DIV/0!</v>
          </cell>
          <cell r="CJ89" t="e">
            <v>#DIV/0!</v>
          </cell>
          <cell r="CK89" t="e">
            <v>#DIV/0!</v>
          </cell>
          <cell r="CQ89" t="e">
            <v>#DIV/0!</v>
          </cell>
          <cell r="CR89" t="e">
            <v>#DIV/0!</v>
          </cell>
          <cell r="CX89" t="e">
            <v>#DIV/0!</v>
          </cell>
          <cell r="CY89" t="e">
            <v>#DIV/0!</v>
          </cell>
          <cell r="DE89" t="e">
            <v>#DIV/0!</v>
          </cell>
          <cell r="DF89" t="e">
            <v>#DIV/0!</v>
          </cell>
          <cell r="DL89" t="e">
            <v>#DIV/0!</v>
          </cell>
          <cell r="DM89" t="e">
            <v>#DIV/0!</v>
          </cell>
          <cell r="DS89" t="e">
            <v>#DIV/0!</v>
          </cell>
          <cell r="DT89" t="e">
            <v>#DIV/0!</v>
          </cell>
          <cell r="DZ89" t="e">
            <v>#DIV/0!</v>
          </cell>
          <cell r="EA89" t="e">
            <v>#DIV/0!</v>
          </cell>
          <cell r="EG89" t="e">
            <v>#DIV/0!</v>
          </cell>
          <cell r="EH89" t="e">
            <v>#DIV/0!</v>
          </cell>
          <cell r="EN89" t="e">
            <v>#DIV/0!</v>
          </cell>
          <cell r="EO89" t="e">
            <v>#DIV/0!</v>
          </cell>
        </row>
        <row r="90">
          <cell r="B90">
            <v>77</v>
          </cell>
          <cell r="C90">
            <v>0</v>
          </cell>
          <cell r="D90" t="str">
            <v>NOD</v>
          </cell>
          <cell r="E90" t="str">
            <v>NOD</v>
          </cell>
          <cell r="L90" t="e">
            <v>#DIV/0!</v>
          </cell>
          <cell r="R90" t="e">
            <v>#DIV/0!</v>
          </cell>
          <cell r="S90" t="e">
            <v>#DIV/0!</v>
          </cell>
          <cell r="Y90" t="e">
            <v>#DIV/0!</v>
          </cell>
          <cell r="Z90" t="e">
            <v>#DIV/0!</v>
          </cell>
          <cell r="AF90" t="e">
            <v>#DIV/0!</v>
          </cell>
          <cell r="AG90" t="e">
            <v>#DIV/0!</v>
          </cell>
          <cell r="AM90" t="e">
            <v>#DIV/0!</v>
          </cell>
          <cell r="AN90" t="e">
            <v>#DIV/0!</v>
          </cell>
        </row>
        <row r="91">
          <cell r="L91" t="e">
            <v>#DIV/0!</v>
          </cell>
          <cell r="R91" t="e">
            <v>#DIV/0!</v>
          </cell>
          <cell r="S91" t="e">
            <v>#DIV/0!</v>
          </cell>
          <cell r="Y91" t="e">
            <v>#DIV/0!</v>
          </cell>
          <cell r="Z91" t="e">
            <v>#DIV/0!</v>
          </cell>
          <cell r="AF91" t="e">
            <v>#DIV/0!</v>
          </cell>
          <cell r="AG91" t="e">
            <v>#DIV/0!</v>
          </cell>
          <cell r="AM91" t="e">
            <v>#DIV/0!</v>
          </cell>
          <cell r="AN91" t="e">
            <v>#DIV/0!</v>
          </cell>
        </row>
        <row r="92">
          <cell r="AM92" t="e">
            <v>#DIV/0!</v>
          </cell>
          <cell r="AN92" t="e">
            <v>#DIV/0!</v>
          </cell>
        </row>
        <row r="93">
          <cell r="AM93" t="e">
            <v>#DIV/0!</v>
          </cell>
          <cell r="AN93" t="e">
            <v>#DIV/0!</v>
          </cell>
        </row>
        <row r="94">
          <cell r="AM94" t="e">
            <v>#DIV/0!</v>
          </cell>
          <cell r="AN94" t="e">
            <v>#DIV/0!</v>
          </cell>
        </row>
        <row r="95">
          <cell r="AM95" t="e">
            <v>#DIV/0!</v>
          </cell>
          <cell r="AN95" t="e">
            <v>#DIV/0!</v>
          </cell>
        </row>
        <row r="96">
          <cell r="AM96" t="e">
            <v>#DIV/0!</v>
          </cell>
          <cell r="AN96" t="e">
            <v>#DIV/0!</v>
          </cell>
        </row>
        <row r="97">
          <cell r="AM97" t="e">
            <v>#DIV/0!</v>
          </cell>
          <cell r="AN97" t="e">
            <v>#DIV/0!</v>
          </cell>
        </row>
        <row r="98">
          <cell r="AM98" t="e">
            <v>#DIV/0!</v>
          </cell>
          <cell r="AN98" t="e">
            <v>#DIV/0!</v>
          </cell>
        </row>
        <row r="99">
          <cell r="AM99" t="e">
            <v>#DIV/0!</v>
          </cell>
          <cell r="AN99" t="e">
            <v>#DIV/0!</v>
          </cell>
        </row>
        <row r="100">
          <cell r="AM100" t="e">
            <v>#DIV/0!</v>
          </cell>
          <cell r="AN100" t="e">
            <v>#DIV/0!</v>
          </cell>
        </row>
        <row r="101">
          <cell r="AM101" t="e">
            <v>#DIV/0!</v>
          </cell>
          <cell r="AN101" t="e">
            <v>#DIV/0!</v>
          </cell>
        </row>
        <row r="102">
          <cell r="AM102" t="e">
            <v>#DIV/0!</v>
          </cell>
          <cell r="AN102" t="e">
            <v>#DIV/0!</v>
          </cell>
        </row>
        <row r="103">
          <cell r="AM103" t="e">
            <v>#DIV/0!</v>
          </cell>
          <cell r="AN103" t="e">
            <v>#DIV/0!</v>
          </cell>
        </row>
        <row r="104">
          <cell r="AM104" t="e">
            <v>#DIV/0!</v>
          </cell>
          <cell r="AN104" t="e">
            <v>#DIV/0!</v>
          </cell>
        </row>
        <row r="105">
          <cell r="AM105" t="e">
            <v>#DIV/0!</v>
          </cell>
          <cell r="AN105" t="e">
            <v>#DIV/0!</v>
          </cell>
        </row>
        <row r="106">
          <cell r="AM106" t="e">
            <v>#DIV/0!</v>
          </cell>
          <cell r="AN106" t="e">
            <v>#DIV/0!</v>
          </cell>
        </row>
        <row r="107">
          <cell r="AM107" t="e">
            <v>#DIV/0!</v>
          </cell>
          <cell r="AN107" t="e">
            <v>#DIV/0!</v>
          </cell>
        </row>
        <row r="108">
          <cell r="AM108" t="e">
            <v>#DIV/0!</v>
          </cell>
          <cell r="AN108" t="e">
            <v>#DIV/0!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15"/>
  <sheetViews>
    <sheetView tabSelected="1" workbookViewId="0">
      <selection activeCell="K17" sqref="K17"/>
    </sheetView>
  </sheetViews>
  <sheetFormatPr baseColWidth="10" defaultRowHeight="12.75" outlineLevelRow="1" x14ac:dyDescent="0.2"/>
  <cols>
    <col min="1" max="1" width="23.5703125" style="1" customWidth="1"/>
    <col min="2" max="2" width="6.5703125" style="1" customWidth="1"/>
    <col min="3" max="3" width="12" style="234" customWidth="1"/>
    <col min="4" max="4" width="85.5703125" style="3" customWidth="1"/>
    <col min="5" max="5" width="6.85546875" style="4" customWidth="1"/>
    <col min="6" max="6" width="16.28515625" style="4" customWidth="1"/>
    <col min="7" max="7" width="17.140625" style="3" customWidth="1"/>
    <col min="8" max="8" width="5.140625" style="4" customWidth="1"/>
    <col min="9" max="9" width="16.28515625" style="4" customWidth="1"/>
    <col min="10" max="10" width="17" style="3" customWidth="1"/>
    <col min="11" max="11" width="10.42578125" style="3" customWidth="1"/>
    <col min="12" max="12" width="12.5703125" style="3" customWidth="1"/>
    <col min="13" max="13" width="11.85546875" style="3" customWidth="1"/>
    <col min="14" max="14" width="7.85546875" style="3" customWidth="1"/>
    <col min="15" max="15" width="22.42578125" style="5" customWidth="1"/>
    <col min="16" max="22" width="2.42578125" style="3" customWidth="1"/>
    <col min="23" max="23" width="9.85546875" style="3" customWidth="1"/>
    <col min="24" max="24" width="8.85546875" style="3" customWidth="1"/>
    <col min="25" max="25" width="2.42578125" style="3" customWidth="1"/>
    <col min="26" max="26" width="2.140625" style="3" customWidth="1"/>
    <col min="27" max="31" width="2.42578125" style="3" customWidth="1"/>
    <col min="32" max="32" width="11.28515625" style="3" customWidth="1"/>
    <col min="33" max="39" width="2.42578125" style="3" customWidth="1"/>
    <col min="40" max="40" width="11.85546875" style="3" customWidth="1"/>
    <col min="41" max="47" width="2.42578125" style="3" customWidth="1"/>
    <col min="48" max="48" width="11.42578125" style="3" customWidth="1"/>
    <col min="49" max="55" width="2.42578125" style="3" customWidth="1"/>
    <col min="56" max="56" width="11.28515625" style="3" customWidth="1"/>
    <col min="57" max="65" width="2.140625" style="3" customWidth="1"/>
    <col min="66" max="66" width="5.28515625" style="3" customWidth="1"/>
    <col min="67" max="68" width="13.7109375" style="3" hidden="1" customWidth="1"/>
    <col min="69" max="69" width="14.85546875" style="3" hidden="1" customWidth="1"/>
    <col min="70" max="70" width="73.7109375" style="3" customWidth="1"/>
    <col min="71" max="71" width="1.42578125" style="6" customWidth="1"/>
    <col min="72" max="74" width="11.42578125" style="6"/>
    <col min="75" max="75" width="12.28515625" style="6" customWidth="1"/>
    <col min="76" max="76" width="14.140625" style="6" bestFit="1" customWidth="1"/>
    <col min="77" max="80" width="14.85546875" style="6" bestFit="1" customWidth="1"/>
    <col min="81" max="81" width="14.140625" style="6" bestFit="1" customWidth="1"/>
    <col min="82" max="82" width="13.28515625" style="6" customWidth="1"/>
    <col min="83" max="16384" width="11.42578125" style="6"/>
  </cols>
  <sheetData>
    <row r="1" spans="1:79" x14ac:dyDescent="0.2">
      <c r="C1" s="2"/>
    </row>
    <row r="2" spans="1:79" ht="18" customHeight="1" x14ac:dyDescent="0.2">
      <c r="C2" s="287" t="str">
        <f>+[1]Portada!E4</f>
        <v>SERVICIO NORMALIZACION SAPCI SEGUNDA ETAPA EN SALAS ELECTRICAS Y CORREAS DMH</v>
      </c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</row>
    <row r="3" spans="1:79" ht="18" customHeight="1" x14ac:dyDescent="0.2">
      <c r="C3" s="288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Y3" s="287"/>
      <c r="AZ3" s="287"/>
      <c r="BA3" s="287"/>
      <c r="BB3" s="287"/>
      <c r="BC3" s="287"/>
      <c r="BD3" s="287"/>
      <c r="BE3" s="287"/>
      <c r="BF3" s="287"/>
      <c r="BG3" s="287"/>
      <c r="BH3" s="287"/>
      <c r="BI3" s="287"/>
      <c r="BJ3" s="287"/>
      <c r="BK3" s="287"/>
      <c r="BL3" s="287"/>
      <c r="BM3" s="287"/>
      <c r="BN3" s="287"/>
      <c r="BO3" s="287"/>
      <c r="BP3" s="287"/>
      <c r="BQ3" s="287"/>
      <c r="BR3" s="287"/>
    </row>
    <row r="4" spans="1:79" ht="18" x14ac:dyDescent="0.2">
      <c r="C4" s="288" t="str">
        <f>'[1]1. Resumen Ejecutivo'!$A$4</f>
        <v>Semana del 02-05-2016 al 12-06-2016</v>
      </c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87"/>
      <c r="BQ4" s="287"/>
      <c r="BR4" s="287"/>
    </row>
    <row r="5" spans="1:79" ht="15" customHeight="1" x14ac:dyDescent="0.2"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</row>
    <row r="6" spans="1:79" s="13" customFormat="1" ht="21" customHeight="1" x14ac:dyDescent="0.25">
      <c r="A6" s="8" t="s">
        <v>0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2"/>
    </row>
    <row r="7" spans="1:79" ht="15" customHeight="1" thickBo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79" s="18" customFormat="1" ht="13.5" customHeight="1" thickBot="1" x14ac:dyDescent="0.25">
      <c r="A8" s="14"/>
      <c r="B8" s="290" t="s">
        <v>1</v>
      </c>
      <c r="C8" s="14"/>
      <c r="D8" s="15"/>
      <c r="E8" s="293" t="s">
        <v>2</v>
      </c>
      <c r="F8" s="294"/>
      <c r="G8" s="295"/>
      <c r="H8" s="293" t="s">
        <v>3</v>
      </c>
      <c r="I8" s="294"/>
      <c r="J8" s="295"/>
      <c r="K8" s="293" t="s">
        <v>4</v>
      </c>
      <c r="L8" s="294"/>
      <c r="M8" s="294"/>
      <c r="N8" s="295"/>
      <c r="O8" s="302" t="s">
        <v>5</v>
      </c>
      <c r="P8" s="305" t="s">
        <v>6</v>
      </c>
      <c r="Q8" s="306"/>
      <c r="R8" s="306"/>
      <c r="S8" s="306"/>
      <c r="T8" s="306"/>
      <c r="U8" s="306"/>
      <c r="V8" s="306"/>
      <c r="W8" s="306"/>
      <c r="X8" s="307"/>
      <c r="Y8" s="284" t="s">
        <v>7</v>
      </c>
      <c r="Z8" s="285"/>
      <c r="AA8" s="285"/>
      <c r="AB8" s="285"/>
      <c r="AC8" s="285"/>
      <c r="AD8" s="285"/>
      <c r="AE8" s="285"/>
      <c r="AF8" s="286"/>
      <c r="AG8" s="284" t="s">
        <v>7</v>
      </c>
      <c r="AH8" s="285"/>
      <c r="AI8" s="285"/>
      <c r="AJ8" s="285"/>
      <c r="AK8" s="285"/>
      <c r="AL8" s="285"/>
      <c r="AM8" s="285"/>
      <c r="AN8" s="286"/>
      <c r="AO8" s="284" t="s">
        <v>7</v>
      </c>
      <c r="AP8" s="285"/>
      <c r="AQ8" s="285"/>
      <c r="AR8" s="285"/>
      <c r="AS8" s="285"/>
      <c r="AT8" s="285"/>
      <c r="AU8" s="285"/>
      <c r="AV8" s="286"/>
      <c r="AW8" s="308" t="s">
        <v>8</v>
      </c>
      <c r="AX8" s="309"/>
      <c r="AY8" s="309"/>
      <c r="AZ8" s="309"/>
      <c r="BA8" s="309"/>
      <c r="BB8" s="309"/>
      <c r="BC8" s="309"/>
      <c r="BD8" s="310"/>
      <c r="BE8" s="311" t="s">
        <v>9</v>
      </c>
      <c r="BF8" s="312"/>
      <c r="BG8" s="312"/>
      <c r="BH8" s="312"/>
      <c r="BI8" s="312"/>
      <c r="BJ8" s="312"/>
      <c r="BK8" s="312"/>
      <c r="BL8" s="312"/>
      <c r="BM8" s="313"/>
      <c r="BN8" s="314" t="s">
        <v>10</v>
      </c>
      <c r="BO8" s="266" t="s">
        <v>11</v>
      </c>
      <c r="BP8" s="16"/>
      <c r="BQ8" s="266" t="s">
        <v>12</v>
      </c>
      <c r="BR8" s="17"/>
    </row>
    <row r="9" spans="1:79" s="18" customFormat="1" ht="13.5" customHeight="1" thickBot="1" x14ac:dyDescent="0.25">
      <c r="A9" s="19"/>
      <c r="B9" s="291"/>
      <c r="C9" s="19"/>
      <c r="D9" s="20"/>
      <c r="E9" s="296"/>
      <c r="F9" s="297"/>
      <c r="G9" s="298"/>
      <c r="H9" s="296"/>
      <c r="I9" s="297"/>
      <c r="J9" s="298"/>
      <c r="K9" s="296"/>
      <c r="L9" s="297"/>
      <c r="M9" s="297"/>
      <c r="N9" s="298"/>
      <c r="O9" s="303"/>
      <c r="P9" s="271" t="s">
        <v>13</v>
      </c>
      <c r="Q9" s="272"/>
      <c r="R9" s="272"/>
      <c r="S9" s="272"/>
      <c r="T9" s="272"/>
      <c r="U9" s="272"/>
      <c r="V9" s="272"/>
      <c r="W9" s="272"/>
      <c r="X9" s="273"/>
      <c r="Y9" s="274" t="s">
        <v>14</v>
      </c>
      <c r="Z9" s="275"/>
      <c r="AA9" s="275"/>
      <c r="AB9" s="275"/>
      <c r="AC9" s="275"/>
      <c r="AD9" s="275"/>
      <c r="AE9" s="275"/>
      <c r="AF9" s="276"/>
      <c r="AG9" s="274" t="s">
        <v>15</v>
      </c>
      <c r="AH9" s="275"/>
      <c r="AI9" s="275"/>
      <c r="AJ9" s="275"/>
      <c r="AK9" s="275"/>
      <c r="AL9" s="275"/>
      <c r="AM9" s="275"/>
      <c r="AN9" s="276"/>
      <c r="AO9" s="277" t="s">
        <v>16</v>
      </c>
      <c r="AP9" s="278"/>
      <c r="AQ9" s="278"/>
      <c r="AR9" s="278"/>
      <c r="AS9" s="278"/>
      <c r="AT9" s="278"/>
      <c r="AU9" s="278"/>
      <c r="AV9" s="279"/>
      <c r="AW9" s="280" t="s">
        <v>17</v>
      </c>
      <c r="AX9" s="281"/>
      <c r="AY9" s="281"/>
      <c r="AZ9" s="281"/>
      <c r="BA9" s="281"/>
      <c r="BB9" s="281"/>
      <c r="BC9" s="281"/>
      <c r="BD9" s="282"/>
      <c r="BE9" s="283" t="s">
        <v>18</v>
      </c>
      <c r="BF9" s="258" t="s">
        <v>19</v>
      </c>
      <c r="BG9" s="258" t="s">
        <v>20</v>
      </c>
      <c r="BH9" s="258" t="s">
        <v>21</v>
      </c>
      <c r="BI9" s="269" t="s">
        <v>22</v>
      </c>
      <c r="BJ9" s="269" t="s">
        <v>23</v>
      </c>
      <c r="BK9" s="269" t="s">
        <v>24</v>
      </c>
      <c r="BL9" s="258" t="s">
        <v>25</v>
      </c>
      <c r="BM9" s="259" t="s">
        <v>26</v>
      </c>
      <c r="BN9" s="315"/>
      <c r="BO9" s="267"/>
      <c r="BP9" s="21"/>
      <c r="BQ9" s="267"/>
      <c r="BR9" s="22"/>
      <c r="BT9" s="6"/>
      <c r="BU9" s="6"/>
      <c r="BV9" s="6"/>
      <c r="BW9" s="6"/>
      <c r="BX9" s="6"/>
      <c r="BY9" s="6"/>
      <c r="BZ9" s="6"/>
      <c r="CA9" s="6"/>
    </row>
    <row r="10" spans="1:79" s="18" customFormat="1" ht="15.75" customHeight="1" thickBot="1" x14ac:dyDescent="0.25">
      <c r="A10" s="23"/>
      <c r="B10" s="291"/>
      <c r="C10" s="23"/>
      <c r="D10" s="24"/>
      <c r="E10" s="299"/>
      <c r="F10" s="300"/>
      <c r="G10" s="301"/>
      <c r="H10" s="299"/>
      <c r="I10" s="300"/>
      <c r="J10" s="301"/>
      <c r="K10" s="299"/>
      <c r="L10" s="300"/>
      <c r="M10" s="300"/>
      <c r="N10" s="301"/>
      <c r="O10" s="303"/>
      <c r="P10" s="25" t="s">
        <v>27</v>
      </c>
      <c r="Q10" s="25" t="s">
        <v>28</v>
      </c>
      <c r="R10" s="25" t="s">
        <v>28</v>
      </c>
      <c r="S10" s="25" t="s">
        <v>29</v>
      </c>
      <c r="T10" s="26" t="s">
        <v>30</v>
      </c>
      <c r="U10" s="27" t="s">
        <v>31</v>
      </c>
      <c r="V10" s="28" t="s">
        <v>32</v>
      </c>
      <c r="W10" s="260" t="s">
        <v>33</v>
      </c>
      <c r="X10" s="262" t="s">
        <v>34</v>
      </c>
      <c r="Y10" s="25" t="s">
        <v>27</v>
      </c>
      <c r="Z10" s="25" t="s">
        <v>28</v>
      </c>
      <c r="AA10" s="25" t="s">
        <v>28</v>
      </c>
      <c r="AB10" s="25" t="s">
        <v>29</v>
      </c>
      <c r="AC10" s="26" t="s">
        <v>30</v>
      </c>
      <c r="AD10" s="27" t="s">
        <v>31</v>
      </c>
      <c r="AE10" s="28" t="s">
        <v>32</v>
      </c>
      <c r="AF10" s="260" t="s">
        <v>33</v>
      </c>
      <c r="AG10" s="25" t="s">
        <v>27</v>
      </c>
      <c r="AH10" s="25" t="s">
        <v>28</v>
      </c>
      <c r="AI10" s="25" t="s">
        <v>28</v>
      </c>
      <c r="AJ10" s="25" t="s">
        <v>29</v>
      </c>
      <c r="AK10" s="26" t="s">
        <v>30</v>
      </c>
      <c r="AL10" s="27" t="s">
        <v>31</v>
      </c>
      <c r="AM10" s="28" t="s">
        <v>32</v>
      </c>
      <c r="AN10" s="260" t="s">
        <v>33</v>
      </c>
      <c r="AO10" s="25" t="s">
        <v>27</v>
      </c>
      <c r="AP10" s="25" t="s">
        <v>28</v>
      </c>
      <c r="AQ10" s="25" t="s">
        <v>28</v>
      </c>
      <c r="AR10" s="25" t="s">
        <v>29</v>
      </c>
      <c r="AS10" s="26" t="s">
        <v>30</v>
      </c>
      <c r="AT10" s="27" t="s">
        <v>31</v>
      </c>
      <c r="AU10" s="28" t="s">
        <v>32</v>
      </c>
      <c r="AV10" s="264" t="s">
        <v>33</v>
      </c>
      <c r="AW10" s="25" t="s">
        <v>27</v>
      </c>
      <c r="AX10" s="25" t="s">
        <v>28</v>
      </c>
      <c r="AY10" s="25" t="s">
        <v>28</v>
      </c>
      <c r="AZ10" s="25" t="s">
        <v>29</v>
      </c>
      <c r="BA10" s="26" t="s">
        <v>30</v>
      </c>
      <c r="BB10" s="27" t="s">
        <v>31</v>
      </c>
      <c r="BC10" s="28" t="s">
        <v>32</v>
      </c>
      <c r="BD10" s="260" t="s">
        <v>33</v>
      </c>
      <c r="BE10" s="283"/>
      <c r="BF10" s="258"/>
      <c r="BG10" s="258"/>
      <c r="BH10" s="258"/>
      <c r="BI10" s="258"/>
      <c r="BJ10" s="258"/>
      <c r="BK10" s="258"/>
      <c r="BL10" s="258"/>
      <c r="BM10" s="259"/>
      <c r="BN10" s="315"/>
      <c r="BO10" s="267"/>
      <c r="BP10" s="21" t="s">
        <v>35</v>
      </c>
      <c r="BQ10" s="267"/>
      <c r="BR10" s="29" t="s">
        <v>36</v>
      </c>
      <c r="BT10" s="6"/>
      <c r="BU10" s="6"/>
      <c r="BV10" s="6"/>
      <c r="BW10" s="6"/>
      <c r="BX10" s="6"/>
      <c r="BY10" s="6"/>
      <c r="BZ10" s="6"/>
      <c r="CA10" s="6"/>
    </row>
    <row r="11" spans="1:79" s="18" customFormat="1" ht="74.25" customHeight="1" thickBot="1" x14ac:dyDescent="0.25">
      <c r="A11" s="30" t="s">
        <v>37</v>
      </c>
      <c r="B11" s="292"/>
      <c r="C11" s="31" t="s">
        <v>38</v>
      </c>
      <c r="D11" s="32" t="s">
        <v>39</v>
      </c>
      <c r="E11" s="33" t="s">
        <v>40</v>
      </c>
      <c r="F11" s="34" t="s">
        <v>41</v>
      </c>
      <c r="G11" s="34" t="s">
        <v>42</v>
      </c>
      <c r="H11" s="33" t="s">
        <v>40</v>
      </c>
      <c r="I11" s="34" t="s">
        <v>41</v>
      </c>
      <c r="J11" s="35" t="s">
        <v>42</v>
      </c>
      <c r="K11" s="35" t="s">
        <v>43</v>
      </c>
      <c r="L11" s="36" t="s">
        <v>44</v>
      </c>
      <c r="M11" s="36" t="s">
        <v>45</v>
      </c>
      <c r="N11" s="35" t="s">
        <v>46</v>
      </c>
      <c r="O11" s="304"/>
      <c r="P11" s="37">
        <v>42527</v>
      </c>
      <c r="Q11" s="37">
        <f t="shared" ref="Q11:V11" si="0">+P11+1</f>
        <v>42528</v>
      </c>
      <c r="R11" s="37">
        <f t="shared" si="0"/>
        <v>42529</v>
      </c>
      <c r="S11" s="37">
        <f t="shared" si="0"/>
        <v>42530</v>
      </c>
      <c r="T11" s="37">
        <f t="shared" si="0"/>
        <v>42531</v>
      </c>
      <c r="U11" s="38">
        <f t="shared" si="0"/>
        <v>42532</v>
      </c>
      <c r="V11" s="38">
        <f t="shared" si="0"/>
        <v>42533</v>
      </c>
      <c r="W11" s="261"/>
      <c r="X11" s="263"/>
      <c r="Y11" s="37">
        <f>+V11+1</f>
        <v>42534</v>
      </c>
      <c r="Z11" s="37">
        <f t="shared" ref="Z11:AE11" si="1">+Y11+1</f>
        <v>42535</v>
      </c>
      <c r="AA11" s="37">
        <f t="shared" si="1"/>
        <v>42536</v>
      </c>
      <c r="AB11" s="37">
        <f t="shared" si="1"/>
        <v>42537</v>
      </c>
      <c r="AC11" s="37">
        <f t="shared" si="1"/>
        <v>42538</v>
      </c>
      <c r="AD11" s="38">
        <f t="shared" si="1"/>
        <v>42539</v>
      </c>
      <c r="AE11" s="38">
        <f t="shared" si="1"/>
        <v>42540</v>
      </c>
      <c r="AF11" s="261"/>
      <c r="AG11" s="37">
        <f>+AE11+1</f>
        <v>42541</v>
      </c>
      <c r="AH11" s="37">
        <f t="shared" ref="AH11:AM11" si="2">+AG11+1</f>
        <v>42542</v>
      </c>
      <c r="AI11" s="37">
        <f t="shared" si="2"/>
        <v>42543</v>
      </c>
      <c r="AJ11" s="37">
        <f t="shared" si="2"/>
        <v>42544</v>
      </c>
      <c r="AK11" s="37">
        <f t="shared" si="2"/>
        <v>42545</v>
      </c>
      <c r="AL11" s="38">
        <f t="shared" si="2"/>
        <v>42546</v>
      </c>
      <c r="AM11" s="38">
        <f t="shared" si="2"/>
        <v>42547</v>
      </c>
      <c r="AN11" s="261"/>
      <c r="AO11" s="37">
        <f>+AM11+1</f>
        <v>42548</v>
      </c>
      <c r="AP11" s="37">
        <f t="shared" ref="AP11:AU11" si="3">+AO11+1</f>
        <v>42549</v>
      </c>
      <c r="AQ11" s="37">
        <f t="shared" si="3"/>
        <v>42550</v>
      </c>
      <c r="AR11" s="37">
        <f t="shared" si="3"/>
        <v>42551</v>
      </c>
      <c r="AS11" s="37">
        <f t="shared" si="3"/>
        <v>42552</v>
      </c>
      <c r="AT11" s="38">
        <f t="shared" si="3"/>
        <v>42553</v>
      </c>
      <c r="AU11" s="38">
        <f t="shared" si="3"/>
        <v>42554</v>
      </c>
      <c r="AV11" s="265"/>
      <c r="AW11" s="37">
        <f>+AU11+1</f>
        <v>42555</v>
      </c>
      <c r="AX11" s="37">
        <f t="shared" ref="AX11:BC11" si="4">+AW11+1</f>
        <v>42556</v>
      </c>
      <c r="AY11" s="37">
        <f t="shared" si="4"/>
        <v>42557</v>
      </c>
      <c r="AZ11" s="37">
        <f t="shared" si="4"/>
        <v>42558</v>
      </c>
      <c r="BA11" s="37">
        <f t="shared" si="4"/>
        <v>42559</v>
      </c>
      <c r="BB11" s="38">
        <f t="shared" si="4"/>
        <v>42560</v>
      </c>
      <c r="BC11" s="38">
        <f t="shared" si="4"/>
        <v>42561</v>
      </c>
      <c r="BD11" s="261"/>
      <c r="BE11" s="283"/>
      <c r="BF11" s="258"/>
      <c r="BG11" s="258"/>
      <c r="BH11" s="258" t="s">
        <v>22</v>
      </c>
      <c r="BI11" s="270"/>
      <c r="BJ11" s="270"/>
      <c r="BK11" s="270"/>
      <c r="BL11" s="258"/>
      <c r="BM11" s="259"/>
      <c r="BN11" s="316"/>
      <c r="BO11" s="268"/>
      <c r="BP11" s="39">
        <v>25702</v>
      </c>
      <c r="BQ11" s="268"/>
      <c r="BR11" s="40"/>
      <c r="BT11" s="6"/>
      <c r="BU11" s="6"/>
      <c r="BV11" s="6"/>
      <c r="BW11" s="6"/>
      <c r="BX11" s="6"/>
      <c r="BY11" s="6"/>
      <c r="BZ11" s="6"/>
      <c r="CA11" s="6"/>
    </row>
    <row r="12" spans="1:79" s="18" customFormat="1" ht="18" customHeight="1" thickBot="1" x14ac:dyDescent="0.25">
      <c r="A12" s="41"/>
      <c r="B12" s="42"/>
      <c r="C12" s="41"/>
      <c r="D12" s="43"/>
      <c r="E12" s="44"/>
      <c r="F12" s="45"/>
      <c r="G12" s="45"/>
      <c r="H12" s="44"/>
      <c r="I12" s="45"/>
      <c r="J12" s="45"/>
      <c r="K12" s="45"/>
      <c r="L12" s="46"/>
      <c r="M12" s="45"/>
      <c r="N12" s="45"/>
      <c r="O12" s="46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7"/>
      <c r="AG12" s="43"/>
      <c r="AH12" s="43"/>
      <c r="AI12" s="43"/>
      <c r="AJ12" s="43"/>
      <c r="AK12" s="43"/>
      <c r="AL12" s="43"/>
      <c r="AM12" s="43"/>
      <c r="AN12" s="43"/>
      <c r="AO12" s="48"/>
      <c r="AP12" s="43"/>
      <c r="AQ12" s="43"/>
      <c r="AR12" s="43"/>
      <c r="AS12" s="43"/>
      <c r="AT12" s="43"/>
      <c r="AU12" s="49"/>
      <c r="AV12" s="49"/>
      <c r="AW12" s="48"/>
      <c r="AX12" s="43"/>
      <c r="AY12" s="43"/>
      <c r="AZ12" s="43"/>
      <c r="BA12" s="43"/>
      <c r="BB12" s="43"/>
      <c r="BC12" s="49"/>
      <c r="BD12" s="49"/>
      <c r="BE12" s="48"/>
      <c r="BF12" s="43"/>
      <c r="BG12" s="43"/>
      <c r="BH12" s="43"/>
      <c r="BI12" s="43"/>
      <c r="BJ12" s="43"/>
      <c r="BK12" s="43"/>
      <c r="BL12" s="43"/>
      <c r="BM12" s="43"/>
      <c r="BN12" s="43"/>
      <c r="BO12" s="43">
        <f>SUM(BO13:BO107)</f>
        <v>205</v>
      </c>
      <c r="BP12" s="43">
        <f>SUM(BP13:BP107)</f>
        <v>0</v>
      </c>
      <c r="BQ12" s="50">
        <f>+BP12/BP11</f>
        <v>0</v>
      </c>
      <c r="BR12" s="51"/>
      <c r="BT12" s="6"/>
      <c r="BU12" s="6"/>
      <c r="BV12" s="6"/>
      <c r="BW12" s="6"/>
      <c r="BX12" s="6"/>
      <c r="BY12" s="6"/>
      <c r="BZ12" s="6"/>
      <c r="CA12" s="6"/>
    </row>
    <row r="13" spans="1:79" s="68" customFormat="1" ht="33" customHeight="1" x14ac:dyDescent="0.4">
      <c r="A13" s="52">
        <v>0</v>
      </c>
      <c r="B13" s="52"/>
      <c r="C13" s="53">
        <v>1</v>
      </c>
      <c r="D13" s="54"/>
      <c r="E13" s="55">
        <f t="shared" ref="E13:E38" si="5">G13-F13+1</f>
        <v>1</v>
      </c>
      <c r="F13" s="56"/>
      <c r="G13" s="56"/>
      <c r="H13" s="55">
        <f t="shared" ref="H13:H76" si="6">J13-I13+1</f>
        <v>1</v>
      </c>
      <c r="I13" s="56"/>
      <c r="J13" s="56"/>
      <c r="K13" s="57"/>
      <c r="L13" s="57"/>
      <c r="M13" s="58"/>
      <c r="N13" s="58"/>
      <c r="O13" s="59"/>
      <c r="P13" s="60"/>
      <c r="Q13" s="61"/>
      <c r="R13" s="61"/>
      <c r="S13" s="61"/>
      <c r="T13" s="61"/>
      <c r="U13" s="61"/>
      <c r="V13" s="62"/>
      <c r="W13" s="249"/>
      <c r="X13" s="250"/>
      <c r="Y13" s="60"/>
      <c r="Z13" s="61"/>
      <c r="AA13" s="61"/>
      <c r="AB13" s="61"/>
      <c r="AC13" s="61"/>
      <c r="AD13" s="61"/>
      <c r="AE13" s="62"/>
      <c r="AF13" s="63"/>
      <c r="AG13" s="60"/>
      <c r="AH13" s="61"/>
      <c r="AI13" s="61"/>
      <c r="AJ13" s="61"/>
      <c r="AK13" s="61"/>
      <c r="AL13" s="61"/>
      <c r="AM13" s="62"/>
      <c r="AN13" s="63"/>
      <c r="AO13" s="60"/>
      <c r="AP13" s="61"/>
      <c r="AQ13" s="61"/>
      <c r="AR13" s="61"/>
      <c r="AS13" s="61"/>
      <c r="AT13" s="61"/>
      <c r="AU13" s="62"/>
      <c r="AV13" s="63"/>
      <c r="AW13" s="60"/>
      <c r="AX13" s="61"/>
      <c r="AY13" s="61"/>
      <c r="AZ13" s="61"/>
      <c r="BA13" s="61"/>
      <c r="BB13" s="61"/>
      <c r="BC13" s="62"/>
      <c r="BD13" s="63"/>
      <c r="BE13" s="64"/>
      <c r="BF13" s="65"/>
      <c r="BG13" s="65"/>
      <c r="BH13" s="65"/>
      <c r="BI13" s="65"/>
      <c r="BJ13" s="65"/>
      <c r="BK13" s="65"/>
      <c r="BL13" s="65"/>
      <c r="BM13" s="62"/>
      <c r="BN13" s="66"/>
      <c r="BO13" s="66"/>
      <c r="BP13" s="66"/>
      <c r="BQ13" s="66"/>
      <c r="BR13" s="67"/>
      <c r="BT13" s="69"/>
      <c r="BU13" s="69"/>
      <c r="BV13" s="69"/>
      <c r="BW13" s="69"/>
      <c r="BX13" s="69"/>
      <c r="BY13" s="69"/>
      <c r="BZ13" s="69"/>
      <c r="CA13" s="69"/>
    </row>
    <row r="14" spans="1:79" s="68" customFormat="1" ht="33" customHeight="1" x14ac:dyDescent="0.25">
      <c r="A14" s="70" t="e">
        <v>#N/A</v>
      </c>
      <c r="B14" s="70"/>
      <c r="C14" s="71" t="s">
        <v>47</v>
      </c>
      <c r="D14" s="72" t="s">
        <v>48</v>
      </c>
      <c r="E14" s="55">
        <f t="shared" si="5"/>
        <v>1</v>
      </c>
      <c r="F14" s="73"/>
      <c r="G14" s="73"/>
      <c r="H14" s="55">
        <f t="shared" si="6"/>
        <v>1</v>
      </c>
      <c r="I14" s="73"/>
      <c r="J14" s="73"/>
      <c r="K14" s="74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9"/>
      <c r="W14" s="251"/>
      <c r="X14" s="252"/>
      <c r="Y14" s="77"/>
      <c r="Z14" s="78"/>
      <c r="AA14" s="78"/>
      <c r="AB14" s="78"/>
      <c r="AC14" s="78"/>
      <c r="AD14" s="78"/>
      <c r="AE14" s="79"/>
      <c r="AF14" s="80"/>
      <c r="AG14" s="77"/>
      <c r="AH14" s="78"/>
      <c r="AI14" s="78"/>
      <c r="AJ14" s="78"/>
      <c r="AK14" s="78"/>
      <c r="AL14" s="78"/>
      <c r="AM14" s="79"/>
      <c r="AN14" s="80"/>
      <c r="AO14" s="77"/>
      <c r="AP14" s="78"/>
      <c r="AQ14" s="78"/>
      <c r="AR14" s="78"/>
      <c r="AS14" s="78"/>
      <c r="AT14" s="78"/>
      <c r="AU14" s="79"/>
      <c r="AV14" s="80"/>
      <c r="AW14" s="77"/>
      <c r="AX14" s="78"/>
      <c r="AY14" s="78"/>
      <c r="AZ14" s="78"/>
      <c r="BA14" s="78"/>
      <c r="BB14" s="78"/>
      <c r="BC14" s="79"/>
      <c r="BD14" s="80"/>
      <c r="BE14" s="81"/>
      <c r="BF14" s="82"/>
      <c r="BG14" s="82"/>
      <c r="BH14" s="82"/>
      <c r="BI14" s="82"/>
      <c r="BJ14" s="82"/>
      <c r="BK14" s="82"/>
      <c r="BL14" s="82"/>
      <c r="BM14" s="79"/>
      <c r="BN14" s="83"/>
      <c r="BO14" s="84"/>
      <c r="BP14" s="84"/>
      <c r="BQ14" s="84"/>
      <c r="BR14" s="85"/>
      <c r="BT14" s="69"/>
      <c r="BU14" s="69"/>
      <c r="BV14" s="69"/>
      <c r="BW14" s="69"/>
      <c r="BX14" s="69"/>
      <c r="BY14" s="69"/>
      <c r="BZ14" s="69"/>
      <c r="CA14" s="69"/>
    </row>
    <row r="15" spans="1:79" s="18" customFormat="1" ht="33" customHeight="1" x14ac:dyDescent="0.2">
      <c r="A15" s="86" t="e">
        <v>#N/A</v>
      </c>
      <c r="B15" s="86"/>
      <c r="C15" s="86" t="s">
        <v>49</v>
      </c>
      <c r="D15" s="87" t="s">
        <v>50</v>
      </c>
      <c r="E15" s="88">
        <f t="shared" si="5"/>
        <v>1</v>
      </c>
      <c r="F15" s="89"/>
      <c r="G15" s="89"/>
      <c r="H15" s="90">
        <f t="shared" si="6"/>
        <v>1</v>
      </c>
      <c r="I15" s="89"/>
      <c r="J15" s="89"/>
      <c r="K15" s="91"/>
      <c r="L15" s="92"/>
      <c r="M15" s="93"/>
      <c r="N15" s="94"/>
      <c r="O15" s="95"/>
      <c r="P15" s="96"/>
      <c r="Q15" s="97"/>
      <c r="R15" s="98"/>
      <c r="S15" s="99"/>
      <c r="T15" s="98"/>
      <c r="U15" s="100"/>
      <c r="V15" s="100"/>
      <c r="W15" s="101"/>
      <c r="X15" s="101"/>
      <c r="Y15" s="102"/>
      <c r="Z15" s="98"/>
      <c r="AA15" s="98"/>
      <c r="AB15" s="98"/>
      <c r="AC15" s="98"/>
      <c r="AD15" s="98"/>
      <c r="AE15" s="103"/>
      <c r="AF15" s="104"/>
      <c r="AG15" s="102"/>
      <c r="AH15" s="98"/>
      <c r="AI15" s="98"/>
      <c r="AJ15" s="98"/>
      <c r="AK15" s="98"/>
      <c r="AL15" s="98"/>
      <c r="AM15" s="103"/>
      <c r="AN15" s="104"/>
      <c r="AO15" s="96"/>
      <c r="AP15" s="98"/>
      <c r="AQ15" s="99"/>
      <c r="AR15" s="98"/>
      <c r="AS15" s="99"/>
      <c r="AT15" s="98"/>
      <c r="AU15" s="100"/>
      <c r="AV15" s="104"/>
      <c r="AW15" s="102"/>
      <c r="AX15" s="98"/>
      <c r="AY15" s="98"/>
      <c r="AZ15" s="98"/>
      <c r="BA15" s="98"/>
      <c r="BB15" s="98"/>
      <c r="BC15" s="103"/>
      <c r="BD15" s="104"/>
      <c r="BE15" s="96"/>
      <c r="BF15" s="97"/>
      <c r="BG15" s="97"/>
      <c r="BH15" s="97"/>
      <c r="BI15" s="97"/>
      <c r="BJ15" s="97"/>
      <c r="BK15" s="97"/>
      <c r="BL15" s="97"/>
      <c r="BM15" s="103"/>
      <c r="BN15" s="105"/>
      <c r="BO15" s="106"/>
      <c r="BP15" s="107"/>
      <c r="BQ15" s="106"/>
      <c r="BR15" s="108"/>
      <c r="BT15" s="6"/>
      <c r="BU15" s="6"/>
      <c r="BV15" s="6"/>
      <c r="BW15" s="6"/>
      <c r="BX15" s="6"/>
      <c r="BY15" s="6"/>
      <c r="BZ15" s="6"/>
      <c r="CA15" s="6"/>
    </row>
    <row r="16" spans="1:79" s="18" customFormat="1" ht="33" customHeight="1" x14ac:dyDescent="0.2">
      <c r="A16" s="86" t="e">
        <v>#N/A</v>
      </c>
      <c r="B16" s="86" t="s">
        <v>51</v>
      </c>
      <c r="C16" s="86" t="s">
        <v>52</v>
      </c>
      <c r="D16" s="109" t="s">
        <v>53</v>
      </c>
      <c r="E16" s="88">
        <f t="shared" si="5"/>
        <v>37</v>
      </c>
      <c r="F16" s="110">
        <v>42513</v>
      </c>
      <c r="G16" s="111">
        <v>42549</v>
      </c>
      <c r="H16" s="88">
        <f t="shared" si="6"/>
        <v>37</v>
      </c>
      <c r="I16" s="111">
        <v>42521</v>
      </c>
      <c r="J16" s="111">
        <v>42557</v>
      </c>
      <c r="K16" s="112">
        <f>+'[1]8. Avance Itemizado'!O16</f>
        <v>1440</v>
      </c>
      <c r="L16" s="113">
        <f>IF(O16="x",K16-K16*100%,K16-K16*X16)</f>
        <v>1380</v>
      </c>
      <c r="M16" s="114">
        <f>+L16/H16</f>
        <v>37.297297297297298</v>
      </c>
      <c r="N16" s="115" t="str">
        <f>+'[1]8. Avance Itemizado'!K16</f>
        <v>UN</v>
      </c>
      <c r="O16" s="116">
        <f>+'[1]8. Avance Itemizado'!AF16</f>
        <v>4.1666666666666664E-2</v>
      </c>
      <c r="P16" s="117" t="str">
        <f t="shared" ref="P16:V35" si="7">+IF(P$11&lt;$I16,"",IF(P$11&lt;=$J16,"A1",""))</f>
        <v>A1</v>
      </c>
      <c r="Q16" s="118" t="str">
        <f t="shared" si="7"/>
        <v>A1</v>
      </c>
      <c r="R16" s="119" t="str">
        <f t="shared" si="7"/>
        <v>A1</v>
      </c>
      <c r="S16" s="120" t="str">
        <f t="shared" si="7"/>
        <v>A1</v>
      </c>
      <c r="T16" s="119" t="str">
        <f t="shared" si="7"/>
        <v>A1</v>
      </c>
      <c r="U16" s="121" t="str">
        <f t="shared" si="7"/>
        <v>A1</v>
      </c>
      <c r="V16" s="121" t="str">
        <f t="shared" si="7"/>
        <v>A1</v>
      </c>
      <c r="W16" s="122">
        <f>+VLOOKUP(C16,'[1]Project semana avance%'!$A$9:$FA$108,33,0)</f>
        <v>0.55543933054393302</v>
      </c>
      <c r="X16" s="123">
        <f>+'[1]8. Avance Itemizado'!AF16</f>
        <v>4.1666666666666664E-2</v>
      </c>
      <c r="Y16" s="124" t="str">
        <f t="shared" ref="Y16:AE31" si="8">+IF(Y$11&lt;$I16,"",IF(Y$11&lt;=$J16,"A1",""))</f>
        <v>A1</v>
      </c>
      <c r="Z16" s="119" t="str">
        <f t="shared" si="8"/>
        <v>A1</v>
      </c>
      <c r="AA16" s="119" t="str">
        <f t="shared" si="8"/>
        <v>A1</v>
      </c>
      <c r="AB16" s="119" t="str">
        <f t="shared" si="8"/>
        <v>A1</v>
      </c>
      <c r="AC16" s="119" t="str">
        <f t="shared" si="8"/>
        <v>A1</v>
      </c>
      <c r="AD16" s="119" t="str">
        <f t="shared" si="8"/>
        <v>A1</v>
      </c>
      <c r="AE16" s="125" t="str">
        <f t="shared" si="8"/>
        <v>A1</v>
      </c>
      <c r="AF16" s="122">
        <f>+VLOOKUP(C16,'[1]Project semana avance%'!$A$9:$FA$108,40,0)</f>
        <v>0.7405857740585774</v>
      </c>
      <c r="AG16" s="124" t="str">
        <f t="shared" ref="AG16:AM38" si="9">+IF(AG$11&lt;$I16,"",IF(AG$11&lt;=$J16,"A1",""))</f>
        <v>A1</v>
      </c>
      <c r="AH16" s="119" t="str">
        <f t="shared" si="9"/>
        <v>A1</v>
      </c>
      <c r="AI16" s="119" t="str">
        <f t="shared" si="9"/>
        <v>A1</v>
      </c>
      <c r="AJ16" s="119" t="str">
        <f t="shared" si="9"/>
        <v>A1</v>
      </c>
      <c r="AK16" s="119" t="str">
        <f t="shared" si="9"/>
        <v>A1</v>
      </c>
      <c r="AL16" s="119" t="str">
        <f t="shared" si="9"/>
        <v>A1</v>
      </c>
      <c r="AM16" s="125" t="str">
        <f t="shared" si="9"/>
        <v>A1</v>
      </c>
      <c r="AN16" s="122">
        <f>+VLOOKUP($C16,'[1]Project semana avance%'!$A$9:$FA$108,47,0)</f>
        <v>0.92573221757322177</v>
      </c>
      <c r="AO16" s="117" t="str">
        <f t="shared" ref="AO16:AU34" si="10">+IF(AO$11&lt;$I16,"",IF(AO$11&lt;=$J16,"A1",""))</f>
        <v>A1</v>
      </c>
      <c r="AP16" s="119" t="str">
        <f t="shared" si="10"/>
        <v>A1</v>
      </c>
      <c r="AQ16" s="120" t="str">
        <f t="shared" si="10"/>
        <v>A1</v>
      </c>
      <c r="AR16" s="119" t="str">
        <f t="shared" si="10"/>
        <v>A1</v>
      </c>
      <c r="AS16" s="120" t="str">
        <f t="shared" si="10"/>
        <v>A1</v>
      </c>
      <c r="AT16" s="119" t="str">
        <f t="shared" si="10"/>
        <v>A1</v>
      </c>
      <c r="AU16" s="121" t="str">
        <f t="shared" si="10"/>
        <v>A1</v>
      </c>
      <c r="AV16" s="122">
        <f>+VLOOKUP($C16,'[1]Project semana avance%'!$A$9:$FA$108,54,0)</f>
        <v>0.99979079497907952</v>
      </c>
      <c r="AW16" s="124" t="str">
        <f t="shared" ref="AW16:BC31" si="11">+IF(AW$11&lt;$I16,"",IF(AW$11&lt;=$J16,"A1",""))</f>
        <v>A1</v>
      </c>
      <c r="AX16" s="119" t="str">
        <f t="shared" si="11"/>
        <v>A1</v>
      </c>
      <c r="AY16" s="119" t="str">
        <f t="shared" si="11"/>
        <v>A1</v>
      </c>
      <c r="AZ16" s="119" t="str">
        <f t="shared" si="11"/>
        <v/>
      </c>
      <c r="BA16" s="119" t="str">
        <f t="shared" si="11"/>
        <v/>
      </c>
      <c r="BB16" s="119" t="str">
        <f t="shared" si="11"/>
        <v/>
      </c>
      <c r="BC16" s="125" t="str">
        <f t="shared" si="11"/>
        <v/>
      </c>
      <c r="BD16" s="126">
        <f>IF(OR($I16&gt;BC$11,AW$11&gt;$J16,$H16=0)," ",IF(BC$11&gt;$J16,1,(IF(((BC$11-$I16+1)/$H16)&lt;AV16,(COUNTIF(AW16:BC16,"A1")*$M16+($K16-$L16))/$K16,((BC$11-$I16+1)/$H16)))))</f>
        <v>1</v>
      </c>
      <c r="BE16" s="117"/>
      <c r="BF16" s="118"/>
      <c r="BG16" s="118"/>
      <c r="BH16" s="118"/>
      <c r="BI16" s="118"/>
      <c r="BJ16" s="118"/>
      <c r="BK16" s="118"/>
      <c r="BL16" s="118"/>
      <c r="BM16" s="125"/>
      <c r="BN16" s="127"/>
      <c r="BO16" s="128"/>
      <c r="BP16" s="129"/>
      <c r="BQ16" s="128"/>
      <c r="BR16" s="130"/>
      <c r="BT16" s="6"/>
      <c r="BU16" s="6"/>
      <c r="BV16" s="6"/>
      <c r="BW16" s="6"/>
      <c r="BX16" s="6"/>
      <c r="BY16" s="6"/>
      <c r="BZ16" s="6"/>
      <c r="CA16" s="6"/>
    </row>
    <row r="17" spans="1:79" s="18" customFormat="1" ht="33" customHeight="1" x14ac:dyDescent="0.2">
      <c r="A17" s="86"/>
      <c r="B17" s="86"/>
      <c r="C17" s="86" t="s">
        <v>54</v>
      </c>
      <c r="D17" s="109" t="s">
        <v>55</v>
      </c>
      <c r="E17" s="88">
        <f t="shared" si="5"/>
        <v>43</v>
      </c>
      <c r="F17" s="110">
        <v>42513</v>
      </c>
      <c r="G17" s="111">
        <v>42555</v>
      </c>
      <c r="H17" s="88">
        <f t="shared" si="6"/>
        <v>43</v>
      </c>
      <c r="I17" s="111">
        <v>42521</v>
      </c>
      <c r="J17" s="111">
        <v>42563</v>
      </c>
      <c r="K17" s="112">
        <f>+'[1]8. Avance Itemizado'!O17</f>
        <v>750</v>
      </c>
      <c r="L17" s="113">
        <f t="shared" ref="L17:L77" si="12">IF(O17="x",K17-K17*100%,K17-K17*X17)</f>
        <v>750</v>
      </c>
      <c r="M17" s="114">
        <f t="shared" ref="M17:M77" si="13">+L17/H17</f>
        <v>17.441860465116278</v>
      </c>
      <c r="N17" s="115" t="str">
        <f>+'[1]8. Avance Itemizado'!K17</f>
        <v>UN</v>
      </c>
      <c r="O17" s="116">
        <f>+'[1]8. Avance Itemizado'!AF17</f>
        <v>0</v>
      </c>
      <c r="P17" s="117" t="str">
        <f t="shared" si="7"/>
        <v>A1</v>
      </c>
      <c r="Q17" s="118" t="str">
        <f t="shared" si="7"/>
        <v>A1</v>
      </c>
      <c r="R17" s="119" t="str">
        <f t="shared" si="7"/>
        <v>A1</v>
      </c>
      <c r="S17" s="120" t="str">
        <f t="shared" si="7"/>
        <v>A1</v>
      </c>
      <c r="T17" s="119" t="str">
        <f t="shared" si="7"/>
        <v>A1</v>
      </c>
      <c r="U17" s="121" t="str">
        <f t="shared" si="7"/>
        <v>A1</v>
      </c>
      <c r="V17" s="121" t="str">
        <f t="shared" si="7"/>
        <v>A1</v>
      </c>
      <c r="W17" s="122">
        <f>+VLOOKUP(C17,'[1]Project semana avance%'!$A$9:$FA$108,33,0)</f>
        <v>0.48380281690140847</v>
      </c>
      <c r="X17" s="123">
        <f>+'[1]8. Avance Itemizado'!AF17</f>
        <v>0</v>
      </c>
      <c r="Y17" s="124" t="str">
        <f t="shared" si="8"/>
        <v>A1</v>
      </c>
      <c r="Z17" s="119" t="str">
        <f t="shared" si="8"/>
        <v>A1</v>
      </c>
      <c r="AA17" s="119" t="str">
        <f t="shared" si="8"/>
        <v>A1</v>
      </c>
      <c r="AB17" s="119" t="str">
        <f t="shared" si="8"/>
        <v>A1</v>
      </c>
      <c r="AC17" s="119" t="str">
        <f t="shared" si="8"/>
        <v>A1</v>
      </c>
      <c r="AD17" s="119" t="str">
        <f t="shared" si="8"/>
        <v>A1</v>
      </c>
      <c r="AE17" s="125" t="str">
        <f t="shared" si="8"/>
        <v>A1</v>
      </c>
      <c r="AF17" s="131">
        <f>+VLOOKUP(C17,'[1]Project semana avance%'!$A$9:$FA$108,40,0)</f>
        <v>0.6450704225352113</v>
      </c>
      <c r="AG17" s="124" t="str">
        <f t="shared" si="9"/>
        <v>A1</v>
      </c>
      <c r="AH17" s="119" t="str">
        <f t="shared" si="9"/>
        <v>A1</v>
      </c>
      <c r="AI17" s="119" t="str">
        <f t="shared" si="9"/>
        <v>A1</v>
      </c>
      <c r="AJ17" s="119" t="str">
        <f t="shared" si="9"/>
        <v>A1</v>
      </c>
      <c r="AK17" s="119" t="str">
        <f t="shared" si="9"/>
        <v>A1</v>
      </c>
      <c r="AL17" s="119" t="str">
        <f t="shared" si="9"/>
        <v>A1</v>
      </c>
      <c r="AM17" s="125" t="str">
        <f t="shared" si="9"/>
        <v>A1</v>
      </c>
      <c r="AN17" s="126">
        <f>+VLOOKUP(C17,'[1]Project semana avance%'!$A$9:$FA$108,47,0)</f>
        <v>0.80633802816901412</v>
      </c>
      <c r="AO17" s="117" t="str">
        <f t="shared" si="10"/>
        <v>A1</v>
      </c>
      <c r="AP17" s="119" t="str">
        <f t="shared" si="10"/>
        <v>A1</v>
      </c>
      <c r="AQ17" s="120" t="str">
        <f t="shared" si="10"/>
        <v>A1</v>
      </c>
      <c r="AR17" s="119" t="str">
        <f t="shared" si="10"/>
        <v>A1</v>
      </c>
      <c r="AS17" s="120" t="str">
        <f t="shared" si="10"/>
        <v>A1</v>
      </c>
      <c r="AT17" s="119" t="str">
        <f t="shared" si="10"/>
        <v>A1</v>
      </c>
      <c r="AU17" s="121" t="str">
        <f t="shared" si="10"/>
        <v>A1</v>
      </c>
      <c r="AV17" s="126">
        <f>+VLOOKUP($C17,'[1]Project semana avance%'!$A$9:$FA$108,54,0)</f>
        <v>0.96760563380281694</v>
      </c>
      <c r="AW17" s="124" t="str">
        <f t="shared" si="11"/>
        <v>A1</v>
      </c>
      <c r="AX17" s="119" t="str">
        <f t="shared" si="11"/>
        <v>A1</v>
      </c>
      <c r="AY17" s="119" t="str">
        <f t="shared" si="11"/>
        <v>A1</v>
      </c>
      <c r="AZ17" s="119" t="str">
        <f t="shared" si="11"/>
        <v>A1</v>
      </c>
      <c r="BA17" s="119" t="str">
        <f t="shared" si="11"/>
        <v>A1</v>
      </c>
      <c r="BB17" s="119" t="str">
        <f t="shared" si="11"/>
        <v>A1</v>
      </c>
      <c r="BC17" s="125" t="str">
        <f t="shared" si="11"/>
        <v>A1</v>
      </c>
      <c r="BD17" s="126">
        <f t="shared" ref="BD17:BD35" si="14">IF(OR($I17&gt;BC$11,AW$11&gt;$J17,$H17=0)," ",IF(BC$11&gt;$J17,1,(IF(((BC$11-$I17+1)/$H17)&lt;AV17,(COUNTIF(AW17:BC17,"A1")*$M17+($K17-$L17))/$K17,((BC$11-$I17+1)/$H17)))))</f>
        <v>0.16279069767441859</v>
      </c>
      <c r="BE17" s="117"/>
      <c r="BF17" s="118"/>
      <c r="BG17" s="118"/>
      <c r="BH17" s="118"/>
      <c r="BI17" s="118"/>
      <c r="BJ17" s="118"/>
      <c r="BK17" s="118"/>
      <c r="BL17" s="118"/>
      <c r="BM17" s="125"/>
      <c r="BN17" s="127"/>
      <c r="BO17" s="128"/>
      <c r="BP17" s="129"/>
      <c r="BQ17" s="128"/>
      <c r="BR17" s="130"/>
      <c r="BT17" s="6"/>
      <c r="BU17" s="6"/>
      <c r="BV17" s="6"/>
      <c r="BW17" s="6"/>
      <c r="BX17" s="6"/>
      <c r="BY17" s="6"/>
      <c r="BZ17" s="6"/>
      <c r="CA17" s="6"/>
    </row>
    <row r="18" spans="1:79" s="18" customFormat="1" ht="33" customHeight="1" x14ac:dyDescent="0.2">
      <c r="A18" s="86"/>
      <c r="B18" s="86"/>
      <c r="C18" s="86" t="s">
        <v>56</v>
      </c>
      <c r="D18" s="109" t="s">
        <v>57</v>
      </c>
      <c r="E18" s="88">
        <f t="shared" si="5"/>
        <v>59</v>
      </c>
      <c r="F18" s="110">
        <v>42520</v>
      </c>
      <c r="G18" s="111">
        <v>42578</v>
      </c>
      <c r="H18" s="88">
        <f t="shared" si="6"/>
        <v>59</v>
      </c>
      <c r="I18" s="111">
        <v>42527</v>
      </c>
      <c r="J18" s="111">
        <v>42585</v>
      </c>
      <c r="K18" s="112">
        <f>+'[1]8. Avance Itemizado'!O18</f>
        <v>250</v>
      </c>
      <c r="L18" s="113">
        <f t="shared" si="12"/>
        <v>192</v>
      </c>
      <c r="M18" s="114">
        <f t="shared" si="13"/>
        <v>3.2542372881355934</v>
      </c>
      <c r="N18" s="115" t="str">
        <f>+'[1]8. Avance Itemizado'!K18</f>
        <v>UN</v>
      </c>
      <c r="O18" s="116">
        <f>+'[1]8. Avance Itemizado'!AF18</f>
        <v>0.23200000000000001</v>
      </c>
      <c r="P18" s="117" t="str">
        <f t="shared" si="7"/>
        <v>A1</v>
      </c>
      <c r="Q18" s="118" t="str">
        <f t="shared" si="7"/>
        <v>A1</v>
      </c>
      <c r="R18" s="119" t="str">
        <f t="shared" si="7"/>
        <v>A1</v>
      </c>
      <c r="S18" s="120" t="str">
        <f t="shared" si="7"/>
        <v>A1</v>
      </c>
      <c r="T18" s="119" t="str">
        <f t="shared" si="7"/>
        <v>A1</v>
      </c>
      <c r="U18" s="121" t="str">
        <f t="shared" si="7"/>
        <v>A1</v>
      </c>
      <c r="V18" s="121" t="str">
        <f t="shared" si="7"/>
        <v>A1</v>
      </c>
      <c r="W18" s="122">
        <f>+VLOOKUP(C18,'[1]Project semana avance%'!$A$9:$FA$108,33,0)</f>
        <v>0.23558641975308642</v>
      </c>
      <c r="X18" s="123">
        <f>+'[1]8. Avance Itemizado'!AF18</f>
        <v>0.23200000000000001</v>
      </c>
      <c r="Y18" s="124" t="str">
        <f t="shared" si="8"/>
        <v>A1</v>
      </c>
      <c r="Z18" s="119" t="str">
        <f t="shared" si="8"/>
        <v>A1</v>
      </c>
      <c r="AA18" s="119" t="str">
        <f t="shared" si="8"/>
        <v>A1</v>
      </c>
      <c r="AB18" s="119" t="str">
        <f t="shared" si="8"/>
        <v>A1</v>
      </c>
      <c r="AC18" s="119" t="str">
        <f t="shared" si="8"/>
        <v>A1</v>
      </c>
      <c r="AD18" s="119" t="str">
        <f t="shared" si="8"/>
        <v>A1</v>
      </c>
      <c r="AE18" s="125" t="str">
        <f t="shared" si="8"/>
        <v>A1</v>
      </c>
      <c r="AF18" s="131">
        <f>+VLOOKUP(C18,'[1]Project semana avance%'!$A$9:$FA$108,40,0)</f>
        <v>0.35472222222222222</v>
      </c>
      <c r="AG18" s="124" t="str">
        <f t="shared" si="9"/>
        <v>A1</v>
      </c>
      <c r="AH18" s="119" t="str">
        <f t="shared" si="9"/>
        <v>A1</v>
      </c>
      <c r="AI18" s="119" t="str">
        <f t="shared" si="9"/>
        <v>A1</v>
      </c>
      <c r="AJ18" s="119" t="str">
        <f t="shared" si="9"/>
        <v>A1</v>
      </c>
      <c r="AK18" s="119" t="str">
        <f t="shared" si="9"/>
        <v>A1</v>
      </c>
      <c r="AL18" s="119" t="str">
        <f t="shared" si="9"/>
        <v>A1</v>
      </c>
      <c r="AM18" s="125" t="str">
        <f t="shared" si="9"/>
        <v>A1</v>
      </c>
      <c r="AN18" s="126">
        <f>+VLOOKUP(C18,'[1]Project semana avance%'!$A$9:$FA$108,47,0)</f>
        <v>0.47385802469135802</v>
      </c>
      <c r="AO18" s="117" t="str">
        <f t="shared" si="10"/>
        <v>A1</v>
      </c>
      <c r="AP18" s="119" t="str">
        <f t="shared" si="10"/>
        <v>A1</v>
      </c>
      <c r="AQ18" s="120" t="str">
        <f t="shared" si="10"/>
        <v>A1</v>
      </c>
      <c r="AR18" s="119" t="str">
        <f t="shared" si="10"/>
        <v>A1</v>
      </c>
      <c r="AS18" s="120" t="str">
        <f t="shared" si="10"/>
        <v>A1</v>
      </c>
      <c r="AT18" s="119" t="str">
        <f t="shared" si="10"/>
        <v>A1</v>
      </c>
      <c r="AU18" s="121" t="str">
        <f t="shared" si="10"/>
        <v>A1</v>
      </c>
      <c r="AV18" s="126">
        <f>+VLOOKUP($C18,'[1]Project semana avance%'!$A$9:$FA$108,54,0)</f>
        <v>0.59299382716049387</v>
      </c>
      <c r="AW18" s="124" t="str">
        <f t="shared" si="11"/>
        <v>A1</v>
      </c>
      <c r="AX18" s="119" t="str">
        <f t="shared" si="11"/>
        <v>A1</v>
      </c>
      <c r="AY18" s="119" t="str">
        <f t="shared" si="11"/>
        <v>A1</v>
      </c>
      <c r="AZ18" s="119" t="str">
        <f t="shared" si="11"/>
        <v>A1</v>
      </c>
      <c r="BA18" s="119" t="str">
        <f t="shared" si="11"/>
        <v>A1</v>
      </c>
      <c r="BB18" s="119" t="str">
        <f t="shared" si="11"/>
        <v>A1</v>
      </c>
      <c r="BC18" s="125" t="str">
        <f t="shared" si="11"/>
        <v>A1</v>
      </c>
      <c r="BD18" s="126">
        <f t="shared" si="14"/>
        <v>0.59322033898305082</v>
      </c>
      <c r="BE18" s="117"/>
      <c r="BF18" s="118"/>
      <c r="BG18" s="118"/>
      <c r="BH18" s="118"/>
      <c r="BI18" s="118"/>
      <c r="BJ18" s="118"/>
      <c r="BK18" s="118"/>
      <c r="BL18" s="118"/>
      <c r="BM18" s="125"/>
      <c r="BN18" s="127"/>
      <c r="BO18" s="128"/>
      <c r="BP18" s="129"/>
      <c r="BQ18" s="128"/>
      <c r="BR18" s="130"/>
      <c r="BT18" s="6"/>
      <c r="BU18" s="6"/>
      <c r="BV18" s="6"/>
      <c r="BW18" s="6"/>
      <c r="BX18" s="6"/>
      <c r="BY18" s="6"/>
      <c r="BZ18" s="6"/>
      <c r="CA18" s="6"/>
    </row>
    <row r="19" spans="1:79" s="18" customFormat="1" ht="33" customHeight="1" x14ac:dyDescent="0.2">
      <c r="A19" s="86"/>
      <c r="B19" s="86"/>
      <c r="C19" s="86" t="s">
        <v>58</v>
      </c>
      <c r="D19" s="109" t="s">
        <v>59</v>
      </c>
      <c r="E19" s="88">
        <f t="shared" si="5"/>
        <v>63</v>
      </c>
      <c r="F19" s="110">
        <v>42535</v>
      </c>
      <c r="G19" s="111">
        <v>42597</v>
      </c>
      <c r="H19" s="88">
        <f t="shared" si="6"/>
        <v>63</v>
      </c>
      <c r="I19" s="111">
        <v>42542</v>
      </c>
      <c r="J19" s="111">
        <v>42604</v>
      </c>
      <c r="K19" s="112">
        <f>+'[1]8. Avance Itemizado'!O19</f>
        <v>1800</v>
      </c>
      <c r="L19" s="113">
        <f t="shared" si="12"/>
        <v>1800</v>
      </c>
      <c r="M19" s="114">
        <f t="shared" si="13"/>
        <v>28.571428571428573</v>
      </c>
      <c r="N19" s="115" t="str">
        <f>+'[1]8. Avance Itemizado'!K19</f>
        <v>ML</v>
      </c>
      <c r="O19" s="116">
        <f>+'[1]8. Avance Itemizado'!AF19</f>
        <v>0</v>
      </c>
      <c r="P19" s="117" t="str">
        <f t="shared" si="7"/>
        <v/>
      </c>
      <c r="Q19" s="118" t="str">
        <f t="shared" si="7"/>
        <v/>
      </c>
      <c r="R19" s="119" t="str">
        <f t="shared" si="7"/>
        <v/>
      </c>
      <c r="S19" s="120" t="str">
        <f t="shared" si="7"/>
        <v/>
      </c>
      <c r="T19" s="119" t="str">
        <f t="shared" si="7"/>
        <v/>
      </c>
      <c r="U19" s="121" t="str">
        <f t="shared" si="7"/>
        <v/>
      </c>
      <c r="V19" s="121" t="str">
        <f t="shared" si="7"/>
        <v/>
      </c>
      <c r="W19" s="122">
        <f>+VLOOKUP(C19,'[1]Project semana avance%'!$A$9:$FA$108,33,0)</f>
        <v>0</v>
      </c>
      <c r="X19" s="123">
        <f>+'[1]8. Avance Itemizado'!AF19</f>
        <v>0</v>
      </c>
      <c r="Y19" s="124" t="str">
        <f t="shared" si="8"/>
        <v/>
      </c>
      <c r="Z19" s="119" t="str">
        <f t="shared" si="8"/>
        <v/>
      </c>
      <c r="AA19" s="119" t="str">
        <f t="shared" si="8"/>
        <v/>
      </c>
      <c r="AB19" s="119" t="str">
        <f t="shared" si="8"/>
        <v/>
      </c>
      <c r="AC19" s="119" t="str">
        <f t="shared" si="8"/>
        <v/>
      </c>
      <c r="AD19" s="119" t="str">
        <f t="shared" si="8"/>
        <v/>
      </c>
      <c r="AE19" s="125" t="str">
        <f t="shared" si="8"/>
        <v/>
      </c>
      <c r="AF19" s="131">
        <f>+VLOOKUP(C19,'[1]Project semana avance%'!$A$9:$FA$108,40,0)</f>
        <v>8.8379310344827586E-2</v>
      </c>
      <c r="AG19" s="124" t="str">
        <f t="shared" si="9"/>
        <v/>
      </c>
      <c r="AH19" s="119" t="str">
        <f t="shared" si="9"/>
        <v>A1</v>
      </c>
      <c r="AI19" s="119" t="str">
        <f t="shared" si="9"/>
        <v>A1</v>
      </c>
      <c r="AJ19" s="119" t="str">
        <f t="shared" si="9"/>
        <v>A1</v>
      </c>
      <c r="AK19" s="119" t="str">
        <f t="shared" si="9"/>
        <v>A1</v>
      </c>
      <c r="AL19" s="119" t="str">
        <f t="shared" si="9"/>
        <v>A1</v>
      </c>
      <c r="AM19" s="125" t="str">
        <f t="shared" si="9"/>
        <v>A1</v>
      </c>
      <c r="AN19" s="126">
        <f>+VLOOKUP(C19,'[1]Project semana avance%'!$A$9:$FA$108,47,0)</f>
        <v>0.20200000000000001</v>
      </c>
      <c r="AO19" s="117" t="str">
        <f t="shared" si="10"/>
        <v>A1</v>
      </c>
      <c r="AP19" s="119" t="str">
        <f t="shared" si="10"/>
        <v>A1</v>
      </c>
      <c r="AQ19" s="120" t="str">
        <f t="shared" si="10"/>
        <v>A1</v>
      </c>
      <c r="AR19" s="119" t="str">
        <f t="shared" si="10"/>
        <v>A1</v>
      </c>
      <c r="AS19" s="120" t="str">
        <f t="shared" si="10"/>
        <v>A1</v>
      </c>
      <c r="AT19" s="119" t="str">
        <f t="shared" si="10"/>
        <v>A1</v>
      </c>
      <c r="AU19" s="121" t="str">
        <f t="shared" si="10"/>
        <v>A1</v>
      </c>
      <c r="AV19" s="126">
        <f>+VLOOKUP($C19,'[1]Project semana avance%'!$A$9:$FA$108,54,0)</f>
        <v>0.31562068965517243</v>
      </c>
      <c r="AW19" s="124" t="str">
        <f t="shared" si="11"/>
        <v>A1</v>
      </c>
      <c r="AX19" s="119" t="str">
        <f t="shared" si="11"/>
        <v>A1</v>
      </c>
      <c r="AY19" s="119" t="str">
        <f t="shared" si="11"/>
        <v>A1</v>
      </c>
      <c r="AZ19" s="119" t="str">
        <f t="shared" si="11"/>
        <v>A1</v>
      </c>
      <c r="BA19" s="119" t="str">
        <f t="shared" si="11"/>
        <v>A1</v>
      </c>
      <c r="BB19" s="119" t="str">
        <f t="shared" si="11"/>
        <v>A1</v>
      </c>
      <c r="BC19" s="125" t="str">
        <f t="shared" si="11"/>
        <v>A1</v>
      </c>
      <c r="BD19" s="126">
        <f t="shared" si="14"/>
        <v>0.31746031746031744</v>
      </c>
      <c r="BE19" s="117"/>
      <c r="BF19" s="118"/>
      <c r="BG19" s="118"/>
      <c r="BH19" s="118"/>
      <c r="BI19" s="118"/>
      <c r="BJ19" s="118"/>
      <c r="BK19" s="118"/>
      <c r="BL19" s="118"/>
      <c r="BM19" s="125"/>
      <c r="BN19" s="127"/>
      <c r="BO19" s="128"/>
      <c r="BP19" s="129"/>
      <c r="BQ19" s="128"/>
      <c r="BR19" s="130"/>
      <c r="BT19" s="6"/>
      <c r="BU19" s="6"/>
      <c r="BV19" s="6"/>
      <c r="BW19" s="6"/>
      <c r="BX19" s="6"/>
      <c r="BY19" s="6"/>
      <c r="BZ19" s="6"/>
      <c r="CA19" s="6"/>
    </row>
    <row r="20" spans="1:79" s="18" customFormat="1" ht="33" customHeight="1" x14ac:dyDescent="0.2">
      <c r="A20" s="86"/>
      <c r="B20" s="86"/>
      <c r="C20" s="86" t="s">
        <v>60</v>
      </c>
      <c r="D20" s="109" t="s">
        <v>61</v>
      </c>
      <c r="E20" s="88">
        <f t="shared" si="5"/>
        <v>71</v>
      </c>
      <c r="F20" s="110">
        <v>42548</v>
      </c>
      <c r="G20" s="111">
        <v>42618</v>
      </c>
      <c r="H20" s="88">
        <f t="shared" si="6"/>
        <v>71</v>
      </c>
      <c r="I20" s="111">
        <v>42555</v>
      </c>
      <c r="J20" s="111">
        <v>42625</v>
      </c>
      <c r="K20" s="112">
        <f>+'[1]8. Avance Itemizado'!O20</f>
        <v>900</v>
      </c>
      <c r="L20" s="113">
        <f t="shared" si="12"/>
        <v>900</v>
      </c>
      <c r="M20" s="114">
        <f>+L20/H20</f>
        <v>12.67605633802817</v>
      </c>
      <c r="N20" s="115" t="str">
        <f>+'[1]8. Avance Itemizado'!K20</f>
        <v>ML</v>
      </c>
      <c r="O20" s="116">
        <f>+'[1]8. Avance Itemizado'!AF20</f>
        <v>0</v>
      </c>
      <c r="P20" s="117" t="str">
        <f t="shared" si="7"/>
        <v/>
      </c>
      <c r="Q20" s="118" t="str">
        <f t="shared" si="7"/>
        <v/>
      </c>
      <c r="R20" s="119" t="str">
        <f t="shared" si="7"/>
        <v/>
      </c>
      <c r="S20" s="120" t="str">
        <f t="shared" si="7"/>
        <v/>
      </c>
      <c r="T20" s="119" t="str">
        <f t="shared" si="7"/>
        <v/>
      </c>
      <c r="U20" s="121" t="str">
        <f t="shared" si="7"/>
        <v/>
      </c>
      <c r="V20" s="121" t="str">
        <f t="shared" si="7"/>
        <v/>
      </c>
      <c r="W20" s="122">
        <f>+VLOOKUP(C20,'[1]Project semana avance%'!$A$9:$FA$108,33,0)</f>
        <v>0</v>
      </c>
      <c r="X20" s="123">
        <f>+'[1]8. Avance Itemizado'!AF20</f>
        <v>0</v>
      </c>
      <c r="Y20" s="124" t="str">
        <f t="shared" si="8"/>
        <v/>
      </c>
      <c r="Z20" s="119" t="str">
        <f t="shared" si="8"/>
        <v/>
      </c>
      <c r="AA20" s="119" t="str">
        <f t="shared" si="8"/>
        <v/>
      </c>
      <c r="AB20" s="119" t="str">
        <f t="shared" si="8"/>
        <v/>
      </c>
      <c r="AC20" s="119" t="str">
        <f t="shared" si="8"/>
        <v/>
      </c>
      <c r="AD20" s="119" t="str">
        <f t="shared" si="8"/>
        <v/>
      </c>
      <c r="AE20" s="125" t="str">
        <f t="shared" si="8"/>
        <v/>
      </c>
      <c r="AF20" s="131">
        <f>+VLOOKUP(C20,'[1]Project semana avance%'!$A$9:$FA$108,40,0)</f>
        <v>0</v>
      </c>
      <c r="AG20" s="124" t="str">
        <f t="shared" si="9"/>
        <v/>
      </c>
      <c r="AH20" s="119" t="str">
        <f t="shared" si="9"/>
        <v/>
      </c>
      <c r="AI20" s="119" t="str">
        <f t="shared" si="9"/>
        <v/>
      </c>
      <c r="AJ20" s="119" t="str">
        <f t="shared" si="9"/>
        <v/>
      </c>
      <c r="AK20" s="119" t="str">
        <f t="shared" si="9"/>
        <v/>
      </c>
      <c r="AL20" s="119" t="str">
        <f t="shared" si="9"/>
        <v/>
      </c>
      <c r="AM20" s="125" t="str">
        <f t="shared" si="9"/>
        <v/>
      </c>
      <c r="AN20" s="126">
        <f>+VLOOKUP(C20,'[1]Project semana avance%'!$A$9:$FA$108,47,0)</f>
        <v>0</v>
      </c>
      <c r="AO20" s="117" t="str">
        <f t="shared" si="10"/>
        <v/>
      </c>
      <c r="AP20" s="119" t="str">
        <f t="shared" si="10"/>
        <v/>
      </c>
      <c r="AQ20" s="120" t="str">
        <f t="shared" si="10"/>
        <v/>
      </c>
      <c r="AR20" s="119" t="str">
        <f t="shared" si="10"/>
        <v/>
      </c>
      <c r="AS20" s="120" t="str">
        <f t="shared" si="10"/>
        <v/>
      </c>
      <c r="AT20" s="119" t="str">
        <f t="shared" si="10"/>
        <v/>
      </c>
      <c r="AU20" s="121" t="str">
        <f t="shared" si="10"/>
        <v/>
      </c>
      <c r="AV20" s="126">
        <f>+VLOOKUP($C20,'[1]Project semana avance%'!$A$9:$FA$108,54,0)</f>
        <v>9.7784946236559131E-2</v>
      </c>
      <c r="AW20" s="124" t="str">
        <f t="shared" si="11"/>
        <v>A1</v>
      </c>
      <c r="AX20" s="119" t="str">
        <f t="shared" si="11"/>
        <v>A1</v>
      </c>
      <c r="AY20" s="119" t="str">
        <f t="shared" si="11"/>
        <v>A1</v>
      </c>
      <c r="AZ20" s="119" t="str">
        <f t="shared" si="11"/>
        <v>A1</v>
      </c>
      <c r="BA20" s="119" t="str">
        <f t="shared" si="11"/>
        <v>A1</v>
      </c>
      <c r="BB20" s="119" t="str">
        <f t="shared" si="11"/>
        <v>A1</v>
      </c>
      <c r="BC20" s="125" t="str">
        <f t="shared" si="11"/>
        <v>A1</v>
      </c>
      <c r="BD20" s="126">
        <f t="shared" si="14"/>
        <v>9.8591549295774641E-2</v>
      </c>
      <c r="BE20" s="117"/>
      <c r="BF20" s="118"/>
      <c r="BG20" s="118"/>
      <c r="BH20" s="118"/>
      <c r="BI20" s="118"/>
      <c r="BJ20" s="118"/>
      <c r="BK20" s="118"/>
      <c r="BL20" s="118"/>
      <c r="BM20" s="125"/>
      <c r="BN20" s="127"/>
      <c r="BO20" s="128"/>
      <c r="BP20" s="129"/>
      <c r="BQ20" s="128"/>
      <c r="BR20" s="130"/>
      <c r="BT20" s="6"/>
      <c r="BU20" s="6"/>
      <c r="BV20" s="6"/>
      <c r="BW20" s="6"/>
      <c r="BX20" s="6"/>
      <c r="BY20" s="6"/>
      <c r="BZ20" s="6"/>
      <c r="CA20" s="6"/>
    </row>
    <row r="21" spans="1:79" s="18" customFormat="1" ht="33" customHeight="1" x14ac:dyDescent="0.2">
      <c r="A21" s="86"/>
      <c r="B21" s="86"/>
      <c r="C21" s="86" t="s">
        <v>62</v>
      </c>
      <c r="D21" s="109" t="s">
        <v>63</v>
      </c>
      <c r="E21" s="88">
        <f t="shared" si="5"/>
        <v>70</v>
      </c>
      <c r="F21" s="110">
        <v>42549</v>
      </c>
      <c r="G21" s="111">
        <v>42618</v>
      </c>
      <c r="H21" s="88">
        <f t="shared" si="6"/>
        <v>99</v>
      </c>
      <c r="I21" s="111">
        <v>42527</v>
      </c>
      <c r="J21" s="111">
        <v>42625</v>
      </c>
      <c r="K21" s="112">
        <f>+'[1]8. Avance Itemizado'!O21</f>
        <v>1500</v>
      </c>
      <c r="L21" s="113">
        <f t="shared" si="12"/>
        <v>1490</v>
      </c>
      <c r="M21" s="114">
        <f t="shared" si="13"/>
        <v>15.05050505050505</v>
      </c>
      <c r="N21" s="115" t="str">
        <f>+'[1]8. Avance Itemizado'!K21</f>
        <v>ML</v>
      </c>
      <c r="O21" s="116">
        <f>+'[1]8. Avance Itemizado'!AF21</f>
        <v>6.6666666666666662E-3</v>
      </c>
      <c r="P21" s="117" t="str">
        <f t="shared" si="7"/>
        <v>A1</v>
      </c>
      <c r="Q21" s="118" t="str">
        <f t="shared" si="7"/>
        <v>A1</v>
      </c>
      <c r="R21" s="119" t="str">
        <f t="shared" si="7"/>
        <v>A1</v>
      </c>
      <c r="S21" s="120" t="str">
        <f t="shared" si="7"/>
        <v>A1</v>
      </c>
      <c r="T21" s="119" t="str">
        <f t="shared" si="7"/>
        <v>A1</v>
      </c>
      <c r="U21" s="121" t="str">
        <f t="shared" si="7"/>
        <v>A1</v>
      </c>
      <c r="V21" s="121" t="str">
        <f t="shared" si="7"/>
        <v>A1</v>
      </c>
      <c r="W21" s="122">
        <f>+VLOOKUP(C21,'[1]Project semana avance%'!$A$9:$FA$108,33,0)</f>
        <v>0</v>
      </c>
      <c r="X21" s="123">
        <f>+'[1]8. Avance Itemizado'!AF21</f>
        <v>6.6666666666666662E-3</v>
      </c>
      <c r="Y21" s="124" t="str">
        <f t="shared" si="8"/>
        <v>A1</v>
      </c>
      <c r="Z21" s="119" t="str">
        <f t="shared" si="8"/>
        <v>A1</v>
      </c>
      <c r="AA21" s="119" t="str">
        <f t="shared" si="8"/>
        <v>A1</v>
      </c>
      <c r="AB21" s="119" t="str">
        <f t="shared" si="8"/>
        <v>A1</v>
      </c>
      <c r="AC21" s="119" t="str">
        <f t="shared" si="8"/>
        <v>A1</v>
      </c>
      <c r="AD21" s="119" t="str">
        <f t="shared" si="8"/>
        <v>A1</v>
      </c>
      <c r="AE21" s="125" t="str">
        <f t="shared" si="8"/>
        <v>A1</v>
      </c>
      <c r="AF21" s="131">
        <f>+VLOOKUP(C21,'[1]Project semana avance%'!$A$9:$FA$108,40,0)</f>
        <v>0</v>
      </c>
      <c r="AG21" s="124" t="str">
        <f t="shared" si="9"/>
        <v>A1</v>
      </c>
      <c r="AH21" s="119" t="str">
        <f t="shared" si="9"/>
        <v>A1</v>
      </c>
      <c r="AI21" s="119" t="str">
        <f t="shared" si="9"/>
        <v>A1</v>
      </c>
      <c r="AJ21" s="119" t="str">
        <f t="shared" si="9"/>
        <v>A1</v>
      </c>
      <c r="AK21" s="119" t="str">
        <f t="shared" si="9"/>
        <v>A1</v>
      </c>
      <c r="AL21" s="119" t="str">
        <f t="shared" si="9"/>
        <v>A1</v>
      </c>
      <c r="AM21" s="125" t="str">
        <f t="shared" si="9"/>
        <v>A1</v>
      </c>
      <c r="AN21" s="126">
        <f>+VLOOKUP(C21,'[1]Project semana avance%'!$A$9:$FA$108,47,0)</f>
        <v>0</v>
      </c>
      <c r="AO21" s="117" t="str">
        <f t="shared" si="10"/>
        <v>A1</v>
      </c>
      <c r="AP21" s="119" t="str">
        <f t="shared" si="10"/>
        <v>A1</v>
      </c>
      <c r="AQ21" s="120" t="str">
        <f t="shared" si="10"/>
        <v>A1</v>
      </c>
      <c r="AR21" s="119" t="str">
        <f t="shared" si="10"/>
        <v>A1</v>
      </c>
      <c r="AS21" s="120" t="str">
        <f t="shared" si="10"/>
        <v>A1</v>
      </c>
      <c r="AT21" s="119" t="str">
        <f t="shared" si="10"/>
        <v>A1</v>
      </c>
      <c r="AU21" s="121" t="str">
        <f t="shared" si="10"/>
        <v>A1</v>
      </c>
      <c r="AV21" s="126">
        <f>+VLOOKUP($C21,'[1]Project semana avance%'!$A$9:$FA$108,54,0)</f>
        <v>7.9999999999999988E-2</v>
      </c>
      <c r="AW21" s="124" t="str">
        <f t="shared" si="11"/>
        <v>A1</v>
      </c>
      <c r="AX21" s="119" t="str">
        <f t="shared" si="11"/>
        <v>A1</v>
      </c>
      <c r="AY21" s="119" t="str">
        <f t="shared" si="11"/>
        <v>A1</v>
      </c>
      <c r="AZ21" s="119" t="str">
        <f t="shared" si="11"/>
        <v>A1</v>
      </c>
      <c r="BA21" s="119" t="str">
        <f t="shared" si="11"/>
        <v>A1</v>
      </c>
      <c r="BB21" s="119" t="str">
        <f t="shared" si="11"/>
        <v>A1</v>
      </c>
      <c r="BC21" s="125" t="str">
        <f t="shared" si="11"/>
        <v>A1</v>
      </c>
      <c r="BD21" s="126">
        <f t="shared" si="14"/>
        <v>0.35353535353535354</v>
      </c>
      <c r="BE21" s="117"/>
      <c r="BF21" s="118"/>
      <c r="BG21" s="118"/>
      <c r="BH21" s="118"/>
      <c r="BI21" s="118"/>
      <c r="BJ21" s="118"/>
      <c r="BK21" s="118"/>
      <c r="BL21" s="118"/>
      <c r="BM21" s="125"/>
      <c r="BN21" s="127"/>
      <c r="BO21" s="128"/>
      <c r="BP21" s="129"/>
      <c r="BQ21" s="128"/>
      <c r="BR21" s="130"/>
      <c r="BT21" s="6"/>
      <c r="BU21" s="6"/>
      <c r="BV21" s="6"/>
      <c r="BW21" s="6"/>
      <c r="BX21" s="6"/>
      <c r="BY21" s="6"/>
      <c r="BZ21" s="6"/>
      <c r="CA21" s="6"/>
    </row>
    <row r="22" spans="1:79" s="18" customFormat="1" ht="33" customHeight="1" x14ac:dyDescent="0.2">
      <c r="A22" s="86"/>
      <c r="B22" s="86"/>
      <c r="C22" s="86" t="s">
        <v>64</v>
      </c>
      <c r="D22" s="109" t="s">
        <v>65</v>
      </c>
      <c r="E22" s="88">
        <f t="shared" si="5"/>
        <v>75</v>
      </c>
      <c r="F22" s="110">
        <v>42520</v>
      </c>
      <c r="G22" s="111">
        <v>42594</v>
      </c>
      <c r="H22" s="88">
        <f t="shared" si="6"/>
        <v>77</v>
      </c>
      <c r="I22" s="111">
        <v>42531</v>
      </c>
      <c r="J22" s="111">
        <v>42607</v>
      </c>
      <c r="K22" s="112">
        <f>+'[1]8. Avance Itemizado'!O22</f>
        <v>1440</v>
      </c>
      <c r="L22" s="113">
        <f>IF(O22="x",K22-K22*100%,K22-K22*X22)</f>
        <v>1260</v>
      </c>
      <c r="M22" s="114">
        <f t="shared" si="13"/>
        <v>16.363636363636363</v>
      </c>
      <c r="N22" s="115" t="str">
        <f>+'[1]8. Avance Itemizado'!K22</f>
        <v>UN</v>
      </c>
      <c r="O22" s="116">
        <f>+'[1]8. Avance Itemizado'!AF22</f>
        <v>0.125</v>
      </c>
      <c r="P22" s="117" t="str">
        <f t="shared" si="7"/>
        <v/>
      </c>
      <c r="Q22" s="118" t="str">
        <f t="shared" si="7"/>
        <v/>
      </c>
      <c r="R22" s="119" t="str">
        <f t="shared" si="7"/>
        <v/>
      </c>
      <c r="S22" s="120" t="str">
        <f t="shared" si="7"/>
        <v/>
      </c>
      <c r="T22" s="119" t="str">
        <f t="shared" si="7"/>
        <v>A1</v>
      </c>
      <c r="U22" s="121" t="str">
        <f t="shared" si="7"/>
        <v>A1</v>
      </c>
      <c r="V22" s="121" t="str">
        <f t="shared" si="7"/>
        <v>A1</v>
      </c>
      <c r="W22" s="122">
        <f>+VLOOKUP(C22,'[1]Project semana avance%'!$A$9:$FA$108,33,0)</f>
        <v>0.18313106796116504</v>
      </c>
      <c r="X22" s="123">
        <f>+'[1]8. Avance Itemizado'!AF22</f>
        <v>0.125</v>
      </c>
      <c r="Y22" s="124" t="str">
        <f t="shared" si="8"/>
        <v>A1</v>
      </c>
      <c r="Z22" s="119" t="str">
        <f t="shared" si="8"/>
        <v>A1</v>
      </c>
      <c r="AA22" s="119" t="str">
        <f t="shared" si="8"/>
        <v>A1</v>
      </c>
      <c r="AB22" s="119" t="str">
        <f t="shared" si="8"/>
        <v>A1</v>
      </c>
      <c r="AC22" s="119" t="str">
        <f t="shared" si="8"/>
        <v>A1</v>
      </c>
      <c r="AD22" s="119" t="str">
        <f t="shared" si="8"/>
        <v>A1</v>
      </c>
      <c r="AE22" s="125" t="str">
        <f t="shared" si="8"/>
        <v>A1</v>
      </c>
      <c r="AF22" s="131">
        <f>+VLOOKUP(C22,'[1]Project semana avance%'!$A$9:$FA$108,40,0)</f>
        <v>0.27572815533980582</v>
      </c>
      <c r="AG22" s="124" t="str">
        <f t="shared" si="9"/>
        <v>A1</v>
      </c>
      <c r="AH22" s="119" t="str">
        <f t="shared" si="9"/>
        <v>A1</v>
      </c>
      <c r="AI22" s="119" t="str">
        <f t="shared" si="9"/>
        <v>A1</v>
      </c>
      <c r="AJ22" s="119" t="str">
        <f t="shared" si="9"/>
        <v>A1</v>
      </c>
      <c r="AK22" s="119" t="str">
        <f t="shared" si="9"/>
        <v>A1</v>
      </c>
      <c r="AL22" s="119" t="str">
        <f t="shared" si="9"/>
        <v>A1</v>
      </c>
      <c r="AM22" s="125" t="str">
        <f t="shared" si="9"/>
        <v>A1</v>
      </c>
      <c r="AN22" s="126">
        <f>+VLOOKUP(C22,'[1]Project semana avance%'!$A$9:$FA$108,47,0)</f>
        <v>0.36832524271844658</v>
      </c>
      <c r="AO22" s="117" t="str">
        <f t="shared" si="10"/>
        <v>A1</v>
      </c>
      <c r="AP22" s="119" t="str">
        <f t="shared" si="10"/>
        <v>A1</v>
      </c>
      <c r="AQ22" s="120" t="str">
        <f t="shared" si="10"/>
        <v>A1</v>
      </c>
      <c r="AR22" s="119" t="str">
        <f t="shared" si="10"/>
        <v>A1</v>
      </c>
      <c r="AS22" s="120" t="str">
        <f t="shared" si="10"/>
        <v>A1</v>
      </c>
      <c r="AT22" s="119" t="str">
        <f t="shared" si="10"/>
        <v>A1</v>
      </c>
      <c r="AU22" s="121" t="str">
        <f t="shared" si="10"/>
        <v>A1</v>
      </c>
      <c r="AV22" s="126">
        <f>+VLOOKUP($C22,'[1]Project semana avance%'!$A$9:$FA$108,54,0)</f>
        <v>0.46092233009708738</v>
      </c>
      <c r="AW22" s="124" t="str">
        <f t="shared" si="11"/>
        <v>A1</v>
      </c>
      <c r="AX22" s="119" t="str">
        <f t="shared" si="11"/>
        <v>A1</v>
      </c>
      <c r="AY22" s="119" t="str">
        <f t="shared" si="11"/>
        <v>A1</v>
      </c>
      <c r="AZ22" s="119" t="str">
        <f t="shared" si="11"/>
        <v>A1</v>
      </c>
      <c r="BA22" s="119" t="str">
        <f t="shared" si="11"/>
        <v>A1</v>
      </c>
      <c r="BB22" s="119" t="str">
        <f t="shared" si="11"/>
        <v>A1</v>
      </c>
      <c r="BC22" s="125" t="str">
        <f t="shared" si="11"/>
        <v>A1</v>
      </c>
      <c r="BD22" s="126">
        <f t="shared" si="14"/>
        <v>0.20454545454545456</v>
      </c>
      <c r="BE22" s="117"/>
      <c r="BF22" s="118"/>
      <c r="BG22" s="118"/>
      <c r="BH22" s="118"/>
      <c r="BI22" s="118"/>
      <c r="BJ22" s="118"/>
      <c r="BK22" s="118"/>
      <c r="BL22" s="118"/>
      <c r="BM22" s="125"/>
      <c r="BN22" s="127"/>
      <c r="BO22" s="128"/>
      <c r="BP22" s="129"/>
      <c r="BQ22" s="128"/>
      <c r="BR22" s="130"/>
      <c r="BT22" s="6"/>
      <c r="BU22" s="6"/>
      <c r="BV22" s="6"/>
      <c r="BW22" s="6"/>
      <c r="BX22" s="6"/>
      <c r="BY22" s="6"/>
      <c r="BZ22" s="6"/>
      <c r="CA22" s="6"/>
    </row>
    <row r="23" spans="1:79" s="18" customFormat="1" ht="33" customHeight="1" x14ac:dyDescent="0.2">
      <c r="A23" s="86"/>
      <c r="B23" s="86"/>
      <c r="C23" s="86" t="s">
        <v>66</v>
      </c>
      <c r="D23" s="109" t="s">
        <v>67</v>
      </c>
      <c r="E23" s="88">
        <f t="shared" si="5"/>
        <v>78</v>
      </c>
      <c r="F23" s="110">
        <v>42520</v>
      </c>
      <c r="G23" s="111">
        <v>42597</v>
      </c>
      <c r="H23" s="88">
        <f t="shared" si="6"/>
        <v>78</v>
      </c>
      <c r="I23" s="111">
        <v>42527</v>
      </c>
      <c r="J23" s="111">
        <v>42604</v>
      </c>
      <c r="K23" s="112">
        <f>+'[1]8. Avance Itemizado'!O23</f>
        <v>3600</v>
      </c>
      <c r="L23" s="113">
        <f t="shared" si="12"/>
        <v>3400</v>
      </c>
      <c r="M23" s="114">
        <f>+L23/H23</f>
        <v>43.589743589743591</v>
      </c>
      <c r="N23" s="115" t="str">
        <f>+'[1]8. Avance Itemizado'!K23</f>
        <v>ML</v>
      </c>
      <c r="O23" s="116">
        <f>+'[1]8. Avance Itemizado'!AF23</f>
        <v>5.5555555555555552E-2</v>
      </c>
      <c r="P23" s="117" t="str">
        <f t="shared" si="7"/>
        <v>A1</v>
      </c>
      <c r="Q23" s="118" t="str">
        <f t="shared" si="7"/>
        <v>A1</v>
      </c>
      <c r="R23" s="119" t="str">
        <f t="shared" si="7"/>
        <v>A1</v>
      </c>
      <c r="S23" s="120" t="str">
        <f t="shared" si="7"/>
        <v>A1</v>
      </c>
      <c r="T23" s="119" t="str">
        <f t="shared" si="7"/>
        <v>A1</v>
      </c>
      <c r="U23" s="121" t="str">
        <f t="shared" si="7"/>
        <v>A1</v>
      </c>
      <c r="V23" s="121" t="str">
        <f t="shared" si="7"/>
        <v>A1</v>
      </c>
      <c r="W23" s="122">
        <f>+VLOOKUP(C23,'[1]Project semana avance%'!$A$9:$FA$108,33,0)</f>
        <v>0.17977272727272728</v>
      </c>
      <c r="X23" s="123">
        <f>+'[1]8. Avance Itemizado'!AF23</f>
        <v>5.5555555555555552E-2</v>
      </c>
      <c r="Y23" s="124" t="str">
        <f t="shared" si="8"/>
        <v>A1</v>
      </c>
      <c r="Z23" s="119" t="str">
        <f t="shared" si="8"/>
        <v>A1</v>
      </c>
      <c r="AA23" s="119" t="str">
        <f t="shared" si="8"/>
        <v>A1</v>
      </c>
      <c r="AB23" s="119" t="str">
        <f t="shared" si="8"/>
        <v>A1</v>
      </c>
      <c r="AC23" s="119" t="str">
        <f t="shared" si="8"/>
        <v>A1</v>
      </c>
      <c r="AD23" s="119" t="str">
        <f t="shared" si="8"/>
        <v>A1</v>
      </c>
      <c r="AE23" s="125" t="str">
        <f t="shared" si="8"/>
        <v>A1</v>
      </c>
      <c r="AF23" s="131">
        <f>+VLOOKUP(C23,'[1]Project semana avance%'!$A$9:$FA$108,40,0)</f>
        <v>0.27068181818181819</v>
      </c>
      <c r="AG23" s="124" t="str">
        <f t="shared" si="9"/>
        <v>A1</v>
      </c>
      <c r="AH23" s="119" t="str">
        <f t="shared" si="9"/>
        <v>A1</v>
      </c>
      <c r="AI23" s="119" t="str">
        <f t="shared" si="9"/>
        <v>A1</v>
      </c>
      <c r="AJ23" s="119" t="str">
        <f t="shared" si="9"/>
        <v>A1</v>
      </c>
      <c r="AK23" s="119" t="str">
        <f t="shared" si="9"/>
        <v>A1</v>
      </c>
      <c r="AL23" s="119" t="str">
        <f t="shared" si="9"/>
        <v>A1</v>
      </c>
      <c r="AM23" s="125" t="str">
        <f t="shared" si="9"/>
        <v>A1</v>
      </c>
      <c r="AN23" s="126">
        <f>+VLOOKUP(C23,'[1]Project semana avance%'!$A$9:$FA$108,47,0)</f>
        <v>0.36159090909090907</v>
      </c>
      <c r="AO23" s="117" t="str">
        <f t="shared" si="10"/>
        <v>A1</v>
      </c>
      <c r="AP23" s="119" t="str">
        <f t="shared" si="10"/>
        <v>A1</v>
      </c>
      <c r="AQ23" s="120" t="str">
        <f t="shared" si="10"/>
        <v>A1</v>
      </c>
      <c r="AR23" s="119" t="str">
        <f t="shared" si="10"/>
        <v>A1</v>
      </c>
      <c r="AS23" s="120" t="str">
        <f t="shared" si="10"/>
        <v>A1</v>
      </c>
      <c r="AT23" s="119" t="str">
        <f t="shared" si="10"/>
        <v>A1</v>
      </c>
      <c r="AU23" s="121" t="str">
        <f t="shared" si="10"/>
        <v>A1</v>
      </c>
      <c r="AV23" s="126">
        <f>+VLOOKUP($C23,'[1]Project semana avance%'!$A$9:$FA$108,54,0)</f>
        <v>0.45250000000000001</v>
      </c>
      <c r="AW23" s="124" t="str">
        <f t="shared" si="11"/>
        <v>A1</v>
      </c>
      <c r="AX23" s="119" t="str">
        <f t="shared" si="11"/>
        <v>A1</v>
      </c>
      <c r="AY23" s="119" t="str">
        <f t="shared" si="11"/>
        <v>A1</v>
      </c>
      <c r="AZ23" s="119" t="str">
        <f t="shared" si="11"/>
        <v>A1</v>
      </c>
      <c r="BA23" s="119" t="str">
        <f t="shared" si="11"/>
        <v>A1</v>
      </c>
      <c r="BB23" s="119" t="str">
        <f t="shared" si="11"/>
        <v>A1</v>
      </c>
      <c r="BC23" s="125" t="str">
        <f t="shared" si="11"/>
        <v>A1</v>
      </c>
      <c r="BD23" s="126">
        <f t="shared" si="14"/>
        <v>0.14031339031339032</v>
      </c>
      <c r="BE23" s="117"/>
      <c r="BF23" s="118"/>
      <c r="BG23" s="118"/>
      <c r="BH23" s="118"/>
      <c r="BI23" s="118"/>
      <c r="BJ23" s="118"/>
      <c r="BK23" s="118"/>
      <c r="BL23" s="118"/>
      <c r="BM23" s="125"/>
      <c r="BN23" s="127"/>
      <c r="BO23" s="128"/>
      <c r="BP23" s="129"/>
      <c r="BQ23" s="128"/>
      <c r="BR23" s="130"/>
      <c r="BT23" s="6"/>
      <c r="BU23" s="6"/>
      <c r="BV23" s="6"/>
      <c r="BW23" s="6"/>
      <c r="BX23" s="6"/>
      <c r="BY23" s="6"/>
      <c r="BZ23" s="6"/>
      <c r="CA23" s="6"/>
    </row>
    <row r="24" spans="1:79" s="18" customFormat="1" ht="33" customHeight="1" x14ac:dyDescent="0.2">
      <c r="A24" s="86"/>
      <c r="B24" s="86"/>
      <c r="C24" s="86" t="s">
        <v>68</v>
      </c>
      <c r="D24" s="109" t="s">
        <v>69</v>
      </c>
      <c r="E24" s="88">
        <f t="shared" si="5"/>
        <v>81</v>
      </c>
      <c r="F24" s="110">
        <v>42538</v>
      </c>
      <c r="G24" s="111">
        <v>42618</v>
      </c>
      <c r="H24" s="88">
        <f t="shared" si="6"/>
        <v>81</v>
      </c>
      <c r="I24" s="111">
        <v>42545</v>
      </c>
      <c r="J24" s="111">
        <v>42625</v>
      </c>
      <c r="K24" s="112">
        <f>+'[1]8. Avance Itemizado'!O24</f>
        <v>7200</v>
      </c>
      <c r="L24" s="113">
        <f t="shared" si="12"/>
        <v>7200</v>
      </c>
      <c r="M24" s="114">
        <f t="shared" si="13"/>
        <v>88.888888888888886</v>
      </c>
      <c r="N24" s="115" t="str">
        <f>+'[1]8. Avance Itemizado'!K24</f>
        <v>ML</v>
      </c>
      <c r="O24" s="116">
        <f>+'[1]8. Avance Itemizado'!AF24</f>
        <v>0</v>
      </c>
      <c r="P24" s="117" t="str">
        <f t="shared" si="7"/>
        <v/>
      </c>
      <c r="Q24" s="118" t="str">
        <f t="shared" si="7"/>
        <v/>
      </c>
      <c r="R24" s="119" t="str">
        <f t="shared" si="7"/>
        <v/>
      </c>
      <c r="S24" s="120" t="str">
        <f t="shared" si="7"/>
        <v/>
      </c>
      <c r="T24" s="119" t="str">
        <f t="shared" si="7"/>
        <v/>
      </c>
      <c r="U24" s="121" t="str">
        <f t="shared" si="7"/>
        <v/>
      </c>
      <c r="V24" s="121" t="str">
        <f t="shared" si="7"/>
        <v/>
      </c>
      <c r="W24" s="122">
        <f>+VLOOKUP(C24,'[1]Project semana avance%'!$A$9:$FA$108,33,0)</f>
        <v>0</v>
      </c>
      <c r="X24" s="123">
        <f>+'[1]8. Avance Itemizado'!AF24</f>
        <v>0</v>
      </c>
      <c r="Y24" s="124" t="str">
        <f t="shared" si="8"/>
        <v/>
      </c>
      <c r="Z24" s="119" t="str">
        <f t="shared" si="8"/>
        <v/>
      </c>
      <c r="AA24" s="119" t="str">
        <f t="shared" si="8"/>
        <v/>
      </c>
      <c r="AB24" s="119" t="str">
        <f t="shared" si="8"/>
        <v/>
      </c>
      <c r="AC24" s="119" t="str">
        <f t="shared" si="8"/>
        <v/>
      </c>
      <c r="AD24" s="119" t="str">
        <f t="shared" si="8"/>
        <v/>
      </c>
      <c r="AE24" s="125" t="str">
        <f t="shared" si="8"/>
        <v/>
      </c>
      <c r="AF24" s="131">
        <f>+VLOOKUP(C24,'[1]Project semana avance%'!$A$9:$FA$108,40,0)</f>
        <v>1.5880597014925373E-2</v>
      </c>
      <c r="AG24" s="124" t="str">
        <f t="shared" si="9"/>
        <v/>
      </c>
      <c r="AH24" s="119" t="str">
        <f t="shared" si="9"/>
        <v/>
      </c>
      <c r="AI24" s="119" t="str">
        <f t="shared" si="9"/>
        <v/>
      </c>
      <c r="AJ24" s="119" t="str">
        <f t="shared" si="9"/>
        <v/>
      </c>
      <c r="AK24" s="119" t="str">
        <f t="shared" si="9"/>
        <v>A1</v>
      </c>
      <c r="AL24" s="119" t="str">
        <f t="shared" si="9"/>
        <v>A1</v>
      </c>
      <c r="AM24" s="125" t="str">
        <f t="shared" si="9"/>
        <v>A1</v>
      </c>
      <c r="AN24" s="126">
        <f>+VLOOKUP(C24,'[1]Project semana avance%'!$A$9:$FA$108,47,0)</f>
        <v>0.10513432835820896</v>
      </c>
      <c r="AO24" s="117" t="str">
        <f t="shared" si="10"/>
        <v>A1</v>
      </c>
      <c r="AP24" s="119" t="str">
        <f t="shared" si="10"/>
        <v>A1</v>
      </c>
      <c r="AQ24" s="120" t="str">
        <f t="shared" si="10"/>
        <v>A1</v>
      </c>
      <c r="AR24" s="119" t="str">
        <f t="shared" si="10"/>
        <v>A1</v>
      </c>
      <c r="AS24" s="120" t="str">
        <f t="shared" si="10"/>
        <v>A1</v>
      </c>
      <c r="AT24" s="119" t="str">
        <f t="shared" si="10"/>
        <v>A1</v>
      </c>
      <c r="AU24" s="121" t="str">
        <f t="shared" si="10"/>
        <v>A1</v>
      </c>
      <c r="AV24" s="126">
        <f>+VLOOKUP($C24,'[1]Project semana avance%'!$A$9:$FA$108,54,0)</f>
        <v>0.19438805970149253</v>
      </c>
      <c r="AW24" s="124" t="str">
        <f t="shared" si="11"/>
        <v>A1</v>
      </c>
      <c r="AX24" s="119" t="str">
        <f t="shared" si="11"/>
        <v>A1</v>
      </c>
      <c r="AY24" s="119" t="str">
        <f t="shared" si="11"/>
        <v>A1</v>
      </c>
      <c r="AZ24" s="119" t="str">
        <f t="shared" si="11"/>
        <v>A1</v>
      </c>
      <c r="BA24" s="119" t="str">
        <f t="shared" si="11"/>
        <v>A1</v>
      </c>
      <c r="BB24" s="119" t="str">
        <f t="shared" si="11"/>
        <v>A1</v>
      </c>
      <c r="BC24" s="125" t="str">
        <f t="shared" si="11"/>
        <v>A1</v>
      </c>
      <c r="BD24" s="126">
        <f t="shared" si="14"/>
        <v>0.20987654320987653</v>
      </c>
      <c r="BE24" s="117"/>
      <c r="BF24" s="118"/>
      <c r="BG24" s="118"/>
      <c r="BH24" s="118"/>
      <c r="BI24" s="118"/>
      <c r="BJ24" s="118"/>
      <c r="BK24" s="118"/>
      <c r="BL24" s="118"/>
      <c r="BM24" s="125"/>
      <c r="BN24" s="127"/>
      <c r="BO24" s="128"/>
      <c r="BP24" s="129"/>
      <c r="BQ24" s="128"/>
      <c r="BR24" s="130"/>
      <c r="BT24" s="6"/>
      <c r="BU24" s="6"/>
      <c r="BV24" s="6"/>
      <c r="BW24" s="6"/>
      <c r="BX24" s="6"/>
      <c r="BY24" s="6"/>
      <c r="BZ24" s="6"/>
      <c r="CA24" s="6"/>
    </row>
    <row r="25" spans="1:79" s="18" customFormat="1" ht="33" customHeight="1" x14ac:dyDescent="0.2">
      <c r="A25" s="86"/>
      <c r="B25" s="86"/>
      <c r="C25" s="86" t="s">
        <v>70</v>
      </c>
      <c r="D25" s="109" t="s">
        <v>71</v>
      </c>
      <c r="E25" s="88">
        <f t="shared" si="5"/>
        <v>68</v>
      </c>
      <c r="F25" s="110">
        <v>42551</v>
      </c>
      <c r="G25" s="111">
        <v>42618</v>
      </c>
      <c r="H25" s="88">
        <f t="shared" si="6"/>
        <v>69</v>
      </c>
      <c r="I25" s="111">
        <v>42557</v>
      </c>
      <c r="J25" s="111">
        <v>42625</v>
      </c>
      <c r="K25" s="112">
        <f>+'[1]8. Avance Itemizado'!O25</f>
        <v>1</v>
      </c>
      <c r="L25" s="113">
        <f t="shared" si="12"/>
        <v>1</v>
      </c>
      <c r="M25" s="114">
        <f t="shared" si="13"/>
        <v>1.4492753623188406E-2</v>
      </c>
      <c r="N25" s="115" t="str">
        <f>+'[1]8. Avance Itemizado'!K25</f>
        <v>GL</v>
      </c>
      <c r="O25" s="116"/>
      <c r="P25" s="117" t="str">
        <f t="shared" si="7"/>
        <v/>
      </c>
      <c r="Q25" s="118" t="str">
        <f t="shared" si="7"/>
        <v/>
      </c>
      <c r="R25" s="119" t="str">
        <f t="shared" si="7"/>
        <v/>
      </c>
      <c r="S25" s="120" t="str">
        <f t="shared" si="7"/>
        <v/>
      </c>
      <c r="T25" s="119" t="str">
        <f t="shared" si="7"/>
        <v/>
      </c>
      <c r="U25" s="121" t="str">
        <f t="shared" si="7"/>
        <v/>
      </c>
      <c r="V25" s="121" t="str">
        <f t="shared" si="7"/>
        <v/>
      </c>
      <c r="W25" s="122">
        <f>+VLOOKUP(C25,'[1]Project semana avance%'!$A$9:$FA$108,33,0)</f>
        <v>0</v>
      </c>
      <c r="X25" s="123">
        <f>+'[1]8. Avance Itemizado'!AF25</f>
        <v>0</v>
      </c>
      <c r="Y25" s="124" t="str">
        <f t="shared" si="8"/>
        <v/>
      </c>
      <c r="Z25" s="119" t="str">
        <f t="shared" si="8"/>
        <v/>
      </c>
      <c r="AA25" s="119" t="str">
        <f t="shared" si="8"/>
        <v/>
      </c>
      <c r="AB25" s="119" t="str">
        <f t="shared" si="8"/>
        <v/>
      </c>
      <c r="AC25" s="119" t="str">
        <f t="shared" si="8"/>
        <v/>
      </c>
      <c r="AD25" s="119" t="str">
        <f t="shared" si="8"/>
        <v/>
      </c>
      <c r="AE25" s="125" t="str">
        <f t="shared" si="8"/>
        <v/>
      </c>
      <c r="AF25" s="131">
        <f>+VLOOKUP(C25,'[1]Project semana avance%'!$A$9:$FA$108,40,0)</f>
        <v>0</v>
      </c>
      <c r="AG25" s="124" t="str">
        <f t="shared" si="9"/>
        <v/>
      </c>
      <c r="AH25" s="119" t="str">
        <f t="shared" si="9"/>
        <v/>
      </c>
      <c r="AI25" s="119" t="str">
        <f t="shared" si="9"/>
        <v/>
      </c>
      <c r="AJ25" s="119" t="str">
        <f t="shared" si="9"/>
        <v/>
      </c>
      <c r="AK25" s="119" t="str">
        <f t="shared" si="9"/>
        <v/>
      </c>
      <c r="AL25" s="119" t="str">
        <f t="shared" si="9"/>
        <v/>
      </c>
      <c r="AM25" s="125" t="str">
        <f t="shared" si="9"/>
        <v/>
      </c>
      <c r="AN25" s="126">
        <f>+VLOOKUP(C25,'[1]Project semana avance%'!$A$9:$FA$108,47,0)</f>
        <v>0</v>
      </c>
      <c r="AO25" s="117" t="str">
        <f t="shared" si="10"/>
        <v/>
      </c>
      <c r="AP25" s="119" t="str">
        <f t="shared" si="10"/>
        <v/>
      </c>
      <c r="AQ25" s="120" t="str">
        <f t="shared" si="10"/>
        <v/>
      </c>
      <c r="AR25" s="119" t="str">
        <f t="shared" si="10"/>
        <v/>
      </c>
      <c r="AS25" s="120" t="str">
        <f t="shared" si="10"/>
        <v/>
      </c>
      <c r="AT25" s="119" t="str">
        <f t="shared" si="10"/>
        <v/>
      </c>
      <c r="AU25" s="121" t="str">
        <f t="shared" si="10"/>
        <v/>
      </c>
      <c r="AV25" s="126">
        <f>+VLOOKUP($C25,'[1]Project semana avance%'!$A$9:$FA$108,54,0)</f>
        <v>3.9346590909090907E-2</v>
      </c>
      <c r="AW25" s="124" t="str">
        <f t="shared" si="11"/>
        <v/>
      </c>
      <c r="AX25" s="119" t="str">
        <f t="shared" si="11"/>
        <v/>
      </c>
      <c r="AY25" s="119" t="str">
        <f t="shared" si="11"/>
        <v>A1</v>
      </c>
      <c r="AZ25" s="119" t="str">
        <f t="shared" si="11"/>
        <v>A1</v>
      </c>
      <c r="BA25" s="119" t="str">
        <f t="shared" si="11"/>
        <v>A1</v>
      </c>
      <c r="BB25" s="119" t="str">
        <f t="shared" si="11"/>
        <v>A1</v>
      </c>
      <c r="BC25" s="125" t="str">
        <f t="shared" si="11"/>
        <v>A1</v>
      </c>
      <c r="BD25" s="126">
        <f t="shared" si="14"/>
        <v>7.2463768115942032E-2</v>
      </c>
      <c r="BE25" s="117"/>
      <c r="BF25" s="118"/>
      <c r="BG25" s="118"/>
      <c r="BH25" s="118"/>
      <c r="BI25" s="118"/>
      <c r="BJ25" s="118"/>
      <c r="BK25" s="118"/>
      <c r="BL25" s="118"/>
      <c r="BM25" s="125"/>
      <c r="BN25" s="127"/>
      <c r="BO25" s="128"/>
      <c r="BP25" s="129"/>
      <c r="BQ25" s="128"/>
      <c r="BR25" s="130"/>
      <c r="BT25" s="6"/>
      <c r="BU25" s="6"/>
      <c r="BV25" s="6"/>
      <c r="BW25" s="6"/>
      <c r="BX25" s="6"/>
      <c r="BY25" s="6"/>
      <c r="BZ25" s="6"/>
      <c r="CA25" s="6"/>
    </row>
    <row r="26" spans="1:79" s="18" customFormat="1" ht="33" customHeight="1" x14ac:dyDescent="0.25">
      <c r="A26" s="86"/>
      <c r="B26" s="86"/>
      <c r="C26" s="86" t="s">
        <v>72</v>
      </c>
      <c r="D26" s="87" t="s">
        <v>73</v>
      </c>
      <c r="E26" s="88">
        <f t="shared" si="5"/>
        <v>1</v>
      </c>
      <c r="F26" s="132"/>
      <c r="G26" s="132"/>
      <c r="H26" s="88">
        <f t="shared" si="6"/>
        <v>1</v>
      </c>
      <c r="I26" s="133"/>
      <c r="J26" s="133"/>
      <c r="K26" s="91">
        <f>+'[1]8. Avance Itemizado'!O26</f>
        <v>0</v>
      </c>
      <c r="L26" s="92"/>
      <c r="M26" s="93"/>
      <c r="N26" s="94"/>
      <c r="O26" s="95"/>
      <c r="P26" s="96"/>
      <c r="Q26" s="97"/>
      <c r="R26" s="98"/>
      <c r="S26" s="99"/>
      <c r="T26" s="98"/>
      <c r="U26" s="100"/>
      <c r="V26" s="100"/>
      <c r="W26" s="101"/>
      <c r="X26" s="134">
        <f>+'[1]8. Avance Itemizado'!AF26</f>
        <v>0</v>
      </c>
      <c r="Y26" s="102"/>
      <c r="Z26" s="98"/>
      <c r="AA26" s="98"/>
      <c r="AB26" s="98"/>
      <c r="AC26" s="98"/>
      <c r="AD26" s="98"/>
      <c r="AE26" s="103"/>
      <c r="AF26" s="104"/>
      <c r="AG26" s="102"/>
      <c r="AH26" s="98"/>
      <c r="AI26" s="98"/>
      <c r="AJ26" s="98"/>
      <c r="AK26" s="98"/>
      <c r="AL26" s="98"/>
      <c r="AM26" s="103"/>
      <c r="AN26" s="104"/>
      <c r="AO26" s="96"/>
      <c r="AP26" s="98"/>
      <c r="AQ26" s="99"/>
      <c r="AR26" s="98"/>
      <c r="AS26" s="99"/>
      <c r="AT26" s="98"/>
      <c r="AU26" s="100"/>
      <c r="AV26" s="104"/>
      <c r="AW26" s="102"/>
      <c r="AX26" s="98"/>
      <c r="AY26" s="98"/>
      <c r="AZ26" s="98"/>
      <c r="BA26" s="98"/>
      <c r="BB26" s="98"/>
      <c r="BC26" s="103"/>
      <c r="BD26" s="104"/>
      <c r="BE26" s="96"/>
      <c r="BF26" s="97"/>
      <c r="BG26" s="97"/>
      <c r="BH26" s="97"/>
      <c r="BI26" s="97"/>
      <c r="BJ26" s="97"/>
      <c r="BK26" s="97"/>
      <c r="BL26" s="97"/>
      <c r="BM26" s="103"/>
      <c r="BN26" s="105"/>
      <c r="BO26" s="106"/>
      <c r="BP26" s="107"/>
      <c r="BQ26" s="106"/>
      <c r="BR26" s="108"/>
      <c r="BT26" s="6"/>
      <c r="BU26" s="6"/>
      <c r="BV26" s="6"/>
      <c r="BW26" s="6"/>
      <c r="BX26" s="6"/>
      <c r="BY26" s="6"/>
      <c r="BZ26" s="6"/>
      <c r="CA26" s="6"/>
    </row>
    <row r="27" spans="1:79" s="18" customFormat="1" ht="33" customHeight="1" x14ac:dyDescent="0.25">
      <c r="A27" s="86"/>
      <c r="B27" s="86"/>
      <c r="C27" s="86" t="s">
        <v>74</v>
      </c>
      <c r="D27" s="135" t="s">
        <v>75</v>
      </c>
      <c r="E27" s="88">
        <f t="shared" si="5"/>
        <v>1</v>
      </c>
      <c r="F27" s="136"/>
      <c r="G27" s="136"/>
      <c r="H27" s="88">
        <f t="shared" si="6"/>
        <v>1</v>
      </c>
      <c r="I27" s="137"/>
      <c r="J27" s="137"/>
      <c r="K27" s="138">
        <f>+'[1]8. Avance Itemizado'!O27</f>
        <v>0</v>
      </c>
      <c r="L27" s="139"/>
      <c r="M27" s="140"/>
      <c r="N27" s="141"/>
      <c r="O27" s="142"/>
      <c r="P27" s="143"/>
      <c r="Q27" s="144"/>
      <c r="R27" s="145"/>
      <c r="S27" s="146"/>
      <c r="T27" s="145"/>
      <c r="U27" s="147"/>
      <c r="V27" s="147"/>
      <c r="W27" s="148"/>
      <c r="X27" s="149">
        <f>+'[1]8. Avance Itemizado'!AF27</f>
        <v>0</v>
      </c>
      <c r="Y27" s="150"/>
      <c r="Z27" s="145"/>
      <c r="AA27" s="145"/>
      <c r="AB27" s="145"/>
      <c r="AC27" s="145"/>
      <c r="AD27" s="145"/>
      <c r="AE27" s="151"/>
      <c r="AF27" s="152"/>
      <c r="AG27" s="150"/>
      <c r="AH27" s="145"/>
      <c r="AI27" s="145"/>
      <c r="AJ27" s="145"/>
      <c r="AK27" s="145"/>
      <c r="AL27" s="145"/>
      <c r="AM27" s="151"/>
      <c r="AN27" s="152"/>
      <c r="AO27" s="143"/>
      <c r="AP27" s="145"/>
      <c r="AQ27" s="146"/>
      <c r="AR27" s="145"/>
      <c r="AS27" s="146"/>
      <c r="AT27" s="145"/>
      <c r="AU27" s="147"/>
      <c r="AV27" s="152"/>
      <c r="AW27" s="150"/>
      <c r="AX27" s="145"/>
      <c r="AY27" s="145"/>
      <c r="AZ27" s="145"/>
      <c r="BA27" s="145"/>
      <c r="BB27" s="145"/>
      <c r="BC27" s="151"/>
      <c r="BD27" s="152"/>
      <c r="BE27" s="143"/>
      <c r="BF27" s="144"/>
      <c r="BG27" s="144"/>
      <c r="BH27" s="144"/>
      <c r="BI27" s="144"/>
      <c r="BJ27" s="144"/>
      <c r="BK27" s="144"/>
      <c r="BL27" s="144"/>
      <c r="BM27" s="151"/>
      <c r="BN27" s="153"/>
      <c r="BO27" s="154"/>
      <c r="BP27" s="155"/>
      <c r="BQ27" s="154"/>
      <c r="BR27" s="156"/>
      <c r="BT27" s="6"/>
      <c r="BU27" s="6"/>
      <c r="BV27" s="6"/>
      <c r="BW27" s="6"/>
      <c r="BX27" s="6"/>
      <c r="BY27" s="6"/>
      <c r="BZ27" s="6"/>
      <c r="CA27" s="6"/>
    </row>
    <row r="28" spans="1:79" s="18" customFormat="1" ht="33" customHeight="1" x14ac:dyDescent="0.2">
      <c r="A28" s="86"/>
      <c r="B28" s="86"/>
      <c r="C28" s="86" t="s">
        <v>76</v>
      </c>
      <c r="D28" s="109" t="s">
        <v>77</v>
      </c>
      <c r="E28" s="88">
        <f t="shared" si="5"/>
        <v>4</v>
      </c>
      <c r="F28" s="110">
        <v>42515</v>
      </c>
      <c r="G28" s="111">
        <v>42518</v>
      </c>
      <c r="H28" s="88">
        <f t="shared" si="6"/>
        <v>4</v>
      </c>
      <c r="I28" s="111">
        <v>42515</v>
      </c>
      <c r="J28" s="111">
        <v>42518</v>
      </c>
      <c r="K28" s="112">
        <f>+'[1]8. Avance Itemizado'!O28</f>
        <v>100</v>
      </c>
      <c r="L28" s="113">
        <f t="shared" si="12"/>
        <v>100</v>
      </c>
      <c r="M28" s="114">
        <f t="shared" si="13"/>
        <v>25</v>
      </c>
      <c r="N28" s="115" t="str">
        <f>+'[1]8. Avance Itemizado'!K28</f>
        <v>ML</v>
      </c>
      <c r="O28" s="116"/>
      <c r="P28" s="117" t="str">
        <f t="shared" si="7"/>
        <v/>
      </c>
      <c r="Q28" s="118" t="str">
        <f t="shared" si="7"/>
        <v/>
      </c>
      <c r="R28" s="119" t="str">
        <f t="shared" si="7"/>
        <v/>
      </c>
      <c r="S28" s="120" t="str">
        <f t="shared" si="7"/>
        <v/>
      </c>
      <c r="T28" s="119" t="str">
        <f t="shared" si="7"/>
        <v/>
      </c>
      <c r="U28" s="121" t="str">
        <f t="shared" si="7"/>
        <v/>
      </c>
      <c r="V28" s="121" t="str">
        <f t="shared" si="7"/>
        <v/>
      </c>
      <c r="W28" s="122">
        <f>+VLOOKUP(C28,'[1]Project semana avance%'!$A$9:$FA$108,33,0)</f>
        <v>0.9998999999999999</v>
      </c>
      <c r="X28" s="157">
        <f>+'[1]8. Avance Itemizado'!AF28</f>
        <v>0</v>
      </c>
      <c r="Y28" s="124" t="str">
        <f t="shared" si="8"/>
        <v/>
      </c>
      <c r="Z28" s="119" t="str">
        <f t="shared" si="8"/>
        <v/>
      </c>
      <c r="AA28" s="119" t="str">
        <f t="shared" si="8"/>
        <v/>
      </c>
      <c r="AB28" s="119" t="str">
        <f t="shared" si="8"/>
        <v/>
      </c>
      <c r="AC28" s="119" t="str">
        <f t="shared" si="8"/>
        <v/>
      </c>
      <c r="AD28" s="119" t="str">
        <f t="shared" si="8"/>
        <v/>
      </c>
      <c r="AE28" s="125" t="str">
        <f t="shared" si="8"/>
        <v/>
      </c>
      <c r="AF28" s="126">
        <f>+VLOOKUP(C28,'[1]Project semana avance%'!$A$9:$FA$108,40,0)</f>
        <v>0.9998999999999999</v>
      </c>
      <c r="AG28" s="124" t="str">
        <f t="shared" si="9"/>
        <v/>
      </c>
      <c r="AH28" s="119" t="str">
        <f t="shared" si="9"/>
        <v/>
      </c>
      <c r="AI28" s="119" t="str">
        <f t="shared" si="9"/>
        <v/>
      </c>
      <c r="AJ28" s="119" t="str">
        <f t="shared" si="9"/>
        <v/>
      </c>
      <c r="AK28" s="119" t="str">
        <f t="shared" si="9"/>
        <v/>
      </c>
      <c r="AL28" s="119" t="str">
        <f t="shared" si="9"/>
        <v/>
      </c>
      <c r="AM28" s="125" t="str">
        <f t="shared" si="9"/>
        <v/>
      </c>
      <c r="AN28" s="126">
        <f>+VLOOKUP(C28,'[1]Project semana avance%'!$A$9:$FA$108,47,0)</f>
        <v>0.9998999999999999</v>
      </c>
      <c r="AO28" s="117" t="str">
        <f t="shared" si="10"/>
        <v/>
      </c>
      <c r="AP28" s="119" t="str">
        <f t="shared" si="10"/>
        <v/>
      </c>
      <c r="AQ28" s="120" t="str">
        <f t="shared" si="10"/>
        <v/>
      </c>
      <c r="AR28" s="119" t="str">
        <f t="shared" si="10"/>
        <v/>
      </c>
      <c r="AS28" s="120" t="str">
        <f t="shared" si="10"/>
        <v/>
      </c>
      <c r="AT28" s="119" t="str">
        <f t="shared" si="10"/>
        <v/>
      </c>
      <c r="AU28" s="121" t="str">
        <f t="shared" si="10"/>
        <v/>
      </c>
      <c r="AV28" s="126">
        <f>+VLOOKUP($C28,'[1]Project semana avance%'!$A$9:$FA$108,54,0)</f>
        <v>0.9998999999999999</v>
      </c>
      <c r="AW28" s="124" t="str">
        <f t="shared" si="11"/>
        <v/>
      </c>
      <c r="AX28" s="119" t="str">
        <f t="shared" si="11"/>
        <v/>
      </c>
      <c r="AY28" s="119" t="str">
        <f t="shared" si="11"/>
        <v/>
      </c>
      <c r="AZ28" s="119" t="str">
        <f t="shared" si="11"/>
        <v/>
      </c>
      <c r="BA28" s="119" t="str">
        <f t="shared" si="11"/>
        <v/>
      </c>
      <c r="BB28" s="119" t="str">
        <f t="shared" si="11"/>
        <v/>
      </c>
      <c r="BC28" s="125" t="str">
        <f t="shared" si="11"/>
        <v/>
      </c>
      <c r="BD28" s="126" t="str">
        <f t="shared" si="14"/>
        <v xml:space="preserve"> </v>
      </c>
      <c r="BE28" s="117"/>
      <c r="BF28" s="118"/>
      <c r="BG28" s="118"/>
      <c r="BH28" s="118"/>
      <c r="BI28" s="118"/>
      <c r="BJ28" s="118"/>
      <c r="BK28" s="118"/>
      <c r="BL28" s="118"/>
      <c r="BM28" s="125"/>
      <c r="BN28" s="127"/>
      <c r="BO28" s="128"/>
      <c r="BP28" s="129"/>
      <c r="BQ28" s="128"/>
      <c r="BR28" s="130"/>
      <c r="BT28" s="6"/>
      <c r="BU28" s="6"/>
      <c r="BV28" s="6"/>
      <c r="BW28" s="6"/>
      <c r="BX28" s="6"/>
      <c r="BY28" s="6"/>
      <c r="BZ28" s="6"/>
      <c r="CA28" s="6"/>
    </row>
    <row r="29" spans="1:79" s="18" customFormat="1" ht="33" customHeight="1" x14ac:dyDescent="0.2">
      <c r="A29" s="86"/>
      <c r="B29" s="86"/>
      <c r="C29" s="86" t="s">
        <v>78</v>
      </c>
      <c r="D29" s="109" t="s">
        <v>79</v>
      </c>
      <c r="E29" s="88">
        <f>G29-F29+1</f>
        <v>5</v>
      </c>
      <c r="F29" s="110">
        <v>42520</v>
      </c>
      <c r="G29" s="111">
        <v>42524</v>
      </c>
      <c r="H29" s="88">
        <f t="shared" si="6"/>
        <v>5</v>
      </c>
      <c r="I29" s="111">
        <v>42520</v>
      </c>
      <c r="J29" s="111">
        <v>42524</v>
      </c>
      <c r="K29" s="112">
        <f>+'[1]8. Avance Itemizado'!O29</f>
        <v>100</v>
      </c>
      <c r="L29" s="113">
        <f t="shared" si="12"/>
        <v>100</v>
      </c>
      <c r="M29" s="114">
        <f t="shared" si="13"/>
        <v>20</v>
      </c>
      <c r="N29" s="115" t="str">
        <f>+'[1]8. Avance Itemizado'!K29</f>
        <v>ML</v>
      </c>
      <c r="O29" s="116"/>
      <c r="P29" s="117" t="str">
        <f t="shared" si="7"/>
        <v/>
      </c>
      <c r="Q29" s="118" t="str">
        <f t="shared" si="7"/>
        <v/>
      </c>
      <c r="R29" s="119" t="str">
        <f t="shared" si="7"/>
        <v/>
      </c>
      <c r="S29" s="120" t="str">
        <f t="shared" si="7"/>
        <v/>
      </c>
      <c r="T29" s="119" t="str">
        <f t="shared" si="7"/>
        <v/>
      </c>
      <c r="U29" s="121" t="str">
        <f t="shared" si="7"/>
        <v/>
      </c>
      <c r="V29" s="121" t="str">
        <f t="shared" si="7"/>
        <v/>
      </c>
      <c r="W29" s="122">
        <f>+VLOOKUP(C29,'[1]Project semana avance%'!$A$9:$FA$108,33,0)</f>
        <v>1</v>
      </c>
      <c r="X29" s="157">
        <f>+'[1]8. Avance Itemizado'!AF29</f>
        <v>0</v>
      </c>
      <c r="Y29" s="124" t="str">
        <f t="shared" si="8"/>
        <v/>
      </c>
      <c r="Z29" s="119" t="str">
        <f t="shared" si="8"/>
        <v/>
      </c>
      <c r="AA29" s="119" t="str">
        <f t="shared" si="8"/>
        <v/>
      </c>
      <c r="AB29" s="119" t="str">
        <f t="shared" si="8"/>
        <v/>
      </c>
      <c r="AC29" s="119" t="str">
        <f t="shared" si="8"/>
        <v/>
      </c>
      <c r="AD29" s="119" t="str">
        <f t="shared" si="8"/>
        <v/>
      </c>
      <c r="AE29" s="125" t="str">
        <f t="shared" si="8"/>
        <v/>
      </c>
      <c r="AF29" s="126">
        <f>+VLOOKUP(C29,'[1]Project semana avance%'!$A$9:$FA$108,40,0)</f>
        <v>1</v>
      </c>
      <c r="AG29" s="124" t="str">
        <f t="shared" si="9"/>
        <v/>
      </c>
      <c r="AH29" s="119" t="str">
        <f t="shared" si="9"/>
        <v/>
      </c>
      <c r="AI29" s="119" t="str">
        <f t="shared" si="9"/>
        <v/>
      </c>
      <c r="AJ29" s="119" t="str">
        <f t="shared" si="9"/>
        <v/>
      </c>
      <c r="AK29" s="119" t="str">
        <f t="shared" si="9"/>
        <v/>
      </c>
      <c r="AL29" s="119" t="str">
        <f t="shared" si="9"/>
        <v/>
      </c>
      <c r="AM29" s="125" t="str">
        <f t="shared" si="9"/>
        <v/>
      </c>
      <c r="AN29" s="126">
        <f>+VLOOKUP(C29,'[1]Project semana avance%'!$A$9:$FA$108,47,0)</f>
        <v>1</v>
      </c>
      <c r="AO29" s="117" t="str">
        <f t="shared" si="10"/>
        <v/>
      </c>
      <c r="AP29" s="119" t="str">
        <f t="shared" si="10"/>
        <v/>
      </c>
      <c r="AQ29" s="120" t="str">
        <f t="shared" si="10"/>
        <v/>
      </c>
      <c r="AR29" s="119" t="str">
        <f t="shared" si="10"/>
        <v/>
      </c>
      <c r="AS29" s="120" t="str">
        <f t="shared" si="10"/>
        <v/>
      </c>
      <c r="AT29" s="119" t="str">
        <f t="shared" si="10"/>
        <v/>
      </c>
      <c r="AU29" s="121" t="str">
        <f t="shared" si="10"/>
        <v/>
      </c>
      <c r="AV29" s="126">
        <f>+VLOOKUP($C29,'[1]Project semana avance%'!$A$9:$FA$108,54,0)</f>
        <v>1</v>
      </c>
      <c r="AW29" s="124" t="str">
        <f t="shared" si="11"/>
        <v/>
      </c>
      <c r="AX29" s="119" t="str">
        <f t="shared" si="11"/>
        <v/>
      </c>
      <c r="AY29" s="119" t="str">
        <f t="shared" si="11"/>
        <v/>
      </c>
      <c r="AZ29" s="119" t="str">
        <f t="shared" si="11"/>
        <v/>
      </c>
      <c r="BA29" s="119" t="str">
        <f t="shared" si="11"/>
        <v/>
      </c>
      <c r="BB29" s="119" t="str">
        <f t="shared" si="11"/>
        <v/>
      </c>
      <c r="BC29" s="125" t="str">
        <f t="shared" si="11"/>
        <v/>
      </c>
      <c r="BD29" s="126" t="str">
        <f t="shared" si="14"/>
        <v xml:space="preserve"> </v>
      </c>
      <c r="BE29" s="117"/>
      <c r="BF29" s="118"/>
      <c r="BG29" s="118"/>
      <c r="BH29" s="118"/>
      <c r="BI29" s="118"/>
      <c r="BJ29" s="118"/>
      <c r="BK29" s="118"/>
      <c r="BL29" s="118"/>
      <c r="BM29" s="125"/>
      <c r="BN29" s="127"/>
      <c r="BO29" s="128"/>
      <c r="BP29" s="129"/>
      <c r="BQ29" s="128"/>
      <c r="BR29" s="130"/>
      <c r="BT29" s="6"/>
      <c r="BU29" s="6"/>
      <c r="BV29" s="6"/>
      <c r="BW29" s="6"/>
      <c r="BX29" s="6"/>
      <c r="BY29" s="6"/>
      <c r="BZ29" s="6"/>
      <c r="CA29" s="6"/>
    </row>
    <row r="30" spans="1:79" s="18" customFormat="1" ht="33" customHeight="1" x14ac:dyDescent="0.25">
      <c r="A30" s="86"/>
      <c r="B30" s="86"/>
      <c r="C30" s="86" t="s">
        <v>80</v>
      </c>
      <c r="D30" s="135" t="s">
        <v>81</v>
      </c>
      <c r="E30" s="88">
        <f>G30-F30+1</f>
        <v>1</v>
      </c>
      <c r="F30" s="136"/>
      <c r="G30" s="136"/>
      <c r="H30" s="88">
        <f t="shared" si="6"/>
        <v>1</v>
      </c>
      <c r="I30" s="137"/>
      <c r="J30" s="137"/>
      <c r="K30" s="138">
        <f>+'[1]8. Avance Itemizado'!O30</f>
        <v>0</v>
      </c>
      <c r="L30" s="139"/>
      <c r="M30" s="140"/>
      <c r="N30" s="141"/>
      <c r="O30" s="142"/>
      <c r="P30" s="143"/>
      <c r="Q30" s="144"/>
      <c r="R30" s="145"/>
      <c r="S30" s="146"/>
      <c r="T30" s="145"/>
      <c r="U30" s="147"/>
      <c r="V30" s="147"/>
      <c r="W30" s="148"/>
      <c r="X30" s="149">
        <f>+'[1]8. Avance Itemizado'!AF30</f>
        <v>0</v>
      </c>
      <c r="Y30" s="150"/>
      <c r="Z30" s="145"/>
      <c r="AA30" s="145"/>
      <c r="AB30" s="145"/>
      <c r="AC30" s="145"/>
      <c r="AD30" s="145"/>
      <c r="AE30" s="151"/>
      <c r="AF30" s="152"/>
      <c r="AG30" s="150"/>
      <c r="AH30" s="145"/>
      <c r="AI30" s="145"/>
      <c r="AJ30" s="145"/>
      <c r="AK30" s="145"/>
      <c r="AL30" s="145"/>
      <c r="AM30" s="151"/>
      <c r="AN30" s="152"/>
      <c r="AO30" s="143"/>
      <c r="AP30" s="145"/>
      <c r="AQ30" s="146"/>
      <c r="AR30" s="145"/>
      <c r="AS30" s="146"/>
      <c r="AT30" s="145"/>
      <c r="AU30" s="147"/>
      <c r="AV30" s="152"/>
      <c r="AW30" s="150"/>
      <c r="AX30" s="145"/>
      <c r="AY30" s="145"/>
      <c r="AZ30" s="145"/>
      <c r="BA30" s="145"/>
      <c r="BB30" s="145"/>
      <c r="BC30" s="151"/>
      <c r="BD30" s="152"/>
      <c r="BE30" s="143"/>
      <c r="BF30" s="144"/>
      <c r="BG30" s="144"/>
      <c r="BH30" s="144"/>
      <c r="BI30" s="144"/>
      <c r="BJ30" s="144"/>
      <c r="BK30" s="144"/>
      <c r="BL30" s="144"/>
      <c r="BM30" s="151"/>
      <c r="BN30" s="153"/>
      <c r="BO30" s="154"/>
      <c r="BP30" s="155"/>
      <c r="BQ30" s="154"/>
      <c r="BR30" s="156"/>
      <c r="BT30" s="6"/>
      <c r="BU30" s="6"/>
      <c r="BV30" s="6"/>
      <c r="BW30" s="6"/>
      <c r="BX30" s="6"/>
      <c r="BY30" s="6"/>
      <c r="BZ30" s="6"/>
      <c r="CA30" s="6"/>
    </row>
    <row r="31" spans="1:79" s="18" customFormat="1" ht="33" customHeight="1" x14ac:dyDescent="0.2">
      <c r="A31" s="86"/>
      <c r="B31" s="86"/>
      <c r="C31" s="86" t="s">
        <v>82</v>
      </c>
      <c r="D31" s="109" t="s">
        <v>83</v>
      </c>
      <c r="E31" s="88">
        <f>G31-F31+1</f>
        <v>4</v>
      </c>
      <c r="F31" s="110">
        <v>42524</v>
      </c>
      <c r="G31" s="111">
        <v>42527</v>
      </c>
      <c r="H31" s="88">
        <f t="shared" si="6"/>
        <v>4</v>
      </c>
      <c r="I31" s="111">
        <v>42524</v>
      </c>
      <c r="J31" s="111">
        <v>42527</v>
      </c>
      <c r="K31" s="112">
        <f>+'[1]8. Avance Itemizado'!O31</f>
        <v>100</v>
      </c>
      <c r="L31" s="113">
        <f t="shared" si="12"/>
        <v>100</v>
      </c>
      <c r="M31" s="114">
        <f t="shared" si="13"/>
        <v>25</v>
      </c>
      <c r="N31" s="115" t="str">
        <f>+'[1]8. Avance Itemizado'!K31</f>
        <v>ML</v>
      </c>
      <c r="O31" s="116"/>
      <c r="P31" s="117" t="str">
        <f t="shared" si="7"/>
        <v>A1</v>
      </c>
      <c r="Q31" s="118" t="str">
        <f t="shared" si="7"/>
        <v/>
      </c>
      <c r="R31" s="119" t="str">
        <f t="shared" si="7"/>
        <v/>
      </c>
      <c r="S31" s="120" t="str">
        <f t="shared" si="7"/>
        <v/>
      </c>
      <c r="T31" s="119" t="str">
        <f t="shared" si="7"/>
        <v/>
      </c>
      <c r="U31" s="121" t="str">
        <f t="shared" si="7"/>
        <v/>
      </c>
      <c r="V31" s="121" t="str">
        <f t="shared" si="7"/>
        <v/>
      </c>
      <c r="W31" s="122">
        <f>+VLOOKUP(C31,'[1]Project semana avance%'!$A$9:$FA$108,33,0)</f>
        <v>1</v>
      </c>
      <c r="X31" s="157">
        <f>+'[1]8. Avance Itemizado'!AF31</f>
        <v>0</v>
      </c>
      <c r="Y31" s="124" t="str">
        <f t="shared" si="8"/>
        <v/>
      </c>
      <c r="Z31" s="119" t="str">
        <f t="shared" si="8"/>
        <v/>
      </c>
      <c r="AA31" s="119" t="str">
        <f t="shared" si="8"/>
        <v/>
      </c>
      <c r="AB31" s="119" t="str">
        <f t="shared" si="8"/>
        <v/>
      </c>
      <c r="AC31" s="119" t="str">
        <f t="shared" si="8"/>
        <v/>
      </c>
      <c r="AD31" s="119" t="str">
        <f t="shared" si="8"/>
        <v/>
      </c>
      <c r="AE31" s="125" t="str">
        <f t="shared" si="8"/>
        <v/>
      </c>
      <c r="AF31" s="126">
        <f>+VLOOKUP(C31,'[1]Project semana avance%'!$A$9:$FA$108,40,0)</f>
        <v>1</v>
      </c>
      <c r="AG31" s="124" t="str">
        <f t="shared" si="9"/>
        <v/>
      </c>
      <c r="AH31" s="119" t="str">
        <f t="shared" si="9"/>
        <v/>
      </c>
      <c r="AI31" s="119" t="str">
        <f t="shared" si="9"/>
        <v/>
      </c>
      <c r="AJ31" s="119" t="str">
        <f t="shared" si="9"/>
        <v/>
      </c>
      <c r="AK31" s="119" t="str">
        <f t="shared" si="9"/>
        <v/>
      </c>
      <c r="AL31" s="119" t="str">
        <f t="shared" si="9"/>
        <v/>
      </c>
      <c r="AM31" s="125" t="str">
        <f t="shared" si="9"/>
        <v/>
      </c>
      <c r="AN31" s="126">
        <f>+VLOOKUP(C31,'[1]Project semana avance%'!$A$9:$FA$108,47,0)</f>
        <v>1</v>
      </c>
      <c r="AO31" s="117" t="str">
        <f t="shared" si="10"/>
        <v/>
      </c>
      <c r="AP31" s="119" t="str">
        <f t="shared" si="10"/>
        <v/>
      </c>
      <c r="AQ31" s="120" t="str">
        <f t="shared" si="10"/>
        <v/>
      </c>
      <c r="AR31" s="119" t="str">
        <f t="shared" si="10"/>
        <v/>
      </c>
      <c r="AS31" s="120" t="str">
        <f t="shared" si="10"/>
        <v/>
      </c>
      <c r="AT31" s="119" t="str">
        <f t="shared" si="10"/>
        <v/>
      </c>
      <c r="AU31" s="121" t="str">
        <f t="shared" si="10"/>
        <v/>
      </c>
      <c r="AV31" s="126">
        <f>+VLOOKUP($C31,'[1]Project semana avance%'!$A$9:$FA$108,54,0)</f>
        <v>1</v>
      </c>
      <c r="AW31" s="124" t="str">
        <f t="shared" si="11"/>
        <v/>
      </c>
      <c r="AX31" s="119" t="str">
        <f t="shared" si="11"/>
        <v/>
      </c>
      <c r="AY31" s="119" t="str">
        <f t="shared" si="11"/>
        <v/>
      </c>
      <c r="AZ31" s="119" t="str">
        <f t="shared" si="11"/>
        <v/>
      </c>
      <c r="BA31" s="119" t="str">
        <f t="shared" si="11"/>
        <v/>
      </c>
      <c r="BB31" s="119" t="str">
        <f t="shared" si="11"/>
        <v/>
      </c>
      <c r="BC31" s="125" t="str">
        <f t="shared" si="11"/>
        <v/>
      </c>
      <c r="BD31" s="126" t="str">
        <f t="shared" si="14"/>
        <v xml:space="preserve"> </v>
      </c>
      <c r="BE31" s="117"/>
      <c r="BF31" s="118"/>
      <c r="BG31" s="118"/>
      <c r="BH31" s="118"/>
      <c r="BI31" s="118"/>
      <c r="BJ31" s="118"/>
      <c r="BK31" s="118"/>
      <c r="BL31" s="118"/>
      <c r="BM31" s="125"/>
      <c r="BN31" s="127"/>
      <c r="BO31" s="128"/>
      <c r="BP31" s="129"/>
      <c r="BQ31" s="128"/>
      <c r="BR31" s="130"/>
      <c r="BT31" s="6"/>
      <c r="BU31" s="6"/>
      <c r="BV31" s="6"/>
      <c r="BW31" s="6"/>
      <c r="BX31" s="6"/>
      <c r="BY31" s="6"/>
      <c r="BZ31" s="6"/>
      <c r="CA31" s="6"/>
    </row>
    <row r="32" spans="1:79" s="18" customFormat="1" ht="33" customHeight="1" x14ac:dyDescent="0.2">
      <c r="A32" s="86"/>
      <c r="B32" s="86"/>
      <c r="C32" s="86" t="s">
        <v>84</v>
      </c>
      <c r="D32" s="109" t="s">
        <v>79</v>
      </c>
      <c r="E32" s="88">
        <f>G32-F32+1</f>
        <v>4</v>
      </c>
      <c r="F32" s="110">
        <v>42528</v>
      </c>
      <c r="G32" s="111">
        <v>42531</v>
      </c>
      <c r="H32" s="88">
        <f t="shared" si="6"/>
        <v>4</v>
      </c>
      <c r="I32" s="111">
        <v>42528</v>
      </c>
      <c r="J32" s="111">
        <v>42531</v>
      </c>
      <c r="K32" s="112">
        <f>+'[1]8. Avance Itemizado'!O32</f>
        <v>100</v>
      </c>
      <c r="L32" s="113">
        <f t="shared" si="12"/>
        <v>100</v>
      </c>
      <c r="M32" s="114">
        <f t="shared" si="13"/>
        <v>25</v>
      </c>
      <c r="N32" s="115" t="str">
        <f>+'[1]8. Avance Itemizado'!K32</f>
        <v>ML</v>
      </c>
      <c r="O32" s="116"/>
      <c r="P32" s="117" t="str">
        <f t="shared" si="7"/>
        <v/>
      </c>
      <c r="Q32" s="118" t="str">
        <f t="shared" si="7"/>
        <v>A1</v>
      </c>
      <c r="R32" s="119" t="str">
        <f t="shared" si="7"/>
        <v>A1</v>
      </c>
      <c r="S32" s="120" t="str">
        <f t="shared" si="7"/>
        <v>A1</v>
      </c>
      <c r="T32" s="119" t="str">
        <f t="shared" si="7"/>
        <v>A1</v>
      </c>
      <c r="U32" s="121" t="str">
        <f t="shared" si="7"/>
        <v/>
      </c>
      <c r="V32" s="121" t="str">
        <f t="shared" si="7"/>
        <v/>
      </c>
      <c r="W32" s="122">
        <f>+VLOOKUP(C32,'[1]Project semana avance%'!$A$9:$FA$108,33,0)</f>
        <v>1</v>
      </c>
      <c r="X32" s="157">
        <f>+'[1]8. Avance Itemizado'!AF32</f>
        <v>0</v>
      </c>
      <c r="Y32" s="124" t="str">
        <f t="shared" ref="Y32:AE32" si="15">+IF(Y$11&lt;$I32,"",IF(Y$11&lt;=$J32,"A1",""))</f>
        <v/>
      </c>
      <c r="Z32" s="119" t="str">
        <f t="shared" si="15"/>
        <v/>
      </c>
      <c r="AA32" s="119" t="str">
        <f t="shared" si="15"/>
        <v/>
      </c>
      <c r="AB32" s="119" t="str">
        <f t="shared" si="15"/>
        <v/>
      </c>
      <c r="AC32" s="119" t="str">
        <f t="shared" si="15"/>
        <v/>
      </c>
      <c r="AD32" s="119" t="str">
        <f t="shared" si="15"/>
        <v/>
      </c>
      <c r="AE32" s="125" t="str">
        <f t="shared" si="15"/>
        <v/>
      </c>
      <c r="AF32" s="126">
        <f>+VLOOKUP(C32,'[1]Project semana avance%'!$A$9:$FA$108,40,0)</f>
        <v>1</v>
      </c>
      <c r="AG32" s="124" t="str">
        <f t="shared" si="9"/>
        <v/>
      </c>
      <c r="AH32" s="119" t="str">
        <f t="shared" si="9"/>
        <v/>
      </c>
      <c r="AI32" s="119" t="str">
        <f t="shared" si="9"/>
        <v/>
      </c>
      <c r="AJ32" s="119" t="str">
        <f t="shared" si="9"/>
        <v/>
      </c>
      <c r="AK32" s="119" t="str">
        <f t="shared" si="9"/>
        <v/>
      </c>
      <c r="AL32" s="119" t="str">
        <f t="shared" si="9"/>
        <v/>
      </c>
      <c r="AM32" s="125" t="str">
        <f t="shared" si="9"/>
        <v/>
      </c>
      <c r="AN32" s="126">
        <f>+VLOOKUP(C32,'[1]Project semana avance%'!$A$9:$FA$108,47,0)</f>
        <v>1</v>
      </c>
      <c r="AO32" s="117" t="str">
        <f t="shared" si="10"/>
        <v/>
      </c>
      <c r="AP32" s="119" t="str">
        <f t="shared" si="10"/>
        <v/>
      </c>
      <c r="AQ32" s="120" t="str">
        <f t="shared" si="10"/>
        <v/>
      </c>
      <c r="AR32" s="119" t="str">
        <f t="shared" si="10"/>
        <v/>
      </c>
      <c r="AS32" s="120" t="str">
        <f t="shared" si="10"/>
        <v/>
      </c>
      <c r="AT32" s="119" t="str">
        <f t="shared" si="10"/>
        <v/>
      </c>
      <c r="AU32" s="121" t="str">
        <f t="shared" si="10"/>
        <v/>
      </c>
      <c r="AV32" s="126">
        <f>+VLOOKUP($C32,'[1]Project semana avance%'!$A$9:$FA$108,54,0)</f>
        <v>1</v>
      </c>
      <c r="AW32" s="124" t="str">
        <f t="shared" ref="AW32:BC52" si="16">+IF(AW$11&lt;$I32,"",IF(AW$11&lt;=$J32,"A1",""))</f>
        <v/>
      </c>
      <c r="AX32" s="119" t="str">
        <f t="shared" si="16"/>
        <v/>
      </c>
      <c r="AY32" s="119" t="str">
        <f t="shared" si="16"/>
        <v/>
      </c>
      <c r="AZ32" s="119" t="str">
        <f t="shared" si="16"/>
        <v/>
      </c>
      <c r="BA32" s="119" t="str">
        <f t="shared" si="16"/>
        <v/>
      </c>
      <c r="BB32" s="119" t="str">
        <f t="shared" si="16"/>
        <v/>
      </c>
      <c r="BC32" s="125" t="str">
        <f t="shared" si="16"/>
        <v/>
      </c>
      <c r="BD32" s="126" t="str">
        <f t="shared" si="14"/>
        <v xml:space="preserve"> </v>
      </c>
      <c r="BE32" s="117"/>
      <c r="BF32" s="118"/>
      <c r="BG32" s="118"/>
      <c r="BH32" s="118"/>
      <c r="BI32" s="118"/>
      <c r="BJ32" s="118"/>
      <c r="BK32" s="118"/>
      <c r="BL32" s="118"/>
      <c r="BM32" s="125"/>
      <c r="BN32" s="127"/>
      <c r="BO32" s="128"/>
      <c r="BP32" s="129"/>
      <c r="BQ32" s="128"/>
      <c r="BR32" s="130"/>
      <c r="BT32" s="6"/>
      <c r="BU32" s="6"/>
      <c r="BV32" s="6"/>
      <c r="BW32" s="6"/>
      <c r="BX32" s="6"/>
      <c r="BY32" s="6"/>
      <c r="BZ32" s="6"/>
      <c r="CA32" s="6"/>
    </row>
    <row r="33" spans="1:80" s="18" customFormat="1" ht="33" customHeight="1" x14ac:dyDescent="0.25">
      <c r="A33" s="86"/>
      <c r="B33" s="86"/>
      <c r="C33" s="86" t="s">
        <v>85</v>
      </c>
      <c r="D33" s="135" t="s">
        <v>86</v>
      </c>
      <c r="E33" s="88">
        <f>G33-F33+1</f>
        <v>1</v>
      </c>
      <c r="F33" s="136"/>
      <c r="G33" s="136"/>
      <c r="H33" s="88">
        <f t="shared" si="6"/>
        <v>1</v>
      </c>
      <c r="I33" s="137"/>
      <c r="J33" s="137"/>
      <c r="K33" s="138">
        <f>+'[1]8. Avance Itemizado'!O33</f>
        <v>0</v>
      </c>
      <c r="L33" s="139"/>
      <c r="M33" s="140"/>
      <c r="N33" s="141"/>
      <c r="O33" s="142"/>
      <c r="P33" s="143"/>
      <c r="Q33" s="144"/>
      <c r="R33" s="145"/>
      <c r="S33" s="146"/>
      <c r="T33" s="145"/>
      <c r="U33" s="147"/>
      <c r="V33" s="147"/>
      <c r="W33" s="148"/>
      <c r="X33" s="149">
        <f>+'[1]8. Avance Itemizado'!AF33</f>
        <v>0</v>
      </c>
      <c r="Y33" s="150"/>
      <c r="Z33" s="145"/>
      <c r="AA33" s="145"/>
      <c r="AB33" s="145"/>
      <c r="AC33" s="145"/>
      <c r="AD33" s="145"/>
      <c r="AE33" s="151"/>
      <c r="AF33" s="152"/>
      <c r="AG33" s="150"/>
      <c r="AH33" s="145"/>
      <c r="AI33" s="145"/>
      <c r="AJ33" s="145"/>
      <c r="AK33" s="145"/>
      <c r="AL33" s="145"/>
      <c r="AM33" s="151"/>
      <c r="AN33" s="152"/>
      <c r="AO33" s="143"/>
      <c r="AP33" s="145"/>
      <c r="AQ33" s="146"/>
      <c r="AR33" s="145"/>
      <c r="AS33" s="146"/>
      <c r="AT33" s="145"/>
      <c r="AU33" s="147"/>
      <c r="AV33" s="152"/>
      <c r="AW33" s="150"/>
      <c r="AX33" s="145"/>
      <c r="AY33" s="145"/>
      <c r="AZ33" s="145"/>
      <c r="BA33" s="145"/>
      <c r="BB33" s="145"/>
      <c r="BC33" s="151"/>
      <c r="BD33" s="152"/>
      <c r="BE33" s="143"/>
      <c r="BF33" s="144"/>
      <c r="BG33" s="144"/>
      <c r="BH33" s="144"/>
      <c r="BI33" s="144"/>
      <c r="BJ33" s="144"/>
      <c r="BK33" s="144"/>
      <c r="BL33" s="144"/>
      <c r="BM33" s="151"/>
      <c r="BN33" s="153"/>
      <c r="BO33" s="154"/>
      <c r="BP33" s="155"/>
      <c r="BQ33" s="154"/>
      <c r="BR33" s="156"/>
      <c r="BT33" s="6"/>
      <c r="BU33" s="6"/>
      <c r="BV33" s="6"/>
      <c r="BW33" s="6"/>
      <c r="BX33" s="6"/>
      <c r="BY33" s="6"/>
      <c r="BZ33" s="6"/>
      <c r="CA33" s="6"/>
    </row>
    <row r="34" spans="1:80" s="18" customFormat="1" ht="33" customHeight="1" x14ac:dyDescent="0.2">
      <c r="A34" s="86"/>
      <c r="B34" s="86"/>
      <c r="C34" s="86" t="s">
        <v>87</v>
      </c>
      <c r="D34" s="109" t="s">
        <v>77</v>
      </c>
      <c r="E34" s="88">
        <f t="shared" si="5"/>
        <v>2</v>
      </c>
      <c r="F34" s="110">
        <v>42534</v>
      </c>
      <c r="G34" s="111">
        <v>42535</v>
      </c>
      <c r="H34" s="88">
        <f t="shared" si="6"/>
        <v>14</v>
      </c>
      <c r="I34" s="111">
        <v>42522</v>
      </c>
      <c r="J34" s="111">
        <v>42535</v>
      </c>
      <c r="K34" s="112">
        <f>+'[1]8. Avance Itemizado'!O34</f>
        <v>100</v>
      </c>
      <c r="L34" s="113">
        <f t="shared" si="12"/>
        <v>80</v>
      </c>
      <c r="M34" s="114">
        <f t="shared" si="13"/>
        <v>5.7142857142857144</v>
      </c>
      <c r="N34" s="115" t="str">
        <f>+'[1]8. Avance Itemizado'!K34</f>
        <v>ML</v>
      </c>
      <c r="O34" s="116"/>
      <c r="P34" s="117" t="str">
        <f t="shared" si="7"/>
        <v>A1</v>
      </c>
      <c r="Q34" s="118" t="str">
        <f t="shared" si="7"/>
        <v>A1</v>
      </c>
      <c r="R34" s="119" t="str">
        <f t="shared" si="7"/>
        <v>A1</v>
      </c>
      <c r="S34" s="120" t="str">
        <f t="shared" si="7"/>
        <v>A1</v>
      </c>
      <c r="T34" s="119" t="str">
        <f t="shared" si="7"/>
        <v>A1</v>
      </c>
      <c r="U34" s="121" t="str">
        <f t="shared" si="7"/>
        <v>A1</v>
      </c>
      <c r="V34" s="121" t="str">
        <f t="shared" si="7"/>
        <v>A1</v>
      </c>
      <c r="W34" s="122">
        <f>+VLOOKUP(C34,'[1]Project semana avance%'!$A$9:$FA$108,33,0)</f>
        <v>0</v>
      </c>
      <c r="X34" s="157">
        <f>+'[1]8. Avance Itemizado'!AF34</f>
        <v>0.2</v>
      </c>
      <c r="Y34" s="124" t="str">
        <f t="shared" ref="Y34:AE35" si="17">+IF(Y$11&lt;$I34,"",IF(Y$11&lt;=$J34,"A1",""))</f>
        <v>A1</v>
      </c>
      <c r="Z34" s="119" t="str">
        <f t="shared" si="17"/>
        <v>A1</v>
      </c>
      <c r="AA34" s="119" t="str">
        <f t="shared" si="17"/>
        <v/>
      </c>
      <c r="AB34" s="119" t="str">
        <f t="shared" si="17"/>
        <v/>
      </c>
      <c r="AC34" s="119" t="str">
        <f t="shared" si="17"/>
        <v/>
      </c>
      <c r="AD34" s="119" t="str">
        <f t="shared" si="17"/>
        <v/>
      </c>
      <c r="AE34" s="125" t="str">
        <f t="shared" si="17"/>
        <v/>
      </c>
      <c r="AF34" s="126">
        <f>+VLOOKUP(C34,'[1]Project semana avance%'!$A$9:$FA$108,40,0)</f>
        <v>1</v>
      </c>
      <c r="AG34" s="124" t="str">
        <f t="shared" si="9"/>
        <v/>
      </c>
      <c r="AH34" s="119" t="str">
        <f t="shared" si="9"/>
        <v/>
      </c>
      <c r="AI34" s="119" t="str">
        <f t="shared" si="9"/>
        <v/>
      </c>
      <c r="AJ34" s="119" t="str">
        <f t="shared" si="9"/>
        <v/>
      </c>
      <c r="AK34" s="119" t="str">
        <f t="shared" si="9"/>
        <v/>
      </c>
      <c r="AL34" s="119" t="str">
        <f t="shared" si="9"/>
        <v/>
      </c>
      <c r="AM34" s="125" t="str">
        <f t="shared" si="9"/>
        <v/>
      </c>
      <c r="AN34" s="126">
        <f>+VLOOKUP(C34,'[1]Project semana avance%'!$A$9:$FA$108,47,0)</f>
        <v>1</v>
      </c>
      <c r="AO34" s="117" t="str">
        <f t="shared" si="10"/>
        <v/>
      </c>
      <c r="AP34" s="119" t="str">
        <f t="shared" si="10"/>
        <v/>
      </c>
      <c r="AQ34" s="120" t="str">
        <f t="shared" si="10"/>
        <v/>
      </c>
      <c r="AR34" s="119" t="str">
        <f t="shared" si="10"/>
        <v/>
      </c>
      <c r="AS34" s="120" t="str">
        <f t="shared" si="10"/>
        <v/>
      </c>
      <c r="AT34" s="119" t="str">
        <f t="shared" si="10"/>
        <v/>
      </c>
      <c r="AU34" s="121" t="str">
        <f t="shared" si="10"/>
        <v/>
      </c>
      <c r="AV34" s="126">
        <f>+VLOOKUP($C34,'[1]Project semana avance%'!$A$9:$FA$108,54,0)</f>
        <v>1</v>
      </c>
      <c r="AW34" s="124" t="str">
        <f t="shared" si="16"/>
        <v/>
      </c>
      <c r="AX34" s="119" t="str">
        <f t="shared" si="16"/>
        <v/>
      </c>
      <c r="AY34" s="119" t="str">
        <f t="shared" si="16"/>
        <v/>
      </c>
      <c r="AZ34" s="119" t="str">
        <f t="shared" si="16"/>
        <v/>
      </c>
      <c r="BA34" s="119" t="str">
        <f t="shared" si="16"/>
        <v/>
      </c>
      <c r="BB34" s="119" t="str">
        <f t="shared" si="16"/>
        <v/>
      </c>
      <c r="BC34" s="125" t="str">
        <f t="shared" si="16"/>
        <v/>
      </c>
      <c r="BD34" s="126" t="str">
        <f t="shared" si="14"/>
        <v xml:space="preserve"> </v>
      </c>
      <c r="BE34" s="117"/>
      <c r="BF34" s="118"/>
      <c r="BG34" s="118"/>
      <c r="BH34" s="118"/>
      <c r="BI34" s="118"/>
      <c r="BJ34" s="118"/>
      <c r="BK34" s="118"/>
      <c r="BL34" s="118"/>
      <c r="BM34" s="125"/>
      <c r="BN34" s="127"/>
      <c r="BO34" s="128"/>
      <c r="BP34" s="129"/>
      <c r="BQ34" s="128"/>
      <c r="BR34" s="130"/>
      <c r="BT34" s="6"/>
      <c r="BU34" s="6"/>
      <c r="BV34" s="6"/>
      <c r="BW34" s="6"/>
      <c r="BX34" s="6"/>
      <c r="BY34" s="6"/>
      <c r="BZ34" s="6"/>
      <c r="CA34" s="6"/>
    </row>
    <row r="35" spans="1:80" s="18" customFormat="1" ht="33" customHeight="1" x14ac:dyDescent="0.2">
      <c r="A35" s="86"/>
      <c r="B35" s="86"/>
      <c r="C35" s="86" t="s">
        <v>88</v>
      </c>
      <c r="D35" s="109" t="s">
        <v>79</v>
      </c>
      <c r="E35" s="88">
        <f t="shared" si="5"/>
        <v>3</v>
      </c>
      <c r="F35" s="110">
        <v>42536</v>
      </c>
      <c r="G35" s="111">
        <v>42538</v>
      </c>
      <c r="H35" s="88">
        <f t="shared" si="6"/>
        <v>4</v>
      </c>
      <c r="I35" s="111">
        <v>42535</v>
      </c>
      <c r="J35" s="111">
        <v>42538</v>
      </c>
      <c r="K35" s="112">
        <f>+'[1]8. Avance Itemizado'!O35</f>
        <v>100</v>
      </c>
      <c r="L35" s="113">
        <f t="shared" si="12"/>
        <v>100</v>
      </c>
      <c r="M35" s="114">
        <f t="shared" si="13"/>
        <v>25</v>
      </c>
      <c r="N35" s="115" t="str">
        <f>+'[1]8. Avance Itemizado'!K35</f>
        <v>ML</v>
      </c>
      <c r="O35" s="116"/>
      <c r="P35" s="117" t="str">
        <f t="shared" si="7"/>
        <v/>
      </c>
      <c r="Q35" s="118" t="str">
        <f t="shared" si="7"/>
        <v/>
      </c>
      <c r="R35" s="119" t="str">
        <f t="shared" si="7"/>
        <v/>
      </c>
      <c r="S35" s="120" t="str">
        <f t="shared" si="7"/>
        <v/>
      </c>
      <c r="T35" s="119" t="str">
        <f t="shared" si="7"/>
        <v/>
      </c>
      <c r="U35" s="121" t="str">
        <f t="shared" si="7"/>
        <v/>
      </c>
      <c r="V35" s="121" t="str">
        <f t="shared" si="7"/>
        <v/>
      </c>
      <c r="W35" s="122">
        <f>+VLOOKUP(C35,'[1]Project semana avance%'!$A$9:$FA$108,33,0)</f>
        <v>0</v>
      </c>
      <c r="X35" s="157">
        <f>+'[1]8. Avance Itemizado'!AF35</f>
        <v>0</v>
      </c>
      <c r="Y35" s="124" t="str">
        <f t="shared" si="17"/>
        <v/>
      </c>
      <c r="Z35" s="119" t="str">
        <f t="shared" si="17"/>
        <v>A1</v>
      </c>
      <c r="AA35" s="119" t="str">
        <f t="shared" si="17"/>
        <v>A1</v>
      </c>
      <c r="AB35" s="119" t="str">
        <f t="shared" si="17"/>
        <v>A1</v>
      </c>
      <c r="AC35" s="119" t="str">
        <f t="shared" si="17"/>
        <v>A1</v>
      </c>
      <c r="AD35" s="119" t="str">
        <f t="shared" si="17"/>
        <v/>
      </c>
      <c r="AE35" s="125" t="str">
        <f t="shared" si="17"/>
        <v/>
      </c>
      <c r="AF35" s="126">
        <f>+VLOOKUP(C35,'[1]Project semana avance%'!$A$9:$FA$108,40,0)</f>
        <v>0.99991071428571421</v>
      </c>
      <c r="AG35" s="124" t="str">
        <f t="shared" si="9"/>
        <v/>
      </c>
      <c r="AH35" s="119" t="str">
        <f t="shared" si="9"/>
        <v/>
      </c>
      <c r="AI35" s="119" t="str">
        <f t="shared" si="9"/>
        <v/>
      </c>
      <c r="AJ35" s="119" t="str">
        <f t="shared" si="9"/>
        <v/>
      </c>
      <c r="AK35" s="119" t="str">
        <f t="shared" si="9"/>
        <v/>
      </c>
      <c r="AL35" s="119" t="str">
        <f t="shared" si="9"/>
        <v/>
      </c>
      <c r="AM35" s="125" t="str">
        <f t="shared" si="9"/>
        <v/>
      </c>
      <c r="AN35" s="126">
        <f>+VLOOKUP(C35,'[1]Project semana avance%'!$A$9:$FA$108,47,0)</f>
        <v>0.99991071428571421</v>
      </c>
      <c r="AO35" s="117" t="str">
        <f t="shared" ref="AO35:AU38" si="18">+IF(AO$11&lt;$I35,"",IF(AO$11&lt;=$J35,"A1",""))</f>
        <v/>
      </c>
      <c r="AP35" s="119" t="str">
        <f t="shared" si="18"/>
        <v/>
      </c>
      <c r="AQ35" s="120" t="str">
        <f t="shared" si="18"/>
        <v/>
      </c>
      <c r="AR35" s="119" t="str">
        <f t="shared" si="18"/>
        <v/>
      </c>
      <c r="AS35" s="120" t="str">
        <f t="shared" si="18"/>
        <v/>
      </c>
      <c r="AT35" s="119" t="str">
        <f t="shared" si="18"/>
        <v/>
      </c>
      <c r="AU35" s="121" t="str">
        <f t="shared" si="18"/>
        <v/>
      </c>
      <c r="AV35" s="126">
        <f>+VLOOKUP($C35,'[1]Project semana avance%'!$A$9:$FA$108,54,0)</f>
        <v>0.99991071428571421</v>
      </c>
      <c r="AW35" s="124" t="str">
        <f t="shared" si="16"/>
        <v/>
      </c>
      <c r="AX35" s="119" t="str">
        <f t="shared" si="16"/>
        <v/>
      </c>
      <c r="AY35" s="119" t="str">
        <f t="shared" si="16"/>
        <v/>
      </c>
      <c r="AZ35" s="119" t="str">
        <f t="shared" si="16"/>
        <v/>
      </c>
      <c r="BA35" s="119" t="str">
        <f t="shared" si="16"/>
        <v/>
      </c>
      <c r="BB35" s="119" t="str">
        <f t="shared" si="16"/>
        <v/>
      </c>
      <c r="BC35" s="125" t="str">
        <f t="shared" si="16"/>
        <v/>
      </c>
      <c r="BD35" s="126" t="str">
        <f t="shared" si="14"/>
        <v xml:space="preserve"> </v>
      </c>
      <c r="BE35" s="117"/>
      <c r="BF35" s="118"/>
      <c r="BG35" s="118"/>
      <c r="BH35" s="118"/>
      <c r="BI35" s="118"/>
      <c r="BJ35" s="118"/>
      <c r="BK35" s="118"/>
      <c r="BL35" s="118"/>
      <c r="BM35" s="125"/>
      <c r="BN35" s="127"/>
      <c r="BO35" s="128"/>
      <c r="BP35" s="129"/>
      <c r="BQ35" s="128"/>
      <c r="BR35" s="130"/>
      <c r="BT35" s="6"/>
      <c r="BU35" s="6"/>
      <c r="BV35" s="6"/>
      <c r="BW35" s="6"/>
      <c r="BX35" s="6"/>
      <c r="BY35" s="6"/>
      <c r="BZ35" s="6"/>
      <c r="CA35" s="6"/>
    </row>
    <row r="36" spans="1:80" s="18" customFormat="1" ht="33" customHeight="1" x14ac:dyDescent="0.25">
      <c r="A36" s="86"/>
      <c r="B36" s="86"/>
      <c r="C36" s="86" t="s">
        <v>89</v>
      </c>
      <c r="D36" s="135" t="s">
        <v>90</v>
      </c>
      <c r="E36" s="88">
        <f t="shared" si="5"/>
        <v>1</v>
      </c>
      <c r="F36" s="136"/>
      <c r="G36" s="136"/>
      <c r="H36" s="88">
        <f t="shared" si="6"/>
        <v>1</v>
      </c>
      <c r="I36" s="137"/>
      <c r="J36" s="137"/>
      <c r="K36" s="138">
        <f>+'[1]8. Avance Itemizado'!O36</f>
        <v>0</v>
      </c>
      <c r="L36" s="139"/>
      <c r="M36" s="140"/>
      <c r="N36" s="141"/>
      <c r="O36" s="142"/>
      <c r="P36" s="143"/>
      <c r="Q36" s="144"/>
      <c r="R36" s="145"/>
      <c r="S36" s="146"/>
      <c r="T36" s="145"/>
      <c r="U36" s="147"/>
      <c r="V36" s="147"/>
      <c r="W36" s="148"/>
      <c r="X36" s="149">
        <f>+'[1]8. Avance Itemizado'!AF36</f>
        <v>0</v>
      </c>
      <c r="Y36" s="150"/>
      <c r="Z36" s="145"/>
      <c r="AA36" s="145"/>
      <c r="AB36" s="145"/>
      <c r="AC36" s="145"/>
      <c r="AD36" s="145"/>
      <c r="AE36" s="151"/>
      <c r="AF36" s="152"/>
      <c r="AG36" s="150"/>
      <c r="AH36" s="145"/>
      <c r="AI36" s="145"/>
      <c r="AJ36" s="145"/>
      <c r="AK36" s="145"/>
      <c r="AL36" s="145"/>
      <c r="AM36" s="151"/>
      <c r="AN36" s="152"/>
      <c r="AO36" s="143"/>
      <c r="AP36" s="145"/>
      <c r="AQ36" s="146"/>
      <c r="AR36" s="145"/>
      <c r="AS36" s="146"/>
      <c r="AT36" s="145"/>
      <c r="AU36" s="147"/>
      <c r="AV36" s="152"/>
      <c r="AW36" s="150"/>
      <c r="AX36" s="145"/>
      <c r="AY36" s="145"/>
      <c r="AZ36" s="145"/>
      <c r="BA36" s="145"/>
      <c r="BB36" s="145"/>
      <c r="BC36" s="151"/>
      <c r="BD36" s="152"/>
      <c r="BE36" s="143"/>
      <c r="BF36" s="144"/>
      <c r="BG36" s="144"/>
      <c r="BH36" s="144"/>
      <c r="BI36" s="144"/>
      <c r="BJ36" s="144"/>
      <c r="BK36" s="144"/>
      <c r="BL36" s="144"/>
      <c r="BM36" s="151"/>
      <c r="BN36" s="153"/>
      <c r="BO36" s="154"/>
      <c r="BP36" s="155"/>
      <c r="BQ36" s="154"/>
      <c r="BR36" s="156"/>
      <c r="BT36" s="6"/>
      <c r="BU36" s="6"/>
      <c r="BV36" s="6"/>
      <c r="BW36" s="6"/>
      <c r="BX36" s="6"/>
      <c r="BY36" s="6"/>
      <c r="BZ36" s="6"/>
      <c r="CA36" s="6"/>
    </row>
    <row r="37" spans="1:80" s="18" customFormat="1" ht="33" customHeight="1" x14ac:dyDescent="0.2">
      <c r="A37" s="86" t="e">
        <v>#N/A</v>
      </c>
      <c r="B37" s="86" t="s">
        <v>51</v>
      </c>
      <c r="C37" s="86" t="s">
        <v>91</v>
      </c>
      <c r="D37" s="109" t="s">
        <v>77</v>
      </c>
      <c r="E37" s="88">
        <f t="shared" si="5"/>
        <v>3</v>
      </c>
      <c r="F37" s="110">
        <v>42536</v>
      </c>
      <c r="G37" s="111">
        <v>42538</v>
      </c>
      <c r="H37" s="88">
        <f t="shared" si="6"/>
        <v>4</v>
      </c>
      <c r="I37" s="111">
        <v>42535</v>
      </c>
      <c r="J37" s="111">
        <v>42538</v>
      </c>
      <c r="K37" s="112">
        <f>+'[1]8. Avance Itemizado'!O37</f>
        <v>100</v>
      </c>
      <c r="L37" s="113">
        <f t="shared" si="12"/>
        <v>100</v>
      </c>
      <c r="M37" s="114">
        <f t="shared" si="13"/>
        <v>25</v>
      </c>
      <c r="N37" s="115" t="str">
        <f>+'[1]8. Avance Itemizado'!K37</f>
        <v>ML</v>
      </c>
      <c r="O37" s="116"/>
      <c r="P37" s="117" t="str">
        <f t="shared" ref="P37:V38" si="19">+IF(P$11&lt;$I37,"",IF(P$11&lt;=$J37,"A1",""))</f>
        <v/>
      </c>
      <c r="Q37" s="118" t="str">
        <f t="shared" si="19"/>
        <v/>
      </c>
      <c r="R37" s="119" t="str">
        <f t="shared" si="19"/>
        <v/>
      </c>
      <c r="S37" s="120" t="str">
        <f t="shared" si="19"/>
        <v/>
      </c>
      <c r="T37" s="119" t="str">
        <f t="shared" si="19"/>
        <v/>
      </c>
      <c r="U37" s="121" t="str">
        <f t="shared" si="19"/>
        <v/>
      </c>
      <c r="V37" s="121" t="str">
        <f t="shared" si="19"/>
        <v/>
      </c>
      <c r="W37" s="122">
        <f>+VLOOKUP(C37,'[1]Project semana avance%'!$A$9:$FA$108,33,0)</f>
        <v>0</v>
      </c>
      <c r="X37" s="157">
        <f>+'[1]8. Avance Itemizado'!AF37</f>
        <v>0</v>
      </c>
      <c r="Y37" s="124" t="str">
        <f t="shared" ref="Y37:AE38" si="20">+IF(Y$11&lt;$I37,"",IF(Y$11&lt;=$J37,"A1",""))</f>
        <v/>
      </c>
      <c r="Z37" s="119" t="str">
        <f t="shared" si="20"/>
        <v>A1</v>
      </c>
      <c r="AA37" s="119" t="str">
        <f t="shared" si="20"/>
        <v>A1</v>
      </c>
      <c r="AB37" s="119" t="str">
        <f t="shared" si="20"/>
        <v>A1</v>
      </c>
      <c r="AC37" s="119" t="str">
        <f t="shared" si="20"/>
        <v>A1</v>
      </c>
      <c r="AD37" s="119" t="str">
        <f t="shared" si="20"/>
        <v/>
      </c>
      <c r="AE37" s="125" t="str">
        <f t="shared" si="20"/>
        <v/>
      </c>
      <c r="AF37" s="126">
        <f>+VLOOKUP(C37,'[1]Project semana avance%'!$A$9:$FA$108,40,0)</f>
        <v>0.9998999999999999</v>
      </c>
      <c r="AG37" s="124" t="str">
        <f t="shared" si="9"/>
        <v/>
      </c>
      <c r="AH37" s="119" t="str">
        <f t="shared" si="9"/>
        <v/>
      </c>
      <c r="AI37" s="119" t="str">
        <f t="shared" si="9"/>
        <v/>
      </c>
      <c r="AJ37" s="119" t="str">
        <f t="shared" si="9"/>
        <v/>
      </c>
      <c r="AK37" s="119" t="str">
        <f t="shared" si="9"/>
        <v/>
      </c>
      <c r="AL37" s="119" t="str">
        <f t="shared" si="9"/>
        <v/>
      </c>
      <c r="AM37" s="125" t="str">
        <f t="shared" si="9"/>
        <v/>
      </c>
      <c r="AN37" s="126">
        <f>+VLOOKUP(C37,'[1]Project semana avance%'!$A$9:$FA$108,47,0)</f>
        <v>0.9998999999999999</v>
      </c>
      <c r="AO37" s="117" t="str">
        <f t="shared" si="18"/>
        <v/>
      </c>
      <c r="AP37" s="119" t="str">
        <f t="shared" si="18"/>
        <v/>
      </c>
      <c r="AQ37" s="120" t="str">
        <f t="shared" si="18"/>
        <v/>
      </c>
      <c r="AR37" s="119" t="str">
        <f t="shared" si="18"/>
        <v/>
      </c>
      <c r="AS37" s="120" t="str">
        <f t="shared" si="18"/>
        <v/>
      </c>
      <c r="AT37" s="119" t="str">
        <f t="shared" si="18"/>
        <v/>
      </c>
      <c r="AU37" s="121" t="str">
        <f t="shared" si="18"/>
        <v/>
      </c>
      <c r="AV37" s="126">
        <f>+VLOOKUP($C37,'[1]Project semana avance%'!$A$9:$FA$108,54,0)</f>
        <v>0.9998999999999999</v>
      </c>
      <c r="AW37" s="124" t="str">
        <f t="shared" si="16"/>
        <v/>
      </c>
      <c r="AX37" s="119" t="str">
        <f t="shared" si="16"/>
        <v/>
      </c>
      <c r="AY37" s="119" t="str">
        <f t="shared" si="16"/>
        <v/>
      </c>
      <c r="AZ37" s="119" t="str">
        <f t="shared" si="16"/>
        <v/>
      </c>
      <c r="BA37" s="119" t="str">
        <f t="shared" si="16"/>
        <v/>
      </c>
      <c r="BB37" s="119" t="str">
        <f t="shared" si="16"/>
        <v/>
      </c>
      <c r="BC37" s="125" t="str">
        <f t="shared" si="16"/>
        <v/>
      </c>
      <c r="BD37" s="126" t="str">
        <f>IF(OR($I37&gt;BC$11,AW$11&gt;$J37,$H37=0)," ",IF(BC$11&gt;$J37,1,(IF(((BC$11-$I37+1)/$H37)&lt;AV37,(COUNTIF(AW37:BC37,"A1")*$M37+($K37-$L37))/$K37,((BC$11-$I37+1)/$H37)))))</f>
        <v xml:space="preserve"> </v>
      </c>
      <c r="BE37" s="117"/>
      <c r="BF37" s="118"/>
      <c r="BG37" s="118"/>
      <c r="BH37" s="118"/>
      <c r="BI37" s="118"/>
      <c r="BJ37" s="118"/>
      <c r="BK37" s="118"/>
      <c r="BL37" s="118"/>
      <c r="BM37" s="125"/>
      <c r="BN37" s="127"/>
      <c r="BO37" s="128"/>
      <c r="BP37" s="128"/>
      <c r="BQ37" s="128"/>
      <c r="BR37" s="130"/>
      <c r="BT37" s="6"/>
      <c r="BU37" s="6"/>
      <c r="BV37" s="6"/>
      <c r="BW37" s="6"/>
      <c r="BX37" s="6"/>
      <c r="BY37" s="6"/>
      <c r="BZ37" s="6"/>
      <c r="CA37" s="6"/>
    </row>
    <row r="38" spans="1:80" s="68" customFormat="1" ht="33" customHeight="1" x14ac:dyDescent="0.25">
      <c r="A38" s="70" t="e">
        <v>#N/A</v>
      </c>
      <c r="B38" s="70" t="s">
        <v>27</v>
      </c>
      <c r="C38" s="86" t="s">
        <v>92</v>
      </c>
      <c r="D38" s="109" t="s">
        <v>79</v>
      </c>
      <c r="E38" s="55">
        <f t="shared" si="5"/>
        <v>2</v>
      </c>
      <c r="F38" s="110">
        <v>42541</v>
      </c>
      <c r="G38" s="111">
        <v>42542</v>
      </c>
      <c r="H38" s="55">
        <f t="shared" si="6"/>
        <v>5</v>
      </c>
      <c r="I38" s="111">
        <v>42538</v>
      </c>
      <c r="J38" s="111">
        <v>42542</v>
      </c>
      <c r="K38" s="112">
        <f>+'[1]8. Avance Itemizado'!O38</f>
        <v>100</v>
      </c>
      <c r="L38" s="113">
        <f t="shared" si="12"/>
        <v>100</v>
      </c>
      <c r="M38" s="114">
        <f t="shared" si="13"/>
        <v>20</v>
      </c>
      <c r="N38" s="115" t="str">
        <f>+'[1]8. Avance Itemizado'!K38</f>
        <v>ML</v>
      </c>
      <c r="O38" s="116"/>
      <c r="P38" s="117" t="str">
        <f t="shared" si="19"/>
        <v/>
      </c>
      <c r="Q38" s="118" t="str">
        <f t="shared" si="19"/>
        <v/>
      </c>
      <c r="R38" s="119" t="str">
        <f t="shared" si="19"/>
        <v/>
      </c>
      <c r="S38" s="120" t="str">
        <f t="shared" si="19"/>
        <v/>
      </c>
      <c r="T38" s="119" t="str">
        <f t="shared" si="19"/>
        <v/>
      </c>
      <c r="U38" s="121" t="str">
        <f t="shared" si="19"/>
        <v/>
      </c>
      <c r="V38" s="121" t="str">
        <f t="shared" si="19"/>
        <v/>
      </c>
      <c r="W38" s="122">
        <f>+VLOOKUP(C38,'[1]Project semana avance%'!$A$9:$FA$108,33,0)</f>
        <v>0</v>
      </c>
      <c r="X38" s="157">
        <f>+'[1]8. Avance Itemizado'!AF38</f>
        <v>0</v>
      </c>
      <c r="Y38" s="124" t="str">
        <f t="shared" si="20"/>
        <v/>
      </c>
      <c r="Z38" s="119" t="str">
        <f t="shared" si="20"/>
        <v/>
      </c>
      <c r="AA38" s="119" t="str">
        <f t="shared" si="20"/>
        <v/>
      </c>
      <c r="AB38" s="119" t="str">
        <f t="shared" si="20"/>
        <v/>
      </c>
      <c r="AC38" s="119" t="str">
        <f t="shared" si="20"/>
        <v>A1</v>
      </c>
      <c r="AD38" s="119" t="str">
        <f t="shared" si="20"/>
        <v>A1</v>
      </c>
      <c r="AE38" s="125" t="str">
        <f t="shared" si="20"/>
        <v>A1</v>
      </c>
      <c r="AF38" s="126">
        <f>+VLOOKUP(C38,'[1]Project semana avance%'!$A$9:$FA$108,40,0)</f>
        <v>0</v>
      </c>
      <c r="AG38" s="124" t="str">
        <f t="shared" si="9"/>
        <v>A1</v>
      </c>
      <c r="AH38" s="119" t="str">
        <f t="shared" si="9"/>
        <v>A1</v>
      </c>
      <c r="AI38" s="119" t="str">
        <f t="shared" si="9"/>
        <v/>
      </c>
      <c r="AJ38" s="119" t="str">
        <f t="shared" si="9"/>
        <v/>
      </c>
      <c r="AK38" s="119" t="str">
        <f t="shared" si="9"/>
        <v/>
      </c>
      <c r="AL38" s="119" t="str">
        <f t="shared" si="9"/>
        <v/>
      </c>
      <c r="AM38" s="125" t="str">
        <f t="shared" si="9"/>
        <v/>
      </c>
      <c r="AN38" s="126">
        <f>+VLOOKUP(C38,'[1]Project semana avance%'!$A$9:$FA$108,47,0)</f>
        <v>1</v>
      </c>
      <c r="AO38" s="117" t="str">
        <f t="shared" si="18"/>
        <v/>
      </c>
      <c r="AP38" s="119" t="str">
        <f t="shared" si="18"/>
        <v/>
      </c>
      <c r="AQ38" s="120" t="str">
        <f t="shared" si="18"/>
        <v/>
      </c>
      <c r="AR38" s="119" t="str">
        <f t="shared" si="18"/>
        <v/>
      </c>
      <c r="AS38" s="120" t="str">
        <f t="shared" si="18"/>
        <v/>
      </c>
      <c r="AT38" s="119" t="str">
        <f t="shared" si="18"/>
        <v/>
      </c>
      <c r="AU38" s="121" t="str">
        <f t="shared" si="18"/>
        <v/>
      </c>
      <c r="AV38" s="126">
        <f>+VLOOKUP($C38,'[1]Project semana avance%'!$A$9:$FA$108,54,0)</f>
        <v>1</v>
      </c>
      <c r="AW38" s="124" t="str">
        <f t="shared" si="16"/>
        <v/>
      </c>
      <c r="AX38" s="119" t="str">
        <f t="shared" si="16"/>
        <v/>
      </c>
      <c r="AY38" s="119" t="str">
        <f t="shared" si="16"/>
        <v/>
      </c>
      <c r="AZ38" s="119" t="str">
        <f t="shared" si="16"/>
        <v/>
      </c>
      <c r="BA38" s="119" t="str">
        <f t="shared" si="16"/>
        <v/>
      </c>
      <c r="BB38" s="119" t="str">
        <f t="shared" si="16"/>
        <v/>
      </c>
      <c r="BC38" s="125" t="str">
        <f t="shared" si="16"/>
        <v/>
      </c>
      <c r="BD38" s="126" t="str">
        <f>IF(OR($I38&gt;BC$11,AW$11&gt;$J38,$H38=0)," ",IF(BC$11&gt;$J38,1,(IF(((BC$11-$I38+1)/$H38)&lt;AV38,(COUNTIF(AW38:BC38,"A1")*$M38+($K38-$L38))/$K38,((BC$11-$I38+1)/$H38)))))</f>
        <v xml:space="preserve"> </v>
      </c>
      <c r="BE38" s="117"/>
      <c r="BF38" s="118"/>
      <c r="BG38" s="118"/>
      <c r="BH38" s="118"/>
      <c r="BI38" s="118"/>
      <c r="BJ38" s="118"/>
      <c r="BK38" s="118"/>
      <c r="BL38" s="118"/>
      <c r="BM38" s="125"/>
      <c r="BN38" s="127"/>
      <c r="BO38" s="128"/>
      <c r="BP38" s="128"/>
      <c r="BQ38" s="128"/>
      <c r="BR38" s="130"/>
      <c r="BT38" s="69"/>
      <c r="BU38" s="69"/>
      <c r="BV38" s="69"/>
      <c r="BW38" s="69"/>
      <c r="BX38" s="69"/>
      <c r="BY38" s="69"/>
      <c r="BZ38" s="69"/>
      <c r="CA38" s="69"/>
    </row>
    <row r="39" spans="1:80" s="18" customFormat="1" ht="51" customHeight="1" x14ac:dyDescent="0.25">
      <c r="A39" s="86" t="e">
        <v>#N/A</v>
      </c>
      <c r="B39" s="86" t="s">
        <v>27</v>
      </c>
      <c r="C39" s="86" t="s">
        <v>93</v>
      </c>
      <c r="D39" s="135" t="s">
        <v>94</v>
      </c>
      <c r="E39" s="88">
        <f>G39-F39+1</f>
        <v>1</v>
      </c>
      <c r="F39" s="136"/>
      <c r="G39" s="136"/>
      <c r="H39" s="88">
        <f t="shared" si="6"/>
        <v>1</v>
      </c>
      <c r="I39" s="137"/>
      <c r="J39" s="137"/>
      <c r="K39" s="138">
        <f>+'[1]8. Avance Itemizado'!O39</f>
        <v>0</v>
      </c>
      <c r="L39" s="139"/>
      <c r="M39" s="140"/>
      <c r="N39" s="141"/>
      <c r="O39" s="142"/>
      <c r="P39" s="150"/>
      <c r="Q39" s="144"/>
      <c r="R39" s="145"/>
      <c r="S39" s="146"/>
      <c r="T39" s="145"/>
      <c r="U39" s="147"/>
      <c r="V39" s="147"/>
      <c r="W39" s="148"/>
      <c r="X39" s="149">
        <f>+'[1]8. Avance Itemizado'!AF39</f>
        <v>0</v>
      </c>
      <c r="Y39" s="150"/>
      <c r="Z39" s="145"/>
      <c r="AA39" s="145"/>
      <c r="AB39" s="145"/>
      <c r="AC39" s="145"/>
      <c r="AD39" s="145"/>
      <c r="AE39" s="151"/>
      <c r="AF39" s="152"/>
      <c r="AG39" s="150"/>
      <c r="AH39" s="145"/>
      <c r="AI39" s="145"/>
      <c r="AJ39" s="145"/>
      <c r="AK39" s="145"/>
      <c r="AL39" s="145"/>
      <c r="AM39" s="151"/>
      <c r="AN39" s="152"/>
      <c r="AO39" s="143"/>
      <c r="AP39" s="145"/>
      <c r="AQ39" s="146"/>
      <c r="AR39" s="145"/>
      <c r="AS39" s="146"/>
      <c r="AT39" s="145"/>
      <c r="AU39" s="147"/>
      <c r="AV39" s="152"/>
      <c r="AW39" s="150"/>
      <c r="AX39" s="145"/>
      <c r="AY39" s="145"/>
      <c r="AZ39" s="145"/>
      <c r="BA39" s="145"/>
      <c r="BB39" s="145"/>
      <c r="BC39" s="151"/>
      <c r="BD39" s="152"/>
      <c r="BE39" s="143"/>
      <c r="BF39" s="144"/>
      <c r="BG39" s="144"/>
      <c r="BH39" s="144"/>
      <c r="BI39" s="144"/>
      <c r="BJ39" s="144"/>
      <c r="BK39" s="144"/>
      <c r="BL39" s="144"/>
      <c r="BM39" s="151"/>
      <c r="BN39" s="153"/>
      <c r="BO39" s="154"/>
      <c r="BP39" s="155"/>
      <c r="BQ39" s="154"/>
      <c r="BR39" s="156"/>
      <c r="BT39" s="6"/>
      <c r="BU39" s="6"/>
      <c r="BV39" s="6"/>
      <c r="BW39" s="6"/>
      <c r="BX39" s="6"/>
      <c r="BY39" s="6"/>
      <c r="BZ39" s="6"/>
      <c r="CA39" s="6"/>
      <c r="CB39" s="158"/>
    </row>
    <row r="40" spans="1:80" s="18" customFormat="1" ht="33" customHeight="1" x14ac:dyDescent="0.2">
      <c r="A40" s="86" t="e">
        <v>#N/A</v>
      </c>
      <c r="B40" s="86"/>
      <c r="C40" s="86" t="s">
        <v>95</v>
      </c>
      <c r="D40" s="109" t="s">
        <v>77</v>
      </c>
      <c r="E40" s="88">
        <f>G40-F40+1</f>
        <v>6</v>
      </c>
      <c r="F40" s="110">
        <v>42543</v>
      </c>
      <c r="G40" s="111">
        <v>42548</v>
      </c>
      <c r="H40" s="88">
        <f t="shared" si="6"/>
        <v>7</v>
      </c>
      <c r="I40" s="111">
        <v>42542</v>
      </c>
      <c r="J40" s="111">
        <v>42548</v>
      </c>
      <c r="K40" s="112">
        <f>+'[1]8. Avance Itemizado'!O40</f>
        <v>100</v>
      </c>
      <c r="L40" s="113">
        <f t="shared" si="12"/>
        <v>100</v>
      </c>
      <c r="M40" s="114">
        <f t="shared" si="13"/>
        <v>14.285714285714286</v>
      </c>
      <c r="N40" s="115" t="str">
        <f>+'[1]8. Avance Itemizado'!K40</f>
        <v>ML</v>
      </c>
      <c r="O40" s="116"/>
      <c r="P40" s="124" t="str">
        <f t="shared" ref="P40:V68" si="21">+IF(P$11&lt;$I40,"",IF(P$11&lt;=$J40,"A1",""))</f>
        <v/>
      </c>
      <c r="Q40" s="118" t="str">
        <f t="shared" si="21"/>
        <v/>
      </c>
      <c r="R40" s="119" t="str">
        <f t="shared" si="21"/>
        <v/>
      </c>
      <c r="S40" s="120" t="str">
        <f t="shared" si="21"/>
        <v/>
      </c>
      <c r="T40" s="119" t="str">
        <f t="shared" si="21"/>
        <v/>
      </c>
      <c r="U40" s="121" t="str">
        <f t="shared" si="21"/>
        <v/>
      </c>
      <c r="V40" s="121" t="str">
        <f t="shared" si="21"/>
        <v/>
      </c>
      <c r="W40" s="122">
        <f>+VLOOKUP(C40,'[1]Project semana avance%'!$A$9:$FA$108,33,0)</f>
        <v>0</v>
      </c>
      <c r="X40" s="157">
        <f>+'[1]8. Avance Itemizado'!AF40</f>
        <v>0</v>
      </c>
      <c r="Y40" s="124" t="str">
        <f t="shared" ref="Y40:AE55" si="22">+IF(Y$11&lt;$I40,"",IF(Y$11&lt;=$J40,"A1",""))</f>
        <v/>
      </c>
      <c r="Z40" s="119" t="str">
        <f t="shared" si="22"/>
        <v/>
      </c>
      <c r="AA40" s="119" t="str">
        <f t="shared" si="22"/>
        <v/>
      </c>
      <c r="AB40" s="119" t="str">
        <f t="shared" si="22"/>
        <v/>
      </c>
      <c r="AC40" s="119" t="str">
        <f t="shared" si="22"/>
        <v/>
      </c>
      <c r="AD40" s="119" t="str">
        <f t="shared" si="22"/>
        <v/>
      </c>
      <c r="AE40" s="125" t="str">
        <f>+IF(AE$11&lt;$I40,"",IF(AE$11&lt;=$J40,"A1",""))</f>
        <v/>
      </c>
      <c r="AF40" s="126">
        <f>+VLOOKUP(C40,'[1]Project semana avance%'!$A$9:$FA$108,40,0)</f>
        <v>0</v>
      </c>
      <c r="AG40" s="124" t="str">
        <f t="shared" ref="AG40:AM53" si="23">+IF(AG$11&lt;$I40,"",IF(AG$11&lt;=$J40,"A1",""))</f>
        <v/>
      </c>
      <c r="AH40" s="119" t="str">
        <f t="shared" si="23"/>
        <v>A1</v>
      </c>
      <c r="AI40" s="119" t="str">
        <f t="shared" si="23"/>
        <v>A1</v>
      </c>
      <c r="AJ40" s="119" t="str">
        <f t="shared" si="23"/>
        <v>A1</v>
      </c>
      <c r="AK40" s="119" t="str">
        <f t="shared" si="23"/>
        <v>A1</v>
      </c>
      <c r="AL40" s="119" t="str">
        <f t="shared" si="23"/>
        <v>A1</v>
      </c>
      <c r="AM40" s="125" t="str">
        <f t="shared" si="23"/>
        <v>A1</v>
      </c>
      <c r="AN40" s="126">
        <f>+VLOOKUP(C40,'[1]Project semana avance%'!$A$9:$FA$108,47,0)</f>
        <v>0.89190000000000003</v>
      </c>
      <c r="AO40" s="117" t="str">
        <f t="shared" ref="AO40:AU53" si="24">+IF(AO$11&lt;$I40,"",IF(AO$11&lt;=$J40,"A1",""))</f>
        <v>A1</v>
      </c>
      <c r="AP40" s="119" t="str">
        <f t="shared" si="24"/>
        <v/>
      </c>
      <c r="AQ40" s="120" t="str">
        <f t="shared" si="24"/>
        <v/>
      </c>
      <c r="AR40" s="119" t="str">
        <f t="shared" si="24"/>
        <v/>
      </c>
      <c r="AS40" s="120" t="str">
        <f t="shared" si="24"/>
        <v/>
      </c>
      <c r="AT40" s="119" t="str">
        <f t="shared" si="24"/>
        <v/>
      </c>
      <c r="AU40" s="121" t="str">
        <f t="shared" si="24"/>
        <v/>
      </c>
      <c r="AV40" s="126">
        <f>+VLOOKUP($C40,'[1]Project semana avance%'!$A$9:$FA$108,54,0)</f>
        <v>1.0001</v>
      </c>
      <c r="AW40" s="124" t="str">
        <f t="shared" si="16"/>
        <v/>
      </c>
      <c r="AX40" s="119" t="str">
        <f t="shared" si="16"/>
        <v/>
      </c>
      <c r="AY40" s="119" t="str">
        <f t="shared" si="16"/>
        <v/>
      </c>
      <c r="AZ40" s="119" t="str">
        <f t="shared" si="16"/>
        <v/>
      </c>
      <c r="BA40" s="119" t="str">
        <f t="shared" si="16"/>
        <v/>
      </c>
      <c r="BB40" s="119" t="str">
        <f t="shared" si="16"/>
        <v/>
      </c>
      <c r="BC40" s="125" t="str">
        <f t="shared" si="16"/>
        <v/>
      </c>
      <c r="BD40" s="126" t="str">
        <f t="shared" ref="BD40:BD56" si="25">IF(OR($I40&gt;BC$11,AW$11&gt;$J40,$H40=0)," ",IF(BC$11&gt;$J40,1,(IF(((BC$11-$I40+1)/$H40)&lt;AV40,(COUNTIF(AW40:BC40,"A1")*$M40+($K40-$L40))/$K40,((BC$11-$I40+1)/$H40)))))</f>
        <v xml:space="preserve"> </v>
      </c>
      <c r="BE40" s="117"/>
      <c r="BF40" s="118"/>
      <c r="BG40" s="118"/>
      <c r="BH40" s="118"/>
      <c r="BI40" s="118"/>
      <c r="BJ40" s="118"/>
      <c r="BK40" s="118"/>
      <c r="BL40" s="118"/>
      <c r="BM40" s="125"/>
      <c r="BN40" s="127"/>
      <c r="BO40" s="128">
        <v>205</v>
      </c>
      <c r="BP40" s="129" t="str">
        <f>IF(X40=0,"VACIO",BO40*X40)</f>
        <v>VACIO</v>
      </c>
      <c r="BQ40" s="128" t="e">
        <f>+BP40/BO40</f>
        <v>#VALUE!</v>
      </c>
      <c r="BR40" s="130"/>
      <c r="BT40" s="6"/>
      <c r="BU40" s="6"/>
      <c r="BV40" s="6"/>
      <c r="BW40" s="6"/>
      <c r="BX40" s="6"/>
      <c r="BY40" s="6"/>
      <c r="BZ40" s="6"/>
      <c r="CA40" s="6"/>
    </row>
    <row r="41" spans="1:80" s="18" customFormat="1" ht="33" customHeight="1" x14ac:dyDescent="0.2">
      <c r="A41" s="86" t="e">
        <v>#N/A</v>
      </c>
      <c r="B41" s="86" t="s">
        <v>51</v>
      </c>
      <c r="C41" s="86" t="s">
        <v>96</v>
      </c>
      <c r="D41" s="109" t="s">
        <v>79</v>
      </c>
      <c r="E41" s="88">
        <f t="shared" ref="E41:E54" si="26">G41-F41+1</f>
        <v>2</v>
      </c>
      <c r="F41" s="110">
        <v>42549</v>
      </c>
      <c r="G41" s="111">
        <v>42550</v>
      </c>
      <c r="H41" s="88">
        <f t="shared" si="6"/>
        <v>3</v>
      </c>
      <c r="I41" s="111">
        <v>42548</v>
      </c>
      <c r="J41" s="111">
        <v>42550</v>
      </c>
      <c r="K41" s="112">
        <f>+'[1]8. Avance Itemizado'!O41</f>
        <v>100</v>
      </c>
      <c r="L41" s="113">
        <f t="shared" si="12"/>
        <v>100</v>
      </c>
      <c r="M41" s="114">
        <f t="shared" si="13"/>
        <v>33.333333333333336</v>
      </c>
      <c r="N41" s="115" t="str">
        <f>+'[1]8. Avance Itemizado'!K41</f>
        <v>ML</v>
      </c>
      <c r="O41" s="116"/>
      <c r="P41" s="124" t="str">
        <f t="shared" si="21"/>
        <v/>
      </c>
      <c r="Q41" s="118" t="str">
        <f t="shared" si="21"/>
        <v/>
      </c>
      <c r="R41" s="119" t="str">
        <f t="shared" si="21"/>
        <v/>
      </c>
      <c r="S41" s="120" t="str">
        <f t="shared" si="21"/>
        <v/>
      </c>
      <c r="T41" s="119" t="str">
        <f t="shared" si="21"/>
        <v/>
      </c>
      <c r="U41" s="121" t="str">
        <f t="shared" si="21"/>
        <v/>
      </c>
      <c r="V41" s="121" t="str">
        <f t="shared" si="21"/>
        <v/>
      </c>
      <c r="W41" s="122">
        <f>+VLOOKUP(C41,'[1]Project semana avance%'!$A$9:$FA$108,33,0)</f>
        <v>0</v>
      </c>
      <c r="X41" s="157">
        <f>+'[1]8. Avance Itemizado'!AF41</f>
        <v>0</v>
      </c>
      <c r="Y41" s="124" t="str">
        <f t="shared" si="22"/>
        <v/>
      </c>
      <c r="Z41" s="119" t="str">
        <f t="shared" si="22"/>
        <v/>
      </c>
      <c r="AA41" s="119" t="str">
        <f t="shared" si="22"/>
        <v/>
      </c>
      <c r="AB41" s="119" t="str">
        <f t="shared" si="22"/>
        <v/>
      </c>
      <c r="AC41" s="119" t="str">
        <f t="shared" si="22"/>
        <v/>
      </c>
      <c r="AD41" s="119" t="str">
        <f t="shared" si="22"/>
        <v/>
      </c>
      <c r="AE41" s="125" t="str">
        <f>+IF(AE$11&lt;$I41,"",IF(AE$11&lt;=$J41,"A1",""))</f>
        <v/>
      </c>
      <c r="AF41" s="126">
        <f>+VLOOKUP(C41,'[1]Project semana avance%'!$A$9:$FA$108,40,0)</f>
        <v>0</v>
      </c>
      <c r="AG41" s="124" t="str">
        <f t="shared" si="23"/>
        <v/>
      </c>
      <c r="AH41" s="119" t="str">
        <f t="shared" si="23"/>
        <v/>
      </c>
      <c r="AI41" s="119" t="str">
        <f t="shared" si="23"/>
        <v/>
      </c>
      <c r="AJ41" s="119" t="str">
        <f t="shared" si="23"/>
        <v/>
      </c>
      <c r="AK41" s="119" t="str">
        <f t="shared" si="23"/>
        <v/>
      </c>
      <c r="AL41" s="119" t="str">
        <f t="shared" si="23"/>
        <v/>
      </c>
      <c r="AM41" s="125" t="str">
        <f t="shared" si="23"/>
        <v/>
      </c>
      <c r="AN41" s="126">
        <f>+VLOOKUP(C41,'[1]Project semana avance%'!$A$9:$FA$108,47,0)</f>
        <v>0</v>
      </c>
      <c r="AO41" s="117" t="str">
        <f t="shared" si="24"/>
        <v>A1</v>
      </c>
      <c r="AP41" s="119" t="str">
        <f t="shared" si="24"/>
        <v>A1</v>
      </c>
      <c r="AQ41" s="120" t="str">
        <f t="shared" si="24"/>
        <v>A1</v>
      </c>
      <c r="AR41" s="119" t="str">
        <f t="shared" si="24"/>
        <v/>
      </c>
      <c r="AS41" s="120" t="str">
        <f t="shared" si="24"/>
        <v/>
      </c>
      <c r="AT41" s="119" t="str">
        <f t="shared" si="24"/>
        <v/>
      </c>
      <c r="AU41" s="121" t="str">
        <f t="shared" si="24"/>
        <v/>
      </c>
      <c r="AV41" s="126">
        <f>+VLOOKUP($C41,'[1]Project semana avance%'!$A$9:$FA$108,54,0)</f>
        <v>1</v>
      </c>
      <c r="AW41" s="124" t="str">
        <f t="shared" si="16"/>
        <v/>
      </c>
      <c r="AX41" s="119" t="str">
        <f t="shared" si="16"/>
        <v/>
      </c>
      <c r="AY41" s="119" t="str">
        <f t="shared" si="16"/>
        <v/>
      </c>
      <c r="AZ41" s="119" t="str">
        <f t="shared" si="16"/>
        <v/>
      </c>
      <c r="BA41" s="119" t="str">
        <f t="shared" si="16"/>
        <v/>
      </c>
      <c r="BB41" s="119" t="str">
        <f t="shared" si="16"/>
        <v/>
      </c>
      <c r="BC41" s="125" t="str">
        <f t="shared" si="16"/>
        <v/>
      </c>
      <c r="BD41" s="126" t="str">
        <f t="shared" si="25"/>
        <v xml:space="preserve"> </v>
      </c>
      <c r="BE41" s="117"/>
      <c r="BF41" s="118"/>
      <c r="BG41" s="118"/>
      <c r="BH41" s="118"/>
      <c r="BI41" s="118"/>
      <c r="BJ41" s="118"/>
      <c r="BK41" s="118"/>
      <c r="BL41" s="118"/>
      <c r="BM41" s="125"/>
      <c r="BN41" s="127"/>
      <c r="BO41" s="128"/>
      <c r="BP41" s="129"/>
      <c r="BQ41" s="128"/>
      <c r="BR41" s="130"/>
      <c r="BT41" s="6"/>
      <c r="BU41" s="6"/>
      <c r="BV41" s="6"/>
      <c r="BW41" s="6"/>
      <c r="BX41" s="6"/>
      <c r="BY41" s="6"/>
      <c r="BZ41" s="6"/>
      <c r="CA41" s="6"/>
    </row>
    <row r="42" spans="1:80" s="18" customFormat="1" ht="33" customHeight="1" x14ac:dyDescent="0.25">
      <c r="A42" s="86"/>
      <c r="B42" s="86"/>
      <c r="C42" s="86" t="s">
        <v>97</v>
      </c>
      <c r="D42" s="135" t="s">
        <v>98</v>
      </c>
      <c r="E42" s="88">
        <f t="shared" si="26"/>
        <v>1</v>
      </c>
      <c r="F42" s="136"/>
      <c r="G42" s="136"/>
      <c r="H42" s="88">
        <f t="shared" si="6"/>
        <v>1</v>
      </c>
      <c r="I42" s="137"/>
      <c r="J42" s="137"/>
      <c r="K42" s="138">
        <f>+'[1]8. Avance Itemizado'!O42</f>
        <v>0</v>
      </c>
      <c r="L42" s="139"/>
      <c r="M42" s="140"/>
      <c r="N42" s="141"/>
      <c r="O42" s="142"/>
      <c r="P42" s="150"/>
      <c r="Q42" s="144"/>
      <c r="R42" s="145"/>
      <c r="S42" s="146"/>
      <c r="T42" s="145"/>
      <c r="U42" s="147"/>
      <c r="V42" s="147"/>
      <c r="W42" s="148"/>
      <c r="X42" s="149">
        <f>+'[1]8. Avance Itemizado'!AF42</f>
        <v>0</v>
      </c>
      <c r="Y42" s="150"/>
      <c r="Z42" s="145"/>
      <c r="AA42" s="145"/>
      <c r="AB42" s="145"/>
      <c r="AC42" s="145"/>
      <c r="AD42" s="145"/>
      <c r="AE42" s="151"/>
      <c r="AF42" s="152"/>
      <c r="AG42" s="150"/>
      <c r="AH42" s="145"/>
      <c r="AI42" s="145"/>
      <c r="AJ42" s="145"/>
      <c r="AK42" s="145"/>
      <c r="AL42" s="145"/>
      <c r="AM42" s="151"/>
      <c r="AN42" s="152"/>
      <c r="AO42" s="143"/>
      <c r="AP42" s="145"/>
      <c r="AQ42" s="146"/>
      <c r="AR42" s="145"/>
      <c r="AS42" s="146"/>
      <c r="AT42" s="145"/>
      <c r="AU42" s="147"/>
      <c r="AV42" s="152"/>
      <c r="AW42" s="150"/>
      <c r="AX42" s="145"/>
      <c r="AY42" s="145"/>
      <c r="AZ42" s="145"/>
      <c r="BA42" s="145"/>
      <c r="BB42" s="145"/>
      <c r="BC42" s="151"/>
      <c r="BD42" s="152"/>
      <c r="BE42" s="143"/>
      <c r="BF42" s="144"/>
      <c r="BG42" s="144"/>
      <c r="BH42" s="144"/>
      <c r="BI42" s="144"/>
      <c r="BJ42" s="144"/>
      <c r="BK42" s="144"/>
      <c r="BL42" s="144"/>
      <c r="BM42" s="151"/>
      <c r="BN42" s="153"/>
      <c r="BO42" s="154"/>
      <c r="BP42" s="155"/>
      <c r="BQ42" s="154"/>
      <c r="BR42" s="156"/>
      <c r="BT42" s="6"/>
      <c r="BU42" s="6"/>
      <c r="BV42" s="6"/>
      <c r="BW42" s="6"/>
      <c r="BX42" s="6"/>
      <c r="BY42" s="6"/>
      <c r="BZ42" s="6"/>
      <c r="CA42" s="6"/>
    </row>
    <row r="43" spans="1:80" s="18" customFormat="1" ht="33" customHeight="1" x14ac:dyDescent="0.2">
      <c r="A43" s="86"/>
      <c r="B43" s="86"/>
      <c r="C43" s="86" t="s">
        <v>99</v>
      </c>
      <c r="D43" s="109" t="s">
        <v>77</v>
      </c>
      <c r="E43" s="88">
        <f t="shared" si="26"/>
        <v>5</v>
      </c>
      <c r="F43" s="110">
        <v>42551</v>
      </c>
      <c r="G43" s="111">
        <v>42555</v>
      </c>
      <c r="H43" s="88">
        <f t="shared" si="6"/>
        <v>6</v>
      </c>
      <c r="I43" s="111">
        <v>42550</v>
      </c>
      <c r="J43" s="111">
        <v>42555</v>
      </c>
      <c r="K43" s="112">
        <f>+'[1]8. Avance Itemizado'!O43</f>
        <v>100</v>
      </c>
      <c r="L43" s="113">
        <f t="shared" si="12"/>
        <v>100</v>
      </c>
      <c r="M43" s="114">
        <f t="shared" si="13"/>
        <v>16.666666666666668</v>
      </c>
      <c r="N43" s="115" t="str">
        <f>+'[1]8. Avance Itemizado'!K43</f>
        <v>ML</v>
      </c>
      <c r="O43" s="116"/>
      <c r="P43" s="124" t="str">
        <f t="shared" si="21"/>
        <v/>
      </c>
      <c r="Q43" s="118" t="str">
        <f t="shared" si="21"/>
        <v/>
      </c>
      <c r="R43" s="119" t="str">
        <f t="shared" si="21"/>
        <v/>
      </c>
      <c r="S43" s="120" t="str">
        <f t="shared" si="21"/>
        <v/>
      </c>
      <c r="T43" s="119" t="str">
        <f t="shared" si="21"/>
        <v/>
      </c>
      <c r="U43" s="121" t="str">
        <f t="shared" si="21"/>
        <v/>
      </c>
      <c r="V43" s="121" t="str">
        <f t="shared" si="21"/>
        <v/>
      </c>
      <c r="W43" s="122">
        <f>+VLOOKUP(C43,'[1]Project semana avance%'!$A$9:$FA$108,33,0)</f>
        <v>0</v>
      </c>
      <c r="X43" s="157">
        <f>+'[1]8. Avance Itemizado'!AF43</f>
        <v>0</v>
      </c>
      <c r="Y43" s="124" t="str">
        <f t="shared" si="22"/>
        <v/>
      </c>
      <c r="Z43" s="119" t="str">
        <f t="shared" si="22"/>
        <v/>
      </c>
      <c r="AA43" s="119" t="str">
        <f t="shared" si="22"/>
        <v/>
      </c>
      <c r="AB43" s="119" t="str">
        <f t="shared" si="22"/>
        <v/>
      </c>
      <c r="AC43" s="119" t="str">
        <f t="shared" si="22"/>
        <v/>
      </c>
      <c r="AD43" s="119" t="str">
        <f t="shared" si="22"/>
        <v/>
      </c>
      <c r="AE43" s="125" t="str">
        <f>+IF(AE$11&lt;$I43,"",IF(AE$11&lt;=$J43,"A1",""))</f>
        <v/>
      </c>
      <c r="AF43" s="126">
        <f>+VLOOKUP(C43,'[1]Project semana avance%'!$A$9:$FA$108,40,0)</f>
        <v>0</v>
      </c>
      <c r="AG43" s="124" t="str">
        <f t="shared" si="23"/>
        <v/>
      </c>
      <c r="AH43" s="119" t="str">
        <f t="shared" si="23"/>
        <v/>
      </c>
      <c r="AI43" s="119" t="str">
        <f t="shared" si="23"/>
        <v/>
      </c>
      <c r="AJ43" s="119" t="str">
        <f t="shared" si="23"/>
        <v/>
      </c>
      <c r="AK43" s="119" t="str">
        <f t="shared" si="23"/>
        <v/>
      </c>
      <c r="AL43" s="119" t="str">
        <f t="shared" si="23"/>
        <v/>
      </c>
      <c r="AM43" s="125" t="str">
        <f t="shared" si="23"/>
        <v/>
      </c>
      <c r="AN43" s="126">
        <f>+VLOOKUP(C43,'[1]Project semana avance%'!$A$9:$FA$108,47,0)</f>
        <v>0</v>
      </c>
      <c r="AO43" s="117" t="str">
        <f t="shared" si="24"/>
        <v/>
      </c>
      <c r="AP43" s="119" t="str">
        <f t="shared" si="24"/>
        <v/>
      </c>
      <c r="AQ43" s="120" t="str">
        <f t="shared" si="24"/>
        <v>A1</v>
      </c>
      <c r="AR43" s="119" t="str">
        <f t="shared" si="24"/>
        <v>A1</v>
      </c>
      <c r="AS43" s="120" t="str">
        <f t="shared" si="24"/>
        <v>A1</v>
      </c>
      <c r="AT43" s="119" t="str">
        <f t="shared" si="24"/>
        <v>A1</v>
      </c>
      <c r="AU43" s="121" t="str">
        <f t="shared" si="24"/>
        <v>A1</v>
      </c>
      <c r="AV43" s="126">
        <f>+VLOOKUP($C43,'[1]Project semana avance%'!$A$9:$FA$108,54,0)</f>
        <v>0.84599999999999997</v>
      </c>
      <c r="AW43" s="124" t="str">
        <f t="shared" si="16"/>
        <v>A1</v>
      </c>
      <c r="AX43" s="119" t="str">
        <f t="shared" si="16"/>
        <v/>
      </c>
      <c r="AY43" s="119" t="str">
        <f t="shared" si="16"/>
        <v/>
      </c>
      <c r="AZ43" s="119" t="str">
        <f t="shared" si="16"/>
        <v/>
      </c>
      <c r="BA43" s="119" t="str">
        <f t="shared" si="16"/>
        <v/>
      </c>
      <c r="BB43" s="119" t="str">
        <f t="shared" si="16"/>
        <v/>
      </c>
      <c r="BC43" s="125" t="str">
        <f t="shared" si="16"/>
        <v/>
      </c>
      <c r="BD43" s="126">
        <f t="shared" si="25"/>
        <v>1</v>
      </c>
      <c r="BE43" s="117"/>
      <c r="BF43" s="118"/>
      <c r="BG43" s="118"/>
      <c r="BH43" s="118"/>
      <c r="BI43" s="118"/>
      <c r="BJ43" s="118"/>
      <c r="BK43" s="118"/>
      <c r="BL43" s="118"/>
      <c r="BM43" s="125"/>
      <c r="BN43" s="127"/>
      <c r="BO43" s="128"/>
      <c r="BP43" s="129"/>
      <c r="BQ43" s="128"/>
      <c r="BR43" s="130"/>
      <c r="BT43" s="6"/>
      <c r="BU43" s="6"/>
      <c r="BV43" s="6"/>
      <c r="BW43" s="6"/>
      <c r="BX43" s="6"/>
      <c r="BY43" s="6"/>
      <c r="BZ43" s="6"/>
      <c r="CA43" s="6"/>
    </row>
    <row r="44" spans="1:80" s="18" customFormat="1" ht="33" customHeight="1" x14ac:dyDescent="0.2">
      <c r="A44" s="86"/>
      <c r="B44" s="86"/>
      <c r="C44" s="86" t="s">
        <v>100</v>
      </c>
      <c r="D44" s="109" t="s">
        <v>79</v>
      </c>
      <c r="E44" s="88">
        <f t="shared" si="26"/>
        <v>2</v>
      </c>
      <c r="F44" s="110">
        <v>42556</v>
      </c>
      <c r="G44" s="111">
        <v>42557</v>
      </c>
      <c r="H44" s="88">
        <f t="shared" si="6"/>
        <v>3</v>
      </c>
      <c r="I44" s="111">
        <v>42555</v>
      </c>
      <c r="J44" s="111">
        <v>42557</v>
      </c>
      <c r="K44" s="112">
        <f>+'[1]8. Avance Itemizado'!O44</f>
        <v>100</v>
      </c>
      <c r="L44" s="113">
        <f t="shared" si="12"/>
        <v>100</v>
      </c>
      <c r="M44" s="114">
        <f t="shared" si="13"/>
        <v>33.333333333333336</v>
      </c>
      <c r="N44" s="115" t="str">
        <f>+'[1]8. Avance Itemizado'!K44</f>
        <v>ML</v>
      </c>
      <c r="O44" s="116"/>
      <c r="P44" s="124" t="str">
        <f t="shared" si="21"/>
        <v/>
      </c>
      <c r="Q44" s="118" t="str">
        <f t="shared" si="21"/>
        <v/>
      </c>
      <c r="R44" s="119" t="str">
        <f t="shared" si="21"/>
        <v/>
      </c>
      <c r="S44" s="120" t="str">
        <f t="shared" si="21"/>
        <v/>
      </c>
      <c r="T44" s="119" t="str">
        <f t="shared" si="21"/>
        <v/>
      </c>
      <c r="U44" s="121" t="str">
        <f t="shared" si="21"/>
        <v/>
      </c>
      <c r="V44" s="121" t="str">
        <f t="shared" si="21"/>
        <v/>
      </c>
      <c r="W44" s="122">
        <f>+VLOOKUP(C44,'[1]Project semana avance%'!$A$9:$FA$108,33,0)</f>
        <v>0</v>
      </c>
      <c r="X44" s="157">
        <f>+'[1]8. Avance Itemizado'!AF44</f>
        <v>0</v>
      </c>
      <c r="Y44" s="124" t="str">
        <f t="shared" si="22"/>
        <v/>
      </c>
      <c r="Z44" s="119" t="str">
        <f t="shared" si="22"/>
        <v/>
      </c>
      <c r="AA44" s="119" t="str">
        <f t="shared" si="22"/>
        <v/>
      </c>
      <c r="AB44" s="119" t="str">
        <f t="shared" si="22"/>
        <v/>
      </c>
      <c r="AC44" s="119" t="str">
        <f t="shared" si="22"/>
        <v/>
      </c>
      <c r="AD44" s="119" t="str">
        <f t="shared" si="22"/>
        <v/>
      </c>
      <c r="AE44" s="125" t="str">
        <f>+IF(AE$11&lt;$I44,"",IF(AE$11&lt;=$J44,"A1",""))</f>
        <v/>
      </c>
      <c r="AF44" s="126">
        <f>+VLOOKUP(C44,'[1]Project semana avance%'!$A$9:$FA$108,40,0)</f>
        <v>0</v>
      </c>
      <c r="AG44" s="124" t="str">
        <f t="shared" si="23"/>
        <v/>
      </c>
      <c r="AH44" s="119" t="str">
        <f t="shared" si="23"/>
        <v/>
      </c>
      <c r="AI44" s="119" t="str">
        <f t="shared" si="23"/>
        <v/>
      </c>
      <c r="AJ44" s="119" t="str">
        <f t="shared" si="23"/>
        <v/>
      </c>
      <c r="AK44" s="119" t="str">
        <f t="shared" si="23"/>
        <v/>
      </c>
      <c r="AL44" s="119" t="str">
        <f t="shared" si="23"/>
        <v/>
      </c>
      <c r="AM44" s="125" t="str">
        <f t="shared" si="23"/>
        <v/>
      </c>
      <c r="AN44" s="126">
        <f>+VLOOKUP(C44,'[1]Project semana avance%'!$A$9:$FA$108,47,0)</f>
        <v>0</v>
      </c>
      <c r="AO44" s="117" t="str">
        <f t="shared" si="24"/>
        <v/>
      </c>
      <c r="AP44" s="119" t="str">
        <f t="shared" si="24"/>
        <v/>
      </c>
      <c r="AQ44" s="120" t="str">
        <f t="shared" si="24"/>
        <v/>
      </c>
      <c r="AR44" s="119" t="str">
        <f t="shared" si="24"/>
        <v/>
      </c>
      <c r="AS44" s="120" t="str">
        <f t="shared" si="24"/>
        <v/>
      </c>
      <c r="AT44" s="119" t="str">
        <f t="shared" si="24"/>
        <v/>
      </c>
      <c r="AU44" s="121" t="str">
        <f t="shared" si="24"/>
        <v/>
      </c>
      <c r="AV44" s="126">
        <f>+VLOOKUP($C44,'[1]Project semana avance%'!$A$9:$FA$108,54,0)</f>
        <v>0</v>
      </c>
      <c r="AW44" s="124" t="str">
        <f t="shared" si="16"/>
        <v>A1</v>
      </c>
      <c r="AX44" s="119" t="str">
        <f t="shared" si="16"/>
        <v>A1</v>
      </c>
      <c r="AY44" s="119" t="str">
        <f t="shared" si="16"/>
        <v>A1</v>
      </c>
      <c r="AZ44" s="119" t="str">
        <f t="shared" si="16"/>
        <v/>
      </c>
      <c r="BA44" s="119" t="str">
        <f t="shared" si="16"/>
        <v/>
      </c>
      <c r="BB44" s="119" t="str">
        <f t="shared" si="16"/>
        <v/>
      </c>
      <c r="BC44" s="125" t="str">
        <f t="shared" si="16"/>
        <v/>
      </c>
      <c r="BD44" s="126">
        <f t="shared" si="25"/>
        <v>1</v>
      </c>
      <c r="BE44" s="117"/>
      <c r="BF44" s="118"/>
      <c r="BG44" s="118"/>
      <c r="BH44" s="118"/>
      <c r="BI44" s="118"/>
      <c r="BJ44" s="118"/>
      <c r="BK44" s="118"/>
      <c r="BL44" s="118"/>
      <c r="BM44" s="125"/>
      <c r="BN44" s="127"/>
      <c r="BO44" s="128"/>
      <c r="BP44" s="129"/>
      <c r="BQ44" s="128"/>
      <c r="BR44" s="130"/>
      <c r="BT44" s="6"/>
      <c r="BU44" s="6"/>
      <c r="BV44" s="6"/>
      <c r="BW44" s="6"/>
      <c r="BX44" s="6"/>
      <c r="BY44" s="6"/>
      <c r="BZ44" s="6"/>
      <c r="CA44" s="6"/>
    </row>
    <row r="45" spans="1:80" s="18" customFormat="1" ht="33" customHeight="1" x14ac:dyDescent="0.25">
      <c r="A45" s="86"/>
      <c r="B45" s="86"/>
      <c r="C45" s="86" t="s">
        <v>101</v>
      </c>
      <c r="D45" s="135" t="s">
        <v>102</v>
      </c>
      <c r="E45" s="88">
        <f t="shared" si="26"/>
        <v>1</v>
      </c>
      <c r="F45" s="136"/>
      <c r="G45" s="136"/>
      <c r="H45" s="88">
        <f t="shared" si="6"/>
        <v>1</v>
      </c>
      <c r="I45" s="137"/>
      <c r="J45" s="137"/>
      <c r="K45" s="138">
        <f>+'[1]8. Avance Itemizado'!O45</f>
        <v>0</v>
      </c>
      <c r="L45" s="139"/>
      <c r="M45" s="140"/>
      <c r="N45" s="141"/>
      <c r="O45" s="142"/>
      <c r="P45" s="150"/>
      <c r="Q45" s="144"/>
      <c r="R45" s="145"/>
      <c r="S45" s="146"/>
      <c r="T45" s="145"/>
      <c r="U45" s="147"/>
      <c r="V45" s="147"/>
      <c r="W45" s="148"/>
      <c r="X45" s="149">
        <f>+'[1]8. Avance Itemizado'!AF45</f>
        <v>0</v>
      </c>
      <c r="Y45" s="150"/>
      <c r="Z45" s="145"/>
      <c r="AA45" s="145"/>
      <c r="AB45" s="145"/>
      <c r="AC45" s="145"/>
      <c r="AD45" s="145"/>
      <c r="AE45" s="151"/>
      <c r="AF45" s="152"/>
      <c r="AG45" s="150"/>
      <c r="AH45" s="145"/>
      <c r="AI45" s="145"/>
      <c r="AJ45" s="145"/>
      <c r="AK45" s="145"/>
      <c r="AL45" s="145"/>
      <c r="AM45" s="151"/>
      <c r="AN45" s="152"/>
      <c r="AO45" s="143"/>
      <c r="AP45" s="145"/>
      <c r="AQ45" s="146"/>
      <c r="AR45" s="145"/>
      <c r="AS45" s="146"/>
      <c r="AT45" s="145"/>
      <c r="AU45" s="147"/>
      <c r="AV45" s="152"/>
      <c r="AW45" s="150"/>
      <c r="AX45" s="145"/>
      <c r="AY45" s="145"/>
      <c r="AZ45" s="145"/>
      <c r="BA45" s="145"/>
      <c r="BB45" s="145"/>
      <c r="BC45" s="151"/>
      <c r="BD45" s="152"/>
      <c r="BE45" s="143"/>
      <c r="BF45" s="144"/>
      <c r="BG45" s="144"/>
      <c r="BH45" s="144"/>
      <c r="BI45" s="144"/>
      <c r="BJ45" s="144"/>
      <c r="BK45" s="144"/>
      <c r="BL45" s="144"/>
      <c r="BM45" s="151"/>
      <c r="BN45" s="153"/>
      <c r="BO45" s="154"/>
      <c r="BP45" s="155"/>
      <c r="BQ45" s="154"/>
      <c r="BR45" s="156"/>
      <c r="BT45" s="6"/>
      <c r="BU45" s="6"/>
      <c r="BV45" s="6"/>
      <c r="BW45" s="6"/>
      <c r="BX45" s="6"/>
      <c r="BY45" s="6"/>
      <c r="BZ45" s="6"/>
      <c r="CA45" s="6"/>
    </row>
    <row r="46" spans="1:80" s="18" customFormat="1" ht="33" customHeight="1" x14ac:dyDescent="0.2">
      <c r="A46" s="86"/>
      <c r="B46" s="86"/>
      <c r="C46" s="86" t="s">
        <v>103</v>
      </c>
      <c r="D46" s="109" t="s">
        <v>77</v>
      </c>
      <c r="E46" s="88">
        <f t="shared" si="26"/>
        <v>5</v>
      </c>
      <c r="F46" s="110">
        <v>42558</v>
      </c>
      <c r="G46" s="111">
        <v>42562</v>
      </c>
      <c r="H46" s="88">
        <f t="shared" si="6"/>
        <v>6</v>
      </c>
      <c r="I46" s="111">
        <v>42557</v>
      </c>
      <c r="J46" s="111">
        <v>42562</v>
      </c>
      <c r="K46" s="112">
        <f>+'[1]8. Avance Itemizado'!O46</f>
        <v>100</v>
      </c>
      <c r="L46" s="113">
        <f t="shared" si="12"/>
        <v>100</v>
      </c>
      <c r="M46" s="114">
        <f t="shared" si="13"/>
        <v>16.666666666666668</v>
      </c>
      <c r="N46" s="115" t="str">
        <f>+'[1]8. Avance Itemizado'!K46</f>
        <v>ML</v>
      </c>
      <c r="O46" s="116"/>
      <c r="P46" s="124" t="str">
        <f t="shared" si="21"/>
        <v/>
      </c>
      <c r="Q46" s="118" t="str">
        <f t="shared" si="21"/>
        <v/>
      </c>
      <c r="R46" s="119" t="str">
        <f t="shared" si="21"/>
        <v/>
      </c>
      <c r="S46" s="120" t="str">
        <f t="shared" si="21"/>
        <v/>
      </c>
      <c r="T46" s="119" t="str">
        <f t="shared" si="21"/>
        <v/>
      </c>
      <c r="U46" s="121" t="str">
        <f t="shared" si="21"/>
        <v/>
      </c>
      <c r="V46" s="121" t="str">
        <f t="shared" si="21"/>
        <v/>
      </c>
      <c r="W46" s="122">
        <f>+VLOOKUP(C46,'[1]Project semana avance%'!$A$9:$FA$108,33,0)</f>
        <v>0</v>
      </c>
      <c r="X46" s="157">
        <f>+'[1]8. Avance Itemizado'!AF46</f>
        <v>0</v>
      </c>
      <c r="Y46" s="124" t="str">
        <f t="shared" si="22"/>
        <v/>
      </c>
      <c r="Z46" s="119" t="str">
        <f t="shared" si="22"/>
        <v/>
      </c>
      <c r="AA46" s="119" t="str">
        <f t="shared" si="22"/>
        <v/>
      </c>
      <c r="AB46" s="119" t="str">
        <f t="shared" si="22"/>
        <v/>
      </c>
      <c r="AC46" s="119" t="str">
        <f t="shared" si="22"/>
        <v/>
      </c>
      <c r="AD46" s="119" t="str">
        <f t="shared" si="22"/>
        <v/>
      </c>
      <c r="AE46" s="125" t="str">
        <f>+IF(AE$11&lt;$I46,"",IF(AE$11&lt;=$J46,"A1",""))</f>
        <v/>
      </c>
      <c r="AF46" s="126">
        <f>+VLOOKUP(C46,'[1]Project semana avance%'!$A$9:$FA$108,40,0)</f>
        <v>0</v>
      </c>
      <c r="AG46" s="124" t="str">
        <f t="shared" si="23"/>
        <v/>
      </c>
      <c r="AH46" s="119" t="str">
        <f t="shared" si="23"/>
        <v/>
      </c>
      <c r="AI46" s="119" t="str">
        <f t="shared" si="23"/>
        <v/>
      </c>
      <c r="AJ46" s="119" t="str">
        <f t="shared" si="23"/>
        <v/>
      </c>
      <c r="AK46" s="119" t="str">
        <f t="shared" si="23"/>
        <v/>
      </c>
      <c r="AL46" s="119" t="str">
        <f t="shared" si="23"/>
        <v/>
      </c>
      <c r="AM46" s="125" t="str">
        <f t="shared" si="23"/>
        <v/>
      </c>
      <c r="AN46" s="126">
        <f>+VLOOKUP(C46,'[1]Project semana avance%'!$A$9:$FA$108,47,0)</f>
        <v>0</v>
      </c>
      <c r="AO46" s="117" t="str">
        <f t="shared" si="24"/>
        <v/>
      </c>
      <c r="AP46" s="119" t="str">
        <f t="shared" si="24"/>
        <v/>
      </c>
      <c r="AQ46" s="120" t="str">
        <f t="shared" si="24"/>
        <v/>
      </c>
      <c r="AR46" s="119" t="str">
        <f t="shared" si="24"/>
        <v/>
      </c>
      <c r="AS46" s="120" t="str">
        <f t="shared" si="24"/>
        <v/>
      </c>
      <c r="AT46" s="119" t="str">
        <f t="shared" si="24"/>
        <v/>
      </c>
      <c r="AU46" s="121" t="str">
        <f t="shared" si="24"/>
        <v/>
      </c>
      <c r="AV46" s="126">
        <f>+VLOOKUP($C46,'[1]Project semana avance%'!$A$9:$FA$108,54,0)</f>
        <v>0</v>
      </c>
      <c r="AW46" s="124" t="str">
        <f t="shared" si="16"/>
        <v/>
      </c>
      <c r="AX46" s="119" t="str">
        <f t="shared" si="16"/>
        <v/>
      </c>
      <c r="AY46" s="119" t="str">
        <f t="shared" si="16"/>
        <v>A1</v>
      </c>
      <c r="AZ46" s="119" t="str">
        <f t="shared" si="16"/>
        <v>A1</v>
      </c>
      <c r="BA46" s="119" t="str">
        <f t="shared" si="16"/>
        <v>A1</v>
      </c>
      <c r="BB46" s="119" t="str">
        <f t="shared" si="16"/>
        <v>A1</v>
      </c>
      <c r="BC46" s="125" t="str">
        <f t="shared" si="16"/>
        <v>A1</v>
      </c>
      <c r="BD46" s="126">
        <f t="shared" si="25"/>
        <v>0.83333333333333337</v>
      </c>
      <c r="BE46" s="117"/>
      <c r="BF46" s="118"/>
      <c r="BG46" s="118"/>
      <c r="BH46" s="118"/>
      <c r="BI46" s="118"/>
      <c r="BJ46" s="118"/>
      <c r="BK46" s="118"/>
      <c r="BL46" s="118"/>
      <c r="BM46" s="125"/>
      <c r="BN46" s="127"/>
      <c r="BO46" s="128"/>
      <c r="BP46" s="129"/>
      <c r="BQ46" s="128"/>
      <c r="BR46" s="130"/>
      <c r="BT46" s="6"/>
      <c r="BU46" s="6"/>
      <c r="BV46" s="6"/>
      <c r="BW46" s="6"/>
      <c r="BX46" s="6"/>
      <c r="BY46" s="6"/>
      <c r="BZ46" s="6"/>
      <c r="CA46" s="6"/>
    </row>
    <row r="47" spans="1:80" s="18" customFormat="1" ht="33" customHeight="1" x14ac:dyDescent="0.2">
      <c r="A47" s="86"/>
      <c r="B47" s="86"/>
      <c r="C47" s="86" t="s">
        <v>104</v>
      </c>
      <c r="D47" s="109" t="s">
        <v>105</v>
      </c>
      <c r="E47" s="88">
        <f t="shared" si="26"/>
        <v>3</v>
      </c>
      <c r="F47" s="110">
        <v>42563</v>
      </c>
      <c r="G47" s="111">
        <v>42565</v>
      </c>
      <c r="H47" s="88">
        <f t="shared" si="6"/>
        <v>4</v>
      </c>
      <c r="I47" s="111">
        <v>42562</v>
      </c>
      <c r="J47" s="111">
        <v>42565</v>
      </c>
      <c r="K47" s="112">
        <f>+'[1]8. Avance Itemizado'!O47</f>
        <v>100</v>
      </c>
      <c r="L47" s="113">
        <f t="shared" si="12"/>
        <v>100</v>
      </c>
      <c r="M47" s="114">
        <f t="shared" si="13"/>
        <v>25</v>
      </c>
      <c r="N47" s="115" t="str">
        <f>+'[1]8. Avance Itemizado'!K47</f>
        <v>ML</v>
      </c>
      <c r="O47" s="116"/>
      <c r="P47" s="124" t="str">
        <f t="shared" si="21"/>
        <v/>
      </c>
      <c r="Q47" s="118" t="str">
        <f t="shared" si="21"/>
        <v/>
      </c>
      <c r="R47" s="119" t="str">
        <f t="shared" si="21"/>
        <v/>
      </c>
      <c r="S47" s="120" t="str">
        <f t="shared" si="21"/>
        <v/>
      </c>
      <c r="T47" s="119" t="str">
        <f t="shared" si="21"/>
        <v/>
      </c>
      <c r="U47" s="121" t="str">
        <f t="shared" si="21"/>
        <v/>
      </c>
      <c r="V47" s="121" t="str">
        <f t="shared" si="21"/>
        <v/>
      </c>
      <c r="W47" s="122">
        <f>+VLOOKUP(C47,'[1]Project semana avance%'!$A$9:$FA$108,33,0)</f>
        <v>0</v>
      </c>
      <c r="X47" s="157">
        <f>+'[1]8. Avance Itemizado'!AF47</f>
        <v>0</v>
      </c>
      <c r="Y47" s="124" t="str">
        <f t="shared" si="22"/>
        <v/>
      </c>
      <c r="Z47" s="119" t="str">
        <f t="shared" si="22"/>
        <v/>
      </c>
      <c r="AA47" s="119" t="str">
        <f t="shared" si="22"/>
        <v/>
      </c>
      <c r="AB47" s="119" t="str">
        <f t="shared" si="22"/>
        <v/>
      </c>
      <c r="AC47" s="119" t="str">
        <f t="shared" si="22"/>
        <v/>
      </c>
      <c r="AD47" s="119" t="str">
        <f t="shared" si="22"/>
        <v/>
      </c>
      <c r="AE47" s="125" t="str">
        <f>+IF(AE$11&lt;$I47,"",IF(AE$11&lt;=$J47,"A1",""))</f>
        <v/>
      </c>
      <c r="AF47" s="126">
        <f>+VLOOKUP(C47,'[1]Project semana avance%'!$A$9:$FA$108,40,0)</f>
        <v>0</v>
      </c>
      <c r="AG47" s="124" t="str">
        <f t="shared" si="23"/>
        <v/>
      </c>
      <c r="AH47" s="119" t="str">
        <f t="shared" si="23"/>
        <v/>
      </c>
      <c r="AI47" s="119" t="str">
        <f t="shared" si="23"/>
        <v/>
      </c>
      <c r="AJ47" s="119" t="str">
        <f t="shared" si="23"/>
        <v/>
      </c>
      <c r="AK47" s="119" t="str">
        <f t="shared" si="23"/>
        <v/>
      </c>
      <c r="AL47" s="119" t="str">
        <f t="shared" si="23"/>
        <v/>
      </c>
      <c r="AM47" s="125" t="str">
        <f t="shared" si="23"/>
        <v/>
      </c>
      <c r="AN47" s="126">
        <f>+VLOOKUP(C47,'[1]Project semana avance%'!$A$9:$FA$108,47,0)</f>
        <v>0</v>
      </c>
      <c r="AO47" s="117" t="str">
        <f t="shared" si="24"/>
        <v/>
      </c>
      <c r="AP47" s="119" t="str">
        <f t="shared" si="24"/>
        <v/>
      </c>
      <c r="AQ47" s="120" t="str">
        <f t="shared" si="24"/>
        <v/>
      </c>
      <c r="AR47" s="119" t="str">
        <f t="shared" si="24"/>
        <v/>
      </c>
      <c r="AS47" s="120" t="str">
        <f t="shared" si="24"/>
        <v/>
      </c>
      <c r="AT47" s="119" t="str">
        <f t="shared" si="24"/>
        <v/>
      </c>
      <c r="AU47" s="121" t="str">
        <f t="shared" si="24"/>
        <v/>
      </c>
      <c r="AV47" s="126">
        <f>+VLOOKUP($C47,'[1]Project semana avance%'!$A$9:$FA$108,54,0)</f>
        <v>0</v>
      </c>
      <c r="AW47" s="124" t="str">
        <f t="shared" si="16"/>
        <v/>
      </c>
      <c r="AX47" s="119" t="str">
        <f t="shared" si="16"/>
        <v/>
      </c>
      <c r="AY47" s="119" t="str">
        <f t="shared" si="16"/>
        <v/>
      </c>
      <c r="AZ47" s="119" t="str">
        <f t="shared" si="16"/>
        <v/>
      </c>
      <c r="BA47" s="119" t="str">
        <f t="shared" si="16"/>
        <v/>
      </c>
      <c r="BB47" s="119" t="str">
        <f t="shared" si="16"/>
        <v/>
      </c>
      <c r="BC47" s="125" t="str">
        <f t="shared" si="16"/>
        <v/>
      </c>
      <c r="BD47" s="126" t="str">
        <f t="shared" si="25"/>
        <v xml:space="preserve"> </v>
      </c>
      <c r="BE47" s="117"/>
      <c r="BF47" s="118"/>
      <c r="BG47" s="118"/>
      <c r="BH47" s="118"/>
      <c r="BI47" s="118"/>
      <c r="BJ47" s="118"/>
      <c r="BK47" s="118"/>
      <c r="BL47" s="118"/>
      <c r="BM47" s="125"/>
      <c r="BN47" s="127"/>
      <c r="BO47" s="128"/>
      <c r="BP47" s="129"/>
      <c r="BQ47" s="128"/>
      <c r="BR47" s="130"/>
      <c r="BT47" s="6"/>
      <c r="BU47" s="6"/>
      <c r="BV47" s="6"/>
      <c r="BW47" s="6"/>
      <c r="BX47" s="6"/>
      <c r="BY47" s="6"/>
      <c r="BZ47" s="6"/>
      <c r="CA47" s="6"/>
    </row>
    <row r="48" spans="1:80" s="18" customFormat="1" ht="33" customHeight="1" x14ac:dyDescent="0.25">
      <c r="A48" s="86"/>
      <c r="B48" s="86"/>
      <c r="C48" s="86" t="s">
        <v>106</v>
      </c>
      <c r="D48" s="135" t="s">
        <v>107</v>
      </c>
      <c r="E48" s="88">
        <f t="shared" si="26"/>
        <v>1</v>
      </c>
      <c r="F48" s="136"/>
      <c r="G48" s="136"/>
      <c r="H48" s="88">
        <f t="shared" si="6"/>
        <v>1</v>
      </c>
      <c r="I48" s="137"/>
      <c r="J48" s="137"/>
      <c r="K48" s="138">
        <f>+'[1]8. Avance Itemizado'!O48</f>
        <v>0</v>
      </c>
      <c r="L48" s="139"/>
      <c r="M48" s="140"/>
      <c r="N48" s="141"/>
      <c r="O48" s="142"/>
      <c r="P48" s="150"/>
      <c r="Q48" s="144"/>
      <c r="R48" s="145"/>
      <c r="S48" s="146"/>
      <c r="T48" s="145"/>
      <c r="U48" s="147"/>
      <c r="V48" s="147"/>
      <c r="W48" s="148"/>
      <c r="X48" s="149">
        <f>+'[1]8. Avance Itemizado'!AF48</f>
        <v>0</v>
      </c>
      <c r="Y48" s="150"/>
      <c r="Z48" s="145"/>
      <c r="AA48" s="145"/>
      <c r="AB48" s="145"/>
      <c r="AC48" s="145"/>
      <c r="AD48" s="145"/>
      <c r="AE48" s="151"/>
      <c r="AF48" s="152"/>
      <c r="AG48" s="150"/>
      <c r="AH48" s="145"/>
      <c r="AI48" s="145"/>
      <c r="AJ48" s="145"/>
      <c r="AK48" s="145"/>
      <c r="AL48" s="145"/>
      <c r="AM48" s="151"/>
      <c r="AN48" s="152"/>
      <c r="AO48" s="143"/>
      <c r="AP48" s="145"/>
      <c r="AQ48" s="146"/>
      <c r="AR48" s="145"/>
      <c r="AS48" s="146"/>
      <c r="AT48" s="145"/>
      <c r="AU48" s="147"/>
      <c r="AV48" s="152"/>
      <c r="AW48" s="150"/>
      <c r="AX48" s="145"/>
      <c r="AY48" s="145"/>
      <c r="AZ48" s="145"/>
      <c r="BA48" s="145"/>
      <c r="BB48" s="145"/>
      <c r="BC48" s="151"/>
      <c r="BD48" s="152"/>
      <c r="BE48" s="143"/>
      <c r="BF48" s="144"/>
      <c r="BG48" s="144"/>
      <c r="BH48" s="144"/>
      <c r="BI48" s="144"/>
      <c r="BJ48" s="144"/>
      <c r="BK48" s="144"/>
      <c r="BL48" s="144"/>
      <c r="BM48" s="151"/>
      <c r="BN48" s="153"/>
      <c r="BO48" s="154"/>
      <c r="BP48" s="155"/>
      <c r="BQ48" s="154"/>
      <c r="BR48" s="156"/>
      <c r="BT48" s="6"/>
      <c r="BU48" s="6"/>
      <c r="BV48" s="6"/>
      <c r="BW48" s="6"/>
      <c r="BX48" s="6"/>
      <c r="BY48" s="6"/>
      <c r="BZ48" s="6"/>
      <c r="CA48" s="6"/>
    </row>
    <row r="49" spans="1:80" s="18" customFormat="1" ht="33" customHeight="1" x14ac:dyDescent="0.2">
      <c r="A49" s="86"/>
      <c r="B49" s="86"/>
      <c r="C49" s="86" t="s">
        <v>108</v>
      </c>
      <c r="D49" s="109" t="s">
        <v>109</v>
      </c>
      <c r="E49" s="88">
        <f t="shared" si="26"/>
        <v>4</v>
      </c>
      <c r="F49" s="110">
        <v>42566</v>
      </c>
      <c r="G49" s="111">
        <v>42569</v>
      </c>
      <c r="H49" s="88">
        <f t="shared" si="6"/>
        <v>5</v>
      </c>
      <c r="I49" s="111">
        <v>42565</v>
      </c>
      <c r="J49" s="111">
        <v>42569</v>
      </c>
      <c r="K49" s="112">
        <f>+'[1]8. Avance Itemizado'!O49</f>
        <v>50</v>
      </c>
      <c r="L49" s="113">
        <f t="shared" si="12"/>
        <v>50</v>
      </c>
      <c r="M49" s="114">
        <f t="shared" si="13"/>
        <v>10</v>
      </c>
      <c r="N49" s="115" t="str">
        <f>+'[1]8. Avance Itemizado'!K49</f>
        <v>ML</v>
      </c>
      <c r="O49" s="116"/>
      <c r="P49" s="124" t="str">
        <f t="shared" si="21"/>
        <v/>
      </c>
      <c r="Q49" s="118" t="str">
        <f t="shared" si="21"/>
        <v/>
      </c>
      <c r="R49" s="119" t="str">
        <f t="shared" si="21"/>
        <v/>
      </c>
      <c r="S49" s="120" t="str">
        <f t="shared" si="21"/>
        <v/>
      </c>
      <c r="T49" s="119" t="str">
        <f t="shared" si="21"/>
        <v/>
      </c>
      <c r="U49" s="121" t="str">
        <f t="shared" si="21"/>
        <v/>
      </c>
      <c r="V49" s="121" t="str">
        <f t="shared" si="21"/>
        <v/>
      </c>
      <c r="W49" s="122">
        <f>+VLOOKUP(C49,'[1]Project semana avance%'!$A$9:$FA$108,33,0)</f>
        <v>0</v>
      </c>
      <c r="X49" s="157">
        <f>+'[1]8. Avance Itemizado'!AF49</f>
        <v>0</v>
      </c>
      <c r="Y49" s="124" t="str">
        <f t="shared" si="22"/>
        <v/>
      </c>
      <c r="Z49" s="119" t="str">
        <f t="shared" si="22"/>
        <v/>
      </c>
      <c r="AA49" s="119" t="str">
        <f t="shared" si="22"/>
        <v/>
      </c>
      <c r="AB49" s="119" t="str">
        <f t="shared" si="22"/>
        <v/>
      </c>
      <c r="AC49" s="119" t="str">
        <f t="shared" si="22"/>
        <v/>
      </c>
      <c r="AD49" s="119" t="str">
        <f t="shared" si="22"/>
        <v/>
      </c>
      <c r="AE49" s="125" t="str">
        <f>+IF(AE$11&lt;$I49,"",IF(AE$11&lt;=$J49,"A1",""))</f>
        <v/>
      </c>
      <c r="AF49" s="126">
        <f>+VLOOKUP(C49,'[1]Project semana avance%'!$A$9:$FA$108,40,0)</f>
        <v>0</v>
      </c>
      <c r="AG49" s="124" t="str">
        <f t="shared" si="23"/>
        <v/>
      </c>
      <c r="AH49" s="119" t="str">
        <f t="shared" si="23"/>
        <v/>
      </c>
      <c r="AI49" s="119" t="str">
        <f t="shared" si="23"/>
        <v/>
      </c>
      <c r="AJ49" s="119" t="str">
        <f t="shared" si="23"/>
        <v/>
      </c>
      <c r="AK49" s="119" t="str">
        <f t="shared" si="23"/>
        <v/>
      </c>
      <c r="AL49" s="119" t="str">
        <f t="shared" si="23"/>
        <v/>
      </c>
      <c r="AM49" s="125" t="str">
        <f t="shared" si="23"/>
        <v/>
      </c>
      <c r="AN49" s="126">
        <f>+VLOOKUP(C49,'[1]Project semana avance%'!$A$9:$FA$108,47,0)</f>
        <v>0</v>
      </c>
      <c r="AO49" s="117" t="str">
        <f t="shared" si="24"/>
        <v/>
      </c>
      <c r="AP49" s="119" t="str">
        <f t="shared" si="24"/>
        <v/>
      </c>
      <c r="AQ49" s="120" t="str">
        <f t="shared" si="24"/>
        <v/>
      </c>
      <c r="AR49" s="119" t="str">
        <f t="shared" si="24"/>
        <v/>
      </c>
      <c r="AS49" s="120" t="str">
        <f t="shared" si="24"/>
        <v/>
      </c>
      <c r="AT49" s="119" t="str">
        <f t="shared" si="24"/>
        <v/>
      </c>
      <c r="AU49" s="121" t="str">
        <f t="shared" si="24"/>
        <v/>
      </c>
      <c r="AV49" s="126">
        <f>+VLOOKUP($C49,'[1]Project semana avance%'!$A$9:$FA$108,54,0)</f>
        <v>0</v>
      </c>
      <c r="AW49" s="124" t="str">
        <f t="shared" si="16"/>
        <v/>
      </c>
      <c r="AX49" s="119" t="str">
        <f t="shared" si="16"/>
        <v/>
      </c>
      <c r="AY49" s="119" t="str">
        <f t="shared" si="16"/>
        <v/>
      </c>
      <c r="AZ49" s="119" t="str">
        <f t="shared" si="16"/>
        <v/>
      </c>
      <c r="BA49" s="119" t="str">
        <f t="shared" si="16"/>
        <v/>
      </c>
      <c r="BB49" s="119" t="str">
        <f t="shared" si="16"/>
        <v/>
      </c>
      <c r="BC49" s="125" t="str">
        <f t="shared" si="16"/>
        <v/>
      </c>
      <c r="BD49" s="126" t="str">
        <f t="shared" si="25"/>
        <v xml:space="preserve"> </v>
      </c>
      <c r="BE49" s="117"/>
      <c r="BF49" s="118"/>
      <c r="BG49" s="118"/>
      <c r="BH49" s="118"/>
      <c r="BI49" s="118"/>
      <c r="BJ49" s="118"/>
      <c r="BK49" s="118"/>
      <c r="BL49" s="118"/>
      <c r="BM49" s="125"/>
      <c r="BN49" s="127"/>
      <c r="BO49" s="128"/>
      <c r="BP49" s="129"/>
      <c r="BQ49" s="128"/>
      <c r="BR49" s="130"/>
      <c r="BT49" s="6"/>
      <c r="BU49" s="6"/>
      <c r="BV49" s="6"/>
      <c r="BW49" s="6"/>
      <c r="BX49" s="6"/>
      <c r="BY49" s="6"/>
      <c r="BZ49" s="6"/>
      <c r="CA49" s="6"/>
    </row>
    <row r="50" spans="1:80" s="18" customFormat="1" ht="33" customHeight="1" x14ac:dyDescent="0.2">
      <c r="A50" s="86" t="e">
        <v>#N/A</v>
      </c>
      <c r="B50" s="86" t="s">
        <v>51</v>
      </c>
      <c r="C50" s="86" t="s">
        <v>110</v>
      </c>
      <c r="D50" s="109" t="s">
        <v>111</v>
      </c>
      <c r="E50" s="88">
        <f t="shared" si="26"/>
        <v>4</v>
      </c>
      <c r="F50" s="110">
        <v>42566</v>
      </c>
      <c r="G50" s="111">
        <v>42569</v>
      </c>
      <c r="H50" s="88">
        <f t="shared" si="6"/>
        <v>5</v>
      </c>
      <c r="I50" s="111">
        <v>42565</v>
      </c>
      <c r="J50" s="111">
        <v>42569</v>
      </c>
      <c r="K50" s="112">
        <f>+'[1]8. Avance Itemizado'!O50</f>
        <v>50</v>
      </c>
      <c r="L50" s="113">
        <f t="shared" si="12"/>
        <v>50</v>
      </c>
      <c r="M50" s="114">
        <f t="shared" si="13"/>
        <v>10</v>
      </c>
      <c r="N50" s="115" t="str">
        <f>+'[1]8. Avance Itemizado'!K50</f>
        <v>ML</v>
      </c>
      <c r="O50" s="116"/>
      <c r="P50" s="124" t="str">
        <f t="shared" si="21"/>
        <v/>
      </c>
      <c r="Q50" s="118" t="str">
        <f t="shared" si="21"/>
        <v/>
      </c>
      <c r="R50" s="119" t="str">
        <f t="shared" si="21"/>
        <v/>
      </c>
      <c r="S50" s="120" t="str">
        <f t="shared" si="21"/>
        <v/>
      </c>
      <c r="T50" s="119" t="str">
        <f t="shared" si="21"/>
        <v/>
      </c>
      <c r="U50" s="121" t="str">
        <f t="shared" si="21"/>
        <v/>
      </c>
      <c r="V50" s="121" t="str">
        <f t="shared" si="21"/>
        <v/>
      </c>
      <c r="W50" s="122">
        <f>+VLOOKUP(C50,'[1]Project semana avance%'!$A$9:$FA$108,33,0)</f>
        <v>0</v>
      </c>
      <c r="X50" s="157">
        <f>+'[1]8. Avance Itemizado'!AF50</f>
        <v>0</v>
      </c>
      <c r="Y50" s="124" t="str">
        <f t="shared" si="22"/>
        <v/>
      </c>
      <c r="Z50" s="119" t="str">
        <f t="shared" si="22"/>
        <v/>
      </c>
      <c r="AA50" s="119" t="str">
        <f t="shared" si="22"/>
        <v/>
      </c>
      <c r="AB50" s="119" t="str">
        <f t="shared" si="22"/>
        <v/>
      </c>
      <c r="AC50" s="119" t="str">
        <f t="shared" si="22"/>
        <v/>
      </c>
      <c r="AD50" s="119" t="str">
        <f t="shared" si="22"/>
        <v/>
      </c>
      <c r="AE50" s="125" t="str">
        <f>+IF(AE$11&lt;$I50,"",IF(AE$11&lt;=$J50,"A1",""))</f>
        <v/>
      </c>
      <c r="AF50" s="126">
        <f>+VLOOKUP(C50,'[1]Project semana avance%'!$A$9:$FA$108,40,0)</f>
        <v>0</v>
      </c>
      <c r="AG50" s="124" t="str">
        <f t="shared" si="23"/>
        <v/>
      </c>
      <c r="AH50" s="119" t="str">
        <f t="shared" si="23"/>
        <v/>
      </c>
      <c r="AI50" s="119" t="str">
        <f t="shared" si="23"/>
        <v/>
      </c>
      <c r="AJ50" s="119" t="str">
        <f t="shared" si="23"/>
        <v/>
      </c>
      <c r="AK50" s="119" t="str">
        <f t="shared" si="23"/>
        <v/>
      </c>
      <c r="AL50" s="119" t="str">
        <f t="shared" si="23"/>
        <v/>
      </c>
      <c r="AM50" s="125" t="str">
        <f t="shared" si="23"/>
        <v/>
      </c>
      <c r="AN50" s="126">
        <f>+VLOOKUP(C50,'[1]Project semana avance%'!$A$9:$FA$108,47,0)</f>
        <v>0</v>
      </c>
      <c r="AO50" s="117" t="str">
        <f t="shared" si="24"/>
        <v/>
      </c>
      <c r="AP50" s="119" t="str">
        <f t="shared" si="24"/>
        <v/>
      </c>
      <c r="AQ50" s="120" t="str">
        <f t="shared" si="24"/>
        <v/>
      </c>
      <c r="AR50" s="119" t="str">
        <f t="shared" si="24"/>
        <v/>
      </c>
      <c r="AS50" s="120" t="str">
        <f t="shared" si="24"/>
        <v/>
      </c>
      <c r="AT50" s="119" t="str">
        <f t="shared" si="24"/>
        <v/>
      </c>
      <c r="AU50" s="121" t="str">
        <f t="shared" si="24"/>
        <v/>
      </c>
      <c r="AV50" s="126">
        <f>+VLOOKUP($C50,'[1]Project semana avance%'!$A$9:$FA$108,54,0)</f>
        <v>0</v>
      </c>
      <c r="AW50" s="124" t="str">
        <f t="shared" si="16"/>
        <v/>
      </c>
      <c r="AX50" s="119" t="str">
        <f t="shared" si="16"/>
        <v/>
      </c>
      <c r="AY50" s="119" t="str">
        <f t="shared" si="16"/>
        <v/>
      </c>
      <c r="AZ50" s="119" t="str">
        <f t="shared" si="16"/>
        <v/>
      </c>
      <c r="BA50" s="119" t="str">
        <f t="shared" si="16"/>
        <v/>
      </c>
      <c r="BB50" s="119" t="str">
        <f t="shared" si="16"/>
        <v/>
      </c>
      <c r="BC50" s="125" t="str">
        <f t="shared" si="16"/>
        <v/>
      </c>
      <c r="BD50" s="126" t="str">
        <f t="shared" si="25"/>
        <v xml:space="preserve"> </v>
      </c>
      <c r="BE50" s="117"/>
      <c r="BF50" s="118"/>
      <c r="BG50" s="118"/>
      <c r="BH50" s="118"/>
      <c r="BI50" s="118"/>
      <c r="BJ50" s="118"/>
      <c r="BK50" s="118"/>
      <c r="BL50" s="118"/>
      <c r="BM50" s="125"/>
      <c r="BN50" s="127"/>
      <c r="BO50" s="128"/>
      <c r="BP50" s="128"/>
      <c r="BQ50" s="128"/>
      <c r="BR50" s="130"/>
      <c r="BT50" s="6"/>
      <c r="BU50" s="6"/>
      <c r="BV50" s="6"/>
      <c r="BW50" s="6"/>
      <c r="BX50" s="6"/>
      <c r="BY50" s="6"/>
      <c r="BZ50" s="6"/>
      <c r="CA50" s="6"/>
    </row>
    <row r="51" spans="1:80" s="18" customFormat="1" ht="33" customHeight="1" x14ac:dyDescent="0.2">
      <c r="A51" s="86"/>
      <c r="B51" s="86"/>
      <c r="C51" s="86" t="s">
        <v>112</v>
      </c>
      <c r="D51" s="109" t="s">
        <v>113</v>
      </c>
      <c r="E51" s="88">
        <f t="shared" si="26"/>
        <v>4</v>
      </c>
      <c r="F51" s="110">
        <v>42566</v>
      </c>
      <c r="G51" s="110">
        <v>42569</v>
      </c>
      <c r="H51" s="88">
        <f t="shared" si="6"/>
        <v>5</v>
      </c>
      <c r="I51" s="111">
        <v>42565</v>
      </c>
      <c r="J51" s="111">
        <v>42569</v>
      </c>
      <c r="K51" s="112">
        <f>+'[1]8. Avance Itemizado'!O51</f>
        <v>100</v>
      </c>
      <c r="L51" s="113">
        <f t="shared" si="12"/>
        <v>100</v>
      </c>
      <c r="M51" s="114">
        <f t="shared" si="13"/>
        <v>20</v>
      </c>
      <c r="N51" s="115" t="str">
        <f>+'[1]8. Avance Itemizado'!K51</f>
        <v>ML</v>
      </c>
      <c r="O51" s="116"/>
      <c r="P51" s="124" t="str">
        <f t="shared" si="21"/>
        <v/>
      </c>
      <c r="Q51" s="118" t="str">
        <f t="shared" si="21"/>
        <v/>
      </c>
      <c r="R51" s="119" t="str">
        <f t="shared" si="21"/>
        <v/>
      </c>
      <c r="S51" s="120" t="str">
        <f t="shared" si="21"/>
        <v/>
      </c>
      <c r="T51" s="119" t="str">
        <f t="shared" si="21"/>
        <v/>
      </c>
      <c r="U51" s="121" t="str">
        <f t="shared" si="21"/>
        <v/>
      </c>
      <c r="V51" s="121" t="str">
        <f t="shared" si="21"/>
        <v/>
      </c>
      <c r="W51" s="122">
        <f>+VLOOKUP(C51,'[1]Project semana avance%'!$A$9:$FA$108,33,0)</f>
        <v>0</v>
      </c>
      <c r="X51" s="157">
        <f>+'[1]8. Avance Itemizado'!AF51</f>
        <v>0</v>
      </c>
      <c r="Y51" s="124" t="str">
        <f t="shared" si="22"/>
        <v/>
      </c>
      <c r="Z51" s="119" t="str">
        <f t="shared" si="22"/>
        <v/>
      </c>
      <c r="AA51" s="119" t="str">
        <f t="shared" si="22"/>
        <v/>
      </c>
      <c r="AB51" s="119" t="str">
        <f t="shared" si="22"/>
        <v/>
      </c>
      <c r="AC51" s="119" t="str">
        <f t="shared" si="22"/>
        <v/>
      </c>
      <c r="AD51" s="119" t="str">
        <f t="shared" si="22"/>
        <v/>
      </c>
      <c r="AE51" s="125" t="str">
        <f>+IF(AE$11&lt;$I51,"",IF(AE$11&lt;=$J51,"A1",""))</f>
        <v/>
      </c>
      <c r="AF51" s="126">
        <f>+VLOOKUP(C51,'[1]Project semana avance%'!$A$9:$FA$108,40,0)</f>
        <v>0</v>
      </c>
      <c r="AG51" s="124" t="str">
        <f t="shared" si="23"/>
        <v/>
      </c>
      <c r="AH51" s="119" t="str">
        <f t="shared" si="23"/>
        <v/>
      </c>
      <c r="AI51" s="119" t="str">
        <f t="shared" si="23"/>
        <v/>
      </c>
      <c r="AJ51" s="119" t="str">
        <f t="shared" si="23"/>
        <v/>
      </c>
      <c r="AK51" s="119" t="str">
        <f t="shared" si="23"/>
        <v/>
      </c>
      <c r="AL51" s="119" t="str">
        <f t="shared" si="23"/>
        <v/>
      </c>
      <c r="AM51" s="125" t="str">
        <f t="shared" si="23"/>
        <v/>
      </c>
      <c r="AN51" s="126">
        <f>+VLOOKUP(C51,'[1]Project semana avance%'!$A$9:$FA$108,47,0)</f>
        <v>0</v>
      </c>
      <c r="AO51" s="117" t="str">
        <f t="shared" si="24"/>
        <v/>
      </c>
      <c r="AP51" s="119" t="str">
        <f t="shared" si="24"/>
        <v/>
      </c>
      <c r="AQ51" s="120" t="str">
        <f t="shared" si="24"/>
        <v/>
      </c>
      <c r="AR51" s="119" t="str">
        <f t="shared" si="24"/>
        <v/>
      </c>
      <c r="AS51" s="120" t="str">
        <f t="shared" si="24"/>
        <v/>
      </c>
      <c r="AT51" s="119" t="str">
        <f t="shared" si="24"/>
        <v/>
      </c>
      <c r="AU51" s="121" t="str">
        <f t="shared" si="24"/>
        <v/>
      </c>
      <c r="AV51" s="126">
        <f>+VLOOKUP($C51,'[1]Project semana avance%'!$A$9:$FA$108,54,0)</f>
        <v>0</v>
      </c>
      <c r="AW51" s="124" t="str">
        <f t="shared" si="16"/>
        <v/>
      </c>
      <c r="AX51" s="119" t="str">
        <f t="shared" si="16"/>
        <v/>
      </c>
      <c r="AY51" s="119" t="str">
        <f t="shared" si="16"/>
        <v/>
      </c>
      <c r="AZ51" s="119" t="str">
        <f t="shared" si="16"/>
        <v/>
      </c>
      <c r="BA51" s="119" t="str">
        <f t="shared" si="16"/>
        <v/>
      </c>
      <c r="BB51" s="119" t="str">
        <f t="shared" si="16"/>
        <v/>
      </c>
      <c r="BC51" s="125" t="str">
        <f t="shared" si="16"/>
        <v/>
      </c>
      <c r="BD51" s="126" t="str">
        <f t="shared" si="25"/>
        <v xml:space="preserve"> </v>
      </c>
      <c r="BE51" s="117"/>
      <c r="BF51" s="118"/>
      <c r="BG51" s="118"/>
      <c r="BH51" s="118"/>
      <c r="BI51" s="118"/>
      <c r="BJ51" s="118"/>
      <c r="BK51" s="118"/>
      <c r="BL51" s="118"/>
      <c r="BM51" s="125"/>
      <c r="BN51" s="127"/>
      <c r="BO51" s="128"/>
      <c r="BP51" s="128"/>
      <c r="BQ51" s="128"/>
      <c r="BR51" s="130"/>
      <c r="BT51" s="6"/>
      <c r="BU51" s="6"/>
      <c r="BV51" s="6"/>
      <c r="BW51" s="6"/>
      <c r="BX51" s="6"/>
      <c r="BY51" s="6"/>
      <c r="BZ51" s="6"/>
      <c r="CA51" s="6"/>
    </row>
    <row r="52" spans="1:80" s="18" customFormat="1" ht="33" customHeight="1" x14ac:dyDescent="0.2">
      <c r="A52" s="86"/>
      <c r="B52" s="86"/>
      <c r="C52" s="86" t="s">
        <v>114</v>
      </c>
      <c r="D52" s="109" t="s">
        <v>115</v>
      </c>
      <c r="E52" s="88">
        <f t="shared" si="26"/>
        <v>2</v>
      </c>
      <c r="F52" s="110">
        <v>42570</v>
      </c>
      <c r="G52" s="111">
        <v>42571</v>
      </c>
      <c r="H52" s="88">
        <f t="shared" si="6"/>
        <v>3</v>
      </c>
      <c r="I52" s="111">
        <v>42569</v>
      </c>
      <c r="J52" s="111">
        <v>42571</v>
      </c>
      <c r="K52" s="112">
        <f>+'[1]8. Avance Itemizado'!O52</f>
        <v>100</v>
      </c>
      <c r="L52" s="113">
        <f t="shared" si="12"/>
        <v>100</v>
      </c>
      <c r="M52" s="114">
        <f t="shared" si="13"/>
        <v>33.333333333333336</v>
      </c>
      <c r="N52" s="115" t="str">
        <f>+'[1]8. Avance Itemizado'!K52</f>
        <v>ML</v>
      </c>
      <c r="O52" s="116"/>
      <c r="P52" s="124" t="str">
        <f t="shared" si="21"/>
        <v/>
      </c>
      <c r="Q52" s="118" t="str">
        <f t="shared" si="21"/>
        <v/>
      </c>
      <c r="R52" s="119" t="str">
        <f t="shared" si="21"/>
        <v/>
      </c>
      <c r="S52" s="120" t="str">
        <f t="shared" si="21"/>
        <v/>
      </c>
      <c r="T52" s="119" t="str">
        <f t="shared" si="21"/>
        <v/>
      </c>
      <c r="U52" s="121" t="str">
        <f t="shared" si="21"/>
        <v/>
      </c>
      <c r="V52" s="121" t="str">
        <f t="shared" si="21"/>
        <v/>
      </c>
      <c r="W52" s="122">
        <f>+VLOOKUP(C52,'[1]Project semana avance%'!$A$9:$FA$108,33,0)</f>
        <v>0</v>
      </c>
      <c r="X52" s="157">
        <f>+'[1]8. Avance Itemizado'!AF52</f>
        <v>0</v>
      </c>
      <c r="Y52" s="124" t="str">
        <f t="shared" si="22"/>
        <v/>
      </c>
      <c r="Z52" s="119" t="str">
        <f t="shared" si="22"/>
        <v/>
      </c>
      <c r="AA52" s="119" t="str">
        <f t="shared" si="22"/>
        <v/>
      </c>
      <c r="AB52" s="119" t="str">
        <f t="shared" si="22"/>
        <v/>
      </c>
      <c r="AC52" s="119" t="str">
        <f t="shared" si="22"/>
        <v/>
      </c>
      <c r="AD52" s="119" t="str">
        <f t="shared" si="22"/>
        <v/>
      </c>
      <c r="AE52" s="125" t="str">
        <f>+IF(AE$11&lt;$I52,"",IF(AE$11&lt;=$J52,"A1",""))</f>
        <v/>
      </c>
      <c r="AF52" s="126">
        <f>+VLOOKUP(C52,'[1]Project semana avance%'!$A$9:$FA$108,40,0)</f>
        <v>0</v>
      </c>
      <c r="AG52" s="124" t="str">
        <f t="shared" si="23"/>
        <v/>
      </c>
      <c r="AH52" s="119" t="str">
        <f t="shared" si="23"/>
        <v/>
      </c>
      <c r="AI52" s="119" t="str">
        <f t="shared" si="23"/>
        <v/>
      </c>
      <c r="AJ52" s="119" t="str">
        <f t="shared" si="23"/>
        <v/>
      </c>
      <c r="AK52" s="119" t="str">
        <f t="shared" si="23"/>
        <v/>
      </c>
      <c r="AL52" s="119" t="str">
        <f t="shared" si="23"/>
        <v/>
      </c>
      <c r="AM52" s="125" t="str">
        <f t="shared" si="23"/>
        <v/>
      </c>
      <c r="AN52" s="126">
        <f>+VLOOKUP(C52,'[1]Project semana avance%'!$A$9:$FA$108,47,0)</f>
        <v>0</v>
      </c>
      <c r="AO52" s="117" t="str">
        <f t="shared" si="24"/>
        <v/>
      </c>
      <c r="AP52" s="119" t="str">
        <f t="shared" si="24"/>
        <v/>
      </c>
      <c r="AQ52" s="120" t="str">
        <f t="shared" si="24"/>
        <v/>
      </c>
      <c r="AR52" s="119" t="str">
        <f t="shared" si="24"/>
        <v/>
      </c>
      <c r="AS52" s="120" t="str">
        <f t="shared" si="24"/>
        <v/>
      </c>
      <c r="AT52" s="119" t="str">
        <f t="shared" si="24"/>
        <v/>
      </c>
      <c r="AU52" s="121" t="str">
        <f t="shared" si="24"/>
        <v/>
      </c>
      <c r="AV52" s="126">
        <f>+VLOOKUP($C52,'[1]Project semana avance%'!$A$9:$FA$108,54,0)</f>
        <v>0</v>
      </c>
      <c r="AW52" s="124" t="str">
        <f t="shared" si="16"/>
        <v/>
      </c>
      <c r="AX52" s="119" t="str">
        <f t="shared" si="16"/>
        <v/>
      </c>
      <c r="AY52" s="119" t="str">
        <f t="shared" si="16"/>
        <v/>
      </c>
      <c r="AZ52" s="119" t="str">
        <f t="shared" si="16"/>
        <v/>
      </c>
      <c r="BA52" s="119" t="str">
        <f t="shared" si="16"/>
        <v/>
      </c>
      <c r="BB52" s="119" t="str">
        <f t="shared" si="16"/>
        <v/>
      </c>
      <c r="BC52" s="125" t="str">
        <f t="shared" si="16"/>
        <v/>
      </c>
      <c r="BD52" s="126" t="str">
        <f t="shared" si="25"/>
        <v xml:space="preserve"> </v>
      </c>
      <c r="BE52" s="117"/>
      <c r="BF52" s="118"/>
      <c r="BG52" s="118"/>
      <c r="BH52" s="118"/>
      <c r="BI52" s="118"/>
      <c r="BJ52" s="118"/>
      <c r="BK52" s="118"/>
      <c r="BL52" s="118"/>
      <c r="BM52" s="125"/>
      <c r="BN52" s="127"/>
      <c r="BO52" s="128"/>
      <c r="BP52" s="128"/>
      <c r="BQ52" s="128"/>
      <c r="BR52" s="130"/>
      <c r="BT52" s="6"/>
      <c r="BU52" s="6"/>
      <c r="BV52" s="6"/>
      <c r="BW52" s="6"/>
      <c r="BX52" s="6"/>
      <c r="BY52" s="6"/>
      <c r="BZ52" s="6"/>
      <c r="CA52" s="6"/>
    </row>
    <row r="53" spans="1:80" s="18" customFormat="1" ht="33" customHeight="1" x14ac:dyDescent="0.2">
      <c r="A53" s="86"/>
      <c r="B53" s="86"/>
      <c r="C53" s="86" t="s">
        <v>116</v>
      </c>
      <c r="D53" s="109" t="s">
        <v>117</v>
      </c>
      <c r="E53" s="88">
        <f t="shared" si="26"/>
        <v>5</v>
      </c>
      <c r="F53" s="110">
        <v>42572</v>
      </c>
      <c r="G53" s="111">
        <v>42576</v>
      </c>
      <c r="H53" s="88">
        <f t="shared" si="6"/>
        <v>6</v>
      </c>
      <c r="I53" s="111">
        <v>42571</v>
      </c>
      <c r="J53" s="111">
        <v>42576</v>
      </c>
      <c r="K53" s="112">
        <f>+'[1]8. Avance Itemizado'!O53</f>
        <v>100</v>
      </c>
      <c r="L53" s="113">
        <f t="shared" si="12"/>
        <v>100</v>
      </c>
      <c r="M53" s="114">
        <f t="shared" si="13"/>
        <v>16.666666666666668</v>
      </c>
      <c r="N53" s="115" t="str">
        <f>+'[1]8. Avance Itemizado'!K53</f>
        <v>ML</v>
      </c>
      <c r="O53" s="116"/>
      <c r="P53" s="124" t="str">
        <f t="shared" si="21"/>
        <v/>
      </c>
      <c r="Q53" s="118" t="str">
        <f t="shared" si="21"/>
        <v/>
      </c>
      <c r="R53" s="119" t="str">
        <f t="shared" si="21"/>
        <v/>
      </c>
      <c r="S53" s="120" t="str">
        <f t="shared" si="21"/>
        <v/>
      </c>
      <c r="T53" s="119" t="str">
        <f t="shared" si="21"/>
        <v/>
      </c>
      <c r="U53" s="121" t="str">
        <f t="shared" si="21"/>
        <v/>
      </c>
      <c r="V53" s="121" t="str">
        <f t="shared" si="21"/>
        <v/>
      </c>
      <c r="W53" s="122">
        <f>+VLOOKUP(C53,'[1]Project semana avance%'!$A$9:$FA$108,33,0)</f>
        <v>0</v>
      </c>
      <c r="X53" s="157">
        <f>+'[1]8. Avance Itemizado'!AF53</f>
        <v>0</v>
      </c>
      <c r="Y53" s="124" t="str">
        <f t="shared" si="22"/>
        <v/>
      </c>
      <c r="Z53" s="119" t="str">
        <f t="shared" si="22"/>
        <v/>
      </c>
      <c r="AA53" s="119" t="str">
        <f t="shared" si="22"/>
        <v/>
      </c>
      <c r="AB53" s="119" t="str">
        <f t="shared" si="22"/>
        <v/>
      </c>
      <c r="AC53" s="119" t="str">
        <f t="shared" si="22"/>
        <v/>
      </c>
      <c r="AD53" s="119" t="str">
        <f t="shared" si="22"/>
        <v/>
      </c>
      <c r="AE53" s="125" t="str">
        <f t="shared" si="22"/>
        <v/>
      </c>
      <c r="AF53" s="126">
        <f>+VLOOKUP(C53,'[1]Project semana avance%'!$A$9:$FA$108,40,0)</f>
        <v>0</v>
      </c>
      <c r="AG53" s="124" t="str">
        <f t="shared" si="23"/>
        <v/>
      </c>
      <c r="AH53" s="119" t="str">
        <f t="shared" si="23"/>
        <v/>
      </c>
      <c r="AI53" s="119" t="str">
        <f t="shared" si="23"/>
        <v/>
      </c>
      <c r="AJ53" s="119" t="str">
        <f t="shared" si="23"/>
        <v/>
      </c>
      <c r="AK53" s="119" t="str">
        <f t="shared" si="23"/>
        <v/>
      </c>
      <c r="AL53" s="119" t="str">
        <f t="shared" si="23"/>
        <v/>
      </c>
      <c r="AM53" s="125" t="str">
        <f t="shared" si="23"/>
        <v/>
      </c>
      <c r="AN53" s="126">
        <f>+VLOOKUP(C53,'[1]Project semana avance%'!$A$9:$FA$108,47,0)</f>
        <v>0</v>
      </c>
      <c r="AO53" s="117" t="str">
        <f t="shared" si="24"/>
        <v/>
      </c>
      <c r="AP53" s="119" t="str">
        <f t="shared" si="24"/>
        <v/>
      </c>
      <c r="AQ53" s="120" t="str">
        <f t="shared" si="24"/>
        <v/>
      </c>
      <c r="AR53" s="119" t="str">
        <f t="shared" si="24"/>
        <v/>
      </c>
      <c r="AS53" s="120" t="str">
        <f t="shared" si="24"/>
        <v/>
      </c>
      <c r="AT53" s="119" t="str">
        <f t="shared" si="24"/>
        <v/>
      </c>
      <c r="AU53" s="121" t="str">
        <f t="shared" si="24"/>
        <v/>
      </c>
      <c r="AV53" s="126">
        <f>+VLOOKUP($C53,'[1]Project semana avance%'!$A$9:$FA$108,54,0)</f>
        <v>0</v>
      </c>
      <c r="AW53" s="124" t="str">
        <f t="shared" ref="AW53:BC78" si="27">+IF(AW$11&lt;$I53,"",IF(AW$11&lt;=$J53,"A1",""))</f>
        <v/>
      </c>
      <c r="AX53" s="119" t="str">
        <f t="shared" si="27"/>
        <v/>
      </c>
      <c r="AY53" s="119" t="str">
        <f t="shared" si="27"/>
        <v/>
      </c>
      <c r="AZ53" s="119" t="str">
        <f t="shared" si="27"/>
        <v/>
      </c>
      <c r="BA53" s="119" t="str">
        <f t="shared" si="27"/>
        <v/>
      </c>
      <c r="BB53" s="119" t="str">
        <f t="shared" si="27"/>
        <v/>
      </c>
      <c r="BC53" s="125" t="str">
        <f t="shared" si="27"/>
        <v/>
      </c>
      <c r="BD53" s="126" t="str">
        <f t="shared" si="25"/>
        <v xml:space="preserve"> </v>
      </c>
      <c r="BE53" s="117"/>
      <c r="BF53" s="118"/>
      <c r="BG53" s="118"/>
      <c r="BH53" s="118"/>
      <c r="BI53" s="118"/>
      <c r="BJ53" s="118"/>
      <c r="BK53" s="118"/>
      <c r="BL53" s="118"/>
      <c r="BM53" s="125"/>
      <c r="BN53" s="127"/>
      <c r="BO53" s="128"/>
      <c r="BP53" s="128"/>
      <c r="BQ53" s="128"/>
      <c r="BR53" s="130"/>
      <c r="BT53" s="6"/>
      <c r="BU53" s="6"/>
      <c r="BV53" s="6"/>
      <c r="BW53" s="6"/>
      <c r="BX53" s="6"/>
      <c r="BY53" s="6"/>
      <c r="BZ53" s="6"/>
      <c r="CA53" s="6"/>
    </row>
    <row r="54" spans="1:80" s="18" customFormat="1" ht="33" customHeight="1" x14ac:dyDescent="0.25">
      <c r="A54" s="86" t="e">
        <v>#N/A</v>
      </c>
      <c r="B54" s="86"/>
      <c r="C54" s="86" t="s">
        <v>118</v>
      </c>
      <c r="D54" s="135" t="s">
        <v>119</v>
      </c>
      <c r="E54" s="88">
        <f t="shared" si="26"/>
        <v>1</v>
      </c>
      <c r="F54" s="136"/>
      <c r="G54" s="136"/>
      <c r="H54" s="88">
        <f t="shared" si="6"/>
        <v>1</v>
      </c>
      <c r="I54" s="137"/>
      <c r="J54" s="137"/>
      <c r="K54" s="138">
        <f>+'[1]8. Avance Itemizado'!O54</f>
        <v>0</v>
      </c>
      <c r="L54" s="139"/>
      <c r="M54" s="140"/>
      <c r="N54" s="141"/>
      <c r="O54" s="142"/>
      <c r="P54" s="150"/>
      <c r="Q54" s="144"/>
      <c r="R54" s="145"/>
      <c r="S54" s="146"/>
      <c r="T54" s="145"/>
      <c r="U54" s="147"/>
      <c r="V54" s="147"/>
      <c r="W54" s="148"/>
      <c r="X54" s="149">
        <f>+'[1]8. Avance Itemizado'!AF54</f>
        <v>0</v>
      </c>
      <c r="Y54" s="150"/>
      <c r="Z54" s="145"/>
      <c r="AA54" s="145"/>
      <c r="AB54" s="145"/>
      <c r="AC54" s="145"/>
      <c r="AD54" s="145"/>
      <c r="AE54" s="151"/>
      <c r="AF54" s="152"/>
      <c r="AG54" s="150"/>
      <c r="AH54" s="145"/>
      <c r="AI54" s="145"/>
      <c r="AJ54" s="145"/>
      <c r="AK54" s="145"/>
      <c r="AL54" s="145"/>
      <c r="AM54" s="151"/>
      <c r="AN54" s="152"/>
      <c r="AO54" s="143"/>
      <c r="AP54" s="145"/>
      <c r="AQ54" s="146"/>
      <c r="AR54" s="145"/>
      <c r="AS54" s="146"/>
      <c r="AT54" s="145"/>
      <c r="AU54" s="147"/>
      <c r="AV54" s="152"/>
      <c r="AW54" s="150"/>
      <c r="AX54" s="145"/>
      <c r="AY54" s="145"/>
      <c r="AZ54" s="145"/>
      <c r="BA54" s="145"/>
      <c r="BB54" s="145"/>
      <c r="BC54" s="151"/>
      <c r="BD54" s="152"/>
      <c r="BE54" s="143"/>
      <c r="BF54" s="144"/>
      <c r="BG54" s="144"/>
      <c r="BH54" s="144"/>
      <c r="BI54" s="144"/>
      <c r="BJ54" s="144"/>
      <c r="BK54" s="144"/>
      <c r="BL54" s="144"/>
      <c r="BM54" s="151"/>
      <c r="BN54" s="153"/>
      <c r="BO54" s="154"/>
      <c r="BP54" s="154"/>
      <c r="BQ54" s="154"/>
      <c r="BR54" s="156"/>
      <c r="BT54" s="6"/>
      <c r="BU54" s="6"/>
      <c r="BV54" s="6"/>
      <c r="BW54" s="6"/>
      <c r="BX54" s="6"/>
      <c r="BY54" s="6"/>
      <c r="BZ54" s="6"/>
      <c r="CA54" s="6"/>
      <c r="CB54" s="158"/>
    </row>
    <row r="55" spans="1:80" s="18" customFormat="1" ht="38.25" customHeight="1" x14ac:dyDescent="0.2">
      <c r="A55" s="86" t="e">
        <v>#N/A</v>
      </c>
      <c r="B55" s="86" t="s">
        <v>120</v>
      </c>
      <c r="C55" s="86" t="s">
        <v>121</v>
      </c>
      <c r="D55" s="109" t="s">
        <v>109</v>
      </c>
      <c r="E55" s="88">
        <f>G55-F55+1</f>
        <v>2</v>
      </c>
      <c r="F55" s="110">
        <v>42576</v>
      </c>
      <c r="G55" s="111">
        <v>42577</v>
      </c>
      <c r="H55" s="88">
        <f t="shared" si="6"/>
        <v>5</v>
      </c>
      <c r="I55" s="111">
        <v>42573</v>
      </c>
      <c r="J55" s="111">
        <v>42577</v>
      </c>
      <c r="K55" s="112">
        <f>+'[1]8. Avance Itemizado'!O55</f>
        <v>50</v>
      </c>
      <c r="L55" s="113">
        <f t="shared" si="12"/>
        <v>50</v>
      </c>
      <c r="M55" s="114">
        <f t="shared" si="13"/>
        <v>10</v>
      </c>
      <c r="N55" s="115" t="str">
        <f>+'[1]8. Avance Itemizado'!K55</f>
        <v>ML</v>
      </c>
      <c r="O55" s="116"/>
      <c r="P55" s="124" t="str">
        <f t="shared" si="21"/>
        <v/>
      </c>
      <c r="Q55" s="118" t="str">
        <f t="shared" si="21"/>
        <v/>
      </c>
      <c r="R55" s="119" t="str">
        <f t="shared" si="21"/>
        <v/>
      </c>
      <c r="S55" s="120" t="str">
        <f t="shared" si="21"/>
        <v/>
      </c>
      <c r="T55" s="119" t="str">
        <f t="shared" si="21"/>
        <v/>
      </c>
      <c r="U55" s="121" t="str">
        <f t="shared" si="21"/>
        <v/>
      </c>
      <c r="V55" s="121" t="str">
        <f t="shared" si="21"/>
        <v/>
      </c>
      <c r="W55" s="122">
        <f>+VLOOKUP(C55,'[1]Project semana avance%'!$A$9:$FA$108,33,0)</f>
        <v>0</v>
      </c>
      <c r="X55" s="157">
        <f>+'[1]8. Avance Itemizado'!AF55</f>
        <v>0</v>
      </c>
      <c r="Y55" s="124" t="str">
        <f t="shared" ref="Y55:AE70" si="28">+IF(Y$11&lt;$I55,"",IF(Y$11&lt;=$J55,"A1",""))</f>
        <v/>
      </c>
      <c r="Z55" s="119" t="str">
        <f t="shared" si="28"/>
        <v/>
      </c>
      <c r="AA55" s="119" t="str">
        <f t="shared" si="28"/>
        <v/>
      </c>
      <c r="AB55" s="119" t="str">
        <f t="shared" si="28"/>
        <v/>
      </c>
      <c r="AC55" s="119" t="str">
        <f t="shared" si="28"/>
        <v/>
      </c>
      <c r="AD55" s="119" t="str">
        <f t="shared" si="28"/>
        <v/>
      </c>
      <c r="AE55" s="125" t="str">
        <f t="shared" si="22"/>
        <v/>
      </c>
      <c r="AF55" s="126">
        <f>+VLOOKUP(C55,'[1]Project semana avance%'!$A$9:$FA$108,40,0)</f>
        <v>0</v>
      </c>
      <c r="AG55" s="124" t="str">
        <f t="shared" ref="AG55:AM70" si="29">+IF(AG$11&lt;$I55,"",IF(AG$11&lt;=$J55,"A1",""))</f>
        <v/>
      </c>
      <c r="AH55" s="119" t="str">
        <f t="shared" si="29"/>
        <v/>
      </c>
      <c r="AI55" s="119" t="str">
        <f t="shared" si="29"/>
        <v/>
      </c>
      <c r="AJ55" s="119" t="str">
        <f t="shared" si="29"/>
        <v/>
      </c>
      <c r="AK55" s="119" t="str">
        <f t="shared" si="29"/>
        <v/>
      </c>
      <c r="AL55" s="119" t="str">
        <f t="shared" si="29"/>
        <v/>
      </c>
      <c r="AM55" s="125" t="str">
        <f t="shared" si="29"/>
        <v/>
      </c>
      <c r="AN55" s="126">
        <f>+VLOOKUP(C55,'[1]Project semana avance%'!$A$9:$FA$108,47,0)</f>
        <v>0</v>
      </c>
      <c r="AO55" s="117" t="str">
        <f t="shared" ref="AO55:AU70" si="30">+IF(AO$11&lt;$I55,"",IF(AO$11&lt;=$J55,"A1",""))</f>
        <v/>
      </c>
      <c r="AP55" s="119" t="str">
        <f t="shared" si="30"/>
        <v/>
      </c>
      <c r="AQ55" s="120" t="str">
        <f t="shared" si="30"/>
        <v/>
      </c>
      <c r="AR55" s="119" t="str">
        <f t="shared" si="30"/>
        <v/>
      </c>
      <c r="AS55" s="120" t="str">
        <f t="shared" si="30"/>
        <v/>
      </c>
      <c r="AT55" s="119" t="str">
        <f t="shared" si="30"/>
        <v/>
      </c>
      <c r="AU55" s="121" t="str">
        <f t="shared" si="30"/>
        <v/>
      </c>
      <c r="AV55" s="126">
        <f>+VLOOKUP($C55,'[1]Project semana avance%'!$A$9:$FA$108,54,0)</f>
        <v>0</v>
      </c>
      <c r="AW55" s="124" t="str">
        <f t="shared" si="27"/>
        <v/>
      </c>
      <c r="AX55" s="119" t="str">
        <f t="shared" si="27"/>
        <v/>
      </c>
      <c r="AY55" s="119" t="str">
        <f t="shared" si="27"/>
        <v/>
      </c>
      <c r="AZ55" s="119" t="str">
        <f t="shared" si="27"/>
        <v/>
      </c>
      <c r="BA55" s="119" t="str">
        <f t="shared" si="27"/>
        <v/>
      </c>
      <c r="BB55" s="119" t="str">
        <f t="shared" si="27"/>
        <v/>
      </c>
      <c r="BC55" s="125" t="str">
        <f t="shared" si="27"/>
        <v/>
      </c>
      <c r="BD55" s="126" t="str">
        <f t="shared" si="25"/>
        <v xml:space="preserve"> </v>
      </c>
      <c r="BE55" s="117"/>
      <c r="BF55" s="118"/>
      <c r="BG55" s="118"/>
      <c r="BH55" s="118"/>
      <c r="BI55" s="118"/>
      <c r="BJ55" s="118"/>
      <c r="BK55" s="118"/>
      <c r="BL55" s="118"/>
      <c r="BM55" s="125"/>
      <c r="BN55" s="127"/>
      <c r="BO55" s="128"/>
      <c r="BP55" s="128"/>
      <c r="BQ55" s="128"/>
      <c r="BR55" s="130"/>
      <c r="BT55" s="6"/>
      <c r="BU55" s="6"/>
      <c r="BV55" s="6"/>
      <c r="BW55" s="6"/>
      <c r="BX55" s="6"/>
      <c r="BY55" s="6"/>
      <c r="BZ55" s="6"/>
      <c r="CA55" s="6"/>
      <c r="CB55" s="158"/>
    </row>
    <row r="56" spans="1:80" s="18" customFormat="1" ht="39.75" customHeight="1" x14ac:dyDescent="0.2">
      <c r="A56" s="86" t="e">
        <v>#N/A</v>
      </c>
      <c r="B56" s="86" t="s">
        <v>122</v>
      </c>
      <c r="C56" s="86" t="s">
        <v>123</v>
      </c>
      <c r="D56" s="109" t="s">
        <v>124</v>
      </c>
      <c r="E56" s="88">
        <f t="shared" ref="E56:E65" si="31">G56-F56+1</f>
        <v>3</v>
      </c>
      <c r="F56" s="110">
        <v>42576</v>
      </c>
      <c r="G56" s="111">
        <v>42578</v>
      </c>
      <c r="H56" s="88">
        <f t="shared" si="6"/>
        <v>6</v>
      </c>
      <c r="I56" s="111">
        <v>42573</v>
      </c>
      <c r="J56" s="111">
        <v>42578</v>
      </c>
      <c r="K56" s="112">
        <f>+'[1]8. Avance Itemizado'!O56</f>
        <v>100</v>
      </c>
      <c r="L56" s="113">
        <f t="shared" si="12"/>
        <v>100</v>
      </c>
      <c r="M56" s="114">
        <f t="shared" si="13"/>
        <v>16.666666666666668</v>
      </c>
      <c r="N56" s="115" t="str">
        <f>+'[1]8. Avance Itemizado'!K56</f>
        <v>ML</v>
      </c>
      <c r="O56" s="116"/>
      <c r="P56" s="124" t="str">
        <f t="shared" si="21"/>
        <v/>
      </c>
      <c r="Q56" s="118" t="str">
        <f t="shared" si="21"/>
        <v/>
      </c>
      <c r="R56" s="119" t="str">
        <f t="shared" si="21"/>
        <v/>
      </c>
      <c r="S56" s="120" t="str">
        <f t="shared" si="21"/>
        <v/>
      </c>
      <c r="T56" s="119" t="str">
        <f t="shared" si="21"/>
        <v/>
      </c>
      <c r="U56" s="121" t="str">
        <f t="shared" si="21"/>
        <v/>
      </c>
      <c r="V56" s="121" t="str">
        <f t="shared" si="21"/>
        <v/>
      </c>
      <c r="W56" s="122">
        <f>+VLOOKUP(C56,'[1]Project semana avance%'!$A$9:$FA$108,33,0)</f>
        <v>0</v>
      </c>
      <c r="X56" s="157">
        <f>+'[1]8. Avance Itemizado'!AF56</f>
        <v>0</v>
      </c>
      <c r="Y56" s="124" t="str">
        <f t="shared" si="28"/>
        <v/>
      </c>
      <c r="Z56" s="119" t="str">
        <f t="shared" si="28"/>
        <v/>
      </c>
      <c r="AA56" s="119" t="str">
        <f t="shared" si="28"/>
        <v/>
      </c>
      <c r="AB56" s="119" t="str">
        <f t="shared" si="28"/>
        <v/>
      </c>
      <c r="AC56" s="119" t="str">
        <f t="shared" si="28"/>
        <v/>
      </c>
      <c r="AD56" s="119" t="str">
        <f t="shared" si="28"/>
        <v/>
      </c>
      <c r="AE56" s="125" t="str">
        <f t="shared" si="28"/>
        <v/>
      </c>
      <c r="AF56" s="126">
        <f>+VLOOKUP(C56,'[1]Project semana avance%'!$A$9:$FA$108,40,0)</f>
        <v>0</v>
      </c>
      <c r="AG56" s="124" t="str">
        <f t="shared" si="29"/>
        <v/>
      </c>
      <c r="AH56" s="119" t="str">
        <f t="shared" si="29"/>
        <v/>
      </c>
      <c r="AI56" s="119" t="str">
        <f t="shared" si="29"/>
        <v/>
      </c>
      <c r="AJ56" s="119" t="str">
        <f t="shared" si="29"/>
        <v/>
      </c>
      <c r="AK56" s="119" t="str">
        <f t="shared" si="29"/>
        <v/>
      </c>
      <c r="AL56" s="119" t="str">
        <f t="shared" si="29"/>
        <v/>
      </c>
      <c r="AM56" s="125" t="str">
        <f t="shared" si="29"/>
        <v/>
      </c>
      <c r="AN56" s="126">
        <f>+VLOOKUP(C56,'[1]Project semana avance%'!$A$9:$FA$108,47,0)</f>
        <v>0</v>
      </c>
      <c r="AO56" s="117" t="str">
        <f t="shared" si="30"/>
        <v/>
      </c>
      <c r="AP56" s="119" t="str">
        <f t="shared" si="30"/>
        <v/>
      </c>
      <c r="AQ56" s="120" t="str">
        <f t="shared" si="30"/>
        <v/>
      </c>
      <c r="AR56" s="119" t="str">
        <f t="shared" si="30"/>
        <v/>
      </c>
      <c r="AS56" s="120" t="str">
        <f t="shared" si="30"/>
        <v/>
      </c>
      <c r="AT56" s="119" t="str">
        <f t="shared" si="30"/>
        <v/>
      </c>
      <c r="AU56" s="121" t="str">
        <f t="shared" si="30"/>
        <v/>
      </c>
      <c r="AV56" s="126">
        <f>+VLOOKUP($C56,'[1]Project semana avance%'!$A$9:$FA$108,54,0)</f>
        <v>0</v>
      </c>
      <c r="AW56" s="124" t="str">
        <f t="shared" si="27"/>
        <v/>
      </c>
      <c r="AX56" s="119" t="str">
        <f t="shared" si="27"/>
        <v/>
      </c>
      <c r="AY56" s="119" t="str">
        <f t="shared" si="27"/>
        <v/>
      </c>
      <c r="AZ56" s="119" t="str">
        <f t="shared" si="27"/>
        <v/>
      </c>
      <c r="BA56" s="119" t="str">
        <f t="shared" si="27"/>
        <v/>
      </c>
      <c r="BB56" s="119" t="str">
        <f t="shared" si="27"/>
        <v/>
      </c>
      <c r="BC56" s="125" t="str">
        <f t="shared" si="27"/>
        <v/>
      </c>
      <c r="BD56" s="126" t="str">
        <f t="shared" si="25"/>
        <v xml:space="preserve"> </v>
      </c>
      <c r="BE56" s="117"/>
      <c r="BF56" s="118"/>
      <c r="BG56" s="118"/>
      <c r="BH56" s="118"/>
      <c r="BI56" s="118"/>
      <c r="BJ56" s="118"/>
      <c r="BK56" s="118"/>
      <c r="BL56" s="118"/>
      <c r="BM56" s="125"/>
      <c r="BN56" s="127"/>
      <c r="BO56" s="128"/>
      <c r="BP56" s="128"/>
      <c r="BQ56" s="128"/>
      <c r="BR56" s="130"/>
      <c r="BT56" s="6"/>
      <c r="BU56" s="6"/>
      <c r="BV56" s="6"/>
      <c r="BW56" s="6"/>
      <c r="BX56" s="6"/>
      <c r="BY56" s="6"/>
      <c r="BZ56" s="6"/>
      <c r="CA56" s="6"/>
      <c r="CB56" s="158"/>
    </row>
    <row r="57" spans="1:80" s="18" customFormat="1" ht="45.75" customHeight="1" x14ac:dyDescent="0.2">
      <c r="A57" s="86"/>
      <c r="B57" s="86"/>
      <c r="C57" s="86" t="s">
        <v>125</v>
      </c>
      <c r="D57" s="109" t="s">
        <v>113</v>
      </c>
      <c r="E57" s="88">
        <f t="shared" si="31"/>
        <v>2</v>
      </c>
      <c r="F57" s="110">
        <v>42579</v>
      </c>
      <c r="G57" s="111">
        <v>42580</v>
      </c>
      <c r="H57" s="88">
        <f t="shared" si="6"/>
        <v>3</v>
      </c>
      <c r="I57" s="111">
        <v>42578</v>
      </c>
      <c r="J57" s="111">
        <v>42580</v>
      </c>
      <c r="K57" s="112">
        <f>+'[1]8. Avance Itemizado'!O57</f>
        <v>100</v>
      </c>
      <c r="L57" s="113">
        <f t="shared" si="12"/>
        <v>100</v>
      </c>
      <c r="M57" s="114">
        <f t="shared" si="13"/>
        <v>33.333333333333336</v>
      </c>
      <c r="N57" s="115" t="str">
        <f>+'[1]8. Avance Itemizado'!K57</f>
        <v>ML</v>
      </c>
      <c r="O57" s="116"/>
      <c r="P57" s="124" t="str">
        <f t="shared" si="21"/>
        <v/>
      </c>
      <c r="Q57" s="118" t="str">
        <f t="shared" si="21"/>
        <v/>
      </c>
      <c r="R57" s="119" t="str">
        <f t="shared" si="21"/>
        <v/>
      </c>
      <c r="S57" s="120" t="str">
        <f t="shared" si="21"/>
        <v/>
      </c>
      <c r="T57" s="119" t="str">
        <f t="shared" si="21"/>
        <v/>
      </c>
      <c r="U57" s="121" t="str">
        <f t="shared" si="21"/>
        <v/>
      </c>
      <c r="V57" s="121" t="str">
        <f t="shared" si="21"/>
        <v/>
      </c>
      <c r="W57" s="122">
        <f>+VLOOKUP(C57,'[1]Project semana avance%'!$A$9:$FA$108,33,0)</f>
        <v>0</v>
      </c>
      <c r="X57" s="157">
        <f>+'[1]8. Avance Itemizado'!AF57</f>
        <v>0</v>
      </c>
      <c r="Y57" s="124" t="str">
        <f t="shared" si="28"/>
        <v/>
      </c>
      <c r="Z57" s="119" t="str">
        <f t="shared" si="28"/>
        <v/>
      </c>
      <c r="AA57" s="119" t="str">
        <f t="shared" si="28"/>
        <v/>
      </c>
      <c r="AB57" s="119" t="str">
        <f t="shared" si="28"/>
        <v/>
      </c>
      <c r="AC57" s="119" t="str">
        <f t="shared" si="28"/>
        <v/>
      </c>
      <c r="AD57" s="119" t="str">
        <f t="shared" si="28"/>
        <v/>
      </c>
      <c r="AE57" s="125" t="str">
        <f t="shared" si="28"/>
        <v/>
      </c>
      <c r="AF57" s="126">
        <f>+VLOOKUP(C57,'[1]Project semana avance%'!$A$9:$FA$108,40,0)</f>
        <v>0</v>
      </c>
      <c r="AG57" s="124" t="str">
        <f t="shared" si="29"/>
        <v/>
      </c>
      <c r="AH57" s="119" t="str">
        <f t="shared" si="29"/>
        <v/>
      </c>
      <c r="AI57" s="119" t="str">
        <f t="shared" si="29"/>
        <v/>
      </c>
      <c r="AJ57" s="119" t="str">
        <f t="shared" si="29"/>
        <v/>
      </c>
      <c r="AK57" s="119" t="str">
        <f t="shared" si="29"/>
        <v/>
      </c>
      <c r="AL57" s="119" t="str">
        <f t="shared" si="29"/>
        <v/>
      </c>
      <c r="AM57" s="125" t="str">
        <f t="shared" si="29"/>
        <v/>
      </c>
      <c r="AN57" s="126">
        <f>+VLOOKUP(C57,'[1]Project semana avance%'!$A$9:$FA$108,47,0)</f>
        <v>0</v>
      </c>
      <c r="AO57" s="117" t="str">
        <f t="shared" si="30"/>
        <v/>
      </c>
      <c r="AP57" s="119" t="str">
        <f t="shared" si="30"/>
        <v/>
      </c>
      <c r="AQ57" s="120" t="str">
        <f t="shared" si="30"/>
        <v/>
      </c>
      <c r="AR57" s="119" t="str">
        <f t="shared" si="30"/>
        <v/>
      </c>
      <c r="AS57" s="120" t="str">
        <f t="shared" si="30"/>
        <v/>
      </c>
      <c r="AT57" s="119" t="str">
        <f t="shared" si="30"/>
        <v/>
      </c>
      <c r="AU57" s="121" t="str">
        <f t="shared" si="30"/>
        <v/>
      </c>
      <c r="AV57" s="126">
        <f>+VLOOKUP($C57,'[1]Project semana avance%'!$A$9:$FA$108,54,0)</f>
        <v>0</v>
      </c>
      <c r="AW57" s="124" t="str">
        <f t="shared" si="27"/>
        <v/>
      </c>
      <c r="AX57" s="119" t="str">
        <f t="shared" si="27"/>
        <v/>
      </c>
      <c r="AY57" s="119" t="str">
        <f t="shared" si="27"/>
        <v/>
      </c>
      <c r="AZ57" s="119" t="str">
        <f t="shared" si="27"/>
        <v/>
      </c>
      <c r="BA57" s="119" t="str">
        <f t="shared" si="27"/>
        <v/>
      </c>
      <c r="BB57" s="119" t="str">
        <f t="shared" si="27"/>
        <v/>
      </c>
      <c r="BC57" s="125" t="str">
        <f t="shared" si="27"/>
        <v/>
      </c>
      <c r="BD57" s="126" t="str">
        <f>IF(OR($I57&gt;BC$11,AW$11&gt;$J57,$H57=0)," ",IF(BC$11&gt;$J57,1,(IF(((BC$11-$I57+1)/$H57)&lt;AV57,(COUNTIF(AW57:BC57,"A1")*$M57+($K57-$L57))/$K57,((BC$11-$I57+1)/$H57)))))</f>
        <v xml:space="preserve"> </v>
      </c>
      <c r="BE57" s="117"/>
      <c r="BF57" s="118"/>
      <c r="BG57" s="118"/>
      <c r="BH57" s="118"/>
      <c r="BI57" s="118"/>
      <c r="BJ57" s="118"/>
      <c r="BK57" s="118"/>
      <c r="BL57" s="118"/>
      <c r="BM57" s="125"/>
      <c r="BN57" s="127"/>
      <c r="BO57" s="128"/>
      <c r="BP57" s="128"/>
      <c r="BQ57" s="128"/>
      <c r="BR57" s="130"/>
      <c r="BT57" s="6"/>
      <c r="BU57" s="6"/>
      <c r="BV57" s="6"/>
      <c r="BW57" s="6"/>
      <c r="BX57" s="6"/>
      <c r="BY57" s="6"/>
      <c r="BZ57" s="6"/>
      <c r="CA57" s="6"/>
      <c r="CB57" s="158"/>
    </row>
    <row r="58" spans="1:80" s="18" customFormat="1" ht="48.75" customHeight="1" x14ac:dyDescent="0.2">
      <c r="A58" s="86" t="e">
        <v>#N/A</v>
      </c>
      <c r="B58" s="86" t="s">
        <v>122</v>
      </c>
      <c r="C58" s="86" t="s">
        <v>126</v>
      </c>
      <c r="D58" s="109" t="s">
        <v>115</v>
      </c>
      <c r="E58" s="88">
        <f t="shared" si="31"/>
        <v>2</v>
      </c>
      <c r="F58" s="110">
        <v>42583</v>
      </c>
      <c r="G58" s="111">
        <v>42584</v>
      </c>
      <c r="H58" s="88">
        <f t="shared" si="6"/>
        <v>5</v>
      </c>
      <c r="I58" s="111">
        <v>42580</v>
      </c>
      <c r="J58" s="111">
        <v>42584</v>
      </c>
      <c r="K58" s="112">
        <f>+'[1]8. Avance Itemizado'!O58</f>
        <v>100</v>
      </c>
      <c r="L58" s="113">
        <f t="shared" si="12"/>
        <v>100</v>
      </c>
      <c r="M58" s="114">
        <f t="shared" si="13"/>
        <v>20</v>
      </c>
      <c r="N58" s="115" t="str">
        <f>+'[1]8. Avance Itemizado'!K58</f>
        <v>ML</v>
      </c>
      <c r="O58" s="116"/>
      <c r="P58" s="124" t="str">
        <f t="shared" si="21"/>
        <v/>
      </c>
      <c r="Q58" s="118" t="str">
        <f t="shared" si="21"/>
        <v/>
      </c>
      <c r="R58" s="119" t="str">
        <f t="shared" si="21"/>
        <v/>
      </c>
      <c r="S58" s="120" t="str">
        <f t="shared" si="21"/>
        <v/>
      </c>
      <c r="T58" s="119" t="str">
        <f t="shared" si="21"/>
        <v/>
      </c>
      <c r="U58" s="121" t="str">
        <f t="shared" si="21"/>
        <v/>
      </c>
      <c r="V58" s="121" t="str">
        <f t="shared" si="21"/>
        <v/>
      </c>
      <c r="W58" s="122">
        <f>+VLOOKUP(C58,'[1]Project semana avance%'!$A$9:$FA$108,33,0)</f>
        <v>0</v>
      </c>
      <c r="X58" s="157">
        <f>+'[1]8. Avance Itemizado'!AF58</f>
        <v>0</v>
      </c>
      <c r="Y58" s="124" t="str">
        <f t="shared" si="28"/>
        <v/>
      </c>
      <c r="Z58" s="119" t="str">
        <f t="shared" si="28"/>
        <v/>
      </c>
      <c r="AA58" s="119" t="str">
        <f t="shared" si="28"/>
        <v/>
      </c>
      <c r="AB58" s="119" t="str">
        <f t="shared" si="28"/>
        <v/>
      </c>
      <c r="AC58" s="119" t="str">
        <f t="shared" si="28"/>
        <v/>
      </c>
      <c r="AD58" s="119" t="str">
        <f t="shared" si="28"/>
        <v/>
      </c>
      <c r="AE58" s="125" t="str">
        <f t="shared" si="28"/>
        <v/>
      </c>
      <c r="AF58" s="126">
        <f>+VLOOKUP(C58,'[1]Project semana avance%'!$A$9:$FA$108,40,0)</f>
        <v>0</v>
      </c>
      <c r="AG58" s="124" t="str">
        <f t="shared" si="29"/>
        <v/>
      </c>
      <c r="AH58" s="119" t="str">
        <f t="shared" si="29"/>
        <v/>
      </c>
      <c r="AI58" s="119" t="str">
        <f t="shared" si="29"/>
        <v/>
      </c>
      <c r="AJ58" s="119" t="str">
        <f t="shared" si="29"/>
        <v/>
      </c>
      <c r="AK58" s="119" t="str">
        <f t="shared" si="29"/>
        <v/>
      </c>
      <c r="AL58" s="119" t="str">
        <f t="shared" si="29"/>
        <v/>
      </c>
      <c r="AM58" s="125" t="str">
        <f t="shared" si="29"/>
        <v/>
      </c>
      <c r="AN58" s="126">
        <f>+VLOOKUP(C58,'[1]Project semana avance%'!$A$9:$FA$108,47,0)</f>
        <v>0</v>
      </c>
      <c r="AO58" s="117" t="str">
        <f t="shared" si="30"/>
        <v/>
      </c>
      <c r="AP58" s="119" t="str">
        <f t="shared" si="30"/>
        <v/>
      </c>
      <c r="AQ58" s="120" t="str">
        <f t="shared" si="30"/>
        <v/>
      </c>
      <c r="AR58" s="119" t="str">
        <f t="shared" si="30"/>
        <v/>
      </c>
      <c r="AS58" s="120" t="str">
        <f t="shared" si="30"/>
        <v/>
      </c>
      <c r="AT58" s="119" t="str">
        <f t="shared" si="30"/>
        <v/>
      </c>
      <c r="AU58" s="121" t="str">
        <f t="shared" si="30"/>
        <v/>
      </c>
      <c r="AV58" s="126">
        <f>+VLOOKUP($C58,'[1]Project semana avance%'!$A$9:$FA$108,54,0)</f>
        <v>0</v>
      </c>
      <c r="AW58" s="124" t="str">
        <f t="shared" si="27"/>
        <v/>
      </c>
      <c r="AX58" s="119" t="str">
        <f t="shared" si="27"/>
        <v/>
      </c>
      <c r="AY58" s="119" t="str">
        <f t="shared" si="27"/>
        <v/>
      </c>
      <c r="AZ58" s="119" t="str">
        <f t="shared" si="27"/>
        <v/>
      </c>
      <c r="BA58" s="119" t="str">
        <f t="shared" si="27"/>
        <v/>
      </c>
      <c r="BB58" s="119" t="str">
        <f t="shared" si="27"/>
        <v/>
      </c>
      <c r="BC58" s="125" t="str">
        <f t="shared" si="27"/>
        <v/>
      </c>
      <c r="BD58" s="126" t="str">
        <f>IF(OR($I58&gt;BC$11,AW$11&gt;$J58,$H58=0)," ",IF(BC$11&gt;$J58,1,(IF(((BC$11-$I58+1)/$H58)&lt;AV58,(COUNTIF(AW58:BC58,"A1")*$M58+($K58-$L58))/$K58,((BC$11-$I58+1)/$H58)))))</f>
        <v xml:space="preserve"> </v>
      </c>
      <c r="BE58" s="117"/>
      <c r="BF58" s="118"/>
      <c r="BG58" s="118"/>
      <c r="BH58" s="118"/>
      <c r="BI58" s="118"/>
      <c r="BJ58" s="118"/>
      <c r="BK58" s="118"/>
      <c r="BL58" s="118"/>
      <c r="BM58" s="125"/>
      <c r="BN58" s="127"/>
      <c r="BO58" s="127"/>
      <c r="BP58" s="127"/>
      <c r="BQ58" s="127"/>
      <c r="BR58" s="159"/>
      <c r="BT58" s="6"/>
      <c r="BU58" s="6"/>
      <c r="BV58" s="6"/>
      <c r="BW58" s="6"/>
      <c r="BX58" s="6"/>
      <c r="BY58" s="6"/>
      <c r="BZ58" s="6"/>
      <c r="CA58" s="6"/>
      <c r="CB58" s="158"/>
    </row>
    <row r="59" spans="1:80" s="18" customFormat="1" ht="33" customHeight="1" outlineLevel="1" x14ac:dyDescent="0.2">
      <c r="A59" s="86" t="e">
        <v>#N/A</v>
      </c>
      <c r="B59" s="86"/>
      <c r="C59" s="86" t="s">
        <v>127</v>
      </c>
      <c r="D59" s="109" t="s">
        <v>117</v>
      </c>
      <c r="E59" s="88">
        <f t="shared" si="31"/>
        <v>2</v>
      </c>
      <c r="F59" s="110">
        <v>42583</v>
      </c>
      <c r="G59" s="111">
        <v>42584</v>
      </c>
      <c r="H59" s="88">
        <f t="shared" si="6"/>
        <v>5</v>
      </c>
      <c r="I59" s="111">
        <v>42580</v>
      </c>
      <c r="J59" s="111">
        <v>42584</v>
      </c>
      <c r="K59" s="112">
        <f>+'[1]8. Avance Itemizado'!O59</f>
        <v>50</v>
      </c>
      <c r="L59" s="113">
        <f t="shared" si="12"/>
        <v>50</v>
      </c>
      <c r="M59" s="114">
        <f t="shared" si="13"/>
        <v>10</v>
      </c>
      <c r="N59" s="115" t="str">
        <f>+'[1]8. Avance Itemizado'!K59</f>
        <v>ML</v>
      </c>
      <c r="O59" s="116"/>
      <c r="P59" s="124" t="str">
        <f t="shared" si="21"/>
        <v/>
      </c>
      <c r="Q59" s="118" t="str">
        <f t="shared" si="21"/>
        <v/>
      </c>
      <c r="R59" s="119" t="str">
        <f t="shared" si="21"/>
        <v/>
      </c>
      <c r="S59" s="120" t="str">
        <f t="shared" si="21"/>
        <v/>
      </c>
      <c r="T59" s="119" t="str">
        <f t="shared" si="21"/>
        <v/>
      </c>
      <c r="U59" s="121" t="str">
        <f t="shared" si="21"/>
        <v/>
      </c>
      <c r="V59" s="121" t="str">
        <f t="shared" si="21"/>
        <v/>
      </c>
      <c r="W59" s="122">
        <f>+VLOOKUP(C59,'[1]Project semana avance%'!$A$9:$FA$108,33,0)</f>
        <v>0</v>
      </c>
      <c r="X59" s="157">
        <f>+'[1]8. Avance Itemizado'!AF59</f>
        <v>0</v>
      </c>
      <c r="Y59" s="124" t="str">
        <f t="shared" si="28"/>
        <v/>
      </c>
      <c r="Z59" s="119" t="str">
        <f t="shared" si="28"/>
        <v/>
      </c>
      <c r="AA59" s="119" t="str">
        <f t="shared" si="28"/>
        <v/>
      </c>
      <c r="AB59" s="119" t="str">
        <f t="shared" si="28"/>
        <v/>
      </c>
      <c r="AC59" s="119" t="str">
        <f t="shared" si="28"/>
        <v/>
      </c>
      <c r="AD59" s="119" t="str">
        <f t="shared" si="28"/>
        <v/>
      </c>
      <c r="AE59" s="125" t="str">
        <f t="shared" si="28"/>
        <v/>
      </c>
      <c r="AF59" s="126">
        <f>+VLOOKUP(C59,'[1]Project semana avance%'!$A$9:$FA$108,40,0)</f>
        <v>0</v>
      </c>
      <c r="AG59" s="124" t="str">
        <f t="shared" si="29"/>
        <v/>
      </c>
      <c r="AH59" s="119" t="str">
        <f t="shared" si="29"/>
        <v/>
      </c>
      <c r="AI59" s="119" t="str">
        <f t="shared" si="29"/>
        <v/>
      </c>
      <c r="AJ59" s="119" t="str">
        <f t="shared" si="29"/>
        <v/>
      </c>
      <c r="AK59" s="119" t="str">
        <f t="shared" si="29"/>
        <v/>
      </c>
      <c r="AL59" s="119" t="str">
        <f t="shared" si="29"/>
        <v/>
      </c>
      <c r="AM59" s="125" t="str">
        <f t="shared" si="29"/>
        <v/>
      </c>
      <c r="AN59" s="126">
        <f>+VLOOKUP(C59,'[1]Project semana avance%'!$A$9:$FA$108,47,0)</f>
        <v>0</v>
      </c>
      <c r="AO59" s="117" t="str">
        <f t="shared" si="30"/>
        <v/>
      </c>
      <c r="AP59" s="119" t="str">
        <f t="shared" si="30"/>
        <v/>
      </c>
      <c r="AQ59" s="120" t="str">
        <f t="shared" si="30"/>
        <v/>
      </c>
      <c r="AR59" s="119" t="str">
        <f t="shared" si="30"/>
        <v/>
      </c>
      <c r="AS59" s="120" t="str">
        <f t="shared" si="30"/>
        <v/>
      </c>
      <c r="AT59" s="119" t="str">
        <f t="shared" si="30"/>
        <v/>
      </c>
      <c r="AU59" s="121" t="str">
        <f t="shared" si="30"/>
        <v/>
      </c>
      <c r="AV59" s="126">
        <f>+VLOOKUP($C59,'[1]Project semana avance%'!$A$9:$FA$108,54,0)</f>
        <v>0</v>
      </c>
      <c r="AW59" s="124" t="str">
        <f t="shared" si="27"/>
        <v/>
      </c>
      <c r="AX59" s="119" t="str">
        <f t="shared" si="27"/>
        <v/>
      </c>
      <c r="AY59" s="119" t="str">
        <f t="shared" si="27"/>
        <v/>
      </c>
      <c r="AZ59" s="119" t="str">
        <f t="shared" si="27"/>
        <v/>
      </c>
      <c r="BA59" s="119" t="str">
        <f t="shared" si="27"/>
        <v/>
      </c>
      <c r="BB59" s="119" t="str">
        <f t="shared" si="27"/>
        <v/>
      </c>
      <c r="BC59" s="125" t="str">
        <f t="shared" si="27"/>
        <v/>
      </c>
      <c r="BD59" s="126" t="str">
        <f>IF(OR($I59&gt;BC$11,AW$11&gt;$J59,$H59=0)," ",IF(BC$11&gt;$J59,1,(IF(((BC$11-$I59+1)/$H59)&lt;AV59,(COUNTIF(AW59:BC59,"A1")*$M59+($K59-$L59))/$K59,((BC$11-$I59+1)/$H59)))))</f>
        <v xml:space="preserve"> </v>
      </c>
      <c r="BE59" s="117"/>
      <c r="BF59" s="118"/>
      <c r="BG59" s="118"/>
      <c r="BH59" s="118"/>
      <c r="BI59" s="118"/>
      <c r="BJ59" s="118"/>
      <c r="BK59" s="118"/>
      <c r="BL59" s="118"/>
      <c r="BM59" s="125"/>
      <c r="BN59" s="127"/>
      <c r="BO59" s="128"/>
      <c r="BP59" s="129"/>
      <c r="BQ59" s="128"/>
      <c r="BR59" s="130"/>
      <c r="BT59" s="6"/>
      <c r="BU59" s="6"/>
      <c r="BV59" s="6"/>
      <c r="BW59" s="6"/>
      <c r="BX59" s="6"/>
      <c r="BY59" s="6"/>
      <c r="BZ59" s="6"/>
      <c r="CA59" s="6"/>
    </row>
    <row r="60" spans="1:80" s="18" customFormat="1" ht="27.75" customHeight="1" x14ac:dyDescent="0.25">
      <c r="A60" s="86" t="e">
        <v>#N/A</v>
      </c>
      <c r="B60" s="86" t="s">
        <v>120</v>
      </c>
      <c r="C60" s="86" t="s">
        <v>128</v>
      </c>
      <c r="D60" s="135" t="s">
        <v>129</v>
      </c>
      <c r="E60" s="88">
        <f t="shared" si="31"/>
        <v>1</v>
      </c>
      <c r="F60" s="136"/>
      <c r="G60" s="136"/>
      <c r="H60" s="88">
        <f t="shared" si="6"/>
        <v>1</v>
      </c>
      <c r="I60" s="137"/>
      <c r="J60" s="137"/>
      <c r="K60" s="138">
        <f>+'[1]8. Avance Itemizado'!O60</f>
        <v>0</v>
      </c>
      <c r="L60" s="139"/>
      <c r="M60" s="140"/>
      <c r="N60" s="141"/>
      <c r="O60" s="142"/>
      <c r="P60" s="150"/>
      <c r="Q60" s="144"/>
      <c r="R60" s="145"/>
      <c r="S60" s="146"/>
      <c r="T60" s="145"/>
      <c r="U60" s="147"/>
      <c r="V60" s="147"/>
      <c r="W60" s="148"/>
      <c r="X60" s="149">
        <f>+'[1]8. Avance Itemizado'!AF60</f>
        <v>0</v>
      </c>
      <c r="Y60" s="150"/>
      <c r="Z60" s="145"/>
      <c r="AA60" s="145"/>
      <c r="AB60" s="145"/>
      <c r="AC60" s="145"/>
      <c r="AD60" s="145"/>
      <c r="AE60" s="151"/>
      <c r="AF60" s="152"/>
      <c r="AG60" s="150"/>
      <c r="AH60" s="145"/>
      <c r="AI60" s="145"/>
      <c r="AJ60" s="145"/>
      <c r="AK60" s="145"/>
      <c r="AL60" s="145"/>
      <c r="AM60" s="151"/>
      <c r="AN60" s="152"/>
      <c r="AO60" s="143"/>
      <c r="AP60" s="145"/>
      <c r="AQ60" s="146"/>
      <c r="AR60" s="145"/>
      <c r="AS60" s="146"/>
      <c r="AT60" s="145"/>
      <c r="AU60" s="147"/>
      <c r="AV60" s="152"/>
      <c r="AW60" s="150"/>
      <c r="AX60" s="145"/>
      <c r="AY60" s="145"/>
      <c r="AZ60" s="145"/>
      <c r="BA60" s="145"/>
      <c r="BB60" s="145"/>
      <c r="BC60" s="151"/>
      <c r="BD60" s="152"/>
      <c r="BE60" s="143"/>
      <c r="BF60" s="144"/>
      <c r="BG60" s="144"/>
      <c r="BH60" s="144"/>
      <c r="BI60" s="144"/>
      <c r="BJ60" s="144"/>
      <c r="BK60" s="144"/>
      <c r="BL60" s="144"/>
      <c r="BM60" s="151"/>
      <c r="BN60" s="160"/>
      <c r="BO60" s="161"/>
      <c r="BP60" s="161"/>
      <c r="BQ60" s="161"/>
      <c r="BR60" s="156"/>
      <c r="BT60" s="6"/>
      <c r="BU60" s="6"/>
      <c r="BV60" s="6"/>
      <c r="BW60" s="6"/>
      <c r="BX60" s="6"/>
      <c r="BY60" s="6"/>
      <c r="BZ60" s="6"/>
      <c r="CA60" s="6"/>
    </row>
    <row r="61" spans="1:80" s="18" customFormat="1" ht="27.75" customHeight="1" x14ac:dyDescent="0.2">
      <c r="A61" s="86" t="e">
        <v>#N/A</v>
      </c>
      <c r="B61" s="86" t="s">
        <v>120</v>
      </c>
      <c r="C61" s="86" t="s">
        <v>130</v>
      </c>
      <c r="D61" s="109" t="s">
        <v>109</v>
      </c>
      <c r="E61" s="88">
        <f t="shared" si="31"/>
        <v>2</v>
      </c>
      <c r="F61" s="110">
        <v>42585</v>
      </c>
      <c r="G61" s="111">
        <v>42586</v>
      </c>
      <c r="H61" s="88">
        <f t="shared" si="6"/>
        <v>3</v>
      </c>
      <c r="I61" s="111">
        <v>42584</v>
      </c>
      <c r="J61" s="111">
        <v>42586</v>
      </c>
      <c r="K61" s="112">
        <f>+'[1]8. Avance Itemizado'!O61</f>
        <v>50</v>
      </c>
      <c r="L61" s="113">
        <f t="shared" si="12"/>
        <v>50</v>
      </c>
      <c r="M61" s="114">
        <f t="shared" si="13"/>
        <v>16.666666666666668</v>
      </c>
      <c r="N61" s="115" t="str">
        <f>+'[1]8. Avance Itemizado'!K61</f>
        <v>ML</v>
      </c>
      <c r="O61" s="116"/>
      <c r="P61" s="124" t="str">
        <f t="shared" si="21"/>
        <v/>
      </c>
      <c r="Q61" s="118" t="str">
        <f t="shared" si="21"/>
        <v/>
      </c>
      <c r="R61" s="119" t="str">
        <f t="shared" si="21"/>
        <v/>
      </c>
      <c r="S61" s="120" t="str">
        <f t="shared" si="21"/>
        <v/>
      </c>
      <c r="T61" s="119" t="str">
        <f t="shared" si="21"/>
        <v/>
      </c>
      <c r="U61" s="121" t="str">
        <f t="shared" si="21"/>
        <v/>
      </c>
      <c r="V61" s="121" t="str">
        <f t="shared" si="21"/>
        <v/>
      </c>
      <c r="W61" s="122">
        <f>+VLOOKUP(C61,'[1]Project semana avance%'!$A$9:$FA$108,33,0)</f>
        <v>0</v>
      </c>
      <c r="X61" s="157">
        <f>+'[1]8. Avance Itemizado'!AF61</f>
        <v>0</v>
      </c>
      <c r="Y61" s="124" t="str">
        <f t="shared" si="28"/>
        <v/>
      </c>
      <c r="Z61" s="119" t="str">
        <f t="shared" si="28"/>
        <v/>
      </c>
      <c r="AA61" s="119" t="str">
        <f t="shared" si="28"/>
        <v/>
      </c>
      <c r="AB61" s="119" t="str">
        <f t="shared" si="28"/>
        <v/>
      </c>
      <c r="AC61" s="119" t="str">
        <f t="shared" si="28"/>
        <v/>
      </c>
      <c r="AD61" s="119" t="str">
        <f t="shared" si="28"/>
        <v/>
      </c>
      <c r="AE61" s="125" t="str">
        <f t="shared" si="28"/>
        <v/>
      </c>
      <c r="AF61" s="126">
        <f>+VLOOKUP(C61,'[1]Project semana avance%'!$A$9:$FA$108,40,0)</f>
        <v>0</v>
      </c>
      <c r="AG61" s="124" t="str">
        <f t="shared" si="29"/>
        <v/>
      </c>
      <c r="AH61" s="119" t="str">
        <f t="shared" si="29"/>
        <v/>
      </c>
      <c r="AI61" s="119" t="str">
        <f t="shared" si="29"/>
        <v/>
      </c>
      <c r="AJ61" s="119" t="str">
        <f t="shared" si="29"/>
        <v/>
      </c>
      <c r="AK61" s="119" t="str">
        <f t="shared" si="29"/>
        <v/>
      </c>
      <c r="AL61" s="119" t="str">
        <f t="shared" si="29"/>
        <v/>
      </c>
      <c r="AM61" s="125" t="str">
        <f t="shared" si="29"/>
        <v/>
      </c>
      <c r="AN61" s="126">
        <f>+VLOOKUP(C61,'[1]Project semana avance%'!$A$9:$FA$108,47,0)</f>
        <v>0</v>
      </c>
      <c r="AO61" s="117" t="str">
        <f t="shared" si="30"/>
        <v/>
      </c>
      <c r="AP61" s="119" t="str">
        <f t="shared" si="30"/>
        <v/>
      </c>
      <c r="AQ61" s="120" t="str">
        <f t="shared" si="30"/>
        <v/>
      </c>
      <c r="AR61" s="119" t="str">
        <f t="shared" si="30"/>
        <v/>
      </c>
      <c r="AS61" s="120" t="str">
        <f t="shared" si="30"/>
        <v/>
      </c>
      <c r="AT61" s="119" t="str">
        <f t="shared" si="30"/>
        <v/>
      </c>
      <c r="AU61" s="121" t="str">
        <f t="shared" si="30"/>
        <v/>
      </c>
      <c r="AV61" s="126">
        <f>+VLOOKUP($C61,'[1]Project semana avance%'!$A$9:$FA$108,54,0)</f>
        <v>0</v>
      </c>
      <c r="AW61" s="124" t="str">
        <f t="shared" si="27"/>
        <v/>
      </c>
      <c r="AX61" s="119" t="str">
        <f t="shared" si="27"/>
        <v/>
      </c>
      <c r="AY61" s="119" t="str">
        <f t="shared" si="27"/>
        <v/>
      </c>
      <c r="AZ61" s="119" t="str">
        <f t="shared" si="27"/>
        <v/>
      </c>
      <c r="BA61" s="119" t="str">
        <f t="shared" si="27"/>
        <v/>
      </c>
      <c r="BB61" s="119" t="str">
        <f t="shared" si="27"/>
        <v/>
      </c>
      <c r="BC61" s="125" t="str">
        <f t="shared" si="27"/>
        <v/>
      </c>
      <c r="BD61" s="126" t="str">
        <f t="shared" ref="BD61:BD71" si="32">IF(OR($I61&gt;BC$11,AW$11&gt;$J61,$H61=0)," ",IF(BC$11&gt;$J61,1,(IF(((BC$11-$I61+1)/$H61)&lt;AV61,(COUNTIF(AW61:BC61,"A1")*$M61+($K61-$L61))/$K61,((BC$11-$I61+1)/$H61)))))</f>
        <v xml:space="preserve"> </v>
      </c>
      <c r="BE61" s="117"/>
      <c r="BF61" s="118"/>
      <c r="BG61" s="118"/>
      <c r="BH61" s="118"/>
      <c r="BI61" s="118"/>
      <c r="BJ61" s="118"/>
      <c r="BK61" s="118"/>
      <c r="BL61" s="118"/>
      <c r="BM61" s="125"/>
      <c r="BN61" s="162"/>
      <c r="BO61" s="163"/>
      <c r="BP61" s="163"/>
      <c r="BQ61" s="163"/>
      <c r="BR61" s="130"/>
      <c r="BT61" s="6"/>
      <c r="BU61" s="6"/>
      <c r="BV61" s="6"/>
      <c r="BW61" s="6"/>
      <c r="BX61" s="6"/>
      <c r="BY61" s="6"/>
      <c r="BZ61" s="6"/>
      <c r="CA61" s="6"/>
    </row>
    <row r="62" spans="1:80" s="18" customFormat="1" ht="33" customHeight="1" x14ac:dyDescent="0.2">
      <c r="A62" s="86" t="e">
        <v>#N/A</v>
      </c>
      <c r="B62" s="86"/>
      <c r="C62" s="86" t="s">
        <v>131</v>
      </c>
      <c r="D62" s="109" t="s">
        <v>124</v>
      </c>
      <c r="E62" s="88">
        <f t="shared" si="31"/>
        <v>4</v>
      </c>
      <c r="F62" s="110">
        <v>42587</v>
      </c>
      <c r="G62" s="111">
        <v>42590</v>
      </c>
      <c r="H62" s="88">
        <f t="shared" si="6"/>
        <v>5</v>
      </c>
      <c r="I62" s="111">
        <v>42586</v>
      </c>
      <c r="J62" s="111">
        <v>42590</v>
      </c>
      <c r="K62" s="112">
        <f>+'[1]8. Avance Itemizado'!O62</f>
        <v>50</v>
      </c>
      <c r="L62" s="113">
        <f t="shared" si="12"/>
        <v>50</v>
      </c>
      <c r="M62" s="114">
        <f t="shared" si="13"/>
        <v>10</v>
      </c>
      <c r="N62" s="115" t="str">
        <f>+'[1]8. Avance Itemizado'!K62</f>
        <v>ML</v>
      </c>
      <c r="O62" s="116"/>
      <c r="P62" s="124" t="str">
        <f t="shared" si="21"/>
        <v/>
      </c>
      <c r="Q62" s="118" t="str">
        <f t="shared" si="21"/>
        <v/>
      </c>
      <c r="R62" s="119" t="str">
        <f t="shared" si="21"/>
        <v/>
      </c>
      <c r="S62" s="120" t="str">
        <f t="shared" si="21"/>
        <v/>
      </c>
      <c r="T62" s="119" t="str">
        <f t="shared" si="21"/>
        <v/>
      </c>
      <c r="U62" s="121" t="str">
        <f t="shared" si="21"/>
        <v/>
      </c>
      <c r="V62" s="121" t="str">
        <f t="shared" si="21"/>
        <v/>
      </c>
      <c r="W62" s="122">
        <f>+VLOOKUP(C62,'[1]Project semana avance%'!$A$9:$FA$108,33,0)</f>
        <v>0</v>
      </c>
      <c r="X62" s="157">
        <f>+'[1]8. Avance Itemizado'!AF62</f>
        <v>0</v>
      </c>
      <c r="Y62" s="124" t="str">
        <f t="shared" si="28"/>
        <v/>
      </c>
      <c r="Z62" s="119" t="str">
        <f t="shared" si="28"/>
        <v/>
      </c>
      <c r="AA62" s="119" t="str">
        <f t="shared" si="28"/>
        <v/>
      </c>
      <c r="AB62" s="119" t="str">
        <f t="shared" si="28"/>
        <v/>
      </c>
      <c r="AC62" s="119" t="str">
        <f t="shared" si="28"/>
        <v/>
      </c>
      <c r="AD62" s="119" t="str">
        <f t="shared" si="28"/>
        <v/>
      </c>
      <c r="AE62" s="125" t="str">
        <f t="shared" si="28"/>
        <v/>
      </c>
      <c r="AF62" s="126">
        <f>+VLOOKUP(C62,'[1]Project semana avance%'!$A$9:$FA$108,40,0)</f>
        <v>0</v>
      </c>
      <c r="AG62" s="124" t="str">
        <f t="shared" si="29"/>
        <v/>
      </c>
      <c r="AH62" s="119" t="str">
        <f t="shared" si="29"/>
        <v/>
      </c>
      <c r="AI62" s="119" t="str">
        <f t="shared" si="29"/>
        <v/>
      </c>
      <c r="AJ62" s="119" t="str">
        <f t="shared" si="29"/>
        <v/>
      </c>
      <c r="AK62" s="119" t="str">
        <f t="shared" si="29"/>
        <v/>
      </c>
      <c r="AL62" s="119" t="str">
        <f t="shared" si="29"/>
        <v/>
      </c>
      <c r="AM62" s="125" t="str">
        <f t="shared" si="29"/>
        <v/>
      </c>
      <c r="AN62" s="126">
        <f>+VLOOKUP(C62,'[1]Project semana avance%'!$A$9:$FA$108,47,0)</f>
        <v>0</v>
      </c>
      <c r="AO62" s="117" t="str">
        <f t="shared" si="30"/>
        <v/>
      </c>
      <c r="AP62" s="119" t="str">
        <f t="shared" si="30"/>
        <v/>
      </c>
      <c r="AQ62" s="120" t="str">
        <f t="shared" si="30"/>
        <v/>
      </c>
      <c r="AR62" s="119" t="str">
        <f t="shared" si="30"/>
        <v/>
      </c>
      <c r="AS62" s="120" t="str">
        <f t="shared" si="30"/>
        <v/>
      </c>
      <c r="AT62" s="119" t="str">
        <f t="shared" si="30"/>
        <v/>
      </c>
      <c r="AU62" s="121" t="str">
        <f t="shared" si="30"/>
        <v/>
      </c>
      <c r="AV62" s="126">
        <f>+VLOOKUP($C62,'[1]Project semana avance%'!$A$9:$FA$108,54,0)</f>
        <v>0</v>
      </c>
      <c r="AW62" s="124" t="str">
        <f t="shared" si="27"/>
        <v/>
      </c>
      <c r="AX62" s="119" t="str">
        <f t="shared" si="27"/>
        <v/>
      </c>
      <c r="AY62" s="119" t="str">
        <f t="shared" si="27"/>
        <v/>
      </c>
      <c r="AZ62" s="119" t="str">
        <f t="shared" si="27"/>
        <v/>
      </c>
      <c r="BA62" s="119" t="str">
        <f t="shared" si="27"/>
        <v/>
      </c>
      <c r="BB62" s="119" t="str">
        <f t="shared" si="27"/>
        <v/>
      </c>
      <c r="BC62" s="125" t="str">
        <f t="shared" si="27"/>
        <v/>
      </c>
      <c r="BD62" s="126" t="str">
        <f t="shared" si="32"/>
        <v xml:space="preserve"> </v>
      </c>
      <c r="BE62" s="117"/>
      <c r="BF62" s="118"/>
      <c r="BG62" s="118"/>
      <c r="BH62" s="118"/>
      <c r="BI62" s="118"/>
      <c r="BJ62" s="118"/>
      <c r="BK62" s="118"/>
      <c r="BL62" s="118"/>
      <c r="BM62" s="125"/>
      <c r="BN62" s="127"/>
      <c r="BO62" s="128"/>
      <c r="BP62" s="129"/>
      <c r="BQ62" s="128"/>
      <c r="BR62" s="130"/>
      <c r="BT62" s="6"/>
      <c r="BU62" s="6"/>
      <c r="BV62" s="6"/>
      <c r="BW62" s="6"/>
      <c r="BX62" s="6"/>
      <c r="BY62" s="6"/>
      <c r="BZ62" s="6"/>
      <c r="CA62" s="6"/>
    </row>
    <row r="63" spans="1:80" s="18" customFormat="1" ht="33" customHeight="1" x14ac:dyDescent="0.2">
      <c r="A63" s="86"/>
      <c r="B63" s="86"/>
      <c r="C63" s="86" t="s">
        <v>132</v>
      </c>
      <c r="D63" s="109" t="s">
        <v>133</v>
      </c>
      <c r="E63" s="88">
        <f t="shared" si="31"/>
        <v>2</v>
      </c>
      <c r="F63" s="110">
        <v>42591</v>
      </c>
      <c r="G63" s="111">
        <v>42592</v>
      </c>
      <c r="H63" s="88">
        <f t="shared" si="6"/>
        <v>3</v>
      </c>
      <c r="I63" s="111">
        <v>42590</v>
      </c>
      <c r="J63" s="111">
        <v>42592</v>
      </c>
      <c r="K63" s="112">
        <f>+'[1]8. Avance Itemizado'!O63</f>
        <v>50</v>
      </c>
      <c r="L63" s="113">
        <f t="shared" si="12"/>
        <v>50</v>
      </c>
      <c r="M63" s="114">
        <f t="shared" si="13"/>
        <v>16.666666666666668</v>
      </c>
      <c r="N63" s="115" t="str">
        <f>+'[1]8. Avance Itemizado'!K63</f>
        <v>ML</v>
      </c>
      <c r="O63" s="116"/>
      <c r="P63" s="124" t="str">
        <f t="shared" si="21"/>
        <v/>
      </c>
      <c r="Q63" s="118" t="str">
        <f t="shared" si="21"/>
        <v/>
      </c>
      <c r="R63" s="119" t="str">
        <f t="shared" si="21"/>
        <v/>
      </c>
      <c r="S63" s="120" t="str">
        <f t="shared" si="21"/>
        <v/>
      </c>
      <c r="T63" s="119" t="str">
        <f t="shared" si="21"/>
        <v/>
      </c>
      <c r="U63" s="121" t="str">
        <f t="shared" si="21"/>
        <v/>
      </c>
      <c r="V63" s="121" t="str">
        <f t="shared" si="21"/>
        <v/>
      </c>
      <c r="W63" s="122">
        <f>+VLOOKUP(C63,'[1]Project semana avance%'!$A$9:$FA$108,33,0)</f>
        <v>0</v>
      </c>
      <c r="X63" s="157">
        <f>+'[1]8. Avance Itemizado'!AF63</f>
        <v>0</v>
      </c>
      <c r="Y63" s="124" t="str">
        <f t="shared" si="28"/>
        <v/>
      </c>
      <c r="Z63" s="119" t="str">
        <f t="shared" si="28"/>
        <v/>
      </c>
      <c r="AA63" s="119" t="str">
        <f t="shared" si="28"/>
        <v/>
      </c>
      <c r="AB63" s="119" t="str">
        <f t="shared" si="28"/>
        <v/>
      </c>
      <c r="AC63" s="119" t="str">
        <f t="shared" si="28"/>
        <v/>
      </c>
      <c r="AD63" s="119" t="str">
        <f t="shared" si="28"/>
        <v/>
      </c>
      <c r="AE63" s="125" t="str">
        <f t="shared" si="28"/>
        <v/>
      </c>
      <c r="AF63" s="126">
        <f>+VLOOKUP(C63,'[1]Project semana avance%'!$A$9:$FA$108,40,0)</f>
        <v>0</v>
      </c>
      <c r="AG63" s="124" t="str">
        <f t="shared" si="29"/>
        <v/>
      </c>
      <c r="AH63" s="119" t="str">
        <f t="shared" si="29"/>
        <v/>
      </c>
      <c r="AI63" s="119" t="str">
        <f t="shared" si="29"/>
        <v/>
      </c>
      <c r="AJ63" s="119" t="str">
        <f t="shared" si="29"/>
        <v/>
      </c>
      <c r="AK63" s="119" t="str">
        <f t="shared" si="29"/>
        <v/>
      </c>
      <c r="AL63" s="119" t="str">
        <f t="shared" si="29"/>
        <v/>
      </c>
      <c r="AM63" s="125" t="str">
        <f t="shared" si="29"/>
        <v/>
      </c>
      <c r="AN63" s="126">
        <f>+VLOOKUP(C63,'[1]Project semana avance%'!$A$9:$FA$108,47,0)</f>
        <v>0</v>
      </c>
      <c r="AO63" s="117" t="str">
        <f t="shared" si="30"/>
        <v/>
      </c>
      <c r="AP63" s="119" t="str">
        <f t="shared" si="30"/>
        <v/>
      </c>
      <c r="AQ63" s="120" t="str">
        <f t="shared" si="30"/>
        <v/>
      </c>
      <c r="AR63" s="119" t="str">
        <f t="shared" si="30"/>
        <v/>
      </c>
      <c r="AS63" s="120" t="str">
        <f t="shared" si="30"/>
        <v/>
      </c>
      <c r="AT63" s="119" t="str">
        <f t="shared" si="30"/>
        <v/>
      </c>
      <c r="AU63" s="121" t="str">
        <f t="shared" si="30"/>
        <v/>
      </c>
      <c r="AV63" s="126">
        <f>+VLOOKUP($C63,'[1]Project semana avance%'!$A$9:$FA$108,54,0)</f>
        <v>0</v>
      </c>
      <c r="AW63" s="124" t="str">
        <f t="shared" si="27"/>
        <v/>
      </c>
      <c r="AX63" s="119" t="str">
        <f t="shared" si="27"/>
        <v/>
      </c>
      <c r="AY63" s="119" t="str">
        <f t="shared" si="27"/>
        <v/>
      </c>
      <c r="AZ63" s="119" t="str">
        <f t="shared" si="27"/>
        <v/>
      </c>
      <c r="BA63" s="119" t="str">
        <f t="shared" si="27"/>
        <v/>
      </c>
      <c r="BB63" s="119" t="str">
        <f t="shared" si="27"/>
        <v/>
      </c>
      <c r="BC63" s="125" t="str">
        <f t="shared" si="27"/>
        <v/>
      </c>
      <c r="BD63" s="126" t="str">
        <f t="shared" si="32"/>
        <v xml:space="preserve"> </v>
      </c>
      <c r="BE63" s="117"/>
      <c r="BF63" s="118"/>
      <c r="BG63" s="118"/>
      <c r="BH63" s="118"/>
      <c r="BI63" s="118"/>
      <c r="BJ63" s="118"/>
      <c r="BK63" s="118"/>
      <c r="BL63" s="118"/>
      <c r="BM63" s="125"/>
      <c r="BN63" s="127"/>
      <c r="BO63" s="128"/>
      <c r="BP63" s="129"/>
      <c r="BQ63" s="128"/>
      <c r="BR63" s="130"/>
      <c r="BT63" s="6"/>
      <c r="BU63" s="6"/>
      <c r="BV63" s="6"/>
      <c r="BW63" s="6"/>
      <c r="BX63" s="6"/>
      <c r="BY63" s="6"/>
      <c r="BZ63" s="6"/>
      <c r="CA63" s="6"/>
    </row>
    <row r="64" spans="1:80" s="18" customFormat="1" ht="27.75" customHeight="1" x14ac:dyDescent="0.2">
      <c r="A64" s="86" t="e">
        <v>#N/A</v>
      </c>
      <c r="B64" s="86" t="s">
        <v>120</v>
      </c>
      <c r="C64" s="86" t="s">
        <v>134</v>
      </c>
      <c r="D64" s="109" t="s">
        <v>115</v>
      </c>
      <c r="E64" s="88">
        <f t="shared" si="31"/>
        <v>2</v>
      </c>
      <c r="F64" s="110">
        <v>42591</v>
      </c>
      <c r="G64" s="111">
        <v>42592</v>
      </c>
      <c r="H64" s="88">
        <f t="shared" si="6"/>
        <v>3</v>
      </c>
      <c r="I64" s="111">
        <v>42590</v>
      </c>
      <c r="J64" s="111">
        <v>42592</v>
      </c>
      <c r="K64" s="112">
        <f>+'[1]8. Avance Itemizado'!O64</f>
        <v>50</v>
      </c>
      <c r="L64" s="113">
        <f t="shared" si="12"/>
        <v>50</v>
      </c>
      <c r="M64" s="114">
        <f t="shared" si="13"/>
        <v>16.666666666666668</v>
      </c>
      <c r="N64" s="115" t="str">
        <f>+'[1]8. Avance Itemizado'!K64</f>
        <v>ML</v>
      </c>
      <c r="O64" s="116"/>
      <c r="P64" s="124" t="str">
        <f t="shared" si="21"/>
        <v/>
      </c>
      <c r="Q64" s="118" t="str">
        <f t="shared" si="21"/>
        <v/>
      </c>
      <c r="R64" s="119" t="str">
        <f t="shared" si="21"/>
        <v/>
      </c>
      <c r="S64" s="120" t="str">
        <f t="shared" si="21"/>
        <v/>
      </c>
      <c r="T64" s="119" t="str">
        <f t="shared" si="21"/>
        <v/>
      </c>
      <c r="U64" s="121" t="str">
        <f t="shared" si="21"/>
        <v/>
      </c>
      <c r="V64" s="121" t="str">
        <f t="shared" si="21"/>
        <v/>
      </c>
      <c r="W64" s="122">
        <f>+VLOOKUP(C64,'[1]Project semana avance%'!$A$9:$FA$108,33,0)</f>
        <v>0</v>
      </c>
      <c r="X64" s="157">
        <f>+'[1]8. Avance Itemizado'!AF64</f>
        <v>0</v>
      </c>
      <c r="Y64" s="124" t="str">
        <f t="shared" si="28"/>
        <v/>
      </c>
      <c r="Z64" s="119" t="str">
        <f t="shared" si="28"/>
        <v/>
      </c>
      <c r="AA64" s="119" t="str">
        <f t="shared" si="28"/>
        <v/>
      </c>
      <c r="AB64" s="119" t="str">
        <f t="shared" si="28"/>
        <v/>
      </c>
      <c r="AC64" s="119" t="str">
        <f t="shared" si="28"/>
        <v/>
      </c>
      <c r="AD64" s="119" t="str">
        <f t="shared" si="28"/>
        <v/>
      </c>
      <c r="AE64" s="125" t="str">
        <f t="shared" si="28"/>
        <v/>
      </c>
      <c r="AF64" s="126">
        <f>+VLOOKUP(C64,'[1]Project semana avance%'!$A$9:$FA$108,40,0)</f>
        <v>0</v>
      </c>
      <c r="AG64" s="124" t="str">
        <f t="shared" si="29"/>
        <v/>
      </c>
      <c r="AH64" s="119" t="str">
        <f t="shared" si="29"/>
        <v/>
      </c>
      <c r="AI64" s="119" t="str">
        <f t="shared" si="29"/>
        <v/>
      </c>
      <c r="AJ64" s="119" t="str">
        <f t="shared" si="29"/>
        <v/>
      </c>
      <c r="AK64" s="119" t="str">
        <f t="shared" si="29"/>
        <v/>
      </c>
      <c r="AL64" s="119" t="str">
        <f t="shared" si="29"/>
        <v/>
      </c>
      <c r="AM64" s="125" t="str">
        <f t="shared" si="29"/>
        <v/>
      </c>
      <c r="AN64" s="126">
        <f>+VLOOKUP(C64,'[1]Project semana avance%'!$A$9:$FA$108,47,0)</f>
        <v>0</v>
      </c>
      <c r="AO64" s="117" t="str">
        <f t="shared" si="30"/>
        <v/>
      </c>
      <c r="AP64" s="119" t="str">
        <f t="shared" si="30"/>
        <v/>
      </c>
      <c r="AQ64" s="120" t="str">
        <f t="shared" si="30"/>
        <v/>
      </c>
      <c r="AR64" s="119" t="str">
        <f t="shared" si="30"/>
        <v/>
      </c>
      <c r="AS64" s="120" t="str">
        <f t="shared" si="30"/>
        <v/>
      </c>
      <c r="AT64" s="119" t="str">
        <f t="shared" si="30"/>
        <v/>
      </c>
      <c r="AU64" s="121" t="str">
        <f t="shared" si="30"/>
        <v/>
      </c>
      <c r="AV64" s="126">
        <f>+VLOOKUP($C64,'[1]Project semana avance%'!$A$9:$FA$108,54,0)</f>
        <v>0</v>
      </c>
      <c r="AW64" s="124" t="str">
        <f t="shared" si="27"/>
        <v/>
      </c>
      <c r="AX64" s="119" t="str">
        <f t="shared" si="27"/>
        <v/>
      </c>
      <c r="AY64" s="119" t="str">
        <f t="shared" si="27"/>
        <v/>
      </c>
      <c r="AZ64" s="119" t="str">
        <f t="shared" si="27"/>
        <v/>
      </c>
      <c r="BA64" s="119" t="str">
        <f t="shared" si="27"/>
        <v/>
      </c>
      <c r="BB64" s="119" t="str">
        <f t="shared" si="27"/>
        <v/>
      </c>
      <c r="BC64" s="125" t="str">
        <f t="shared" si="27"/>
        <v/>
      </c>
      <c r="BD64" s="126" t="str">
        <f t="shared" si="32"/>
        <v xml:space="preserve"> </v>
      </c>
      <c r="BE64" s="117"/>
      <c r="BF64" s="118"/>
      <c r="BG64" s="118"/>
      <c r="BH64" s="118"/>
      <c r="BI64" s="118"/>
      <c r="BJ64" s="118"/>
      <c r="BK64" s="118"/>
      <c r="BL64" s="118"/>
      <c r="BM64" s="125"/>
      <c r="BN64" s="162"/>
      <c r="BO64" s="163"/>
      <c r="BP64" s="163"/>
      <c r="BQ64" s="163"/>
      <c r="BR64" s="130"/>
      <c r="BT64" s="6"/>
      <c r="BU64" s="6"/>
      <c r="BV64" s="6"/>
      <c r="BW64" s="6"/>
      <c r="BX64" s="6"/>
      <c r="BY64" s="6"/>
      <c r="BZ64" s="6"/>
      <c r="CA64" s="6"/>
    </row>
    <row r="65" spans="1:82" s="68" customFormat="1" ht="33" customHeight="1" x14ac:dyDescent="0.25">
      <c r="A65" s="70" t="e">
        <v>#N/A</v>
      </c>
      <c r="B65" s="70" t="s">
        <v>122</v>
      </c>
      <c r="C65" s="86" t="s">
        <v>135</v>
      </c>
      <c r="D65" s="109" t="s">
        <v>117</v>
      </c>
      <c r="E65" s="55">
        <f t="shared" si="31"/>
        <v>2</v>
      </c>
      <c r="F65" s="110">
        <v>42591</v>
      </c>
      <c r="G65" s="111">
        <v>42592</v>
      </c>
      <c r="H65" s="88">
        <f t="shared" si="6"/>
        <v>3</v>
      </c>
      <c r="I65" s="111">
        <v>42590</v>
      </c>
      <c r="J65" s="111">
        <v>42592</v>
      </c>
      <c r="K65" s="112">
        <f>+'[1]8. Avance Itemizado'!O65</f>
        <v>50</v>
      </c>
      <c r="L65" s="113">
        <f t="shared" si="12"/>
        <v>50</v>
      </c>
      <c r="M65" s="114">
        <f t="shared" si="13"/>
        <v>16.666666666666668</v>
      </c>
      <c r="N65" s="115" t="str">
        <f>+'[1]8. Avance Itemizado'!K65</f>
        <v>ML</v>
      </c>
      <c r="O65" s="116"/>
      <c r="P65" s="124" t="str">
        <f t="shared" si="21"/>
        <v/>
      </c>
      <c r="Q65" s="118" t="str">
        <f t="shared" si="21"/>
        <v/>
      </c>
      <c r="R65" s="119" t="str">
        <f t="shared" si="21"/>
        <v/>
      </c>
      <c r="S65" s="120" t="str">
        <f t="shared" si="21"/>
        <v/>
      </c>
      <c r="T65" s="119" t="str">
        <f t="shared" si="21"/>
        <v/>
      </c>
      <c r="U65" s="121" t="str">
        <f t="shared" si="21"/>
        <v/>
      </c>
      <c r="V65" s="121" t="str">
        <f t="shared" si="21"/>
        <v/>
      </c>
      <c r="W65" s="122">
        <f>+VLOOKUP(C65,'[1]Project semana avance%'!$A$9:$FA$108,33,0)</f>
        <v>0</v>
      </c>
      <c r="X65" s="157">
        <f>+'[1]8. Avance Itemizado'!AF65</f>
        <v>0</v>
      </c>
      <c r="Y65" s="124" t="str">
        <f t="shared" si="28"/>
        <v/>
      </c>
      <c r="Z65" s="119" t="str">
        <f t="shared" si="28"/>
        <v/>
      </c>
      <c r="AA65" s="119" t="str">
        <f t="shared" si="28"/>
        <v/>
      </c>
      <c r="AB65" s="119" t="str">
        <f t="shared" si="28"/>
        <v/>
      </c>
      <c r="AC65" s="119" t="str">
        <f t="shared" si="28"/>
        <v/>
      </c>
      <c r="AD65" s="119" t="str">
        <f t="shared" si="28"/>
        <v/>
      </c>
      <c r="AE65" s="125" t="str">
        <f t="shared" si="28"/>
        <v/>
      </c>
      <c r="AF65" s="126">
        <f>+VLOOKUP(C65,'[1]Project semana avance%'!$A$9:$FA$108,40,0)</f>
        <v>0</v>
      </c>
      <c r="AG65" s="124" t="str">
        <f t="shared" si="29"/>
        <v/>
      </c>
      <c r="AH65" s="119" t="str">
        <f t="shared" si="29"/>
        <v/>
      </c>
      <c r="AI65" s="119" t="str">
        <f t="shared" si="29"/>
        <v/>
      </c>
      <c r="AJ65" s="119" t="str">
        <f t="shared" si="29"/>
        <v/>
      </c>
      <c r="AK65" s="119" t="str">
        <f t="shared" si="29"/>
        <v/>
      </c>
      <c r="AL65" s="119" t="str">
        <f t="shared" si="29"/>
        <v/>
      </c>
      <c r="AM65" s="125" t="str">
        <f t="shared" si="29"/>
        <v/>
      </c>
      <c r="AN65" s="126">
        <f>+VLOOKUP(C65,'[1]Project semana avance%'!$A$9:$FA$108,47,0)</f>
        <v>0</v>
      </c>
      <c r="AO65" s="117" t="str">
        <f t="shared" si="30"/>
        <v/>
      </c>
      <c r="AP65" s="119" t="str">
        <f t="shared" si="30"/>
        <v/>
      </c>
      <c r="AQ65" s="120" t="str">
        <f t="shared" si="30"/>
        <v/>
      </c>
      <c r="AR65" s="119" t="str">
        <f t="shared" si="30"/>
        <v/>
      </c>
      <c r="AS65" s="120" t="str">
        <f t="shared" si="30"/>
        <v/>
      </c>
      <c r="AT65" s="119" t="str">
        <f t="shared" si="30"/>
        <v/>
      </c>
      <c r="AU65" s="121" t="str">
        <f t="shared" si="30"/>
        <v/>
      </c>
      <c r="AV65" s="126">
        <f>+VLOOKUP($C65,'[1]Project semana avance%'!$A$9:$FA$108,54,0)</f>
        <v>0</v>
      </c>
      <c r="AW65" s="124" t="str">
        <f t="shared" si="27"/>
        <v/>
      </c>
      <c r="AX65" s="119" t="str">
        <f t="shared" si="27"/>
        <v/>
      </c>
      <c r="AY65" s="119" t="str">
        <f t="shared" si="27"/>
        <v/>
      </c>
      <c r="AZ65" s="119" t="str">
        <f t="shared" si="27"/>
        <v/>
      </c>
      <c r="BA65" s="119" t="str">
        <f t="shared" si="27"/>
        <v/>
      </c>
      <c r="BB65" s="119" t="str">
        <f t="shared" si="27"/>
        <v/>
      </c>
      <c r="BC65" s="125" t="str">
        <f t="shared" si="27"/>
        <v/>
      </c>
      <c r="BD65" s="126" t="str">
        <f t="shared" si="32"/>
        <v xml:space="preserve"> </v>
      </c>
      <c r="BE65" s="117"/>
      <c r="BF65" s="118"/>
      <c r="BG65" s="118"/>
      <c r="BH65" s="118"/>
      <c r="BI65" s="118"/>
      <c r="BJ65" s="118"/>
      <c r="BK65" s="118"/>
      <c r="BL65" s="118"/>
      <c r="BM65" s="125"/>
      <c r="BN65" s="162"/>
      <c r="BO65" s="163"/>
      <c r="BP65" s="163"/>
      <c r="BQ65" s="163"/>
      <c r="BR65" s="130"/>
      <c r="BT65" s="69"/>
      <c r="BU65" s="69"/>
      <c r="BV65" s="69"/>
      <c r="BW65" s="69"/>
      <c r="BX65" s="69"/>
      <c r="BY65" s="69"/>
      <c r="BZ65" s="69"/>
      <c r="CA65" s="69"/>
    </row>
    <row r="66" spans="1:82" s="18" customFormat="1" ht="33" customHeight="1" x14ac:dyDescent="0.25">
      <c r="A66" s="86" t="e">
        <v>#N/A</v>
      </c>
      <c r="B66" s="86"/>
      <c r="C66" s="86" t="s">
        <v>136</v>
      </c>
      <c r="D66" s="135" t="s">
        <v>137</v>
      </c>
      <c r="E66" s="88">
        <f>G66-F66+1</f>
        <v>1</v>
      </c>
      <c r="F66" s="136"/>
      <c r="G66" s="136"/>
      <c r="H66" s="88">
        <f t="shared" si="6"/>
        <v>1</v>
      </c>
      <c r="I66" s="137"/>
      <c r="J66" s="137"/>
      <c r="K66" s="138">
        <f>+'[1]8. Avance Itemizado'!O66</f>
        <v>0</v>
      </c>
      <c r="L66" s="139"/>
      <c r="M66" s="140"/>
      <c r="N66" s="141"/>
      <c r="O66" s="142"/>
      <c r="P66" s="150" t="str">
        <f t="shared" si="21"/>
        <v/>
      </c>
      <c r="Q66" s="144" t="str">
        <f t="shared" si="21"/>
        <v/>
      </c>
      <c r="R66" s="145" t="str">
        <f t="shared" si="21"/>
        <v/>
      </c>
      <c r="S66" s="146" t="str">
        <f t="shared" si="21"/>
        <v/>
      </c>
      <c r="T66" s="145" t="str">
        <f t="shared" si="21"/>
        <v/>
      </c>
      <c r="U66" s="147" t="str">
        <f t="shared" si="21"/>
        <v/>
      </c>
      <c r="V66" s="147" t="str">
        <f t="shared" si="21"/>
        <v/>
      </c>
      <c r="W66" s="148"/>
      <c r="X66" s="149">
        <f>+'[1]8. Avance Itemizado'!AF66</f>
        <v>0</v>
      </c>
      <c r="Y66" s="150" t="str">
        <f t="shared" si="28"/>
        <v/>
      </c>
      <c r="Z66" s="145" t="str">
        <f t="shared" si="28"/>
        <v/>
      </c>
      <c r="AA66" s="145" t="str">
        <f t="shared" si="28"/>
        <v/>
      </c>
      <c r="AB66" s="145" t="str">
        <f t="shared" si="28"/>
        <v/>
      </c>
      <c r="AC66" s="145" t="str">
        <f t="shared" si="28"/>
        <v/>
      </c>
      <c r="AD66" s="145" t="str">
        <f t="shared" si="28"/>
        <v/>
      </c>
      <c r="AE66" s="151" t="str">
        <f t="shared" si="28"/>
        <v/>
      </c>
      <c r="AF66" s="152"/>
      <c r="AG66" s="150" t="str">
        <f t="shared" si="29"/>
        <v/>
      </c>
      <c r="AH66" s="145" t="str">
        <f t="shared" si="29"/>
        <v/>
      </c>
      <c r="AI66" s="145" t="str">
        <f t="shared" si="29"/>
        <v/>
      </c>
      <c r="AJ66" s="145" t="str">
        <f t="shared" si="29"/>
        <v/>
      </c>
      <c r="AK66" s="145" t="str">
        <f t="shared" si="29"/>
        <v/>
      </c>
      <c r="AL66" s="145" t="str">
        <f t="shared" si="29"/>
        <v/>
      </c>
      <c r="AM66" s="151" t="str">
        <f t="shared" si="29"/>
        <v/>
      </c>
      <c r="AN66" s="152"/>
      <c r="AO66" s="143" t="str">
        <f t="shared" si="30"/>
        <v/>
      </c>
      <c r="AP66" s="145" t="str">
        <f t="shared" si="30"/>
        <v/>
      </c>
      <c r="AQ66" s="146" t="str">
        <f t="shared" si="30"/>
        <v/>
      </c>
      <c r="AR66" s="145" t="str">
        <f t="shared" si="30"/>
        <v/>
      </c>
      <c r="AS66" s="146" t="str">
        <f t="shared" si="30"/>
        <v/>
      </c>
      <c r="AT66" s="145" t="str">
        <f t="shared" si="30"/>
        <v/>
      </c>
      <c r="AU66" s="147" t="str">
        <f t="shared" si="30"/>
        <v/>
      </c>
      <c r="AV66" s="152"/>
      <c r="AW66" s="150" t="str">
        <f t="shared" si="27"/>
        <v/>
      </c>
      <c r="AX66" s="145" t="str">
        <f t="shared" si="27"/>
        <v/>
      </c>
      <c r="AY66" s="145" t="str">
        <f t="shared" si="27"/>
        <v/>
      </c>
      <c r="AZ66" s="145" t="str">
        <f t="shared" si="27"/>
        <v/>
      </c>
      <c r="BA66" s="145" t="str">
        <f t="shared" si="27"/>
        <v/>
      </c>
      <c r="BB66" s="145" t="str">
        <f t="shared" si="27"/>
        <v/>
      </c>
      <c r="BC66" s="151" t="str">
        <f t="shared" si="27"/>
        <v/>
      </c>
      <c r="BD66" s="152" t="str">
        <f t="shared" si="32"/>
        <v xml:space="preserve"> </v>
      </c>
      <c r="BE66" s="143"/>
      <c r="BF66" s="144"/>
      <c r="BG66" s="144"/>
      <c r="BH66" s="144"/>
      <c r="BI66" s="144"/>
      <c r="BJ66" s="144"/>
      <c r="BK66" s="144"/>
      <c r="BL66" s="144"/>
      <c r="BM66" s="151"/>
      <c r="BN66" s="160"/>
      <c r="BO66" s="161"/>
      <c r="BP66" s="161"/>
      <c r="BQ66" s="161"/>
      <c r="BR66" s="156"/>
      <c r="BT66" s="6"/>
      <c r="BU66" s="6"/>
      <c r="BV66" s="6"/>
      <c r="BW66" s="6"/>
      <c r="BX66" s="6"/>
      <c r="BY66" s="6"/>
      <c r="BZ66" s="6"/>
      <c r="CA66" s="6"/>
      <c r="CB66" s="158"/>
      <c r="CC66" s="158"/>
      <c r="CD66" s="158"/>
    </row>
    <row r="67" spans="1:82" s="18" customFormat="1" ht="30" customHeight="1" x14ac:dyDescent="0.2">
      <c r="A67" s="86" t="e">
        <v>#N/A</v>
      </c>
      <c r="B67" s="86" t="s">
        <v>120</v>
      </c>
      <c r="C67" s="86" t="s">
        <v>138</v>
      </c>
      <c r="D67" s="109" t="s">
        <v>109</v>
      </c>
      <c r="E67" s="88">
        <f>G67-F67+1</f>
        <v>2</v>
      </c>
      <c r="F67" s="110">
        <v>42593</v>
      </c>
      <c r="G67" s="111">
        <v>42594</v>
      </c>
      <c r="H67" s="88">
        <f t="shared" si="6"/>
        <v>3</v>
      </c>
      <c r="I67" s="111">
        <v>42592</v>
      </c>
      <c r="J67" s="111">
        <v>42594</v>
      </c>
      <c r="K67" s="112">
        <f>+'[1]8. Avance Itemizado'!O67</f>
        <v>50</v>
      </c>
      <c r="L67" s="113">
        <f t="shared" si="12"/>
        <v>50</v>
      </c>
      <c r="M67" s="114">
        <f t="shared" si="13"/>
        <v>16.666666666666668</v>
      </c>
      <c r="N67" s="115" t="str">
        <f>+'[1]8. Avance Itemizado'!K67</f>
        <v>ML</v>
      </c>
      <c r="O67" s="116"/>
      <c r="P67" s="124" t="str">
        <f t="shared" si="21"/>
        <v/>
      </c>
      <c r="Q67" s="118" t="str">
        <f t="shared" si="21"/>
        <v/>
      </c>
      <c r="R67" s="119" t="str">
        <f t="shared" si="21"/>
        <v/>
      </c>
      <c r="S67" s="120" t="str">
        <f t="shared" si="21"/>
        <v/>
      </c>
      <c r="T67" s="119" t="str">
        <f t="shared" si="21"/>
        <v/>
      </c>
      <c r="U67" s="121" t="str">
        <f t="shared" si="21"/>
        <v/>
      </c>
      <c r="V67" s="121" t="str">
        <f t="shared" si="21"/>
        <v/>
      </c>
      <c r="W67" s="122">
        <f>+VLOOKUP(C67,'[1]Project semana avance%'!$A$9:$FA$108,33,0)</f>
        <v>0</v>
      </c>
      <c r="X67" s="157">
        <f>+'[1]8. Avance Itemizado'!AF67</f>
        <v>0</v>
      </c>
      <c r="Y67" s="124" t="str">
        <f t="shared" si="28"/>
        <v/>
      </c>
      <c r="Z67" s="119" t="str">
        <f t="shared" si="28"/>
        <v/>
      </c>
      <c r="AA67" s="119" t="str">
        <f t="shared" si="28"/>
        <v/>
      </c>
      <c r="AB67" s="119" t="str">
        <f t="shared" si="28"/>
        <v/>
      </c>
      <c r="AC67" s="119" t="str">
        <f t="shared" si="28"/>
        <v/>
      </c>
      <c r="AD67" s="119" t="str">
        <f t="shared" si="28"/>
        <v/>
      </c>
      <c r="AE67" s="125" t="str">
        <f t="shared" si="28"/>
        <v/>
      </c>
      <c r="AF67" s="126">
        <f>+VLOOKUP(C67,'[1]Project semana avance%'!$A$9:$FA$108,40,0)</f>
        <v>0</v>
      </c>
      <c r="AG67" s="124" t="str">
        <f t="shared" si="29"/>
        <v/>
      </c>
      <c r="AH67" s="119" t="str">
        <f t="shared" si="29"/>
        <v/>
      </c>
      <c r="AI67" s="119" t="str">
        <f t="shared" si="29"/>
        <v/>
      </c>
      <c r="AJ67" s="119" t="str">
        <f t="shared" si="29"/>
        <v/>
      </c>
      <c r="AK67" s="119" t="str">
        <f t="shared" si="29"/>
        <v/>
      </c>
      <c r="AL67" s="119" t="str">
        <f t="shared" si="29"/>
        <v/>
      </c>
      <c r="AM67" s="125" t="str">
        <f t="shared" si="29"/>
        <v/>
      </c>
      <c r="AN67" s="126">
        <f>+VLOOKUP(C67,'[1]Project semana avance%'!$A$9:$FA$108,47,0)</f>
        <v>0</v>
      </c>
      <c r="AO67" s="117" t="str">
        <f t="shared" si="30"/>
        <v/>
      </c>
      <c r="AP67" s="119" t="str">
        <f t="shared" si="30"/>
        <v/>
      </c>
      <c r="AQ67" s="120" t="str">
        <f t="shared" si="30"/>
        <v/>
      </c>
      <c r="AR67" s="119" t="str">
        <f t="shared" si="30"/>
        <v/>
      </c>
      <c r="AS67" s="120" t="str">
        <f t="shared" si="30"/>
        <v/>
      </c>
      <c r="AT67" s="119" t="str">
        <f t="shared" si="30"/>
        <v/>
      </c>
      <c r="AU67" s="121" t="str">
        <f t="shared" si="30"/>
        <v/>
      </c>
      <c r="AV67" s="126">
        <f>+VLOOKUP($C67,'[1]Project semana avance%'!$A$9:$FA$108,54,0)</f>
        <v>0</v>
      </c>
      <c r="AW67" s="124" t="str">
        <f t="shared" si="27"/>
        <v/>
      </c>
      <c r="AX67" s="119" t="str">
        <f t="shared" si="27"/>
        <v/>
      </c>
      <c r="AY67" s="119" t="str">
        <f t="shared" si="27"/>
        <v/>
      </c>
      <c r="AZ67" s="119" t="str">
        <f t="shared" si="27"/>
        <v/>
      </c>
      <c r="BA67" s="119" t="str">
        <f t="shared" si="27"/>
        <v/>
      </c>
      <c r="BB67" s="119" t="str">
        <f t="shared" si="27"/>
        <v/>
      </c>
      <c r="BC67" s="125" t="str">
        <f t="shared" si="27"/>
        <v/>
      </c>
      <c r="BD67" s="126" t="str">
        <f t="shared" si="32"/>
        <v xml:space="preserve"> </v>
      </c>
      <c r="BE67" s="117"/>
      <c r="BF67" s="118"/>
      <c r="BG67" s="118"/>
      <c r="BH67" s="118"/>
      <c r="BI67" s="118"/>
      <c r="BJ67" s="118"/>
      <c r="BK67" s="118"/>
      <c r="BL67" s="118"/>
      <c r="BM67" s="125"/>
      <c r="BN67" s="162"/>
      <c r="BO67" s="163"/>
      <c r="BP67" s="163"/>
      <c r="BQ67" s="163"/>
      <c r="BR67" s="130"/>
      <c r="BT67" s="6"/>
      <c r="BU67" s="6"/>
      <c r="BV67" s="6"/>
      <c r="BW67" s="6"/>
      <c r="BX67" s="6"/>
      <c r="BY67" s="6"/>
      <c r="BZ67" s="6"/>
      <c r="CA67" s="6"/>
      <c r="CB67" s="158"/>
      <c r="CC67" s="158"/>
      <c r="CD67" s="158"/>
    </row>
    <row r="68" spans="1:82" s="18" customFormat="1" ht="33" customHeight="1" x14ac:dyDescent="0.2">
      <c r="A68" s="86" t="e">
        <v>#N/A</v>
      </c>
      <c r="B68" s="86" t="s">
        <v>120</v>
      </c>
      <c r="C68" s="86" t="s">
        <v>139</v>
      </c>
      <c r="D68" s="109" t="s">
        <v>124</v>
      </c>
      <c r="E68" s="88">
        <f t="shared" ref="E68:E107" si="33">G68-F68+1</f>
        <v>2</v>
      </c>
      <c r="F68" s="110">
        <v>42597</v>
      </c>
      <c r="G68" s="111">
        <v>42598</v>
      </c>
      <c r="H68" s="88">
        <f t="shared" si="6"/>
        <v>5</v>
      </c>
      <c r="I68" s="111">
        <v>42594</v>
      </c>
      <c r="J68" s="111">
        <v>42598</v>
      </c>
      <c r="K68" s="112">
        <f>+'[1]8. Avance Itemizado'!O68</f>
        <v>50</v>
      </c>
      <c r="L68" s="113">
        <f t="shared" si="12"/>
        <v>50</v>
      </c>
      <c r="M68" s="114">
        <f t="shared" si="13"/>
        <v>10</v>
      </c>
      <c r="N68" s="115" t="str">
        <f>+'[1]8. Avance Itemizado'!K68</f>
        <v>ML</v>
      </c>
      <c r="O68" s="116"/>
      <c r="P68" s="124" t="str">
        <f t="shared" si="21"/>
        <v/>
      </c>
      <c r="Q68" s="118" t="str">
        <f t="shared" si="21"/>
        <v/>
      </c>
      <c r="R68" s="119" t="str">
        <f t="shared" si="21"/>
        <v/>
      </c>
      <c r="S68" s="120" t="str">
        <f t="shared" si="21"/>
        <v/>
      </c>
      <c r="T68" s="119" t="str">
        <f t="shared" si="21"/>
        <v/>
      </c>
      <c r="U68" s="121" t="str">
        <f t="shared" si="21"/>
        <v/>
      </c>
      <c r="V68" s="121" t="str">
        <f t="shared" si="21"/>
        <v/>
      </c>
      <c r="W68" s="122">
        <f>+VLOOKUP(C68,'[1]Project semana avance%'!$A$9:$FA$108,33,0)</f>
        <v>0</v>
      </c>
      <c r="X68" s="157">
        <f>+'[1]8. Avance Itemizado'!AF68</f>
        <v>0</v>
      </c>
      <c r="Y68" s="124" t="str">
        <f t="shared" si="28"/>
        <v/>
      </c>
      <c r="Z68" s="119" t="str">
        <f t="shared" si="28"/>
        <v/>
      </c>
      <c r="AA68" s="119" t="str">
        <f t="shared" si="28"/>
        <v/>
      </c>
      <c r="AB68" s="119" t="str">
        <f t="shared" si="28"/>
        <v/>
      </c>
      <c r="AC68" s="119" t="str">
        <f t="shared" si="28"/>
        <v/>
      </c>
      <c r="AD68" s="119" t="str">
        <f t="shared" si="28"/>
        <v/>
      </c>
      <c r="AE68" s="125" t="str">
        <f t="shared" si="28"/>
        <v/>
      </c>
      <c r="AF68" s="126">
        <f>+VLOOKUP(C68,'[1]Project semana avance%'!$A$9:$FA$108,40,0)</f>
        <v>0</v>
      </c>
      <c r="AG68" s="124" t="str">
        <f t="shared" si="29"/>
        <v/>
      </c>
      <c r="AH68" s="119" t="str">
        <f t="shared" si="29"/>
        <v/>
      </c>
      <c r="AI68" s="119" t="str">
        <f t="shared" si="29"/>
        <v/>
      </c>
      <c r="AJ68" s="119" t="str">
        <f t="shared" si="29"/>
        <v/>
      </c>
      <c r="AK68" s="119" t="str">
        <f t="shared" si="29"/>
        <v/>
      </c>
      <c r="AL68" s="119" t="str">
        <f t="shared" si="29"/>
        <v/>
      </c>
      <c r="AM68" s="125" t="str">
        <f t="shared" si="29"/>
        <v/>
      </c>
      <c r="AN68" s="126">
        <f>+VLOOKUP(C68,'[1]Project semana avance%'!$A$9:$FA$108,47,0)</f>
        <v>0</v>
      </c>
      <c r="AO68" s="117" t="str">
        <f t="shared" si="30"/>
        <v/>
      </c>
      <c r="AP68" s="119" t="str">
        <f t="shared" si="30"/>
        <v/>
      </c>
      <c r="AQ68" s="120" t="str">
        <f t="shared" si="30"/>
        <v/>
      </c>
      <c r="AR68" s="119" t="str">
        <f t="shared" si="30"/>
        <v/>
      </c>
      <c r="AS68" s="120" t="str">
        <f t="shared" si="30"/>
        <v/>
      </c>
      <c r="AT68" s="119" t="str">
        <f t="shared" si="30"/>
        <v/>
      </c>
      <c r="AU68" s="121" t="str">
        <f t="shared" si="30"/>
        <v/>
      </c>
      <c r="AV68" s="126">
        <f>+VLOOKUP($C68,'[1]Project semana avance%'!$A$9:$FA$108,54,0)</f>
        <v>0</v>
      </c>
      <c r="AW68" s="124" t="str">
        <f t="shared" si="27"/>
        <v/>
      </c>
      <c r="AX68" s="119" t="str">
        <f t="shared" si="27"/>
        <v/>
      </c>
      <c r="AY68" s="119" t="str">
        <f t="shared" si="27"/>
        <v/>
      </c>
      <c r="AZ68" s="119" t="str">
        <f t="shared" si="27"/>
        <v/>
      </c>
      <c r="BA68" s="119" t="str">
        <f t="shared" si="27"/>
        <v/>
      </c>
      <c r="BB68" s="119" t="str">
        <f t="shared" si="27"/>
        <v/>
      </c>
      <c r="BC68" s="125" t="str">
        <f t="shared" si="27"/>
        <v/>
      </c>
      <c r="BD68" s="126" t="str">
        <f t="shared" si="32"/>
        <v xml:space="preserve"> </v>
      </c>
      <c r="BE68" s="117"/>
      <c r="BF68" s="118"/>
      <c r="BG68" s="118"/>
      <c r="BH68" s="118"/>
      <c r="BI68" s="118"/>
      <c r="BJ68" s="118"/>
      <c r="BK68" s="118"/>
      <c r="BL68" s="118"/>
      <c r="BM68" s="125"/>
      <c r="BN68" s="162"/>
      <c r="BO68" s="163"/>
      <c r="BP68" s="163"/>
      <c r="BQ68" s="163"/>
      <c r="BR68" s="130"/>
      <c r="BT68" s="6"/>
      <c r="BU68" s="6"/>
      <c r="BV68" s="6"/>
      <c r="BW68" s="6"/>
      <c r="BX68" s="6"/>
      <c r="BY68" s="6"/>
      <c r="BZ68" s="6"/>
      <c r="CA68" s="6"/>
      <c r="CB68" s="158"/>
      <c r="CC68" s="158"/>
      <c r="CD68" s="158"/>
    </row>
    <row r="69" spans="1:82" s="18" customFormat="1" ht="48" customHeight="1" x14ac:dyDescent="0.2">
      <c r="A69" s="86" t="e">
        <v>#N/A</v>
      </c>
      <c r="B69" s="86" t="s">
        <v>120</v>
      </c>
      <c r="C69" s="86" t="s">
        <v>140</v>
      </c>
      <c r="D69" s="109" t="s">
        <v>113</v>
      </c>
      <c r="E69" s="88">
        <f t="shared" si="33"/>
        <v>2</v>
      </c>
      <c r="F69" s="110">
        <v>42599</v>
      </c>
      <c r="G69" s="111">
        <v>42600</v>
      </c>
      <c r="H69" s="88">
        <f t="shared" si="6"/>
        <v>3</v>
      </c>
      <c r="I69" s="111">
        <v>42598</v>
      </c>
      <c r="J69" s="111">
        <v>42600</v>
      </c>
      <c r="K69" s="112">
        <f>+'[1]8. Avance Itemizado'!O69</f>
        <v>50</v>
      </c>
      <c r="L69" s="113">
        <f t="shared" si="12"/>
        <v>50</v>
      </c>
      <c r="M69" s="114">
        <f t="shared" si="13"/>
        <v>16.666666666666668</v>
      </c>
      <c r="N69" s="115" t="str">
        <f>+'[1]8. Avance Itemizado'!K69</f>
        <v>ML</v>
      </c>
      <c r="O69" s="116"/>
      <c r="P69" s="124" t="str">
        <f t="shared" ref="P69:V107" si="34">+IF(P$11&lt;$I69,"",IF(P$11&lt;=$J69,"A1",""))</f>
        <v/>
      </c>
      <c r="Q69" s="118" t="str">
        <f t="shared" si="34"/>
        <v/>
      </c>
      <c r="R69" s="119" t="str">
        <f t="shared" si="34"/>
        <v/>
      </c>
      <c r="S69" s="120" t="str">
        <f t="shared" si="34"/>
        <v/>
      </c>
      <c r="T69" s="119" t="str">
        <f t="shared" si="34"/>
        <v/>
      </c>
      <c r="U69" s="121" t="str">
        <f t="shared" si="34"/>
        <v/>
      </c>
      <c r="V69" s="121" t="str">
        <f t="shared" si="34"/>
        <v/>
      </c>
      <c r="W69" s="122">
        <f>+VLOOKUP(C69,'[1]Project semana avance%'!$A$9:$FA$108,33,0)</f>
        <v>0</v>
      </c>
      <c r="X69" s="157">
        <f>+'[1]8. Avance Itemizado'!AF69</f>
        <v>0</v>
      </c>
      <c r="Y69" s="124" t="str">
        <f t="shared" si="28"/>
        <v/>
      </c>
      <c r="Z69" s="119" t="str">
        <f t="shared" si="28"/>
        <v/>
      </c>
      <c r="AA69" s="119" t="str">
        <f t="shared" si="28"/>
        <v/>
      </c>
      <c r="AB69" s="119" t="str">
        <f t="shared" si="28"/>
        <v/>
      </c>
      <c r="AC69" s="119" t="str">
        <f t="shared" si="28"/>
        <v/>
      </c>
      <c r="AD69" s="119" t="str">
        <f t="shared" si="28"/>
        <v/>
      </c>
      <c r="AE69" s="125" t="str">
        <f t="shared" si="28"/>
        <v/>
      </c>
      <c r="AF69" s="126">
        <f>+VLOOKUP(C69,'[1]Project semana avance%'!$A$9:$FA$108,40,0)</f>
        <v>0</v>
      </c>
      <c r="AG69" s="124" t="str">
        <f t="shared" si="29"/>
        <v/>
      </c>
      <c r="AH69" s="119" t="str">
        <f t="shared" si="29"/>
        <v/>
      </c>
      <c r="AI69" s="119" t="str">
        <f t="shared" si="29"/>
        <v/>
      </c>
      <c r="AJ69" s="119" t="str">
        <f t="shared" si="29"/>
        <v/>
      </c>
      <c r="AK69" s="119" t="str">
        <f t="shared" si="29"/>
        <v/>
      </c>
      <c r="AL69" s="119" t="str">
        <f t="shared" si="29"/>
        <v/>
      </c>
      <c r="AM69" s="125" t="str">
        <f t="shared" si="29"/>
        <v/>
      </c>
      <c r="AN69" s="126">
        <f>+VLOOKUP(C69,'[1]Project semana avance%'!$A$9:$FA$108,47,0)</f>
        <v>0</v>
      </c>
      <c r="AO69" s="117" t="str">
        <f t="shared" si="30"/>
        <v/>
      </c>
      <c r="AP69" s="119" t="str">
        <f t="shared" si="30"/>
        <v/>
      </c>
      <c r="AQ69" s="120" t="str">
        <f t="shared" si="30"/>
        <v/>
      </c>
      <c r="AR69" s="119" t="str">
        <f t="shared" si="30"/>
        <v/>
      </c>
      <c r="AS69" s="120" t="str">
        <f t="shared" si="30"/>
        <v/>
      </c>
      <c r="AT69" s="119" t="str">
        <f t="shared" si="30"/>
        <v/>
      </c>
      <c r="AU69" s="121" t="str">
        <f t="shared" si="30"/>
        <v/>
      </c>
      <c r="AV69" s="126">
        <f>+VLOOKUP($C69,'[1]Project semana avance%'!$A$9:$FA$108,54,0)</f>
        <v>0</v>
      </c>
      <c r="AW69" s="124" t="str">
        <f t="shared" si="27"/>
        <v/>
      </c>
      <c r="AX69" s="119" t="str">
        <f t="shared" si="27"/>
        <v/>
      </c>
      <c r="AY69" s="119" t="str">
        <f t="shared" si="27"/>
        <v/>
      </c>
      <c r="AZ69" s="119" t="str">
        <f t="shared" si="27"/>
        <v/>
      </c>
      <c r="BA69" s="119" t="str">
        <f t="shared" si="27"/>
        <v/>
      </c>
      <c r="BB69" s="119" t="str">
        <f t="shared" si="27"/>
        <v/>
      </c>
      <c r="BC69" s="125" t="str">
        <f t="shared" si="27"/>
        <v/>
      </c>
      <c r="BD69" s="126" t="str">
        <f t="shared" si="32"/>
        <v xml:space="preserve"> </v>
      </c>
      <c r="BE69" s="117"/>
      <c r="BF69" s="118"/>
      <c r="BG69" s="118"/>
      <c r="BH69" s="118"/>
      <c r="BI69" s="118"/>
      <c r="BJ69" s="118"/>
      <c r="BK69" s="118"/>
      <c r="BL69" s="118"/>
      <c r="BM69" s="125"/>
      <c r="BN69" s="162"/>
      <c r="BO69" s="163"/>
      <c r="BP69" s="163"/>
      <c r="BQ69" s="163"/>
      <c r="BR69" s="130"/>
      <c r="BT69" s="6"/>
      <c r="BU69" s="6"/>
      <c r="BV69" s="6"/>
      <c r="BW69" s="6"/>
      <c r="BX69" s="6"/>
      <c r="BY69" s="6"/>
      <c r="BZ69" s="6"/>
      <c r="CA69" s="6"/>
      <c r="CB69" s="158"/>
      <c r="CC69" s="158"/>
      <c r="CD69" s="158"/>
    </row>
    <row r="70" spans="1:82" s="18" customFormat="1" ht="47.25" customHeight="1" x14ac:dyDescent="0.2">
      <c r="A70" s="86" t="e">
        <v>#N/A</v>
      </c>
      <c r="B70" s="86" t="s">
        <v>120</v>
      </c>
      <c r="C70" s="86" t="s">
        <v>141</v>
      </c>
      <c r="D70" s="109" t="s">
        <v>115</v>
      </c>
      <c r="E70" s="88">
        <f t="shared" si="33"/>
        <v>2</v>
      </c>
      <c r="F70" s="110">
        <v>42599</v>
      </c>
      <c r="G70" s="111">
        <v>42600</v>
      </c>
      <c r="H70" s="88">
        <f t="shared" si="6"/>
        <v>3</v>
      </c>
      <c r="I70" s="111">
        <v>42598</v>
      </c>
      <c r="J70" s="111">
        <v>42600</v>
      </c>
      <c r="K70" s="112">
        <f>+'[1]8. Avance Itemizado'!O70</f>
        <v>50</v>
      </c>
      <c r="L70" s="113">
        <f t="shared" si="12"/>
        <v>50</v>
      </c>
      <c r="M70" s="114">
        <f t="shared" si="13"/>
        <v>16.666666666666668</v>
      </c>
      <c r="N70" s="115" t="str">
        <f>+'[1]8. Avance Itemizado'!K70</f>
        <v>ML</v>
      </c>
      <c r="O70" s="116"/>
      <c r="P70" s="124" t="str">
        <f t="shared" si="34"/>
        <v/>
      </c>
      <c r="Q70" s="118" t="str">
        <f t="shared" si="34"/>
        <v/>
      </c>
      <c r="R70" s="119" t="str">
        <f t="shared" si="34"/>
        <v/>
      </c>
      <c r="S70" s="120" t="str">
        <f t="shared" si="34"/>
        <v/>
      </c>
      <c r="T70" s="119" t="str">
        <f t="shared" si="34"/>
        <v/>
      </c>
      <c r="U70" s="121" t="str">
        <f t="shared" si="34"/>
        <v/>
      </c>
      <c r="V70" s="121" t="str">
        <f t="shared" si="34"/>
        <v/>
      </c>
      <c r="W70" s="122">
        <f>+VLOOKUP(C70,'[1]Project semana avance%'!$A$9:$FA$108,33,0)</f>
        <v>0</v>
      </c>
      <c r="X70" s="157">
        <f>+'[1]8. Avance Itemizado'!AF70</f>
        <v>0</v>
      </c>
      <c r="Y70" s="124" t="str">
        <f t="shared" si="28"/>
        <v/>
      </c>
      <c r="Z70" s="119" t="str">
        <f t="shared" si="28"/>
        <v/>
      </c>
      <c r="AA70" s="119" t="str">
        <f t="shared" si="28"/>
        <v/>
      </c>
      <c r="AB70" s="119" t="str">
        <f t="shared" si="28"/>
        <v/>
      </c>
      <c r="AC70" s="119" t="str">
        <f t="shared" si="28"/>
        <v/>
      </c>
      <c r="AD70" s="119" t="str">
        <f t="shared" si="28"/>
        <v/>
      </c>
      <c r="AE70" s="125" t="str">
        <f t="shared" si="28"/>
        <v/>
      </c>
      <c r="AF70" s="126">
        <f>+VLOOKUP(C70,'[1]Project semana avance%'!$A$9:$FA$108,40,0)</f>
        <v>0</v>
      </c>
      <c r="AG70" s="124" t="str">
        <f t="shared" si="29"/>
        <v/>
      </c>
      <c r="AH70" s="119" t="str">
        <f t="shared" si="29"/>
        <v/>
      </c>
      <c r="AI70" s="119" t="str">
        <f t="shared" si="29"/>
        <v/>
      </c>
      <c r="AJ70" s="119" t="str">
        <f t="shared" si="29"/>
        <v/>
      </c>
      <c r="AK70" s="119" t="str">
        <f t="shared" si="29"/>
        <v/>
      </c>
      <c r="AL70" s="119" t="str">
        <f t="shared" si="29"/>
        <v/>
      </c>
      <c r="AM70" s="125" t="str">
        <f t="shared" si="29"/>
        <v/>
      </c>
      <c r="AN70" s="126">
        <f>+VLOOKUP(C70,'[1]Project semana avance%'!$A$9:$FA$108,47,0)</f>
        <v>0</v>
      </c>
      <c r="AO70" s="117" t="str">
        <f t="shared" si="30"/>
        <v/>
      </c>
      <c r="AP70" s="119" t="str">
        <f t="shared" si="30"/>
        <v/>
      </c>
      <c r="AQ70" s="120" t="str">
        <f t="shared" si="30"/>
        <v/>
      </c>
      <c r="AR70" s="119" t="str">
        <f t="shared" si="30"/>
        <v/>
      </c>
      <c r="AS70" s="120" t="str">
        <f t="shared" si="30"/>
        <v/>
      </c>
      <c r="AT70" s="119" t="str">
        <f t="shared" si="30"/>
        <v/>
      </c>
      <c r="AU70" s="121" t="str">
        <f t="shared" si="30"/>
        <v/>
      </c>
      <c r="AV70" s="126">
        <f>+VLOOKUP($C70,'[1]Project semana avance%'!$A$9:$FA$108,54,0)</f>
        <v>0</v>
      </c>
      <c r="AW70" s="124" t="str">
        <f t="shared" si="27"/>
        <v/>
      </c>
      <c r="AX70" s="119" t="str">
        <f t="shared" si="27"/>
        <v/>
      </c>
      <c r="AY70" s="119" t="str">
        <f t="shared" si="27"/>
        <v/>
      </c>
      <c r="AZ70" s="119" t="str">
        <f t="shared" si="27"/>
        <v/>
      </c>
      <c r="BA70" s="119" t="str">
        <f t="shared" si="27"/>
        <v/>
      </c>
      <c r="BB70" s="119" t="str">
        <f t="shared" si="27"/>
        <v/>
      </c>
      <c r="BC70" s="125" t="str">
        <f t="shared" si="27"/>
        <v/>
      </c>
      <c r="BD70" s="126" t="str">
        <f t="shared" si="32"/>
        <v xml:space="preserve"> </v>
      </c>
      <c r="BE70" s="117"/>
      <c r="BF70" s="118"/>
      <c r="BG70" s="118"/>
      <c r="BH70" s="118"/>
      <c r="BI70" s="118"/>
      <c r="BJ70" s="118"/>
      <c r="BK70" s="118"/>
      <c r="BL70" s="118"/>
      <c r="BM70" s="125"/>
      <c r="BN70" s="127"/>
      <c r="BO70" s="128"/>
      <c r="BP70" s="129"/>
      <c r="BQ70" s="128"/>
      <c r="BR70" s="130"/>
      <c r="BT70" s="6"/>
      <c r="BU70" s="6"/>
      <c r="BV70" s="6"/>
      <c r="BW70" s="6"/>
      <c r="BX70" s="6"/>
      <c r="BY70" s="6"/>
      <c r="BZ70" s="6"/>
      <c r="CA70" s="6"/>
      <c r="CB70" s="158"/>
      <c r="CC70" s="158"/>
      <c r="CD70" s="158"/>
    </row>
    <row r="71" spans="1:82" s="18" customFormat="1" ht="24.75" customHeight="1" x14ac:dyDescent="0.2">
      <c r="A71" s="86"/>
      <c r="B71" s="86"/>
      <c r="C71" s="86" t="s">
        <v>142</v>
      </c>
      <c r="D71" s="164" t="s">
        <v>117</v>
      </c>
      <c r="E71" s="88">
        <f t="shared" si="33"/>
        <v>4</v>
      </c>
      <c r="F71" s="110">
        <v>42601</v>
      </c>
      <c r="G71" s="111">
        <v>42604</v>
      </c>
      <c r="H71" s="88">
        <f t="shared" si="6"/>
        <v>5</v>
      </c>
      <c r="I71" s="111">
        <v>42600</v>
      </c>
      <c r="J71" s="111">
        <v>42604</v>
      </c>
      <c r="K71" s="112">
        <f>+'[1]8. Avance Itemizado'!O71</f>
        <v>50</v>
      </c>
      <c r="L71" s="113">
        <f t="shared" si="12"/>
        <v>50</v>
      </c>
      <c r="M71" s="114">
        <f t="shared" si="13"/>
        <v>10</v>
      </c>
      <c r="N71" s="115" t="str">
        <f>+'[1]8. Avance Itemizado'!K71</f>
        <v>ML</v>
      </c>
      <c r="O71" s="116"/>
      <c r="P71" s="124" t="str">
        <f t="shared" si="34"/>
        <v/>
      </c>
      <c r="Q71" s="118" t="str">
        <f t="shared" si="34"/>
        <v/>
      </c>
      <c r="R71" s="119" t="str">
        <f t="shared" si="34"/>
        <v/>
      </c>
      <c r="S71" s="120" t="str">
        <f t="shared" si="34"/>
        <v/>
      </c>
      <c r="T71" s="119" t="str">
        <f t="shared" si="34"/>
        <v/>
      </c>
      <c r="U71" s="121" t="str">
        <f t="shared" si="34"/>
        <v/>
      </c>
      <c r="V71" s="121" t="str">
        <f t="shared" si="34"/>
        <v/>
      </c>
      <c r="W71" s="122">
        <f>+VLOOKUP(C71,'[1]Project semana avance%'!$A$9:$FA$108,33,0)</f>
        <v>0</v>
      </c>
      <c r="X71" s="157">
        <f>+'[1]8. Avance Itemizado'!AF71</f>
        <v>0</v>
      </c>
      <c r="Y71" s="124" t="str">
        <f t="shared" ref="Y71:AE107" si="35">+IF(Y$11&lt;$I71,"",IF(Y$11&lt;=$J71,"A1",""))</f>
        <v/>
      </c>
      <c r="Z71" s="119" t="str">
        <f t="shared" si="35"/>
        <v/>
      </c>
      <c r="AA71" s="119" t="str">
        <f t="shared" si="35"/>
        <v/>
      </c>
      <c r="AB71" s="119" t="str">
        <f t="shared" si="35"/>
        <v/>
      </c>
      <c r="AC71" s="119" t="str">
        <f t="shared" si="35"/>
        <v/>
      </c>
      <c r="AD71" s="119" t="str">
        <f t="shared" si="35"/>
        <v/>
      </c>
      <c r="AE71" s="125" t="str">
        <f t="shared" si="35"/>
        <v/>
      </c>
      <c r="AF71" s="126">
        <f>+VLOOKUP(C71,'[1]Project semana avance%'!$A$9:$FA$108,40,0)</f>
        <v>0</v>
      </c>
      <c r="AG71" s="124" t="str">
        <f t="shared" ref="AG71:AM107" si="36">+IF(AG$11&lt;$I71,"",IF(AG$11&lt;=$J71,"A1",""))</f>
        <v/>
      </c>
      <c r="AH71" s="119" t="str">
        <f t="shared" si="36"/>
        <v/>
      </c>
      <c r="AI71" s="119" t="str">
        <f t="shared" si="36"/>
        <v/>
      </c>
      <c r="AJ71" s="119" t="str">
        <f t="shared" si="36"/>
        <v/>
      </c>
      <c r="AK71" s="119" t="str">
        <f t="shared" si="36"/>
        <v/>
      </c>
      <c r="AL71" s="119" t="str">
        <f t="shared" si="36"/>
        <v/>
      </c>
      <c r="AM71" s="125" t="str">
        <f t="shared" si="36"/>
        <v/>
      </c>
      <c r="AN71" s="126">
        <f>+VLOOKUP(C71,'[1]Project semana avance%'!$A$9:$FA$108,47,0)</f>
        <v>0</v>
      </c>
      <c r="AO71" s="117" t="str">
        <f t="shared" ref="AO71:AU107" si="37">+IF(AO$11&lt;$I71,"",IF(AO$11&lt;=$J71,"A1",""))</f>
        <v/>
      </c>
      <c r="AP71" s="119" t="str">
        <f t="shared" si="37"/>
        <v/>
      </c>
      <c r="AQ71" s="120" t="str">
        <f t="shared" si="37"/>
        <v/>
      </c>
      <c r="AR71" s="119" t="str">
        <f t="shared" si="37"/>
        <v/>
      </c>
      <c r="AS71" s="120" t="str">
        <f t="shared" si="37"/>
        <v/>
      </c>
      <c r="AT71" s="119" t="str">
        <f t="shared" si="37"/>
        <v/>
      </c>
      <c r="AU71" s="121" t="str">
        <f t="shared" si="37"/>
        <v/>
      </c>
      <c r="AV71" s="126">
        <f>+VLOOKUP($C71,'[1]Project semana avance%'!$A$9:$FA$108,54,0)</f>
        <v>0</v>
      </c>
      <c r="AW71" s="124" t="str">
        <f t="shared" si="27"/>
        <v/>
      </c>
      <c r="AX71" s="119" t="str">
        <f t="shared" si="27"/>
        <v/>
      </c>
      <c r="AY71" s="119" t="str">
        <f t="shared" si="27"/>
        <v/>
      </c>
      <c r="AZ71" s="119" t="str">
        <f t="shared" si="27"/>
        <v/>
      </c>
      <c r="BA71" s="119" t="str">
        <f t="shared" si="27"/>
        <v/>
      </c>
      <c r="BB71" s="119" t="str">
        <f t="shared" si="27"/>
        <v/>
      </c>
      <c r="BC71" s="125" t="str">
        <f t="shared" si="27"/>
        <v/>
      </c>
      <c r="BD71" s="126" t="str">
        <f t="shared" si="32"/>
        <v xml:space="preserve"> </v>
      </c>
      <c r="BE71" s="117"/>
      <c r="BF71" s="118"/>
      <c r="BG71" s="118"/>
      <c r="BH71" s="118"/>
      <c r="BI71" s="118"/>
      <c r="BJ71" s="118"/>
      <c r="BK71" s="118"/>
      <c r="BL71" s="118"/>
      <c r="BM71" s="125"/>
      <c r="BN71" s="127"/>
      <c r="BO71" s="128"/>
      <c r="BP71" s="129"/>
      <c r="BQ71" s="128"/>
      <c r="BR71" s="130"/>
      <c r="BT71" s="6"/>
      <c r="BU71" s="6"/>
      <c r="BV71" s="6"/>
      <c r="BW71" s="6"/>
      <c r="BX71" s="6"/>
      <c r="BY71" s="6"/>
      <c r="BZ71" s="6"/>
      <c r="CA71" s="6"/>
      <c r="CB71" s="158"/>
      <c r="CC71" s="158"/>
      <c r="CD71" s="158"/>
    </row>
    <row r="72" spans="1:82" s="18" customFormat="1" ht="42" customHeight="1" x14ac:dyDescent="0.25">
      <c r="A72" s="86"/>
      <c r="B72" s="86"/>
      <c r="C72" s="86" t="s">
        <v>143</v>
      </c>
      <c r="D72" s="165" t="s">
        <v>144</v>
      </c>
      <c r="E72" s="88">
        <f t="shared" si="33"/>
        <v>1</v>
      </c>
      <c r="F72" s="166"/>
      <c r="G72" s="166"/>
      <c r="H72" s="88">
        <f t="shared" si="6"/>
        <v>1</v>
      </c>
      <c r="I72" s="137"/>
      <c r="J72" s="137"/>
      <c r="K72" s="138">
        <f>+'[1]8. Avance Itemizado'!O72</f>
        <v>0</v>
      </c>
      <c r="L72" s="139"/>
      <c r="M72" s="140"/>
      <c r="N72" s="141"/>
      <c r="O72" s="142"/>
      <c r="P72" s="150"/>
      <c r="Q72" s="144"/>
      <c r="R72" s="145"/>
      <c r="S72" s="146"/>
      <c r="T72" s="145"/>
      <c r="U72" s="147"/>
      <c r="V72" s="147"/>
      <c r="W72" s="148"/>
      <c r="X72" s="149">
        <f>+'[1]8. Avance Itemizado'!AF72</f>
        <v>0</v>
      </c>
      <c r="Y72" s="150"/>
      <c r="Z72" s="145"/>
      <c r="AA72" s="145"/>
      <c r="AB72" s="145"/>
      <c r="AC72" s="145"/>
      <c r="AD72" s="145"/>
      <c r="AE72" s="151"/>
      <c r="AF72" s="152"/>
      <c r="AG72" s="150"/>
      <c r="AH72" s="145"/>
      <c r="AI72" s="145"/>
      <c r="AJ72" s="145"/>
      <c r="AK72" s="145"/>
      <c r="AL72" s="145"/>
      <c r="AM72" s="151"/>
      <c r="AN72" s="152"/>
      <c r="AO72" s="143"/>
      <c r="AP72" s="145"/>
      <c r="AQ72" s="146"/>
      <c r="AR72" s="145"/>
      <c r="AS72" s="146"/>
      <c r="AT72" s="145"/>
      <c r="AU72" s="147"/>
      <c r="AV72" s="152"/>
      <c r="AW72" s="150"/>
      <c r="AX72" s="145"/>
      <c r="AY72" s="145"/>
      <c r="AZ72" s="145"/>
      <c r="BA72" s="145"/>
      <c r="BB72" s="145"/>
      <c r="BC72" s="151"/>
      <c r="BD72" s="152"/>
      <c r="BE72" s="143"/>
      <c r="BF72" s="144"/>
      <c r="BG72" s="144"/>
      <c r="BH72" s="144"/>
      <c r="BI72" s="144"/>
      <c r="BJ72" s="144"/>
      <c r="BK72" s="144"/>
      <c r="BL72" s="144"/>
      <c r="BM72" s="151"/>
      <c r="BN72" s="153"/>
      <c r="BO72" s="154"/>
      <c r="BP72" s="155"/>
      <c r="BQ72" s="154"/>
      <c r="BR72" s="156"/>
      <c r="BT72" s="6"/>
      <c r="BU72" s="6"/>
      <c r="BV72" s="6"/>
      <c r="BW72" s="6"/>
      <c r="BX72" s="6"/>
      <c r="BY72" s="6"/>
      <c r="BZ72" s="6"/>
      <c r="CA72" s="6"/>
      <c r="CB72" s="158"/>
      <c r="CC72" s="158"/>
      <c r="CD72" s="158"/>
    </row>
    <row r="73" spans="1:82" s="18" customFormat="1" ht="46.5" customHeight="1" x14ac:dyDescent="0.2">
      <c r="A73" s="86" t="e">
        <v>#N/A</v>
      </c>
      <c r="B73" s="86" t="s">
        <v>120</v>
      </c>
      <c r="C73" s="86" t="s">
        <v>145</v>
      </c>
      <c r="D73" s="164" t="s">
        <v>109</v>
      </c>
      <c r="E73" s="88">
        <f t="shared" si="33"/>
        <v>2</v>
      </c>
      <c r="F73" s="110">
        <v>42605</v>
      </c>
      <c r="G73" s="111">
        <v>42606</v>
      </c>
      <c r="H73" s="88">
        <f t="shared" si="6"/>
        <v>3</v>
      </c>
      <c r="I73" s="111">
        <v>42604</v>
      </c>
      <c r="J73" s="111">
        <v>42606</v>
      </c>
      <c r="K73" s="112">
        <f>+'[1]8. Avance Itemizado'!O73</f>
        <v>50</v>
      </c>
      <c r="L73" s="113">
        <f t="shared" si="12"/>
        <v>50</v>
      </c>
      <c r="M73" s="114">
        <f t="shared" si="13"/>
        <v>16.666666666666668</v>
      </c>
      <c r="N73" s="115" t="str">
        <f>+'[1]8. Avance Itemizado'!K73</f>
        <v>ML</v>
      </c>
      <c r="O73" s="116"/>
      <c r="P73" s="124" t="str">
        <f t="shared" si="34"/>
        <v/>
      </c>
      <c r="Q73" s="118" t="str">
        <f t="shared" si="34"/>
        <v/>
      </c>
      <c r="R73" s="119" t="str">
        <f t="shared" si="34"/>
        <v/>
      </c>
      <c r="S73" s="120" t="str">
        <f t="shared" si="34"/>
        <v/>
      </c>
      <c r="T73" s="119" t="str">
        <f t="shared" si="34"/>
        <v/>
      </c>
      <c r="U73" s="121" t="str">
        <f t="shared" si="34"/>
        <v/>
      </c>
      <c r="V73" s="121" t="str">
        <f t="shared" si="34"/>
        <v/>
      </c>
      <c r="W73" s="122">
        <f>+VLOOKUP(C73,'[1]Project semana avance%'!$A$9:$FA$108,33,0)</f>
        <v>0</v>
      </c>
      <c r="X73" s="157">
        <f>+'[1]8. Avance Itemizado'!AF73</f>
        <v>0</v>
      </c>
      <c r="Y73" s="124" t="str">
        <f t="shared" si="35"/>
        <v/>
      </c>
      <c r="Z73" s="119" t="str">
        <f t="shared" si="35"/>
        <v/>
      </c>
      <c r="AA73" s="119" t="str">
        <f t="shared" si="35"/>
        <v/>
      </c>
      <c r="AB73" s="119" t="str">
        <f t="shared" si="35"/>
        <v/>
      </c>
      <c r="AC73" s="119" t="str">
        <f t="shared" si="35"/>
        <v/>
      </c>
      <c r="AD73" s="119" t="str">
        <f t="shared" si="35"/>
        <v/>
      </c>
      <c r="AE73" s="125" t="str">
        <f t="shared" si="35"/>
        <v/>
      </c>
      <c r="AF73" s="126">
        <f>+VLOOKUP(C73,'[1]Project semana avance%'!$A$9:$FA$108,40,0)</f>
        <v>0</v>
      </c>
      <c r="AG73" s="124" t="str">
        <f t="shared" si="36"/>
        <v/>
      </c>
      <c r="AH73" s="119" t="str">
        <f t="shared" si="36"/>
        <v/>
      </c>
      <c r="AI73" s="119" t="str">
        <f t="shared" si="36"/>
        <v/>
      </c>
      <c r="AJ73" s="119" t="str">
        <f t="shared" si="36"/>
        <v/>
      </c>
      <c r="AK73" s="119" t="str">
        <f t="shared" si="36"/>
        <v/>
      </c>
      <c r="AL73" s="119" t="str">
        <f t="shared" si="36"/>
        <v/>
      </c>
      <c r="AM73" s="125" t="str">
        <f t="shared" si="36"/>
        <v/>
      </c>
      <c r="AN73" s="126">
        <f>+VLOOKUP(C73,'[1]Project semana avance%'!$A$9:$FA$108,47,0)</f>
        <v>0</v>
      </c>
      <c r="AO73" s="117" t="str">
        <f t="shared" si="37"/>
        <v/>
      </c>
      <c r="AP73" s="119" t="str">
        <f t="shared" si="37"/>
        <v/>
      </c>
      <c r="AQ73" s="120" t="str">
        <f t="shared" si="37"/>
        <v/>
      </c>
      <c r="AR73" s="119" t="str">
        <f t="shared" si="37"/>
        <v/>
      </c>
      <c r="AS73" s="120" t="str">
        <f t="shared" si="37"/>
        <v/>
      </c>
      <c r="AT73" s="119" t="str">
        <f t="shared" si="37"/>
        <v/>
      </c>
      <c r="AU73" s="121" t="str">
        <f t="shared" si="37"/>
        <v/>
      </c>
      <c r="AV73" s="126">
        <f>+VLOOKUP($C73,'[1]Project semana avance%'!$A$9:$FA$108,54,0)</f>
        <v>0</v>
      </c>
      <c r="AW73" s="124" t="str">
        <f t="shared" si="27"/>
        <v/>
      </c>
      <c r="AX73" s="119" t="str">
        <f t="shared" si="27"/>
        <v/>
      </c>
      <c r="AY73" s="119" t="str">
        <f t="shared" si="27"/>
        <v/>
      </c>
      <c r="AZ73" s="119" t="str">
        <f t="shared" si="27"/>
        <v/>
      </c>
      <c r="BA73" s="119" t="str">
        <f t="shared" si="27"/>
        <v/>
      </c>
      <c r="BB73" s="119" t="str">
        <f t="shared" si="27"/>
        <v/>
      </c>
      <c r="BC73" s="125" t="str">
        <f t="shared" si="27"/>
        <v/>
      </c>
      <c r="BD73" s="126" t="str">
        <f>IF(OR($I73&gt;BC$11,AW$11&gt;$J73,$H73=0)," ",IF(BC$11&gt;$J73,1,(IF(((BC$11-$I73+1)/$H73)&lt;AV73,(COUNTIF(AW73:BC73,"A1")*$M73+($K73-$L73))/$K73,((BC$11-$I73+1)/$H73)))))</f>
        <v xml:space="preserve"> </v>
      </c>
      <c r="BE73" s="117"/>
      <c r="BF73" s="118"/>
      <c r="BG73" s="118"/>
      <c r="BH73" s="118"/>
      <c r="BI73" s="118"/>
      <c r="BJ73" s="118"/>
      <c r="BK73" s="118"/>
      <c r="BL73" s="118"/>
      <c r="BM73" s="125"/>
      <c r="BN73" s="127"/>
      <c r="BO73" s="128"/>
      <c r="BP73" s="129"/>
      <c r="BQ73" s="128"/>
      <c r="BR73" s="130"/>
      <c r="BT73" s="6"/>
      <c r="BU73" s="6"/>
      <c r="BV73" s="6"/>
      <c r="BW73" s="6"/>
      <c r="BX73" s="6"/>
      <c r="BY73" s="6"/>
      <c r="BZ73" s="6"/>
      <c r="CA73" s="6"/>
      <c r="CB73" s="158"/>
      <c r="CC73" s="158"/>
      <c r="CD73" s="158"/>
    </row>
    <row r="74" spans="1:82" s="18" customFormat="1" ht="37.5" customHeight="1" x14ac:dyDescent="0.2">
      <c r="A74" s="86"/>
      <c r="B74" s="86"/>
      <c r="C74" s="86" t="s">
        <v>146</v>
      </c>
      <c r="D74" s="164" t="s">
        <v>124</v>
      </c>
      <c r="E74" s="88">
        <f t="shared" si="33"/>
        <v>2</v>
      </c>
      <c r="F74" s="110">
        <v>42607</v>
      </c>
      <c r="G74" s="111">
        <v>42608</v>
      </c>
      <c r="H74" s="88">
        <f t="shared" si="6"/>
        <v>3</v>
      </c>
      <c r="I74" s="111">
        <v>42606</v>
      </c>
      <c r="J74" s="111">
        <v>42608</v>
      </c>
      <c r="K74" s="112">
        <f>+'[1]8. Avance Itemizado'!O74</f>
        <v>50</v>
      </c>
      <c r="L74" s="113">
        <f t="shared" si="12"/>
        <v>50</v>
      </c>
      <c r="M74" s="114">
        <f t="shared" si="13"/>
        <v>16.666666666666668</v>
      </c>
      <c r="N74" s="115" t="str">
        <f>+'[1]8. Avance Itemizado'!K74</f>
        <v>ML</v>
      </c>
      <c r="O74" s="167"/>
      <c r="P74" s="124" t="str">
        <f t="shared" si="34"/>
        <v/>
      </c>
      <c r="Q74" s="118" t="str">
        <f t="shared" si="34"/>
        <v/>
      </c>
      <c r="R74" s="119" t="str">
        <f t="shared" si="34"/>
        <v/>
      </c>
      <c r="S74" s="120" t="str">
        <f t="shared" si="34"/>
        <v/>
      </c>
      <c r="T74" s="119" t="str">
        <f t="shared" si="34"/>
        <v/>
      </c>
      <c r="U74" s="121" t="str">
        <f t="shared" si="34"/>
        <v/>
      </c>
      <c r="V74" s="121" t="str">
        <f t="shared" si="34"/>
        <v/>
      </c>
      <c r="W74" s="122">
        <f>+VLOOKUP(C74,'[1]Project semana avance%'!$A$9:$FA$108,33,0)</f>
        <v>0</v>
      </c>
      <c r="X74" s="168">
        <f>+'[1]8. Avance Itemizado'!AF74</f>
        <v>0</v>
      </c>
      <c r="Y74" s="124" t="str">
        <f t="shared" si="35"/>
        <v/>
      </c>
      <c r="Z74" s="119" t="str">
        <f t="shared" si="35"/>
        <v/>
      </c>
      <c r="AA74" s="119" t="str">
        <f t="shared" si="35"/>
        <v/>
      </c>
      <c r="AB74" s="119" t="str">
        <f t="shared" si="35"/>
        <v/>
      </c>
      <c r="AC74" s="119" t="str">
        <f t="shared" si="35"/>
        <v/>
      </c>
      <c r="AD74" s="119" t="str">
        <f t="shared" si="35"/>
        <v/>
      </c>
      <c r="AE74" s="125" t="str">
        <f t="shared" si="35"/>
        <v/>
      </c>
      <c r="AF74" s="126">
        <f>+VLOOKUP(C74,'[1]Project semana avance%'!$A$9:$FA$108,40,0)</f>
        <v>0</v>
      </c>
      <c r="AG74" s="124" t="str">
        <f t="shared" si="36"/>
        <v/>
      </c>
      <c r="AH74" s="119" t="str">
        <f t="shared" si="36"/>
        <v/>
      </c>
      <c r="AI74" s="119" t="str">
        <f t="shared" si="36"/>
        <v/>
      </c>
      <c r="AJ74" s="119" t="str">
        <f t="shared" si="36"/>
        <v/>
      </c>
      <c r="AK74" s="119" t="str">
        <f t="shared" si="36"/>
        <v/>
      </c>
      <c r="AL74" s="119" t="str">
        <f t="shared" si="36"/>
        <v/>
      </c>
      <c r="AM74" s="125" t="str">
        <f t="shared" si="36"/>
        <v/>
      </c>
      <c r="AN74" s="126">
        <f>+VLOOKUP(C74,'[1]Project semana avance%'!$A$9:$FA$108,47,0)</f>
        <v>0</v>
      </c>
      <c r="AO74" s="117" t="str">
        <f t="shared" si="37"/>
        <v/>
      </c>
      <c r="AP74" s="119" t="str">
        <f t="shared" si="37"/>
        <v/>
      </c>
      <c r="AQ74" s="120" t="str">
        <f t="shared" si="37"/>
        <v/>
      </c>
      <c r="AR74" s="119" t="str">
        <f t="shared" si="37"/>
        <v/>
      </c>
      <c r="AS74" s="120" t="str">
        <f t="shared" si="37"/>
        <v/>
      </c>
      <c r="AT74" s="119" t="str">
        <f t="shared" si="37"/>
        <v/>
      </c>
      <c r="AU74" s="121" t="str">
        <f t="shared" si="37"/>
        <v/>
      </c>
      <c r="AV74" s="126">
        <f>+VLOOKUP($C74,'[1]Project semana avance%'!$A$9:$FA$108,54,0)</f>
        <v>0</v>
      </c>
      <c r="AW74" s="124" t="str">
        <f t="shared" si="27"/>
        <v/>
      </c>
      <c r="AX74" s="119" t="str">
        <f t="shared" si="27"/>
        <v/>
      </c>
      <c r="AY74" s="119" t="str">
        <f t="shared" si="27"/>
        <v/>
      </c>
      <c r="AZ74" s="119" t="str">
        <f t="shared" si="27"/>
        <v/>
      </c>
      <c r="BA74" s="119" t="str">
        <f t="shared" si="27"/>
        <v/>
      </c>
      <c r="BB74" s="119" t="str">
        <f t="shared" si="27"/>
        <v/>
      </c>
      <c r="BC74" s="125" t="str">
        <f t="shared" si="27"/>
        <v/>
      </c>
      <c r="BD74" s="126" t="str">
        <f t="shared" ref="BD74:BD107" si="38">IF(OR($I74&gt;BC$11,AW$11&gt;$J74,$H74=0)," ",IF(BC$11&gt;$J74,1,(IF(((BC$11-$I74+1)/$H74)&lt;AV74,(COUNTIF(AW74:BC74,"A1")*$M74+($K74-$L74))/$K74,((BC$11-$I74+1)/$H74)))))</f>
        <v xml:space="preserve"> </v>
      </c>
      <c r="BE74" s="169"/>
      <c r="BF74" s="170"/>
      <c r="BG74" s="170"/>
      <c r="BH74" s="170"/>
      <c r="BI74" s="170"/>
      <c r="BJ74" s="170"/>
      <c r="BK74" s="170"/>
      <c r="BL74" s="170"/>
      <c r="BM74" s="171"/>
      <c r="BN74" s="128"/>
      <c r="BO74" s="128"/>
      <c r="BP74" s="129"/>
      <c r="BQ74" s="128"/>
      <c r="BR74" s="130"/>
      <c r="BT74" s="6"/>
      <c r="BU74" s="6"/>
      <c r="BV74" s="6"/>
      <c r="BW74" s="6"/>
      <c r="BX74" s="6"/>
      <c r="BY74" s="6"/>
      <c r="BZ74" s="6"/>
      <c r="CA74" s="6"/>
      <c r="CB74" s="158"/>
      <c r="CC74" s="158"/>
      <c r="CD74" s="158"/>
    </row>
    <row r="75" spans="1:82" s="18" customFormat="1" ht="24.75" customHeight="1" x14ac:dyDescent="0.2">
      <c r="A75" s="86"/>
      <c r="B75" s="86"/>
      <c r="C75" s="86" t="s">
        <v>147</v>
      </c>
      <c r="D75" s="164" t="s">
        <v>113</v>
      </c>
      <c r="E75" s="88">
        <f t="shared" si="33"/>
        <v>2</v>
      </c>
      <c r="F75" s="110">
        <v>42611</v>
      </c>
      <c r="G75" s="111">
        <v>42612</v>
      </c>
      <c r="H75" s="88">
        <f t="shared" si="6"/>
        <v>5</v>
      </c>
      <c r="I75" s="111">
        <v>42608</v>
      </c>
      <c r="J75" s="111">
        <v>42612</v>
      </c>
      <c r="K75" s="112">
        <f>+'[1]8. Avance Itemizado'!O75</f>
        <v>50</v>
      </c>
      <c r="L75" s="113">
        <f t="shared" si="12"/>
        <v>50</v>
      </c>
      <c r="M75" s="114">
        <f t="shared" si="13"/>
        <v>10</v>
      </c>
      <c r="N75" s="115" t="str">
        <f>+'[1]8. Avance Itemizado'!K75</f>
        <v>ML</v>
      </c>
      <c r="O75" s="167"/>
      <c r="P75" s="124" t="str">
        <f t="shared" si="34"/>
        <v/>
      </c>
      <c r="Q75" s="118" t="str">
        <f t="shared" si="34"/>
        <v/>
      </c>
      <c r="R75" s="119" t="str">
        <f t="shared" si="34"/>
        <v/>
      </c>
      <c r="S75" s="120" t="str">
        <f t="shared" si="34"/>
        <v/>
      </c>
      <c r="T75" s="119" t="str">
        <f t="shared" si="34"/>
        <v/>
      </c>
      <c r="U75" s="121" t="str">
        <f t="shared" si="34"/>
        <v/>
      </c>
      <c r="V75" s="121" t="str">
        <f t="shared" si="34"/>
        <v/>
      </c>
      <c r="W75" s="122">
        <f>+VLOOKUP(C75,'[1]Project semana avance%'!$A$9:$FA$108,33,0)</f>
        <v>0</v>
      </c>
      <c r="X75" s="168">
        <f>+'[1]8. Avance Itemizado'!AF75</f>
        <v>0</v>
      </c>
      <c r="Y75" s="124" t="str">
        <f t="shared" si="35"/>
        <v/>
      </c>
      <c r="Z75" s="119" t="str">
        <f t="shared" si="35"/>
        <v/>
      </c>
      <c r="AA75" s="119" t="str">
        <f t="shared" si="35"/>
        <v/>
      </c>
      <c r="AB75" s="119" t="str">
        <f t="shared" si="35"/>
        <v/>
      </c>
      <c r="AC75" s="119" t="str">
        <f t="shared" si="35"/>
        <v/>
      </c>
      <c r="AD75" s="119" t="str">
        <f t="shared" si="35"/>
        <v/>
      </c>
      <c r="AE75" s="125" t="str">
        <f t="shared" si="35"/>
        <v/>
      </c>
      <c r="AF75" s="126">
        <f>+VLOOKUP(C75,'[1]Project semana avance%'!$A$9:$FA$108,40,0)</f>
        <v>0</v>
      </c>
      <c r="AG75" s="124" t="str">
        <f t="shared" si="36"/>
        <v/>
      </c>
      <c r="AH75" s="119" t="str">
        <f t="shared" si="36"/>
        <v/>
      </c>
      <c r="AI75" s="119" t="str">
        <f t="shared" si="36"/>
        <v/>
      </c>
      <c r="AJ75" s="119" t="str">
        <f t="shared" si="36"/>
        <v/>
      </c>
      <c r="AK75" s="119" t="str">
        <f t="shared" si="36"/>
        <v/>
      </c>
      <c r="AL75" s="119" t="str">
        <f t="shared" si="36"/>
        <v/>
      </c>
      <c r="AM75" s="125" t="str">
        <f t="shared" si="36"/>
        <v/>
      </c>
      <c r="AN75" s="126">
        <f>+VLOOKUP(C75,'[1]Project semana avance%'!$A$9:$FA$108,47,0)</f>
        <v>0</v>
      </c>
      <c r="AO75" s="117" t="str">
        <f t="shared" si="37"/>
        <v/>
      </c>
      <c r="AP75" s="119" t="str">
        <f t="shared" si="37"/>
        <v/>
      </c>
      <c r="AQ75" s="120" t="str">
        <f t="shared" si="37"/>
        <v/>
      </c>
      <c r="AR75" s="119" t="str">
        <f t="shared" si="37"/>
        <v/>
      </c>
      <c r="AS75" s="120" t="str">
        <f t="shared" si="37"/>
        <v/>
      </c>
      <c r="AT75" s="119" t="str">
        <f t="shared" si="37"/>
        <v/>
      </c>
      <c r="AU75" s="121" t="str">
        <f t="shared" si="37"/>
        <v/>
      </c>
      <c r="AV75" s="126">
        <f>+VLOOKUP($C75,'[1]Project semana avance%'!$A$9:$FA$108,54,0)</f>
        <v>0</v>
      </c>
      <c r="AW75" s="124" t="str">
        <f t="shared" si="27"/>
        <v/>
      </c>
      <c r="AX75" s="119" t="str">
        <f t="shared" si="27"/>
        <v/>
      </c>
      <c r="AY75" s="119" t="str">
        <f t="shared" si="27"/>
        <v/>
      </c>
      <c r="AZ75" s="119" t="str">
        <f t="shared" si="27"/>
        <v/>
      </c>
      <c r="BA75" s="119" t="str">
        <f t="shared" si="27"/>
        <v/>
      </c>
      <c r="BB75" s="119" t="str">
        <f t="shared" si="27"/>
        <v/>
      </c>
      <c r="BC75" s="125" t="str">
        <f t="shared" si="27"/>
        <v/>
      </c>
      <c r="BD75" s="126" t="str">
        <f t="shared" si="38"/>
        <v xml:space="preserve"> </v>
      </c>
      <c r="BE75" s="169"/>
      <c r="BF75" s="170"/>
      <c r="BG75" s="170"/>
      <c r="BH75" s="170"/>
      <c r="BI75" s="170"/>
      <c r="BJ75" s="170"/>
      <c r="BK75" s="170"/>
      <c r="BL75" s="170"/>
      <c r="BM75" s="171"/>
      <c r="BN75" s="128"/>
      <c r="BO75" s="128"/>
      <c r="BP75" s="129"/>
      <c r="BQ75" s="128"/>
      <c r="BR75" s="130"/>
      <c r="BT75" s="6"/>
      <c r="BU75" s="6"/>
      <c r="BV75" s="6"/>
      <c r="BW75" s="6"/>
      <c r="BX75" s="6"/>
      <c r="BY75" s="6"/>
      <c r="BZ75" s="6"/>
      <c r="CA75" s="6"/>
      <c r="CB75" s="158"/>
      <c r="CC75" s="158"/>
      <c r="CD75" s="158"/>
    </row>
    <row r="76" spans="1:82" s="18" customFormat="1" ht="37.5" customHeight="1" x14ac:dyDescent="0.2">
      <c r="A76" s="86"/>
      <c r="B76" s="86"/>
      <c r="C76" s="86" t="s">
        <v>148</v>
      </c>
      <c r="D76" s="164" t="s">
        <v>115</v>
      </c>
      <c r="E76" s="88">
        <f t="shared" si="33"/>
        <v>3</v>
      </c>
      <c r="F76" s="110">
        <v>42613</v>
      </c>
      <c r="G76" s="111">
        <v>42615</v>
      </c>
      <c r="H76" s="88">
        <f t="shared" si="6"/>
        <v>4</v>
      </c>
      <c r="I76" s="111">
        <v>42612</v>
      </c>
      <c r="J76" s="111">
        <v>42615</v>
      </c>
      <c r="K76" s="112">
        <f>+'[1]8. Avance Itemizado'!O76</f>
        <v>50</v>
      </c>
      <c r="L76" s="113">
        <f t="shared" si="12"/>
        <v>50</v>
      </c>
      <c r="M76" s="114">
        <f t="shared" si="13"/>
        <v>12.5</v>
      </c>
      <c r="N76" s="115" t="str">
        <f>+'[1]8. Avance Itemizado'!K76</f>
        <v>ML</v>
      </c>
      <c r="O76" s="167"/>
      <c r="P76" s="124" t="str">
        <f t="shared" si="34"/>
        <v/>
      </c>
      <c r="Q76" s="118" t="str">
        <f t="shared" si="34"/>
        <v/>
      </c>
      <c r="R76" s="119" t="str">
        <f t="shared" si="34"/>
        <v/>
      </c>
      <c r="S76" s="120" t="str">
        <f t="shared" si="34"/>
        <v/>
      </c>
      <c r="T76" s="119" t="str">
        <f t="shared" si="34"/>
        <v/>
      </c>
      <c r="U76" s="121" t="str">
        <f t="shared" si="34"/>
        <v/>
      </c>
      <c r="V76" s="121" t="str">
        <f t="shared" si="34"/>
        <v/>
      </c>
      <c r="W76" s="122">
        <f>+VLOOKUP(C76,'[1]Project semana avance%'!$A$9:$FA$108,33,0)</f>
        <v>0</v>
      </c>
      <c r="X76" s="168">
        <f>+'[1]8. Avance Itemizado'!AF76</f>
        <v>0</v>
      </c>
      <c r="Y76" s="124" t="str">
        <f t="shared" si="35"/>
        <v/>
      </c>
      <c r="Z76" s="119" t="str">
        <f t="shared" si="35"/>
        <v/>
      </c>
      <c r="AA76" s="119" t="str">
        <f t="shared" si="35"/>
        <v/>
      </c>
      <c r="AB76" s="119" t="str">
        <f t="shared" si="35"/>
        <v/>
      </c>
      <c r="AC76" s="119" t="str">
        <f t="shared" si="35"/>
        <v/>
      </c>
      <c r="AD76" s="119" t="str">
        <f t="shared" si="35"/>
        <v/>
      </c>
      <c r="AE76" s="125" t="str">
        <f t="shared" si="35"/>
        <v/>
      </c>
      <c r="AF76" s="126">
        <f>+VLOOKUP(C76,'[1]Project semana avance%'!$A$9:$FA$108,40,0)</f>
        <v>0</v>
      </c>
      <c r="AG76" s="124" t="str">
        <f t="shared" si="36"/>
        <v/>
      </c>
      <c r="AH76" s="119" t="str">
        <f t="shared" si="36"/>
        <v/>
      </c>
      <c r="AI76" s="119" t="str">
        <f t="shared" si="36"/>
        <v/>
      </c>
      <c r="AJ76" s="119" t="str">
        <f t="shared" si="36"/>
        <v/>
      </c>
      <c r="AK76" s="119" t="str">
        <f t="shared" si="36"/>
        <v/>
      </c>
      <c r="AL76" s="119" t="str">
        <f t="shared" si="36"/>
        <v/>
      </c>
      <c r="AM76" s="125" t="str">
        <f t="shared" si="36"/>
        <v/>
      </c>
      <c r="AN76" s="126">
        <f>+VLOOKUP(C76,'[1]Project semana avance%'!$A$9:$FA$108,47,0)</f>
        <v>0</v>
      </c>
      <c r="AO76" s="117" t="str">
        <f t="shared" si="37"/>
        <v/>
      </c>
      <c r="AP76" s="119" t="str">
        <f t="shared" si="37"/>
        <v/>
      </c>
      <c r="AQ76" s="120" t="str">
        <f t="shared" si="37"/>
        <v/>
      </c>
      <c r="AR76" s="119" t="str">
        <f t="shared" si="37"/>
        <v/>
      </c>
      <c r="AS76" s="120" t="str">
        <f t="shared" si="37"/>
        <v/>
      </c>
      <c r="AT76" s="119" t="str">
        <f t="shared" si="37"/>
        <v/>
      </c>
      <c r="AU76" s="121" t="str">
        <f t="shared" si="37"/>
        <v/>
      </c>
      <c r="AV76" s="126">
        <f>+VLOOKUP($C76,'[1]Project semana avance%'!$A$9:$FA$108,54,0)</f>
        <v>0</v>
      </c>
      <c r="AW76" s="124" t="str">
        <f t="shared" si="27"/>
        <v/>
      </c>
      <c r="AX76" s="119" t="str">
        <f t="shared" si="27"/>
        <v/>
      </c>
      <c r="AY76" s="119" t="str">
        <f t="shared" si="27"/>
        <v/>
      </c>
      <c r="AZ76" s="119" t="str">
        <f t="shared" si="27"/>
        <v/>
      </c>
      <c r="BA76" s="119" t="str">
        <f t="shared" si="27"/>
        <v/>
      </c>
      <c r="BB76" s="119" t="str">
        <f t="shared" si="27"/>
        <v/>
      </c>
      <c r="BC76" s="125" t="str">
        <f t="shared" si="27"/>
        <v/>
      </c>
      <c r="BD76" s="126" t="str">
        <f t="shared" si="38"/>
        <v xml:space="preserve"> </v>
      </c>
      <c r="BE76" s="169"/>
      <c r="BF76" s="170"/>
      <c r="BG76" s="170"/>
      <c r="BH76" s="170"/>
      <c r="BI76" s="170"/>
      <c r="BJ76" s="170"/>
      <c r="BK76" s="170"/>
      <c r="BL76" s="170"/>
      <c r="BM76" s="171"/>
      <c r="BN76" s="128"/>
      <c r="BO76" s="128"/>
      <c r="BP76" s="129"/>
      <c r="BQ76" s="128"/>
      <c r="BR76" s="130"/>
      <c r="BT76" s="6"/>
      <c r="BU76" s="6"/>
      <c r="BV76" s="6"/>
      <c r="BW76" s="6"/>
      <c r="BX76" s="6"/>
      <c r="BY76" s="6"/>
      <c r="BZ76" s="6"/>
      <c r="CA76" s="6"/>
      <c r="CB76" s="158"/>
      <c r="CC76" s="158"/>
      <c r="CD76" s="158"/>
    </row>
    <row r="77" spans="1:82" s="18" customFormat="1" ht="34.5" customHeight="1" x14ac:dyDescent="0.2">
      <c r="A77" s="86"/>
      <c r="B77" s="86"/>
      <c r="C77" s="86" t="s">
        <v>149</v>
      </c>
      <c r="D77" s="164" t="s">
        <v>117</v>
      </c>
      <c r="E77" s="88">
        <f t="shared" si="33"/>
        <v>4</v>
      </c>
      <c r="F77" s="111">
        <v>42615</v>
      </c>
      <c r="G77" s="111">
        <v>42618</v>
      </c>
      <c r="H77" s="88">
        <f t="shared" ref="H77:H107" si="39">J77-I77+1</f>
        <v>5</v>
      </c>
      <c r="I77" s="111">
        <v>42614</v>
      </c>
      <c r="J77" s="111">
        <v>42618</v>
      </c>
      <c r="K77" s="112">
        <f>+'[1]8. Avance Itemizado'!O77</f>
        <v>50</v>
      </c>
      <c r="L77" s="113">
        <f t="shared" si="12"/>
        <v>50</v>
      </c>
      <c r="M77" s="114">
        <f t="shared" si="13"/>
        <v>10</v>
      </c>
      <c r="N77" s="115" t="str">
        <f>+'[1]8. Avance Itemizado'!K77</f>
        <v>ML</v>
      </c>
      <c r="O77" s="167"/>
      <c r="P77" s="124" t="str">
        <f t="shared" si="34"/>
        <v/>
      </c>
      <c r="Q77" s="118" t="str">
        <f t="shared" si="34"/>
        <v/>
      </c>
      <c r="R77" s="119" t="str">
        <f t="shared" si="34"/>
        <v/>
      </c>
      <c r="S77" s="120" t="str">
        <f t="shared" si="34"/>
        <v/>
      </c>
      <c r="T77" s="119" t="str">
        <f t="shared" si="34"/>
        <v/>
      </c>
      <c r="U77" s="121" t="str">
        <f t="shared" si="34"/>
        <v/>
      </c>
      <c r="V77" s="121" t="str">
        <f t="shared" si="34"/>
        <v/>
      </c>
      <c r="W77" s="122">
        <f>+VLOOKUP(C77,'[1]Project semana avance%'!$A$9:$FA$108,33,0)</f>
        <v>0</v>
      </c>
      <c r="X77" s="168">
        <f>+'[1]8. Avance Itemizado'!AF77</f>
        <v>0</v>
      </c>
      <c r="Y77" s="124" t="str">
        <f t="shared" si="35"/>
        <v/>
      </c>
      <c r="Z77" s="119" t="str">
        <f t="shared" si="35"/>
        <v/>
      </c>
      <c r="AA77" s="119" t="str">
        <f t="shared" si="35"/>
        <v/>
      </c>
      <c r="AB77" s="119" t="str">
        <f t="shared" si="35"/>
        <v/>
      </c>
      <c r="AC77" s="119" t="str">
        <f t="shared" si="35"/>
        <v/>
      </c>
      <c r="AD77" s="119" t="str">
        <f t="shared" si="35"/>
        <v/>
      </c>
      <c r="AE77" s="125" t="str">
        <f t="shared" si="35"/>
        <v/>
      </c>
      <c r="AF77" s="126">
        <f>+VLOOKUP(C77,'[1]Project semana avance%'!$A$9:$FA$108,40,0)</f>
        <v>0</v>
      </c>
      <c r="AG77" s="124" t="str">
        <f t="shared" si="36"/>
        <v/>
      </c>
      <c r="AH77" s="119" t="str">
        <f t="shared" si="36"/>
        <v/>
      </c>
      <c r="AI77" s="119" t="str">
        <f t="shared" si="36"/>
        <v/>
      </c>
      <c r="AJ77" s="119" t="str">
        <f t="shared" si="36"/>
        <v/>
      </c>
      <c r="AK77" s="119" t="str">
        <f t="shared" si="36"/>
        <v/>
      </c>
      <c r="AL77" s="119" t="str">
        <f t="shared" si="36"/>
        <v/>
      </c>
      <c r="AM77" s="125" t="str">
        <f t="shared" si="36"/>
        <v/>
      </c>
      <c r="AN77" s="126">
        <f>+VLOOKUP(C77,'[1]Project semana avance%'!$A$9:$FA$108,47,0)</f>
        <v>0</v>
      </c>
      <c r="AO77" s="117" t="str">
        <f t="shared" si="37"/>
        <v/>
      </c>
      <c r="AP77" s="119" t="str">
        <f t="shared" si="37"/>
        <v/>
      </c>
      <c r="AQ77" s="120" t="str">
        <f t="shared" si="37"/>
        <v/>
      </c>
      <c r="AR77" s="119" t="str">
        <f t="shared" si="37"/>
        <v/>
      </c>
      <c r="AS77" s="120" t="str">
        <f t="shared" si="37"/>
        <v/>
      </c>
      <c r="AT77" s="119" t="str">
        <f t="shared" si="37"/>
        <v/>
      </c>
      <c r="AU77" s="121" t="str">
        <f t="shared" si="37"/>
        <v/>
      </c>
      <c r="AV77" s="126">
        <f>+VLOOKUP($C77,'[1]Project semana avance%'!$A$9:$FA$108,54,0)</f>
        <v>0</v>
      </c>
      <c r="AW77" s="124" t="str">
        <f t="shared" si="27"/>
        <v/>
      </c>
      <c r="AX77" s="119" t="str">
        <f t="shared" si="27"/>
        <v/>
      </c>
      <c r="AY77" s="119" t="str">
        <f t="shared" si="27"/>
        <v/>
      </c>
      <c r="AZ77" s="119" t="str">
        <f t="shared" si="27"/>
        <v/>
      </c>
      <c r="BA77" s="119" t="str">
        <f t="shared" si="27"/>
        <v/>
      </c>
      <c r="BB77" s="119" t="str">
        <f t="shared" si="27"/>
        <v/>
      </c>
      <c r="BC77" s="125" t="str">
        <f t="shared" si="27"/>
        <v/>
      </c>
      <c r="BD77" s="126" t="str">
        <f t="shared" si="38"/>
        <v xml:space="preserve"> </v>
      </c>
      <c r="BE77" s="169"/>
      <c r="BF77" s="170"/>
      <c r="BG77" s="170"/>
      <c r="BH77" s="170"/>
      <c r="BI77" s="170"/>
      <c r="BJ77" s="170"/>
      <c r="BK77" s="170"/>
      <c r="BL77" s="170"/>
      <c r="BM77" s="171"/>
      <c r="BN77" s="128"/>
      <c r="BO77" s="128"/>
      <c r="BP77" s="129"/>
      <c r="BQ77" s="128"/>
      <c r="BR77" s="130"/>
      <c r="BT77" s="6"/>
      <c r="BU77" s="6"/>
      <c r="BV77" s="6"/>
      <c r="BW77" s="6"/>
      <c r="BX77" s="6"/>
      <c r="BY77" s="6"/>
      <c r="BZ77" s="6"/>
      <c r="CA77" s="6"/>
      <c r="CB77" s="158"/>
      <c r="CC77" s="158"/>
      <c r="CD77" s="158"/>
    </row>
    <row r="78" spans="1:82" s="18" customFormat="1" ht="37.5" customHeight="1" x14ac:dyDescent="0.2">
      <c r="A78" s="86"/>
      <c r="B78" s="86"/>
      <c r="C78" s="86" t="s">
        <v>150</v>
      </c>
      <c r="D78" s="172" t="s">
        <v>151</v>
      </c>
      <c r="E78" s="88">
        <f t="shared" si="33"/>
        <v>1</v>
      </c>
      <c r="F78" s="173"/>
      <c r="G78" s="173"/>
      <c r="H78" s="88">
        <f t="shared" si="39"/>
        <v>1</v>
      </c>
      <c r="I78" s="174"/>
      <c r="J78" s="174"/>
      <c r="K78" s="175">
        <f>+'[1]8. Avance Itemizado'!O78</f>
        <v>0</v>
      </c>
      <c r="L78" s="176"/>
      <c r="M78" s="177"/>
      <c r="N78" s="178"/>
      <c r="O78" s="179"/>
      <c r="P78" s="180"/>
      <c r="Q78" s="181"/>
      <c r="R78" s="182"/>
      <c r="S78" s="183"/>
      <c r="T78" s="182"/>
      <c r="U78" s="184"/>
      <c r="V78" s="184"/>
      <c r="W78" s="185"/>
      <c r="X78" s="186">
        <f>+'[1]8. Avance Itemizado'!AF78</f>
        <v>0</v>
      </c>
      <c r="Y78" s="180"/>
      <c r="Z78" s="182"/>
      <c r="AA78" s="182"/>
      <c r="AB78" s="182"/>
      <c r="AC78" s="182"/>
      <c r="AD78" s="182" t="str">
        <f t="shared" si="35"/>
        <v/>
      </c>
      <c r="AE78" s="187" t="str">
        <f t="shared" si="35"/>
        <v/>
      </c>
      <c r="AF78" s="188"/>
      <c r="AG78" s="180" t="str">
        <f t="shared" si="36"/>
        <v/>
      </c>
      <c r="AH78" s="182" t="str">
        <f t="shared" si="36"/>
        <v/>
      </c>
      <c r="AI78" s="182" t="str">
        <f t="shared" si="36"/>
        <v/>
      </c>
      <c r="AJ78" s="182" t="str">
        <f t="shared" si="36"/>
        <v/>
      </c>
      <c r="AK78" s="182" t="str">
        <f t="shared" si="36"/>
        <v/>
      </c>
      <c r="AL78" s="182" t="str">
        <f t="shared" si="36"/>
        <v/>
      </c>
      <c r="AM78" s="187" t="str">
        <f t="shared" si="36"/>
        <v/>
      </c>
      <c r="AN78" s="188"/>
      <c r="AO78" s="189" t="str">
        <f t="shared" si="37"/>
        <v/>
      </c>
      <c r="AP78" s="182" t="str">
        <f t="shared" si="37"/>
        <v/>
      </c>
      <c r="AQ78" s="183" t="str">
        <f t="shared" si="37"/>
        <v/>
      </c>
      <c r="AR78" s="182" t="str">
        <f t="shared" si="37"/>
        <v/>
      </c>
      <c r="AS78" s="183" t="str">
        <f t="shared" si="37"/>
        <v/>
      </c>
      <c r="AT78" s="182" t="str">
        <f t="shared" si="37"/>
        <v/>
      </c>
      <c r="AU78" s="184" t="str">
        <f t="shared" si="37"/>
        <v/>
      </c>
      <c r="AV78" s="188"/>
      <c r="AW78" s="180" t="str">
        <f t="shared" si="27"/>
        <v/>
      </c>
      <c r="AX78" s="182" t="str">
        <f t="shared" si="27"/>
        <v/>
      </c>
      <c r="AY78" s="182" t="str">
        <f t="shared" si="27"/>
        <v/>
      </c>
      <c r="AZ78" s="182" t="str">
        <f t="shared" si="27"/>
        <v/>
      </c>
      <c r="BA78" s="182" t="str">
        <f t="shared" si="27"/>
        <v/>
      </c>
      <c r="BB78" s="182" t="str">
        <f t="shared" si="27"/>
        <v/>
      </c>
      <c r="BC78" s="187" t="str">
        <f t="shared" si="27"/>
        <v/>
      </c>
      <c r="BD78" s="188" t="str">
        <f t="shared" si="38"/>
        <v xml:space="preserve"> </v>
      </c>
      <c r="BE78" s="190"/>
      <c r="BF78" s="191"/>
      <c r="BG78" s="191"/>
      <c r="BH78" s="191"/>
      <c r="BI78" s="191"/>
      <c r="BJ78" s="191"/>
      <c r="BK78" s="191"/>
      <c r="BL78" s="191"/>
      <c r="BM78" s="192"/>
      <c r="BN78" s="193"/>
      <c r="BO78" s="193"/>
      <c r="BP78" s="194"/>
      <c r="BQ78" s="193"/>
      <c r="BR78" s="195"/>
      <c r="BT78" s="6"/>
      <c r="BU78" s="6"/>
      <c r="BV78" s="6"/>
      <c r="BW78" s="6"/>
      <c r="BX78" s="6"/>
      <c r="BY78" s="6"/>
      <c r="BZ78" s="6"/>
      <c r="CA78" s="6"/>
      <c r="CB78" s="158"/>
      <c r="CC78" s="158"/>
      <c r="CD78" s="158"/>
    </row>
    <row r="79" spans="1:82" s="18" customFormat="1" ht="24.75" customHeight="1" x14ac:dyDescent="0.2">
      <c r="A79" s="86"/>
      <c r="B79" s="86"/>
      <c r="C79" s="86" t="s">
        <v>152</v>
      </c>
      <c r="D79" s="196" t="s">
        <v>153</v>
      </c>
      <c r="E79" s="88">
        <f t="shared" si="33"/>
        <v>1</v>
      </c>
      <c r="F79" s="197"/>
      <c r="G79" s="197"/>
      <c r="H79" s="88">
        <f t="shared" si="39"/>
        <v>1</v>
      </c>
      <c r="I79" s="133"/>
      <c r="J79" s="133"/>
      <c r="K79" s="91">
        <f>+'[1]8. Avance Itemizado'!O79</f>
        <v>0</v>
      </c>
      <c r="L79" s="92"/>
      <c r="M79" s="93"/>
      <c r="N79" s="94"/>
      <c r="O79" s="198"/>
      <c r="P79" s="102"/>
      <c r="Q79" s="97"/>
      <c r="R79" s="98"/>
      <c r="S79" s="99"/>
      <c r="T79" s="98"/>
      <c r="U79" s="100"/>
      <c r="V79" s="100"/>
      <c r="W79" s="199"/>
      <c r="X79" s="200">
        <f>+'[1]8. Avance Itemizado'!AF79</f>
        <v>0</v>
      </c>
      <c r="Y79" s="102"/>
      <c r="Z79" s="98"/>
      <c r="AA79" s="98"/>
      <c r="AB79" s="98"/>
      <c r="AC79" s="98"/>
      <c r="AD79" s="98"/>
      <c r="AE79" s="103"/>
      <c r="AF79" s="104"/>
      <c r="AG79" s="102"/>
      <c r="AH79" s="98"/>
      <c r="AI79" s="98"/>
      <c r="AJ79" s="98"/>
      <c r="AK79" s="98"/>
      <c r="AL79" s="98"/>
      <c r="AM79" s="103"/>
      <c r="AN79" s="104"/>
      <c r="AO79" s="96"/>
      <c r="AP79" s="98"/>
      <c r="AQ79" s="99"/>
      <c r="AR79" s="98"/>
      <c r="AS79" s="99"/>
      <c r="AT79" s="98"/>
      <c r="AU79" s="100"/>
      <c r="AV79" s="104"/>
      <c r="AW79" s="102"/>
      <c r="AX79" s="98"/>
      <c r="AY79" s="98"/>
      <c r="AZ79" s="98"/>
      <c r="BA79" s="98"/>
      <c r="BB79" s="98"/>
      <c r="BC79" s="103"/>
      <c r="BD79" s="104"/>
      <c r="BE79" s="201"/>
      <c r="BF79" s="202"/>
      <c r="BG79" s="202"/>
      <c r="BH79" s="202"/>
      <c r="BI79" s="202"/>
      <c r="BJ79" s="202"/>
      <c r="BK79" s="202"/>
      <c r="BL79" s="202"/>
      <c r="BM79" s="203"/>
      <c r="BN79" s="106"/>
      <c r="BO79" s="106"/>
      <c r="BP79" s="107"/>
      <c r="BQ79" s="106"/>
      <c r="BR79" s="108"/>
      <c r="BT79" s="6"/>
      <c r="BU79" s="6"/>
      <c r="BV79" s="6"/>
      <c r="BW79" s="6"/>
      <c r="BX79" s="6"/>
      <c r="BY79" s="6"/>
      <c r="BZ79" s="6"/>
      <c r="CA79" s="6"/>
      <c r="CB79" s="158"/>
      <c r="CC79" s="158"/>
      <c r="CD79" s="158"/>
    </row>
    <row r="80" spans="1:82" s="18" customFormat="1" ht="39.75" customHeight="1" x14ac:dyDescent="0.2">
      <c r="A80" s="86"/>
      <c r="B80" s="86"/>
      <c r="C80" s="86" t="s">
        <v>154</v>
      </c>
      <c r="D80" s="164" t="s">
        <v>155</v>
      </c>
      <c r="E80" s="88">
        <f t="shared" si="33"/>
        <v>21</v>
      </c>
      <c r="F80" s="111">
        <v>42514</v>
      </c>
      <c r="G80" s="111">
        <v>42534</v>
      </c>
      <c r="H80" s="88">
        <f t="shared" si="39"/>
        <v>21</v>
      </c>
      <c r="I80" s="111">
        <v>42524</v>
      </c>
      <c r="J80" s="111">
        <v>42544</v>
      </c>
      <c r="K80" s="112">
        <f>+'[1]8. Avance Itemizado'!O80</f>
        <v>1</v>
      </c>
      <c r="L80" s="113">
        <f t="shared" ref="L80:L107" si="40">IF(O80="x",K80-K80*100%,K80-K80*X80)</f>
        <v>0.8</v>
      </c>
      <c r="M80" s="114">
        <f t="shared" ref="M80:M107" si="41">+L80/H80</f>
        <v>3.8095238095238099E-2</v>
      </c>
      <c r="N80" s="115" t="str">
        <f>+'[1]8. Avance Itemizado'!K80</f>
        <v>GL</v>
      </c>
      <c r="O80" s="167"/>
      <c r="P80" s="124" t="str">
        <f t="shared" si="34"/>
        <v>A1</v>
      </c>
      <c r="Q80" s="118" t="str">
        <f t="shared" si="34"/>
        <v>A1</v>
      </c>
      <c r="R80" s="119" t="str">
        <f t="shared" si="34"/>
        <v>A1</v>
      </c>
      <c r="S80" s="120" t="str">
        <f t="shared" si="34"/>
        <v>A1</v>
      </c>
      <c r="T80" s="119" t="str">
        <f t="shared" si="34"/>
        <v>A1</v>
      </c>
      <c r="U80" s="121" t="str">
        <f t="shared" si="34"/>
        <v>A1</v>
      </c>
      <c r="V80" s="121" t="str">
        <f t="shared" si="34"/>
        <v>A1</v>
      </c>
      <c r="W80" s="122">
        <f>+VLOOKUP(C80,'[1]Project semana avance%'!$A$9:$FA$108,33,0)</f>
        <v>0.93333333333333335</v>
      </c>
      <c r="X80" s="168">
        <f>+'[1]8. Avance Itemizado'!AF80</f>
        <v>0.2</v>
      </c>
      <c r="Y80" s="124" t="str">
        <f t="shared" si="35"/>
        <v>A1</v>
      </c>
      <c r="Z80" s="119" t="str">
        <f t="shared" si="35"/>
        <v>A1</v>
      </c>
      <c r="AA80" s="119" t="str">
        <f t="shared" si="35"/>
        <v>A1</v>
      </c>
      <c r="AB80" s="119" t="str">
        <f t="shared" si="35"/>
        <v>A1</v>
      </c>
      <c r="AC80" s="119" t="str">
        <f t="shared" si="35"/>
        <v>A1</v>
      </c>
      <c r="AD80" s="119" t="str">
        <f t="shared" si="35"/>
        <v>A1</v>
      </c>
      <c r="AE80" s="125" t="str">
        <f t="shared" si="35"/>
        <v>A1</v>
      </c>
      <c r="AF80" s="126">
        <f>+VLOOKUP(C80,'[1]Project semana avance%'!$A$9:$FA$108,40,0)</f>
        <v>1</v>
      </c>
      <c r="AG80" s="124" t="str">
        <f t="shared" si="36"/>
        <v>A1</v>
      </c>
      <c r="AH80" s="119" t="str">
        <f t="shared" si="36"/>
        <v>A1</v>
      </c>
      <c r="AI80" s="119" t="str">
        <f t="shared" si="36"/>
        <v>A1</v>
      </c>
      <c r="AJ80" s="119" t="str">
        <f t="shared" si="36"/>
        <v>A1</v>
      </c>
      <c r="AK80" s="119" t="str">
        <f t="shared" si="36"/>
        <v/>
      </c>
      <c r="AL80" s="119" t="str">
        <f t="shared" si="36"/>
        <v/>
      </c>
      <c r="AM80" s="125" t="str">
        <f t="shared" si="36"/>
        <v/>
      </c>
      <c r="AN80" s="126">
        <f>+VLOOKUP(C80,'[1]Project semana avance%'!$A$9:$FA$108,47,0)</f>
        <v>1</v>
      </c>
      <c r="AO80" s="117" t="str">
        <f t="shared" si="37"/>
        <v/>
      </c>
      <c r="AP80" s="119" t="str">
        <f t="shared" si="37"/>
        <v/>
      </c>
      <c r="AQ80" s="120" t="str">
        <f t="shared" si="37"/>
        <v/>
      </c>
      <c r="AR80" s="119" t="str">
        <f t="shared" si="37"/>
        <v/>
      </c>
      <c r="AS80" s="120" t="str">
        <f t="shared" si="37"/>
        <v/>
      </c>
      <c r="AT80" s="119" t="str">
        <f t="shared" si="37"/>
        <v/>
      </c>
      <c r="AU80" s="121" t="str">
        <f t="shared" si="37"/>
        <v/>
      </c>
      <c r="AV80" s="126">
        <f>+VLOOKUP($C80,'[1]Project semana avance%'!$A$9:$FA$108,54,0)</f>
        <v>1</v>
      </c>
      <c r="AW80" s="124" t="str">
        <f t="shared" ref="AW80:BC107" si="42">+IF(AW$11&lt;$I80,"",IF(AW$11&lt;=$J80,"A1",""))</f>
        <v/>
      </c>
      <c r="AX80" s="119" t="str">
        <f t="shared" si="42"/>
        <v/>
      </c>
      <c r="AY80" s="119" t="str">
        <f t="shared" si="42"/>
        <v/>
      </c>
      <c r="AZ80" s="119" t="str">
        <f t="shared" si="42"/>
        <v/>
      </c>
      <c r="BA80" s="119" t="str">
        <f t="shared" si="42"/>
        <v/>
      </c>
      <c r="BB80" s="119" t="str">
        <f t="shared" si="42"/>
        <v/>
      </c>
      <c r="BC80" s="125" t="str">
        <f t="shared" si="42"/>
        <v/>
      </c>
      <c r="BD80" s="126" t="str">
        <f t="shared" si="38"/>
        <v xml:space="preserve"> </v>
      </c>
      <c r="BE80" s="169"/>
      <c r="BF80" s="170"/>
      <c r="BG80" s="170"/>
      <c r="BH80" s="170"/>
      <c r="BI80" s="170"/>
      <c r="BJ80" s="170"/>
      <c r="BK80" s="170"/>
      <c r="BL80" s="170"/>
      <c r="BM80" s="171"/>
      <c r="BN80" s="128"/>
      <c r="BO80" s="128"/>
      <c r="BP80" s="129"/>
      <c r="BQ80" s="128"/>
      <c r="BR80" s="130"/>
      <c r="BT80" s="6"/>
      <c r="BU80" s="6"/>
      <c r="BV80" s="6"/>
      <c r="BW80" s="6"/>
      <c r="BX80" s="6"/>
      <c r="BY80" s="6"/>
      <c r="BZ80" s="6"/>
      <c r="CA80" s="6"/>
      <c r="CB80" s="158"/>
      <c r="CC80" s="158"/>
      <c r="CD80" s="158"/>
    </row>
    <row r="81" spans="1:82" s="18" customFormat="1" ht="39.75" customHeight="1" x14ac:dyDescent="0.2">
      <c r="A81" s="86"/>
      <c r="B81" s="86"/>
      <c r="C81" s="86" t="s">
        <v>156</v>
      </c>
      <c r="D81" s="164" t="s">
        <v>157</v>
      </c>
      <c r="E81" s="88">
        <f t="shared" si="33"/>
        <v>21</v>
      </c>
      <c r="F81" s="111">
        <v>42535</v>
      </c>
      <c r="G81" s="111">
        <v>42555</v>
      </c>
      <c r="H81" s="88">
        <f t="shared" si="39"/>
        <v>37</v>
      </c>
      <c r="I81" s="111">
        <v>42520</v>
      </c>
      <c r="J81" s="111">
        <v>42556</v>
      </c>
      <c r="K81" s="112">
        <f>+'[1]8. Avance Itemizado'!O81</f>
        <v>1</v>
      </c>
      <c r="L81" s="113">
        <f t="shared" si="40"/>
        <v>0.5</v>
      </c>
      <c r="M81" s="114">
        <f t="shared" si="41"/>
        <v>1.3513513513513514E-2</v>
      </c>
      <c r="N81" s="115" t="str">
        <f>+'[1]8. Avance Itemizado'!K81</f>
        <v>GL</v>
      </c>
      <c r="O81" s="167"/>
      <c r="P81" s="124" t="str">
        <f t="shared" si="34"/>
        <v>A1</v>
      </c>
      <c r="Q81" s="118" t="str">
        <f t="shared" si="34"/>
        <v>A1</v>
      </c>
      <c r="R81" s="119" t="str">
        <f t="shared" si="34"/>
        <v>A1</v>
      </c>
      <c r="S81" s="120" t="str">
        <f t="shared" si="34"/>
        <v>A1</v>
      </c>
      <c r="T81" s="119" t="str">
        <f t="shared" si="34"/>
        <v>A1</v>
      </c>
      <c r="U81" s="121" t="str">
        <f t="shared" si="34"/>
        <v>A1</v>
      </c>
      <c r="V81" s="121" t="str">
        <f t="shared" si="34"/>
        <v>A1</v>
      </c>
      <c r="W81" s="122">
        <f>+VLOOKUP(C81,'[1]Project semana avance%'!$A$9:$FA$108,33,0)</f>
        <v>0</v>
      </c>
      <c r="X81" s="168">
        <f>+'[1]8. Avance Itemizado'!AF81</f>
        <v>0.5</v>
      </c>
      <c r="Y81" s="124" t="str">
        <f t="shared" si="35"/>
        <v>A1</v>
      </c>
      <c r="Z81" s="119" t="str">
        <f t="shared" si="35"/>
        <v>A1</v>
      </c>
      <c r="AA81" s="119" t="str">
        <f t="shared" si="35"/>
        <v>A1</v>
      </c>
      <c r="AB81" s="119" t="str">
        <f t="shared" si="35"/>
        <v>A1</v>
      </c>
      <c r="AC81" s="119" t="str">
        <f t="shared" si="35"/>
        <v>A1</v>
      </c>
      <c r="AD81" s="119" t="str">
        <f t="shared" si="35"/>
        <v>A1</v>
      </c>
      <c r="AE81" s="125" t="str">
        <f t="shared" si="35"/>
        <v>A1</v>
      </c>
      <c r="AF81" s="126">
        <f>+VLOOKUP(C81,'[1]Project semana avance%'!$A$9:$FA$108,40,0)</f>
        <v>0.26668076109936573</v>
      </c>
      <c r="AG81" s="124" t="str">
        <f t="shared" si="36"/>
        <v>A1</v>
      </c>
      <c r="AH81" s="119" t="str">
        <f t="shared" si="36"/>
        <v>A1</v>
      </c>
      <c r="AI81" s="119" t="str">
        <f t="shared" si="36"/>
        <v>A1</v>
      </c>
      <c r="AJ81" s="119" t="str">
        <f t="shared" si="36"/>
        <v>A1</v>
      </c>
      <c r="AK81" s="119" t="str">
        <f t="shared" si="36"/>
        <v>A1</v>
      </c>
      <c r="AL81" s="119" t="str">
        <f t="shared" si="36"/>
        <v>A1</v>
      </c>
      <c r="AM81" s="125" t="str">
        <f t="shared" si="36"/>
        <v>A1</v>
      </c>
      <c r="AN81" s="126">
        <f>+VLOOKUP(C81,'[1]Project semana avance%'!$A$9:$FA$108,47,0)</f>
        <v>0.60003171247357301</v>
      </c>
      <c r="AO81" s="117" t="str">
        <f t="shared" si="37"/>
        <v>A1</v>
      </c>
      <c r="AP81" s="119" t="str">
        <f t="shared" si="37"/>
        <v>A1</v>
      </c>
      <c r="AQ81" s="120" t="str">
        <f t="shared" si="37"/>
        <v>A1</v>
      </c>
      <c r="AR81" s="119" t="str">
        <f t="shared" si="37"/>
        <v>A1</v>
      </c>
      <c r="AS81" s="120" t="str">
        <f t="shared" si="37"/>
        <v>A1</v>
      </c>
      <c r="AT81" s="119" t="str">
        <f t="shared" si="37"/>
        <v>A1</v>
      </c>
      <c r="AU81" s="121" t="str">
        <f t="shared" si="37"/>
        <v>A1</v>
      </c>
      <c r="AV81" s="126">
        <f>+VLOOKUP($C81,'[1]Project semana avance%'!$A$9:$FA$108,54,0)</f>
        <v>0.93338266384778024</v>
      </c>
      <c r="AW81" s="124" t="str">
        <f t="shared" si="42"/>
        <v>A1</v>
      </c>
      <c r="AX81" s="119" t="str">
        <f t="shared" si="42"/>
        <v>A1</v>
      </c>
      <c r="AY81" s="119" t="str">
        <f t="shared" si="42"/>
        <v/>
      </c>
      <c r="AZ81" s="119" t="str">
        <f t="shared" si="42"/>
        <v/>
      </c>
      <c r="BA81" s="119" t="str">
        <f t="shared" si="42"/>
        <v/>
      </c>
      <c r="BB81" s="119" t="str">
        <f t="shared" si="42"/>
        <v/>
      </c>
      <c r="BC81" s="125" t="str">
        <f t="shared" si="42"/>
        <v/>
      </c>
      <c r="BD81" s="126">
        <f t="shared" si="38"/>
        <v>1</v>
      </c>
      <c r="BE81" s="169"/>
      <c r="BF81" s="170"/>
      <c r="BG81" s="170"/>
      <c r="BH81" s="170"/>
      <c r="BI81" s="170"/>
      <c r="BJ81" s="170"/>
      <c r="BK81" s="170"/>
      <c r="BL81" s="170"/>
      <c r="BM81" s="171"/>
      <c r="BN81" s="128"/>
      <c r="BO81" s="128"/>
      <c r="BP81" s="129"/>
      <c r="BQ81" s="128"/>
      <c r="BR81" s="130"/>
      <c r="BT81" s="6"/>
      <c r="BU81" s="6"/>
      <c r="BV81" s="6"/>
      <c r="BW81" s="6"/>
      <c r="BX81" s="6"/>
      <c r="BY81" s="6"/>
      <c r="BZ81" s="6"/>
      <c r="CA81" s="6"/>
      <c r="CB81" s="158"/>
      <c r="CC81" s="158"/>
      <c r="CD81" s="158"/>
    </row>
    <row r="82" spans="1:82" s="18" customFormat="1" ht="39.75" customHeight="1" x14ac:dyDescent="0.2">
      <c r="A82" s="86"/>
      <c r="B82" s="86"/>
      <c r="C82" s="86" t="s">
        <v>158</v>
      </c>
      <c r="D82" s="164" t="s">
        <v>159</v>
      </c>
      <c r="E82" s="88">
        <f t="shared" si="33"/>
        <v>21</v>
      </c>
      <c r="F82" s="111">
        <v>42556</v>
      </c>
      <c r="G82" s="111">
        <v>42576</v>
      </c>
      <c r="H82" s="88">
        <f t="shared" si="39"/>
        <v>46</v>
      </c>
      <c r="I82" s="111">
        <v>42520</v>
      </c>
      <c r="J82" s="111">
        <v>42565</v>
      </c>
      <c r="K82" s="112">
        <f>+'[1]8. Avance Itemizado'!O82</f>
        <v>1</v>
      </c>
      <c r="L82" s="113">
        <f t="shared" si="40"/>
        <v>0.5</v>
      </c>
      <c r="M82" s="114">
        <f t="shared" si="41"/>
        <v>1.0869565217391304E-2</v>
      </c>
      <c r="N82" s="115" t="str">
        <f>+'[1]8. Avance Itemizado'!K82</f>
        <v>GL</v>
      </c>
      <c r="O82" s="167"/>
      <c r="P82" s="124" t="str">
        <f t="shared" si="34"/>
        <v>A1</v>
      </c>
      <c r="Q82" s="118" t="str">
        <f t="shared" si="34"/>
        <v>A1</v>
      </c>
      <c r="R82" s="119" t="str">
        <f t="shared" si="34"/>
        <v>A1</v>
      </c>
      <c r="S82" s="120" t="str">
        <f t="shared" si="34"/>
        <v>A1</v>
      </c>
      <c r="T82" s="119" t="str">
        <f t="shared" si="34"/>
        <v>A1</v>
      </c>
      <c r="U82" s="121" t="str">
        <f t="shared" si="34"/>
        <v>A1</v>
      </c>
      <c r="V82" s="121" t="str">
        <f t="shared" si="34"/>
        <v>A1</v>
      </c>
      <c r="W82" s="122">
        <f>+VLOOKUP(C82,'[1]Project semana avance%'!$A$9:$FA$108,33,0)</f>
        <v>0</v>
      </c>
      <c r="X82" s="168">
        <f>+'[1]8. Avance Itemizado'!AF82</f>
        <v>0.5</v>
      </c>
      <c r="Y82" s="124" t="str">
        <f t="shared" si="35"/>
        <v>A1</v>
      </c>
      <c r="Z82" s="119" t="str">
        <f t="shared" si="35"/>
        <v>A1</v>
      </c>
      <c r="AA82" s="119" t="str">
        <f t="shared" si="35"/>
        <v>A1</v>
      </c>
      <c r="AB82" s="119" t="str">
        <f t="shared" si="35"/>
        <v>A1</v>
      </c>
      <c r="AC82" s="119" t="str">
        <f t="shared" si="35"/>
        <v>A1</v>
      </c>
      <c r="AD82" s="119" t="str">
        <f t="shared" si="35"/>
        <v>A1</v>
      </c>
      <c r="AE82" s="125" t="str">
        <f t="shared" si="35"/>
        <v>A1</v>
      </c>
      <c r="AF82" s="126">
        <f>+VLOOKUP(C82,'[1]Project semana avance%'!$A$9:$FA$108,40,0)</f>
        <v>0</v>
      </c>
      <c r="AG82" s="124" t="str">
        <f t="shared" si="36"/>
        <v>A1</v>
      </c>
      <c r="AH82" s="119" t="str">
        <f t="shared" si="36"/>
        <v>A1</v>
      </c>
      <c r="AI82" s="119" t="str">
        <f t="shared" si="36"/>
        <v>A1</v>
      </c>
      <c r="AJ82" s="119" t="str">
        <f t="shared" si="36"/>
        <v>A1</v>
      </c>
      <c r="AK82" s="119" t="str">
        <f t="shared" si="36"/>
        <v>A1</v>
      </c>
      <c r="AL82" s="119" t="str">
        <f t="shared" si="36"/>
        <v>A1</v>
      </c>
      <c r="AM82" s="125" t="str">
        <f t="shared" si="36"/>
        <v>A1</v>
      </c>
      <c r="AN82" s="126">
        <f>+VLOOKUP(C82,'[1]Project semana avance%'!$A$9:$FA$108,47,0)</f>
        <v>0</v>
      </c>
      <c r="AO82" s="117" t="str">
        <f t="shared" si="37"/>
        <v>A1</v>
      </c>
      <c r="AP82" s="119" t="str">
        <f t="shared" si="37"/>
        <v>A1</v>
      </c>
      <c r="AQ82" s="120" t="str">
        <f t="shared" si="37"/>
        <v>A1</v>
      </c>
      <c r="AR82" s="119" t="str">
        <f t="shared" si="37"/>
        <v>A1</v>
      </c>
      <c r="AS82" s="120" t="str">
        <f t="shared" si="37"/>
        <v>A1</v>
      </c>
      <c r="AT82" s="119" t="str">
        <f t="shared" si="37"/>
        <v>A1</v>
      </c>
      <c r="AU82" s="121" t="str">
        <f t="shared" si="37"/>
        <v>A1</v>
      </c>
      <c r="AV82" s="126">
        <f>+VLOOKUP($C82,'[1]Project semana avance%'!$A$9:$FA$108,54,0)</f>
        <v>0</v>
      </c>
      <c r="AW82" s="124" t="str">
        <f t="shared" si="42"/>
        <v>A1</v>
      </c>
      <c r="AX82" s="119" t="str">
        <f t="shared" si="42"/>
        <v>A1</v>
      </c>
      <c r="AY82" s="119" t="str">
        <f t="shared" si="42"/>
        <v>A1</v>
      </c>
      <c r="AZ82" s="119" t="str">
        <f t="shared" si="42"/>
        <v>A1</v>
      </c>
      <c r="BA82" s="119" t="str">
        <f t="shared" si="42"/>
        <v>A1</v>
      </c>
      <c r="BB82" s="119" t="str">
        <f t="shared" si="42"/>
        <v>A1</v>
      </c>
      <c r="BC82" s="125" t="str">
        <f t="shared" si="42"/>
        <v>A1</v>
      </c>
      <c r="BD82" s="126">
        <f t="shared" si="38"/>
        <v>0.91304347826086951</v>
      </c>
      <c r="BE82" s="169"/>
      <c r="BF82" s="170"/>
      <c r="BG82" s="170"/>
      <c r="BH82" s="170"/>
      <c r="BI82" s="170"/>
      <c r="BJ82" s="170"/>
      <c r="BK82" s="170"/>
      <c r="BL82" s="170"/>
      <c r="BM82" s="171"/>
      <c r="BN82" s="128"/>
      <c r="BO82" s="128"/>
      <c r="BP82" s="129"/>
      <c r="BQ82" s="128"/>
      <c r="BR82" s="130"/>
      <c r="BT82" s="6"/>
      <c r="BU82" s="6"/>
      <c r="BV82" s="6"/>
      <c r="BW82" s="6"/>
      <c r="BX82" s="6"/>
      <c r="BY82" s="6"/>
      <c r="BZ82" s="6"/>
      <c r="CA82" s="6"/>
      <c r="CB82" s="158"/>
      <c r="CC82" s="158"/>
      <c r="CD82" s="158"/>
    </row>
    <row r="83" spans="1:82" s="18" customFormat="1" ht="39.75" customHeight="1" x14ac:dyDescent="0.2">
      <c r="A83" s="86"/>
      <c r="B83" s="86"/>
      <c r="C83" s="86" t="s">
        <v>160</v>
      </c>
      <c r="D83" s="164" t="s">
        <v>161</v>
      </c>
      <c r="E83" s="88">
        <f t="shared" si="33"/>
        <v>21</v>
      </c>
      <c r="F83" s="111">
        <v>42577</v>
      </c>
      <c r="G83" s="111">
        <v>42597</v>
      </c>
      <c r="H83" s="88">
        <f t="shared" si="39"/>
        <v>60</v>
      </c>
      <c r="I83" s="111">
        <v>42524</v>
      </c>
      <c r="J83" s="111">
        <v>42583</v>
      </c>
      <c r="K83" s="112">
        <f>+'[1]8. Avance Itemizado'!O83</f>
        <v>1</v>
      </c>
      <c r="L83" s="113">
        <f t="shared" si="40"/>
        <v>0.8</v>
      </c>
      <c r="M83" s="114">
        <f t="shared" si="41"/>
        <v>1.3333333333333334E-2</v>
      </c>
      <c r="N83" s="115" t="str">
        <f>+'[1]8. Avance Itemizado'!K83</f>
        <v>GL</v>
      </c>
      <c r="O83" s="167"/>
      <c r="P83" s="124" t="str">
        <f t="shared" si="34"/>
        <v>A1</v>
      </c>
      <c r="Q83" s="118" t="str">
        <f t="shared" si="34"/>
        <v>A1</v>
      </c>
      <c r="R83" s="119" t="str">
        <f t="shared" si="34"/>
        <v>A1</v>
      </c>
      <c r="S83" s="120" t="str">
        <f t="shared" si="34"/>
        <v>A1</v>
      </c>
      <c r="T83" s="119" t="str">
        <f t="shared" si="34"/>
        <v>A1</v>
      </c>
      <c r="U83" s="121" t="str">
        <f t="shared" si="34"/>
        <v>A1</v>
      </c>
      <c r="V83" s="121" t="str">
        <f t="shared" si="34"/>
        <v>A1</v>
      </c>
      <c r="W83" s="122">
        <f>+VLOOKUP(C83,'[1]Project semana avance%'!$A$9:$FA$108,33,0)</f>
        <v>0</v>
      </c>
      <c r="X83" s="168">
        <f>+'[1]8. Avance Itemizado'!AF83</f>
        <v>0.2</v>
      </c>
      <c r="Y83" s="124" t="str">
        <f t="shared" si="35"/>
        <v>A1</v>
      </c>
      <c r="Z83" s="119" t="str">
        <f t="shared" si="35"/>
        <v>A1</v>
      </c>
      <c r="AA83" s="119" t="str">
        <f t="shared" si="35"/>
        <v>A1</v>
      </c>
      <c r="AB83" s="119" t="str">
        <f t="shared" si="35"/>
        <v>A1</v>
      </c>
      <c r="AC83" s="119" t="str">
        <f t="shared" si="35"/>
        <v>A1</v>
      </c>
      <c r="AD83" s="119" t="str">
        <f t="shared" si="35"/>
        <v>A1</v>
      </c>
      <c r="AE83" s="125" t="str">
        <f t="shared" si="35"/>
        <v>A1</v>
      </c>
      <c r="AF83" s="126">
        <f>+VLOOKUP(C83,'[1]Project semana avance%'!$A$9:$FA$108,40,0)</f>
        <v>0</v>
      </c>
      <c r="AG83" s="124" t="str">
        <f t="shared" si="36"/>
        <v>A1</v>
      </c>
      <c r="AH83" s="119" t="str">
        <f t="shared" si="36"/>
        <v>A1</v>
      </c>
      <c r="AI83" s="119" t="str">
        <f t="shared" si="36"/>
        <v>A1</v>
      </c>
      <c r="AJ83" s="119" t="str">
        <f t="shared" si="36"/>
        <v>A1</v>
      </c>
      <c r="AK83" s="119" t="str">
        <f t="shared" si="36"/>
        <v>A1</v>
      </c>
      <c r="AL83" s="119" t="str">
        <f t="shared" si="36"/>
        <v>A1</v>
      </c>
      <c r="AM83" s="125" t="str">
        <f t="shared" si="36"/>
        <v>A1</v>
      </c>
      <c r="AN83" s="126">
        <f>+VLOOKUP(C83,'[1]Project semana avance%'!$A$9:$FA$108,47,0)</f>
        <v>0</v>
      </c>
      <c r="AO83" s="117" t="str">
        <f t="shared" si="37"/>
        <v>A1</v>
      </c>
      <c r="AP83" s="119" t="str">
        <f t="shared" si="37"/>
        <v>A1</v>
      </c>
      <c r="AQ83" s="120" t="str">
        <f t="shared" si="37"/>
        <v>A1</v>
      </c>
      <c r="AR83" s="119" t="str">
        <f t="shared" si="37"/>
        <v>A1</v>
      </c>
      <c r="AS83" s="120" t="str">
        <f t="shared" si="37"/>
        <v>A1</v>
      </c>
      <c r="AT83" s="119" t="str">
        <f t="shared" si="37"/>
        <v>A1</v>
      </c>
      <c r="AU83" s="121" t="str">
        <f t="shared" si="37"/>
        <v>A1</v>
      </c>
      <c r="AV83" s="126">
        <f>+VLOOKUP($C83,'[1]Project semana avance%'!$A$9:$FA$108,54,0)</f>
        <v>0</v>
      </c>
      <c r="AW83" s="124" t="str">
        <f t="shared" si="42"/>
        <v>A1</v>
      </c>
      <c r="AX83" s="119" t="str">
        <f t="shared" si="42"/>
        <v>A1</v>
      </c>
      <c r="AY83" s="119" t="str">
        <f t="shared" si="42"/>
        <v>A1</v>
      </c>
      <c r="AZ83" s="119" t="str">
        <f t="shared" si="42"/>
        <v>A1</v>
      </c>
      <c r="BA83" s="119" t="str">
        <f t="shared" si="42"/>
        <v>A1</v>
      </c>
      <c r="BB83" s="119" t="str">
        <f t="shared" si="42"/>
        <v>A1</v>
      </c>
      <c r="BC83" s="125" t="str">
        <f t="shared" si="42"/>
        <v>A1</v>
      </c>
      <c r="BD83" s="126">
        <f t="shared" si="38"/>
        <v>0.6333333333333333</v>
      </c>
      <c r="BE83" s="169"/>
      <c r="BF83" s="170"/>
      <c r="BG83" s="170"/>
      <c r="BH83" s="170"/>
      <c r="BI83" s="170"/>
      <c r="BJ83" s="170"/>
      <c r="BK83" s="170"/>
      <c r="BL83" s="170"/>
      <c r="BM83" s="171"/>
      <c r="BN83" s="128"/>
      <c r="BO83" s="128"/>
      <c r="BP83" s="129"/>
      <c r="BQ83" s="128"/>
      <c r="BR83" s="130"/>
      <c r="BT83" s="6"/>
      <c r="BU83" s="6"/>
      <c r="BV83" s="6"/>
      <c r="BW83" s="6"/>
      <c r="BX83" s="6"/>
      <c r="BY83" s="6"/>
      <c r="BZ83" s="6"/>
      <c r="CA83" s="6"/>
      <c r="CB83" s="158"/>
      <c r="CC83" s="158"/>
      <c r="CD83" s="158"/>
    </row>
    <row r="84" spans="1:82" s="18" customFormat="1" ht="39.75" customHeight="1" x14ac:dyDescent="0.2">
      <c r="A84" s="86"/>
      <c r="B84" s="86"/>
      <c r="C84" s="86" t="s">
        <v>162</v>
      </c>
      <c r="D84" s="164" t="s">
        <v>163</v>
      </c>
      <c r="E84" s="88">
        <f t="shared" si="33"/>
        <v>21</v>
      </c>
      <c r="F84" s="111">
        <v>42598</v>
      </c>
      <c r="G84" s="111">
        <v>42618</v>
      </c>
      <c r="H84" s="88">
        <f t="shared" si="39"/>
        <v>80</v>
      </c>
      <c r="I84" s="111">
        <v>42520</v>
      </c>
      <c r="J84" s="111">
        <v>42599</v>
      </c>
      <c r="K84" s="112">
        <f>+'[1]8. Avance Itemizado'!O84</f>
        <v>1</v>
      </c>
      <c r="L84" s="113">
        <f t="shared" si="40"/>
        <v>0.8</v>
      </c>
      <c r="M84" s="114">
        <f t="shared" si="41"/>
        <v>0.01</v>
      </c>
      <c r="N84" s="115" t="str">
        <f>+'[1]8. Avance Itemizado'!K84</f>
        <v>GL</v>
      </c>
      <c r="O84" s="167"/>
      <c r="P84" s="124" t="str">
        <f t="shared" si="34"/>
        <v>A1</v>
      </c>
      <c r="Q84" s="118" t="str">
        <f t="shared" si="34"/>
        <v>A1</v>
      </c>
      <c r="R84" s="119" t="str">
        <f t="shared" si="34"/>
        <v>A1</v>
      </c>
      <c r="S84" s="120" t="str">
        <f t="shared" si="34"/>
        <v>A1</v>
      </c>
      <c r="T84" s="119" t="str">
        <f t="shared" si="34"/>
        <v>A1</v>
      </c>
      <c r="U84" s="121" t="str">
        <f t="shared" si="34"/>
        <v>A1</v>
      </c>
      <c r="V84" s="121" t="str">
        <f t="shared" si="34"/>
        <v>A1</v>
      </c>
      <c r="W84" s="122">
        <f>+VLOOKUP(C84,'[1]Project semana avance%'!$A$9:$FA$108,33,0)</f>
        <v>0</v>
      </c>
      <c r="X84" s="168">
        <f>+'[1]8. Avance Itemizado'!AF84</f>
        <v>0.2</v>
      </c>
      <c r="Y84" s="124" t="str">
        <f t="shared" si="35"/>
        <v>A1</v>
      </c>
      <c r="Z84" s="119" t="str">
        <f t="shared" si="35"/>
        <v>A1</v>
      </c>
      <c r="AA84" s="119" t="str">
        <f t="shared" si="35"/>
        <v>A1</v>
      </c>
      <c r="AB84" s="119" t="str">
        <f t="shared" si="35"/>
        <v>A1</v>
      </c>
      <c r="AC84" s="119" t="str">
        <f t="shared" si="35"/>
        <v>A1</v>
      </c>
      <c r="AD84" s="119" t="str">
        <f t="shared" si="35"/>
        <v>A1</v>
      </c>
      <c r="AE84" s="125" t="str">
        <f t="shared" si="35"/>
        <v>A1</v>
      </c>
      <c r="AF84" s="126">
        <f>+VLOOKUP(C84,'[1]Project semana avance%'!$A$9:$FA$108,40,0)</f>
        <v>0</v>
      </c>
      <c r="AG84" s="124" t="str">
        <f t="shared" si="36"/>
        <v>A1</v>
      </c>
      <c r="AH84" s="119" t="str">
        <f t="shared" si="36"/>
        <v>A1</v>
      </c>
      <c r="AI84" s="119" t="str">
        <f t="shared" si="36"/>
        <v>A1</v>
      </c>
      <c r="AJ84" s="119" t="str">
        <f t="shared" si="36"/>
        <v>A1</v>
      </c>
      <c r="AK84" s="119" t="str">
        <f t="shared" si="36"/>
        <v>A1</v>
      </c>
      <c r="AL84" s="119" t="str">
        <f t="shared" si="36"/>
        <v>A1</v>
      </c>
      <c r="AM84" s="125" t="str">
        <f t="shared" si="36"/>
        <v>A1</v>
      </c>
      <c r="AN84" s="126">
        <f>+VLOOKUP(C84,'[1]Project semana avance%'!$A$9:$FA$108,47,0)</f>
        <v>0</v>
      </c>
      <c r="AO84" s="117" t="str">
        <f t="shared" si="37"/>
        <v>A1</v>
      </c>
      <c r="AP84" s="119" t="str">
        <f t="shared" si="37"/>
        <v>A1</v>
      </c>
      <c r="AQ84" s="120" t="str">
        <f t="shared" si="37"/>
        <v>A1</v>
      </c>
      <c r="AR84" s="119" t="str">
        <f t="shared" si="37"/>
        <v>A1</v>
      </c>
      <c r="AS84" s="120" t="str">
        <f t="shared" si="37"/>
        <v>A1</v>
      </c>
      <c r="AT84" s="119" t="str">
        <f t="shared" si="37"/>
        <v>A1</v>
      </c>
      <c r="AU84" s="121" t="str">
        <f t="shared" si="37"/>
        <v>A1</v>
      </c>
      <c r="AV84" s="126">
        <f>+VLOOKUP($C84,'[1]Project semana avance%'!$A$9:$FA$108,54,0)</f>
        <v>0</v>
      </c>
      <c r="AW84" s="124" t="str">
        <f t="shared" si="42"/>
        <v>A1</v>
      </c>
      <c r="AX84" s="119" t="str">
        <f t="shared" si="42"/>
        <v>A1</v>
      </c>
      <c r="AY84" s="119" t="str">
        <f t="shared" si="42"/>
        <v>A1</v>
      </c>
      <c r="AZ84" s="119" t="str">
        <f t="shared" si="42"/>
        <v>A1</v>
      </c>
      <c r="BA84" s="119" t="str">
        <f t="shared" si="42"/>
        <v>A1</v>
      </c>
      <c r="BB84" s="119" t="str">
        <f t="shared" si="42"/>
        <v>A1</v>
      </c>
      <c r="BC84" s="125" t="str">
        <f t="shared" si="42"/>
        <v>A1</v>
      </c>
      <c r="BD84" s="126">
        <f t="shared" si="38"/>
        <v>0.52500000000000002</v>
      </c>
      <c r="BE84" s="169"/>
      <c r="BF84" s="170"/>
      <c r="BG84" s="170"/>
      <c r="BH84" s="170"/>
      <c r="BI84" s="170"/>
      <c r="BJ84" s="170"/>
      <c r="BK84" s="170"/>
      <c r="BL84" s="170"/>
      <c r="BM84" s="171"/>
      <c r="BN84" s="128"/>
      <c r="BO84" s="128"/>
      <c r="BP84" s="129"/>
      <c r="BQ84" s="128"/>
      <c r="BR84" s="130"/>
      <c r="BT84" s="6"/>
      <c r="BU84" s="6"/>
      <c r="BV84" s="6"/>
      <c r="BW84" s="6"/>
      <c r="BX84" s="6"/>
      <c r="BY84" s="6"/>
      <c r="BZ84" s="6"/>
      <c r="CA84" s="6"/>
      <c r="CB84" s="158"/>
      <c r="CC84" s="158"/>
      <c r="CD84" s="158"/>
    </row>
    <row r="85" spans="1:82" s="18" customFormat="1" ht="24.75" customHeight="1" x14ac:dyDescent="0.2">
      <c r="A85" s="86"/>
      <c r="B85" s="86"/>
      <c r="C85" s="86" t="s">
        <v>164</v>
      </c>
      <c r="D85" s="196" t="s">
        <v>165</v>
      </c>
      <c r="E85" s="88">
        <f t="shared" si="33"/>
        <v>1</v>
      </c>
      <c r="F85" s="204"/>
      <c r="G85" s="204"/>
      <c r="H85" s="88">
        <f t="shared" si="39"/>
        <v>1</v>
      </c>
      <c r="I85" s="133"/>
      <c r="J85" s="133"/>
      <c r="K85" s="91">
        <f>+'[1]8. Avance Itemizado'!O85</f>
        <v>0</v>
      </c>
      <c r="L85" s="92"/>
      <c r="M85" s="93"/>
      <c r="N85" s="94"/>
      <c r="O85" s="198"/>
      <c r="P85" s="102"/>
      <c r="Q85" s="97"/>
      <c r="R85" s="98"/>
      <c r="S85" s="99"/>
      <c r="T85" s="98"/>
      <c r="U85" s="100"/>
      <c r="V85" s="100"/>
      <c r="W85" s="199"/>
      <c r="X85" s="200">
        <f>+'[1]8. Avance Itemizado'!AF85</f>
        <v>0</v>
      </c>
      <c r="Y85" s="102"/>
      <c r="Z85" s="98"/>
      <c r="AA85" s="98"/>
      <c r="AB85" s="98"/>
      <c r="AC85" s="98"/>
      <c r="AD85" s="98"/>
      <c r="AE85" s="103"/>
      <c r="AF85" s="104"/>
      <c r="AG85" s="102"/>
      <c r="AH85" s="98"/>
      <c r="AI85" s="98"/>
      <c r="AJ85" s="98"/>
      <c r="AK85" s="98"/>
      <c r="AL85" s="98"/>
      <c r="AM85" s="103"/>
      <c r="AN85" s="104"/>
      <c r="AO85" s="96"/>
      <c r="AP85" s="98"/>
      <c r="AQ85" s="99"/>
      <c r="AR85" s="98"/>
      <c r="AS85" s="99"/>
      <c r="AT85" s="98"/>
      <c r="AU85" s="100"/>
      <c r="AV85" s="104"/>
      <c r="AW85" s="102"/>
      <c r="AX85" s="98"/>
      <c r="AY85" s="98"/>
      <c r="AZ85" s="98"/>
      <c r="BA85" s="98"/>
      <c r="BB85" s="98"/>
      <c r="BC85" s="103"/>
      <c r="BD85" s="104"/>
      <c r="BE85" s="201"/>
      <c r="BF85" s="202"/>
      <c r="BG85" s="202"/>
      <c r="BH85" s="202"/>
      <c r="BI85" s="202"/>
      <c r="BJ85" s="202"/>
      <c r="BK85" s="202"/>
      <c r="BL85" s="202"/>
      <c r="BM85" s="203"/>
      <c r="BN85" s="106"/>
      <c r="BO85" s="106"/>
      <c r="BP85" s="107"/>
      <c r="BQ85" s="106"/>
      <c r="BR85" s="108"/>
      <c r="BT85" s="6"/>
      <c r="BU85" s="6"/>
      <c r="BV85" s="6"/>
      <c r="BW85" s="6"/>
      <c r="BX85" s="6"/>
      <c r="BY85" s="6"/>
      <c r="BZ85" s="6"/>
      <c r="CA85" s="6"/>
      <c r="CB85" s="158"/>
      <c r="CC85" s="158"/>
      <c r="CD85" s="158"/>
    </row>
    <row r="86" spans="1:82" s="18" customFormat="1" ht="24.75" customHeight="1" x14ac:dyDescent="0.2">
      <c r="A86" s="86"/>
      <c r="B86" s="86"/>
      <c r="C86" s="86" t="s">
        <v>166</v>
      </c>
      <c r="D86" s="164" t="s">
        <v>167</v>
      </c>
      <c r="E86" s="88">
        <f t="shared" si="33"/>
        <v>16</v>
      </c>
      <c r="F86" s="111">
        <v>42513</v>
      </c>
      <c r="G86" s="111">
        <v>42528</v>
      </c>
      <c r="H86" s="88">
        <f t="shared" si="39"/>
        <v>16</v>
      </c>
      <c r="I86" s="111">
        <v>42522</v>
      </c>
      <c r="J86" s="111">
        <v>42537</v>
      </c>
      <c r="K86" s="112">
        <f>+'[1]8. Avance Itemizado'!O86</f>
        <v>1</v>
      </c>
      <c r="L86" s="113">
        <f t="shared" si="40"/>
        <v>0.44999999999999996</v>
      </c>
      <c r="M86" s="114">
        <f t="shared" si="41"/>
        <v>2.8124999999999997E-2</v>
      </c>
      <c r="N86" s="115" t="str">
        <f>+'[1]8. Avance Itemizado'!K86</f>
        <v>GL</v>
      </c>
      <c r="O86" s="167"/>
      <c r="P86" s="124" t="str">
        <f t="shared" si="34"/>
        <v>A1</v>
      </c>
      <c r="Q86" s="118" t="str">
        <f t="shared" si="34"/>
        <v>A1</v>
      </c>
      <c r="R86" s="119" t="str">
        <f t="shared" si="34"/>
        <v>A1</v>
      </c>
      <c r="S86" s="120" t="str">
        <f t="shared" si="34"/>
        <v>A1</v>
      </c>
      <c r="T86" s="119" t="str">
        <f t="shared" si="34"/>
        <v>A1</v>
      </c>
      <c r="U86" s="121" t="str">
        <f t="shared" si="34"/>
        <v>A1</v>
      </c>
      <c r="V86" s="121" t="str">
        <f t="shared" si="34"/>
        <v>A1</v>
      </c>
      <c r="W86" s="122">
        <f>+VLOOKUP(C86,'[1]Project semana avance%'!$A$9:$FA$108,33,0)</f>
        <v>0.99916666666666654</v>
      </c>
      <c r="X86" s="168">
        <f>+'[1]8. Avance Itemizado'!AF86</f>
        <v>0.55000000000000004</v>
      </c>
      <c r="Y86" s="124" t="str">
        <f t="shared" si="35"/>
        <v>A1</v>
      </c>
      <c r="Z86" s="119" t="str">
        <f t="shared" si="35"/>
        <v>A1</v>
      </c>
      <c r="AA86" s="119" t="str">
        <f t="shared" si="35"/>
        <v>A1</v>
      </c>
      <c r="AB86" s="119" t="str">
        <f t="shared" si="35"/>
        <v>A1</v>
      </c>
      <c r="AC86" s="119" t="str">
        <f t="shared" si="35"/>
        <v/>
      </c>
      <c r="AD86" s="119" t="str">
        <f t="shared" si="35"/>
        <v/>
      </c>
      <c r="AE86" s="125" t="str">
        <f t="shared" si="35"/>
        <v/>
      </c>
      <c r="AF86" s="126">
        <f>+VLOOKUP(C86,'[1]Project semana avance%'!$A$9:$FA$108,40,0)</f>
        <v>0.99916666666666654</v>
      </c>
      <c r="AG86" s="124" t="str">
        <f t="shared" si="36"/>
        <v/>
      </c>
      <c r="AH86" s="119" t="str">
        <f t="shared" si="36"/>
        <v/>
      </c>
      <c r="AI86" s="119" t="str">
        <f t="shared" si="36"/>
        <v/>
      </c>
      <c r="AJ86" s="119" t="str">
        <f t="shared" si="36"/>
        <v/>
      </c>
      <c r="AK86" s="119" t="str">
        <f t="shared" si="36"/>
        <v/>
      </c>
      <c r="AL86" s="119" t="str">
        <f t="shared" si="36"/>
        <v/>
      </c>
      <c r="AM86" s="125" t="str">
        <f t="shared" si="36"/>
        <v/>
      </c>
      <c r="AN86" s="126">
        <f>+VLOOKUP(C86,'[1]Project semana avance%'!$A$9:$FA$108,47,0)</f>
        <v>0.99916666666666654</v>
      </c>
      <c r="AO86" s="117" t="str">
        <f t="shared" si="37"/>
        <v/>
      </c>
      <c r="AP86" s="119" t="str">
        <f t="shared" si="37"/>
        <v/>
      </c>
      <c r="AQ86" s="120" t="str">
        <f t="shared" si="37"/>
        <v/>
      </c>
      <c r="AR86" s="119" t="str">
        <f t="shared" si="37"/>
        <v/>
      </c>
      <c r="AS86" s="120" t="str">
        <f t="shared" si="37"/>
        <v/>
      </c>
      <c r="AT86" s="119" t="str">
        <f t="shared" si="37"/>
        <v/>
      </c>
      <c r="AU86" s="121" t="str">
        <f t="shared" si="37"/>
        <v/>
      </c>
      <c r="AV86" s="126">
        <f>+VLOOKUP($C86,'[1]Project semana avance%'!$A$9:$FA$108,54,0)</f>
        <v>0.99916666666666654</v>
      </c>
      <c r="AW86" s="124" t="str">
        <f t="shared" si="42"/>
        <v/>
      </c>
      <c r="AX86" s="119" t="str">
        <f t="shared" si="42"/>
        <v/>
      </c>
      <c r="AY86" s="119" t="str">
        <f t="shared" si="42"/>
        <v/>
      </c>
      <c r="AZ86" s="119" t="str">
        <f t="shared" si="42"/>
        <v/>
      </c>
      <c r="BA86" s="119" t="str">
        <f t="shared" si="42"/>
        <v/>
      </c>
      <c r="BB86" s="119" t="str">
        <f t="shared" si="42"/>
        <v/>
      </c>
      <c r="BC86" s="125" t="str">
        <f t="shared" si="42"/>
        <v/>
      </c>
      <c r="BD86" s="126" t="str">
        <f t="shared" si="38"/>
        <v xml:space="preserve"> </v>
      </c>
      <c r="BE86" s="169"/>
      <c r="BF86" s="170"/>
      <c r="BG86" s="170"/>
      <c r="BH86" s="170"/>
      <c r="BI86" s="170"/>
      <c r="BJ86" s="170"/>
      <c r="BK86" s="170"/>
      <c r="BL86" s="170"/>
      <c r="BM86" s="171"/>
      <c r="BN86" s="128"/>
      <c r="BO86" s="128"/>
      <c r="BP86" s="129"/>
      <c r="BQ86" s="128"/>
      <c r="BR86" s="130"/>
      <c r="BT86" s="6"/>
      <c r="BU86" s="6"/>
      <c r="BV86" s="6"/>
      <c r="BW86" s="6"/>
      <c r="BX86" s="6"/>
      <c r="BY86" s="6"/>
      <c r="BZ86" s="6"/>
      <c r="CA86" s="6"/>
      <c r="CB86" s="158"/>
      <c r="CC86" s="158"/>
      <c r="CD86" s="158"/>
    </row>
    <row r="87" spans="1:82" s="18" customFormat="1" ht="24.75" customHeight="1" x14ac:dyDescent="0.2">
      <c r="A87" s="86"/>
      <c r="B87" s="86"/>
      <c r="C87" s="86" t="s">
        <v>168</v>
      </c>
      <c r="D87" s="164" t="s">
        <v>169</v>
      </c>
      <c r="E87" s="88">
        <f t="shared" si="33"/>
        <v>16</v>
      </c>
      <c r="F87" s="111">
        <v>42528</v>
      </c>
      <c r="G87" s="111">
        <v>42543</v>
      </c>
      <c r="H87" s="88">
        <f t="shared" si="39"/>
        <v>16</v>
      </c>
      <c r="I87" s="111">
        <v>42522</v>
      </c>
      <c r="J87" s="111">
        <v>42537</v>
      </c>
      <c r="K87" s="112">
        <f>+'[1]8. Avance Itemizado'!O87</f>
        <v>1</v>
      </c>
      <c r="L87" s="113">
        <f t="shared" si="40"/>
        <v>0</v>
      </c>
      <c r="M87" s="114">
        <f t="shared" si="41"/>
        <v>0</v>
      </c>
      <c r="N87" s="115" t="str">
        <f>+'[1]8. Avance Itemizado'!K87</f>
        <v>GL</v>
      </c>
      <c r="O87" s="167"/>
      <c r="P87" s="124" t="str">
        <f t="shared" si="34"/>
        <v>A1</v>
      </c>
      <c r="Q87" s="118" t="str">
        <f t="shared" si="34"/>
        <v>A1</v>
      </c>
      <c r="R87" s="119" t="str">
        <f t="shared" si="34"/>
        <v>A1</v>
      </c>
      <c r="S87" s="120" t="str">
        <f t="shared" si="34"/>
        <v>A1</v>
      </c>
      <c r="T87" s="119" t="str">
        <f t="shared" si="34"/>
        <v>A1</v>
      </c>
      <c r="U87" s="121" t="str">
        <f t="shared" si="34"/>
        <v>A1</v>
      </c>
      <c r="V87" s="121" t="str">
        <f t="shared" si="34"/>
        <v>A1</v>
      </c>
      <c r="W87" s="122">
        <f>+VLOOKUP(C87,'[1]Project semana avance%'!$A$9:$FA$108,33,0)</f>
        <v>0.3532142857142857</v>
      </c>
      <c r="X87" s="168">
        <f>+'[1]8. Avance Itemizado'!AF87</f>
        <v>1</v>
      </c>
      <c r="Y87" s="124" t="str">
        <f t="shared" si="35"/>
        <v>A1</v>
      </c>
      <c r="Z87" s="119" t="str">
        <f t="shared" si="35"/>
        <v>A1</v>
      </c>
      <c r="AA87" s="119" t="str">
        <f t="shared" si="35"/>
        <v>A1</v>
      </c>
      <c r="AB87" s="119" t="str">
        <f t="shared" si="35"/>
        <v>A1</v>
      </c>
      <c r="AC87" s="119" t="str">
        <f t="shared" si="35"/>
        <v/>
      </c>
      <c r="AD87" s="119" t="str">
        <f t="shared" si="35"/>
        <v/>
      </c>
      <c r="AE87" s="125" t="str">
        <f t="shared" si="35"/>
        <v/>
      </c>
      <c r="AF87" s="126">
        <f>+VLOOKUP(C87,'[1]Project semana avance%'!$A$9:$FA$108,40,0)</f>
        <v>0.80738095238095231</v>
      </c>
      <c r="AG87" s="124" t="str">
        <f t="shared" si="36"/>
        <v/>
      </c>
      <c r="AH87" s="119" t="str">
        <f t="shared" si="36"/>
        <v/>
      </c>
      <c r="AI87" s="119" t="str">
        <f t="shared" si="36"/>
        <v/>
      </c>
      <c r="AJ87" s="119" t="str">
        <f t="shared" si="36"/>
        <v/>
      </c>
      <c r="AK87" s="119" t="str">
        <f t="shared" si="36"/>
        <v/>
      </c>
      <c r="AL87" s="119" t="str">
        <f t="shared" si="36"/>
        <v/>
      </c>
      <c r="AM87" s="125" t="str">
        <f t="shared" si="36"/>
        <v/>
      </c>
      <c r="AN87" s="126">
        <f>+VLOOKUP(C87,'[1]Project semana avance%'!$A$9:$FA$108,47,0)</f>
        <v>0.99916666666666654</v>
      </c>
      <c r="AO87" s="117" t="str">
        <f t="shared" si="37"/>
        <v/>
      </c>
      <c r="AP87" s="119" t="str">
        <f t="shared" si="37"/>
        <v/>
      </c>
      <c r="AQ87" s="120" t="str">
        <f t="shared" si="37"/>
        <v/>
      </c>
      <c r="AR87" s="119" t="str">
        <f t="shared" si="37"/>
        <v/>
      </c>
      <c r="AS87" s="120" t="str">
        <f t="shared" si="37"/>
        <v/>
      </c>
      <c r="AT87" s="119" t="str">
        <f t="shared" si="37"/>
        <v/>
      </c>
      <c r="AU87" s="121" t="str">
        <f t="shared" si="37"/>
        <v/>
      </c>
      <c r="AV87" s="126">
        <f>+VLOOKUP($C87,'[1]Project semana avance%'!$A$9:$FA$108,54,0)</f>
        <v>0.99916666666666654</v>
      </c>
      <c r="AW87" s="124" t="str">
        <f t="shared" si="42"/>
        <v/>
      </c>
      <c r="AX87" s="119" t="str">
        <f t="shared" si="42"/>
        <v/>
      </c>
      <c r="AY87" s="119" t="str">
        <f t="shared" si="42"/>
        <v/>
      </c>
      <c r="AZ87" s="119" t="str">
        <f t="shared" si="42"/>
        <v/>
      </c>
      <c r="BA87" s="119" t="str">
        <f t="shared" si="42"/>
        <v/>
      </c>
      <c r="BB87" s="119" t="str">
        <f t="shared" si="42"/>
        <v/>
      </c>
      <c r="BC87" s="125" t="str">
        <f t="shared" si="42"/>
        <v/>
      </c>
      <c r="BD87" s="126" t="str">
        <f t="shared" si="38"/>
        <v xml:space="preserve"> </v>
      </c>
      <c r="BE87" s="169"/>
      <c r="BF87" s="170"/>
      <c r="BG87" s="170"/>
      <c r="BH87" s="170"/>
      <c r="BI87" s="170"/>
      <c r="BJ87" s="170"/>
      <c r="BK87" s="170"/>
      <c r="BL87" s="170"/>
      <c r="BM87" s="171"/>
      <c r="BN87" s="128"/>
      <c r="BO87" s="128"/>
      <c r="BP87" s="129"/>
      <c r="BQ87" s="128"/>
      <c r="BR87" s="130"/>
      <c r="BT87" s="6"/>
      <c r="BU87" s="6"/>
      <c r="BV87" s="6"/>
      <c r="BW87" s="6"/>
      <c r="BX87" s="6"/>
      <c r="BY87" s="6"/>
      <c r="BZ87" s="6"/>
      <c r="CA87" s="6"/>
      <c r="CB87" s="158"/>
      <c r="CC87" s="158"/>
      <c r="CD87" s="158"/>
    </row>
    <row r="88" spans="1:82" s="18" customFormat="1" ht="24.75" customHeight="1" x14ac:dyDescent="0.2">
      <c r="A88" s="86"/>
      <c r="B88" s="86"/>
      <c r="C88" s="86" t="s">
        <v>170</v>
      </c>
      <c r="D88" s="164" t="s">
        <v>171</v>
      </c>
      <c r="E88" s="88">
        <f t="shared" si="33"/>
        <v>16</v>
      </c>
      <c r="F88" s="111">
        <v>42544</v>
      </c>
      <c r="G88" s="111">
        <v>42559</v>
      </c>
      <c r="H88" s="88">
        <f t="shared" si="39"/>
        <v>16</v>
      </c>
      <c r="I88" s="111">
        <v>42520</v>
      </c>
      <c r="J88" s="111">
        <v>42535</v>
      </c>
      <c r="K88" s="112">
        <f>+'[1]8. Avance Itemizado'!O88</f>
        <v>1</v>
      </c>
      <c r="L88" s="113">
        <f t="shared" si="40"/>
        <v>0</v>
      </c>
      <c r="M88" s="114">
        <f t="shared" si="41"/>
        <v>0</v>
      </c>
      <c r="N88" s="115" t="str">
        <f>+'[1]8. Avance Itemizado'!K88</f>
        <v>GL</v>
      </c>
      <c r="O88" s="167"/>
      <c r="P88" s="124" t="str">
        <f t="shared" si="34"/>
        <v>A1</v>
      </c>
      <c r="Q88" s="118" t="str">
        <f t="shared" si="34"/>
        <v>A1</v>
      </c>
      <c r="R88" s="119" t="str">
        <f t="shared" si="34"/>
        <v>A1</v>
      </c>
      <c r="S88" s="120" t="str">
        <f t="shared" si="34"/>
        <v>A1</v>
      </c>
      <c r="T88" s="119" t="str">
        <f t="shared" si="34"/>
        <v>A1</v>
      </c>
      <c r="U88" s="121" t="str">
        <f t="shared" si="34"/>
        <v>A1</v>
      </c>
      <c r="V88" s="121" t="str">
        <f t="shared" si="34"/>
        <v>A1</v>
      </c>
      <c r="W88" s="122">
        <f>+VLOOKUP(C88,'[1]Project semana avance%'!$A$9:$FA$108,33,0)</f>
        <v>0</v>
      </c>
      <c r="X88" s="168">
        <f>+'[1]8. Avance Itemizado'!AF88</f>
        <v>1</v>
      </c>
      <c r="Y88" s="124" t="str">
        <f t="shared" si="35"/>
        <v>A1</v>
      </c>
      <c r="Z88" s="119" t="str">
        <f t="shared" si="35"/>
        <v>A1</v>
      </c>
      <c r="AA88" s="119" t="str">
        <f t="shared" si="35"/>
        <v/>
      </c>
      <c r="AB88" s="119" t="str">
        <f t="shared" si="35"/>
        <v/>
      </c>
      <c r="AC88" s="119" t="str">
        <f t="shared" si="35"/>
        <v/>
      </c>
      <c r="AD88" s="119" t="str">
        <f t="shared" si="35"/>
        <v/>
      </c>
      <c r="AE88" s="125" t="str">
        <f t="shared" si="35"/>
        <v/>
      </c>
      <c r="AF88" s="126">
        <f>+VLOOKUP(C88,'[1]Project semana avance%'!$A$9:$FA$108,40,0)</f>
        <v>0</v>
      </c>
      <c r="AG88" s="124" t="str">
        <f t="shared" si="36"/>
        <v/>
      </c>
      <c r="AH88" s="119" t="str">
        <f t="shared" si="36"/>
        <v/>
      </c>
      <c r="AI88" s="119" t="str">
        <f t="shared" si="36"/>
        <v/>
      </c>
      <c r="AJ88" s="119" t="str">
        <f t="shared" si="36"/>
        <v/>
      </c>
      <c r="AK88" s="119" t="str">
        <f t="shared" si="36"/>
        <v/>
      </c>
      <c r="AL88" s="119" t="str">
        <f t="shared" si="36"/>
        <v/>
      </c>
      <c r="AM88" s="125" t="str">
        <f t="shared" si="36"/>
        <v/>
      </c>
      <c r="AN88" s="126">
        <f>+VLOOKUP(C88,'[1]Project semana avance%'!$A$9:$FA$108,47,0)</f>
        <v>0.17154761904761906</v>
      </c>
      <c r="AO88" s="117" t="str">
        <f t="shared" si="37"/>
        <v/>
      </c>
      <c r="AP88" s="119" t="str">
        <f t="shared" si="37"/>
        <v/>
      </c>
      <c r="AQ88" s="120" t="str">
        <f t="shared" si="37"/>
        <v/>
      </c>
      <c r="AR88" s="119" t="str">
        <f t="shared" si="37"/>
        <v/>
      </c>
      <c r="AS88" s="120" t="str">
        <f t="shared" si="37"/>
        <v/>
      </c>
      <c r="AT88" s="119" t="str">
        <f t="shared" si="37"/>
        <v/>
      </c>
      <c r="AU88" s="121" t="str">
        <f t="shared" si="37"/>
        <v/>
      </c>
      <c r="AV88" s="126">
        <f>+VLOOKUP($C88,'[1]Project semana avance%'!$A$9:$FA$108,54,0)</f>
        <v>0.62571428571428567</v>
      </c>
      <c r="AW88" s="124" t="str">
        <f t="shared" si="42"/>
        <v/>
      </c>
      <c r="AX88" s="119" t="str">
        <f t="shared" si="42"/>
        <v/>
      </c>
      <c r="AY88" s="119" t="str">
        <f t="shared" si="42"/>
        <v/>
      </c>
      <c r="AZ88" s="119" t="str">
        <f t="shared" si="42"/>
        <v/>
      </c>
      <c r="BA88" s="119" t="str">
        <f t="shared" si="42"/>
        <v/>
      </c>
      <c r="BB88" s="119" t="str">
        <f t="shared" si="42"/>
        <v/>
      </c>
      <c r="BC88" s="125" t="str">
        <f t="shared" si="42"/>
        <v/>
      </c>
      <c r="BD88" s="126" t="str">
        <f t="shared" si="38"/>
        <v xml:space="preserve"> </v>
      </c>
      <c r="BE88" s="169"/>
      <c r="BF88" s="170"/>
      <c r="BG88" s="170"/>
      <c r="BH88" s="170"/>
      <c r="BI88" s="170"/>
      <c r="BJ88" s="170"/>
      <c r="BK88" s="170"/>
      <c r="BL88" s="170"/>
      <c r="BM88" s="171"/>
      <c r="BN88" s="128"/>
      <c r="BO88" s="128"/>
      <c r="BP88" s="129"/>
      <c r="BQ88" s="128"/>
      <c r="BR88" s="130"/>
      <c r="BT88" s="6"/>
      <c r="BU88" s="6"/>
      <c r="BV88" s="6"/>
      <c r="BW88" s="6"/>
      <c r="BX88" s="6"/>
      <c r="BY88" s="6"/>
      <c r="BZ88" s="6"/>
      <c r="CA88" s="6"/>
      <c r="CB88" s="158"/>
      <c r="CC88" s="158"/>
      <c r="CD88" s="158"/>
    </row>
    <row r="89" spans="1:82" s="18" customFormat="1" ht="24.75" customHeight="1" x14ac:dyDescent="0.2">
      <c r="A89" s="86"/>
      <c r="B89" s="86"/>
      <c r="C89" s="86" t="s">
        <v>172</v>
      </c>
      <c r="D89" s="164" t="s">
        <v>173</v>
      </c>
      <c r="E89" s="88">
        <f t="shared" si="33"/>
        <v>18</v>
      </c>
      <c r="F89" s="111">
        <v>42559</v>
      </c>
      <c r="G89" s="111">
        <v>42576</v>
      </c>
      <c r="H89" s="88">
        <f t="shared" si="39"/>
        <v>26</v>
      </c>
      <c r="I89" s="111">
        <v>42520</v>
      </c>
      <c r="J89" s="111">
        <v>42545</v>
      </c>
      <c r="K89" s="112">
        <f>+'[1]8. Avance Itemizado'!O89</f>
        <v>1</v>
      </c>
      <c r="L89" s="113">
        <f t="shared" si="40"/>
        <v>0.8</v>
      </c>
      <c r="M89" s="114">
        <f t="shared" si="41"/>
        <v>3.0769230769230771E-2</v>
      </c>
      <c r="N89" s="115" t="str">
        <f>+'[1]8. Avance Itemizado'!K89</f>
        <v>GL</v>
      </c>
      <c r="O89" s="167"/>
      <c r="P89" s="124" t="str">
        <f t="shared" si="34"/>
        <v>A1</v>
      </c>
      <c r="Q89" s="118" t="str">
        <f t="shared" si="34"/>
        <v>A1</v>
      </c>
      <c r="R89" s="119" t="str">
        <f t="shared" si="34"/>
        <v>A1</v>
      </c>
      <c r="S89" s="120" t="str">
        <f t="shared" si="34"/>
        <v>A1</v>
      </c>
      <c r="T89" s="119" t="str">
        <f t="shared" si="34"/>
        <v>A1</v>
      </c>
      <c r="U89" s="121" t="str">
        <f t="shared" si="34"/>
        <v>A1</v>
      </c>
      <c r="V89" s="121" t="str">
        <f t="shared" si="34"/>
        <v>A1</v>
      </c>
      <c r="W89" s="122">
        <f>+VLOOKUP(C89,'[1]Project semana avance%'!$A$9:$FA$108,33,0)</f>
        <v>0</v>
      </c>
      <c r="X89" s="168">
        <f>+'[1]8. Avance Itemizado'!AF89</f>
        <v>0.2</v>
      </c>
      <c r="Y89" s="124" t="str">
        <f t="shared" si="35"/>
        <v>A1</v>
      </c>
      <c r="Z89" s="119" t="str">
        <f t="shared" si="35"/>
        <v>A1</v>
      </c>
      <c r="AA89" s="119" t="str">
        <f t="shared" si="35"/>
        <v>A1</v>
      </c>
      <c r="AB89" s="119" t="str">
        <f t="shared" si="35"/>
        <v>A1</v>
      </c>
      <c r="AC89" s="119" t="str">
        <f t="shared" si="35"/>
        <v>A1</v>
      </c>
      <c r="AD89" s="119" t="str">
        <f t="shared" si="35"/>
        <v>A1</v>
      </c>
      <c r="AE89" s="125" t="str">
        <f t="shared" si="35"/>
        <v>A1</v>
      </c>
      <c r="AF89" s="126">
        <f>+VLOOKUP(C89,'[1]Project semana avance%'!$A$9:$FA$108,40,0)</f>
        <v>0</v>
      </c>
      <c r="AG89" s="124" t="str">
        <f t="shared" si="36"/>
        <v>A1</v>
      </c>
      <c r="AH89" s="119" t="str">
        <f t="shared" si="36"/>
        <v>A1</v>
      </c>
      <c r="AI89" s="119" t="str">
        <f t="shared" si="36"/>
        <v>A1</v>
      </c>
      <c r="AJ89" s="119" t="str">
        <f t="shared" si="36"/>
        <v>A1</v>
      </c>
      <c r="AK89" s="119" t="str">
        <f t="shared" si="36"/>
        <v>A1</v>
      </c>
      <c r="AL89" s="119" t="str">
        <f t="shared" si="36"/>
        <v/>
      </c>
      <c r="AM89" s="125" t="str">
        <f t="shared" si="36"/>
        <v/>
      </c>
      <c r="AN89" s="126">
        <f>+VLOOKUP(C89,'[1]Project semana avance%'!$A$9:$FA$108,47,0)</f>
        <v>0</v>
      </c>
      <c r="AO89" s="117" t="str">
        <f t="shared" si="37"/>
        <v/>
      </c>
      <c r="AP89" s="119" t="str">
        <f t="shared" si="37"/>
        <v/>
      </c>
      <c r="AQ89" s="120" t="str">
        <f t="shared" si="37"/>
        <v/>
      </c>
      <c r="AR89" s="119" t="str">
        <f t="shared" si="37"/>
        <v/>
      </c>
      <c r="AS89" s="120" t="str">
        <f t="shared" si="37"/>
        <v/>
      </c>
      <c r="AT89" s="119" t="str">
        <f t="shared" si="37"/>
        <v/>
      </c>
      <c r="AU89" s="121" t="str">
        <f t="shared" si="37"/>
        <v/>
      </c>
      <c r="AV89" s="126">
        <f>+VLOOKUP($C89,'[1]Project semana avance%'!$A$9:$FA$108,54,0)</f>
        <v>0</v>
      </c>
      <c r="AW89" s="124" t="str">
        <f t="shared" si="42"/>
        <v/>
      </c>
      <c r="AX89" s="119" t="str">
        <f t="shared" si="42"/>
        <v/>
      </c>
      <c r="AY89" s="119" t="str">
        <f t="shared" si="42"/>
        <v/>
      </c>
      <c r="AZ89" s="119" t="str">
        <f t="shared" si="42"/>
        <v/>
      </c>
      <c r="BA89" s="119" t="str">
        <f t="shared" si="42"/>
        <v/>
      </c>
      <c r="BB89" s="119" t="str">
        <f t="shared" si="42"/>
        <v/>
      </c>
      <c r="BC89" s="125" t="str">
        <f t="shared" si="42"/>
        <v/>
      </c>
      <c r="BD89" s="126" t="str">
        <f t="shared" si="38"/>
        <v xml:space="preserve"> </v>
      </c>
      <c r="BE89" s="169"/>
      <c r="BF89" s="170"/>
      <c r="BG89" s="170"/>
      <c r="BH89" s="170"/>
      <c r="BI89" s="170"/>
      <c r="BJ89" s="170"/>
      <c r="BK89" s="170"/>
      <c r="BL89" s="170"/>
      <c r="BM89" s="171"/>
      <c r="BN89" s="128"/>
      <c r="BO89" s="128"/>
      <c r="BP89" s="129"/>
      <c r="BQ89" s="128"/>
      <c r="BR89" s="130"/>
      <c r="BT89" s="6"/>
      <c r="BU89" s="6"/>
      <c r="BV89" s="6"/>
      <c r="BW89" s="6"/>
      <c r="BX89" s="6"/>
      <c r="BY89" s="6"/>
      <c r="BZ89" s="6"/>
      <c r="CA89" s="6"/>
      <c r="CB89" s="158"/>
      <c r="CC89" s="158"/>
      <c r="CD89" s="158"/>
    </row>
    <row r="90" spans="1:82" s="18" customFormat="1" ht="24.75" customHeight="1" x14ac:dyDescent="0.2">
      <c r="A90" s="86"/>
      <c r="B90" s="86"/>
      <c r="C90" s="86" t="s">
        <v>174</v>
      </c>
      <c r="D90" s="164" t="s">
        <v>175</v>
      </c>
      <c r="E90" s="88">
        <f t="shared" si="33"/>
        <v>15</v>
      </c>
      <c r="F90" s="111">
        <v>42576</v>
      </c>
      <c r="G90" s="111">
        <v>42590</v>
      </c>
      <c r="H90" s="88">
        <f t="shared" si="39"/>
        <v>15</v>
      </c>
      <c r="I90" s="111">
        <v>42545</v>
      </c>
      <c r="J90" s="111">
        <v>42559</v>
      </c>
      <c r="K90" s="112">
        <f>+'[1]8. Avance Itemizado'!O90</f>
        <v>1</v>
      </c>
      <c r="L90" s="113">
        <f t="shared" si="40"/>
        <v>1</v>
      </c>
      <c r="M90" s="114">
        <f t="shared" si="41"/>
        <v>6.6666666666666666E-2</v>
      </c>
      <c r="N90" s="115" t="str">
        <f>+'[1]8. Avance Itemizado'!K90</f>
        <v>GL</v>
      </c>
      <c r="O90" s="167"/>
      <c r="P90" s="124" t="str">
        <f t="shared" si="34"/>
        <v/>
      </c>
      <c r="Q90" s="118" t="str">
        <f t="shared" si="34"/>
        <v/>
      </c>
      <c r="R90" s="119" t="str">
        <f t="shared" si="34"/>
        <v/>
      </c>
      <c r="S90" s="120" t="str">
        <f t="shared" si="34"/>
        <v/>
      </c>
      <c r="T90" s="119" t="str">
        <f t="shared" si="34"/>
        <v/>
      </c>
      <c r="U90" s="121" t="str">
        <f t="shared" si="34"/>
        <v/>
      </c>
      <c r="V90" s="121" t="str">
        <f t="shared" si="34"/>
        <v/>
      </c>
      <c r="W90" s="122">
        <f>+VLOOKUP(C90,'[1]Project semana avance%'!$A$9:$FA$108,33,0)</f>
        <v>0</v>
      </c>
      <c r="X90" s="168">
        <f>+'[1]8. Avance Itemizado'!AF90</f>
        <v>0</v>
      </c>
      <c r="Y90" s="124" t="str">
        <f t="shared" si="35"/>
        <v/>
      </c>
      <c r="Z90" s="119" t="str">
        <f t="shared" si="35"/>
        <v/>
      </c>
      <c r="AA90" s="119" t="str">
        <f t="shared" si="35"/>
        <v/>
      </c>
      <c r="AB90" s="119" t="str">
        <f t="shared" si="35"/>
        <v/>
      </c>
      <c r="AC90" s="119" t="str">
        <f t="shared" si="35"/>
        <v/>
      </c>
      <c r="AD90" s="119" t="str">
        <f t="shared" si="35"/>
        <v/>
      </c>
      <c r="AE90" s="125" t="str">
        <f t="shared" si="35"/>
        <v/>
      </c>
      <c r="AF90" s="126">
        <f>+VLOOKUP(C90,'[1]Project semana avance%'!$A$9:$FA$108,40,0)</f>
        <v>0</v>
      </c>
      <c r="AG90" s="124" t="str">
        <f t="shared" si="36"/>
        <v/>
      </c>
      <c r="AH90" s="119" t="str">
        <f t="shared" si="36"/>
        <v/>
      </c>
      <c r="AI90" s="119" t="str">
        <f t="shared" si="36"/>
        <v/>
      </c>
      <c r="AJ90" s="119" t="str">
        <f t="shared" si="36"/>
        <v/>
      </c>
      <c r="AK90" s="119" t="str">
        <f t="shared" si="36"/>
        <v>A1</v>
      </c>
      <c r="AL90" s="119" t="str">
        <f t="shared" si="36"/>
        <v>A1</v>
      </c>
      <c r="AM90" s="125" t="str">
        <f t="shared" si="36"/>
        <v>A1</v>
      </c>
      <c r="AN90" s="126">
        <f>+VLOOKUP(C90,'[1]Project semana avance%'!$A$9:$FA$108,47,0)</f>
        <v>0</v>
      </c>
      <c r="AO90" s="117" t="str">
        <f t="shared" si="37"/>
        <v>A1</v>
      </c>
      <c r="AP90" s="119" t="str">
        <f t="shared" si="37"/>
        <v>A1</v>
      </c>
      <c r="AQ90" s="120" t="str">
        <f t="shared" si="37"/>
        <v>A1</v>
      </c>
      <c r="AR90" s="119" t="str">
        <f t="shared" si="37"/>
        <v>A1</v>
      </c>
      <c r="AS90" s="120" t="str">
        <f t="shared" si="37"/>
        <v>A1</v>
      </c>
      <c r="AT90" s="119" t="str">
        <f t="shared" si="37"/>
        <v>A1</v>
      </c>
      <c r="AU90" s="121" t="str">
        <f t="shared" si="37"/>
        <v>A1</v>
      </c>
      <c r="AV90" s="126">
        <f>+VLOOKUP($C90,'[1]Project semana avance%'!$A$9:$FA$108,54,0)</f>
        <v>0</v>
      </c>
      <c r="AW90" s="124" t="str">
        <f t="shared" si="42"/>
        <v>A1</v>
      </c>
      <c r="AX90" s="119" t="str">
        <f t="shared" si="42"/>
        <v>A1</v>
      </c>
      <c r="AY90" s="119" t="str">
        <f t="shared" si="42"/>
        <v>A1</v>
      </c>
      <c r="AZ90" s="119" t="str">
        <f t="shared" si="42"/>
        <v>A1</v>
      </c>
      <c r="BA90" s="119" t="str">
        <f t="shared" si="42"/>
        <v>A1</v>
      </c>
      <c r="BB90" s="119" t="str">
        <f t="shared" si="42"/>
        <v/>
      </c>
      <c r="BC90" s="125" t="str">
        <f t="shared" si="42"/>
        <v/>
      </c>
      <c r="BD90" s="126">
        <f t="shared" si="38"/>
        <v>1</v>
      </c>
      <c r="BE90" s="169"/>
      <c r="BF90" s="170"/>
      <c r="BG90" s="170"/>
      <c r="BH90" s="170"/>
      <c r="BI90" s="170"/>
      <c r="BJ90" s="170"/>
      <c r="BK90" s="170"/>
      <c r="BL90" s="170"/>
      <c r="BM90" s="171"/>
      <c r="BN90" s="128"/>
      <c r="BO90" s="128"/>
      <c r="BP90" s="129"/>
      <c r="BQ90" s="128"/>
      <c r="BR90" s="130"/>
      <c r="BT90" s="6"/>
      <c r="BU90" s="6"/>
      <c r="BV90" s="6"/>
      <c r="BW90" s="6"/>
      <c r="BX90" s="6"/>
      <c r="BY90" s="6"/>
      <c r="BZ90" s="6"/>
      <c r="CA90" s="6"/>
      <c r="CB90" s="158"/>
      <c r="CC90" s="158"/>
      <c r="CD90" s="158"/>
    </row>
    <row r="91" spans="1:82" s="18" customFormat="1" ht="24.75" customHeight="1" x14ac:dyDescent="0.2">
      <c r="A91" s="86"/>
      <c r="B91" s="86"/>
      <c r="C91" s="86" t="s">
        <v>176</v>
      </c>
      <c r="D91" s="164" t="s">
        <v>177</v>
      </c>
      <c r="E91" s="88">
        <f t="shared" si="33"/>
        <v>15</v>
      </c>
      <c r="F91" s="111">
        <v>42590</v>
      </c>
      <c r="G91" s="111">
        <v>42604</v>
      </c>
      <c r="H91" s="88">
        <f t="shared" si="39"/>
        <v>15</v>
      </c>
      <c r="I91" s="111">
        <v>42559</v>
      </c>
      <c r="J91" s="111">
        <v>42573</v>
      </c>
      <c r="K91" s="112">
        <f>+'[1]8. Avance Itemizado'!O91</f>
        <v>1</v>
      </c>
      <c r="L91" s="113">
        <f t="shared" si="40"/>
        <v>1</v>
      </c>
      <c r="M91" s="114">
        <f t="shared" si="41"/>
        <v>6.6666666666666666E-2</v>
      </c>
      <c r="N91" s="115" t="str">
        <f>+'[1]8. Avance Itemizado'!K91</f>
        <v>GL</v>
      </c>
      <c r="O91" s="167"/>
      <c r="P91" s="124" t="str">
        <f t="shared" si="34"/>
        <v/>
      </c>
      <c r="Q91" s="118" t="str">
        <f t="shared" si="34"/>
        <v/>
      </c>
      <c r="R91" s="119" t="str">
        <f t="shared" si="34"/>
        <v/>
      </c>
      <c r="S91" s="120" t="str">
        <f t="shared" si="34"/>
        <v/>
      </c>
      <c r="T91" s="119" t="str">
        <f t="shared" si="34"/>
        <v/>
      </c>
      <c r="U91" s="121" t="str">
        <f t="shared" si="34"/>
        <v/>
      </c>
      <c r="V91" s="121" t="str">
        <f t="shared" si="34"/>
        <v/>
      </c>
      <c r="W91" s="122">
        <f>+VLOOKUP(C91,'[1]Project semana avance%'!$A$9:$FA$108,33,0)</f>
        <v>0</v>
      </c>
      <c r="X91" s="168">
        <f>+'[1]8. Avance Itemizado'!AF91</f>
        <v>0</v>
      </c>
      <c r="Y91" s="124" t="str">
        <f t="shared" si="35"/>
        <v/>
      </c>
      <c r="Z91" s="119" t="str">
        <f t="shared" si="35"/>
        <v/>
      </c>
      <c r="AA91" s="119" t="str">
        <f t="shared" si="35"/>
        <v/>
      </c>
      <c r="AB91" s="119" t="str">
        <f t="shared" si="35"/>
        <v/>
      </c>
      <c r="AC91" s="119" t="str">
        <f t="shared" si="35"/>
        <v/>
      </c>
      <c r="AD91" s="119" t="str">
        <f t="shared" si="35"/>
        <v/>
      </c>
      <c r="AE91" s="125" t="str">
        <f t="shared" si="35"/>
        <v/>
      </c>
      <c r="AF91" s="126">
        <f>+VLOOKUP(C91,'[1]Project semana avance%'!$A$9:$FA$108,40,0)</f>
        <v>0</v>
      </c>
      <c r="AG91" s="124" t="str">
        <f t="shared" si="36"/>
        <v/>
      </c>
      <c r="AH91" s="119" t="str">
        <f t="shared" si="36"/>
        <v/>
      </c>
      <c r="AI91" s="119" t="str">
        <f t="shared" si="36"/>
        <v/>
      </c>
      <c r="AJ91" s="119" t="str">
        <f t="shared" si="36"/>
        <v/>
      </c>
      <c r="AK91" s="119" t="str">
        <f t="shared" si="36"/>
        <v/>
      </c>
      <c r="AL91" s="119" t="str">
        <f t="shared" si="36"/>
        <v/>
      </c>
      <c r="AM91" s="125" t="str">
        <f t="shared" si="36"/>
        <v/>
      </c>
      <c r="AN91" s="126">
        <f>+VLOOKUP(C91,'[1]Project semana avance%'!$A$9:$FA$108,47,0)</f>
        <v>0</v>
      </c>
      <c r="AO91" s="117" t="str">
        <f t="shared" si="37"/>
        <v/>
      </c>
      <c r="AP91" s="119" t="str">
        <f t="shared" si="37"/>
        <v/>
      </c>
      <c r="AQ91" s="120" t="str">
        <f t="shared" si="37"/>
        <v/>
      </c>
      <c r="AR91" s="119" t="str">
        <f t="shared" si="37"/>
        <v/>
      </c>
      <c r="AS91" s="120" t="str">
        <f t="shared" si="37"/>
        <v/>
      </c>
      <c r="AT91" s="119" t="str">
        <f t="shared" si="37"/>
        <v/>
      </c>
      <c r="AU91" s="121" t="str">
        <f t="shared" si="37"/>
        <v/>
      </c>
      <c r="AV91" s="126">
        <f>+VLOOKUP($C91,'[1]Project semana avance%'!$A$9:$FA$108,54,0)</f>
        <v>0</v>
      </c>
      <c r="AW91" s="124" t="str">
        <f t="shared" si="42"/>
        <v/>
      </c>
      <c r="AX91" s="119" t="str">
        <f t="shared" si="42"/>
        <v/>
      </c>
      <c r="AY91" s="119" t="str">
        <f t="shared" si="42"/>
        <v/>
      </c>
      <c r="AZ91" s="119" t="str">
        <f t="shared" si="42"/>
        <v/>
      </c>
      <c r="BA91" s="119" t="str">
        <f t="shared" si="42"/>
        <v>A1</v>
      </c>
      <c r="BB91" s="119" t="str">
        <f t="shared" si="42"/>
        <v>A1</v>
      </c>
      <c r="BC91" s="125" t="str">
        <f t="shared" si="42"/>
        <v>A1</v>
      </c>
      <c r="BD91" s="126">
        <f t="shared" si="38"/>
        <v>0.2</v>
      </c>
      <c r="BE91" s="169"/>
      <c r="BF91" s="170"/>
      <c r="BG91" s="170"/>
      <c r="BH91" s="170"/>
      <c r="BI91" s="170"/>
      <c r="BJ91" s="170"/>
      <c r="BK91" s="170"/>
      <c r="BL91" s="170"/>
      <c r="BM91" s="171"/>
      <c r="BN91" s="128"/>
      <c r="BO91" s="128"/>
      <c r="BP91" s="129"/>
      <c r="BQ91" s="128"/>
      <c r="BR91" s="130"/>
      <c r="BT91" s="6"/>
      <c r="BU91" s="6"/>
      <c r="BV91" s="6"/>
      <c r="BW91" s="6"/>
      <c r="BX91" s="6"/>
      <c r="BY91" s="6"/>
      <c r="BZ91" s="6"/>
      <c r="CA91" s="6"/>
      <c r="CB91" s="158"/>
      <c r="CC91" s="158"/>
      <c r="CD91" s="158"/>
    </row>
    <row r="92" spans="1:82" s="18" customFormat="1" ht="24.75" customHeight="1" x14ac:dyDescent="0.2">
      <c r="A92" s="86"/>
      <c r="B92" s="86"/>
      <c r="C92" s="86" t="s">
        <v>178</v>
      </c>
      <c r="D92" s="164" t="s">
        <v>179</v>
      </c>
      <c r="E92" s="88">
        <f t="shared" si="33"/>
        <v>15</v>
      </c>
      <c r="F92" s="111">
        <v>42604</v>
      </c>
      <c r="G92" s="111">
        <v>42618</v>
      </c>
      <c r="H92" s="88">
        <f t="shared" si="39"/>
        <v>15</v>
      </c>
      <c r="I92" s="111">
        <v>42573</v>
      </c>
      <c r="J92" s="111">
        <v>42587</v>
      </c>
      <c r="K92" s="112">
        <f>+'[1]8. Avance Itemizado'!O92</f>
        <v>1</v>
      </c>
      <c r="L92" s="113">
        <f t="shared" si="40"/>
        <v>1</v>
      </c>
      <c r="M92" s="114">
        <f t="shared" si="41"/>
        <v>6.6666666666666666E-2</v>
      </c>
      <c r="N92" s="115" t="str">
        <f>+'[1]8. Avance Itemizado'!K92</f>
        <v>GL</v>
      </c>
      <c r="O92" s="167"/>
      <c r="P92" s="124" t="str">
        <f t="shared" si="34"/>
        <v/>
      </c>
      <c r="Q92" s="118" t="str">
        <f t="shared" si="34"/>
        <v/>
      </c>
      <c r="R92" s="119" t="str">
        <f t="shared" si="34"/>
        <v/>
      </c>
      <c r="S92" s="120" t="str">
        <f t="shared" si="34"/>
        <v/>
      </c>
      <c r="T92" s="119" t="str">
        <f t="shared" si="34"/>
        <v/>
      </c>
      <c r="U92" s="121" t="str">
        <f t="shared" si="34"/>
        <v/>
      </c>
      <c r="V92" s="121" t="str">
        <f t="shared" si="34"/>
        <v/>
      </c>
      <c r="W92" s="122">
        <f>+VLOOKUP(C92,'[1]Project semana avance%'!$A$9:$FA$108,33,0)</f>
        <v>0</v>
      </c>
      <c r="X92" s="168">
        <f>+'[1]8. Avance Itemizado'!AF92</f>
        <v>0</v>
      </c>
      <c r="Y92" s="124" t="str">
        <f t="shared" si="35"/>
        <v/>
      </c>
      <c r="Z92" s="119" t="str">
        <f t="shared" si="35"/>
        <v/>
      </c>
      <c r="AA92" s="119" t="str">
        <f t="shared" si="35"/>
        <v/>
      </c>
      <c r="AB92" s="119" t="str">
        <f t="shared" si="35"/>
        <v/>
      </c>
      <c r="AC92" s="119" t="str">
        <f t="shared" si="35"/>
        <v/>
      </c>
      <c r="AD92" s="119" t="str">
        <f t="shared" si="35"/>
        <v/>
      </c>
      <c r="AE92" s="125" t="str">
        <f t="shared" si="35"/>
        <v/>
      </c>
      <c r="AF92" s="126">
        <f>+VLOOKUP(C92,'[1]Project semana avance%'!$A$9:$FA$108,40,0)</f>
        <v>0</v>
      </c>
      <c r="AG92" s="124" t="str">
        <f t="shared" si="36"/>
        <v/>
      </c>
      <c r="AH92" s="119" t="str">
        <f t="shared" si="36"/>
        <v/>
      </c>
      <c r="AI92" s="119" t="str">
        <f t="shared" si="36"/>
        <v/>
      </c>
      <c r="AJ92" s="119" t="str">
        <f t="shared" si="36"/>
        <v/>
      </c>
      <c r="AK92" s="119" t="str">
        <f t="shared" si="36"/>
        <v/>
      </c>
      <c r="AL92" s="119" t="str">
        <f t="shared" si="36"/>
        <v/>
      </c>
      <c r="AM92" s="125" t="str">
        <f t="shared" si="36"/>
        <v/>
      </c>
      <c r="AN92" s="126">
        <f>+VLOOKUP(C92,'[1]Project semana avance%'!$A$9:$FA$108,47,0)</f>
        <v>0</v>
      </c>
      <c r="AO92" s="117" t="str">
        <f t="shared" si="37"/>
        <v/>
      </c>
      <c r="AP92" s="119" t="str">
        <f t="shared" si="37"/>
        <v/>
      </c>
      <c r="AQ92" s="120" t="str">
        <f t="shared" si="37"/>
        <v/>
      </c>
      <c r="AR92" s="119" t="str">
        <f t="shared" si="37"/>
        <v/>
      </c>
      <c r="AS92" s="120" t="str">
        <f t="shared" si="37"/>
        <v/>
      </c>
      <c r="AT92" s="119" t="str">
        <f t="shared" si="37"/>
        <v/>
      </c>
      <c r="AU92" s="121" t="str">
        <f t="shared" si="37"/>
        <v/>
      </c>
      <c r="AV92" s="126">
        <f>+VLOOKUP($C92,'[1]Project semana avance%'!$A$9:$FA$108,54,0)</f>
        <v>0</v>
      </c>
      <c r="AW92" s="124" t="str">
        <f t="shared" si="42"/>
        <v/>
      </c>
      <c r="AX92" s="119" t="str">
        <f t="shared" si="42"/>
        <v/>
      </c>
      <c r="AY92" s="119" t="str">
        <f t="shared" si="42"/>
        <v/>
      </c>
      <c r="AZ92" s="119" t="str">
        <f t="shared" si="42"/>
        <v/>
      </c>
      <c r="BA92" s="119" t="str">
        <f t="shared" si="42"/>
        <v/>
      </c>
      <c r="BB92" s="119" t="str">
        <f t="shared" si="42"/>
        <v/>
      </c>
      <c r="BC92" s="125" t="str">
        <f t="shared" si="42"/>
        <v/>
      </c>
      <c r="BD92" s="126" t="str">
        <f t="shared" si="38"/>
        <v xml:space="preserve"> </v>
      </c>
      <c r="BE92" s="169"/>
      <c r="BF92" s="170"/>
      <c r="BG92" s="170"/>
      <c r="BH92" s="170"/>
      <c r="BI92" s="170"/>
      <c r="BJ92" s="170"/>
      <c r="BK92" s="170"/>
      <c r="BL92" s="170"/>
      <c r="BM92" s="171"/>
      <c r="BN92" s="128"/>
      <c r="BO92" s="128"/>
      <c r="BP92" s="129"/>
      <c r="BQ92" s="128"/>
      <c r="BR92" s="130"/>
      <c r="BT92" s="6"/>
      <c r="BU92" s="6"/>
      <c r="BV92" s="6"/>
      <c r="BW92" s="6"/>
      <c r="BX92" s="6"/>
      <c r="BY92" s="6"/>
      <c r="BZ92" s="6"/>
      <c r="CA92" s="6"/>
      <c r="CB92" s="158"/>
      <c r="CC92" s="158"/>
      <c r="CD92" s="158"/>
    </row>
    <row r="93" spans="1:82" s="18" customFormat="1" ht="24.75" customHeight="1" x14ac:dyDescent="0.2">
      <c r="A93" s="86"/>
      <c r="B93" s="86"/>
      <c r="C93" s="86" t="s">
        <v>180</v>
      </c>
      <c r="D93" s="205" t="s">
        <v>181</v>
      </c>
      <c r="E93" s="88">
        <f t="shared" si="33"/>
        <v>1</v>
      </c>
      <c r="F93" s="206"/>
      <c r="G93" s="206"/>
      <c r="H93" s="88">
        <f t="shared" si="39"/>
        <v>1</v>
      </c>
      <c r="I93" s="207"/>
      <c r="J93" s="207"/>
      <c r="K93" s="208">
        <f>+'[1]8. Avance Itemizado'!O93</f>
        <v>0</v>
      </c>
      <c r="L93" s="209"/>
      <c r="M93" s="210"/>
      <c r="N93" s="211"/>
      <c r="O93" s="212"/>
      <c r="P93" s="213" t="str">
        <f t="shared" si="34"/>
        <v/>
      </c>
      <c r="Q93" s="214" t="str">
        <f t="shared" si="34"/>
        <v/>
      </c>
      <c r="R93" s="215" t="str">
        <f t="shared" si="34"/>
        <v/>
      </c>
      <c r="S93" s="216" t="str">
        <f t="shared" si="34"/>
        <v/>
      </c>
      <c r="T93" s="215" t="str">
        <f t="shared" si="34"/>
        <v/>
      </c>
      <c r="U93" s="217"/>
      <c r="V93" s="217"/>
      <c r="W93" s="218"/>
      <c r="X93" s="219">
        <f>+'[1]8. Avance Itemizado'!AF93</f>
        <v>0</v>
      </c>
      <c r="Y93" s="213"/>
      <c r="Z93" s="215" t="str">
        <f t="shared" si="35"/>
        <v/>
      </c>
      <c r="AA93" s="215" t="str">
        <f t="shared" si="35"/>
        <v/>
      </c>
      <c r="AB93" s="215" t="str">
        <f t="shared" si="35"/>
        <v/>
      </c>
      <c r="AC93" s="215" t="str">
        <f t="shared" si="35"/>
        <v/>
      </c>
      <c r="AD93" s="215" t="str">
        <f t="shared" si="35"/>
        <v/>
      </c>
      <c r="AE93" s="220" t="str">
        <f t="shared" si="35"/>
        <v/>
      </c>
      <c r="AF93" s="221"/>
      <c r="AG93" s="213" t="str">
        <f t="shared" si="36"/>
        <v/>
      </c>
      <c r="AH93" s="215" t="str">
        <f t="shared" si="36"/>
        <v/>
      </c>
      <c r="AI93" s="215" t="str">
        <f t="shared" si="36"/>
        <v/>
      </c>
      <c r="AJ93" s="215" t="str">
        <f t="shared" si="36"/>
        <v/>
      </c>
      <c r="AK93" s="215" t="str">
        <f t="shared" si="36"/>
        <v/>
      </c>
      <c r="AL93" s="215" t="str">
        <f t="shared" si="36"/>
        <v/>
      </c>
      <c r="AM93" s="220" t="str">
        <f t="shared" si="36"/>
        <v/>
      </c>
      <c r="AN93" s="221"/>
      <c r="AO93" s="222" t="str">
        <f t="shared" si="37"/>
        <v/>
      </c>
      <c r="AP93" s="215" t="str">
        <f t="shared" si="37"/>
        <v/>
      </c>
      <c r="AQ93" s="216" t="str">
        <f t="shared" si="37"/>
        <v/>
      </c>
      <c r="AR93" s="215" t="str">
        <f t="shared" si="37"/>
        <v/>
      </c>
      <c r="AS93" s="216" t="str">
        <f t="shared" si="37"/>
        <v/>
      </c>
      <c r="AT93" s="215" t="str">
        <f t="shared" si="37"/>
        <v/>
      </c>
      <c r="AU93" s="217" t="str">
        <f t="shared" si="37"/>
        <v/>
      </c>
      <c r="AV93" s="221"/>
      <c r="AW93" s="213" t="str">
        <f t="shared" si="42"/>
        <v/>
      </c>
      <c r="AX93" s="215" t="str">
        <f t="shared" si="42"/>
        <v/>
      </c>
      <c r="AY93" s="215" t="str">
        <f t="shared" si="42"/>
        <v/>
      </c>
      <c r="AZ93" s="215" t="str">
        <f t="shared" si="42"/>
        <v/>
      </c>
      <c r="BA93" s="215" t="str">
        <f t="shared" si="42"/>
        <v/>
      </c>
      <c r="BB93" s="215" t="str">
        <f t="shared" si="42"/>
        <v/>
      </c>
      <c r="BC93" s="220" t="str">
        <f t="shared" si="42"/>
        <v/>
      </c>
      <c r="BD93" s="221" t="str">
        <f t="shared" si="38"/>
        <v xml:space="preserve"> </v>
      </c>
      <c r="BE93" s="223"/>
      <c r="BF93" s="224"/>
      <c r="BG93" s="224"/>
      <c r="BH93" s="224"/>
      <c r="BI93" s="224"/>
      <c r="BJ93" s="224"/>
      <c r="BK93" s="224"/>
      <c r="BL93" s="224"/>
      <c r="BM93" s="225"/>
      <c r="BN93" s="226"/>
      <c r="BO93" s="226"/>
      <c r="BP93" s="227"/>
      <c r="BQ93" s="226"/>
      <c r="BR93" s="228"/>
      <c r="BT93" s="6"/>
      <c r="BU93" s="6"/>
      <c r="BV93" s="6"/>
      <c r="BW93" s="6"/>
      <c r="BX93" s="6"/>
      <c r="BY93" s="6"/>
      <c r="BZ93" s="6"/>
      <c r="CA93" s="6"/>
      <c r="CB93" s="158"/>
      <c r="CC93" s="158"/>
      <c r="CD93" s="158"/>
    </row>
    <row r="94" spans="1:82" s="18" customFormat="1" ht="24.75" customHeight="1" x14ac:dyDescent="0.2">
      <c r="A94" s="86"/>
      <c r="B94" s="86"/>
      <c r="C94" s="86" t="s">
        <v>182</v>
      </c>
      <c r="D94" s="164" t="s">
        <v>183</v>
      </c>
      <c r="E94" s="88">
        <f t="shared" si="33"/>
        <v>26</v>
      </c>
      <c r="F94" s="111">
        <v>42513</v>
      </c>
      <c r="G94" s="111">
        <v>42538</v>
      </c>
      <c r="H94" s="88">
        <f t="shared" si="39"/>
        <v>27</v>
      </c>
      <c r="I94" s="111">
        <v>42525</v>
      </c>
      <c r="J94" s="111">
        <v>42551</v>
      </c>
      <c r="K94" s="112">
        <f>+'[1]8. Avance Itemizado'!O94</f>
        <v>1</v>
      </c>
      <c r="L94" s="113">
        <f t="shared" si="40"/>
        <v>0.8</v>
      </c>
      <c r="M94" s="114">
        <f t="shared" si="41"/>
        <v>2.9629629629629631E-2</v>
      </c>
      <c r="N94" s="115" t="str">
        <f>+'[1]8. Avance Itemizado'!K94</f>
        <v>GL</v>
      </c>
      <c r="O94" s="167"/>
      <c r="P94" s="124" t="str">
        <f t="shared" si="34"/>
        <v>A1</v>
      </c>
      <c r="Q94" s="118" t="str">
        <f t="shared" si="34"/>
        <v>A1</v>
      </c>
      <c r="R94" s="119" t="str">
        <f t="shared" si="34"/>
        <v>A1</v>
      </c>
      <c r="S94" s="120" t="str">
        <f t="shared" si="34"/>
        <v>A1</v>
      </c>
      <c r="T94" s="119" t="str">
        <f t="shared" si="34"/>
        <v>A1</v>
      </c>
      <c r="U94" s="121" t="str">
        <f t="shared" si="34"/>
        <v>A1</v>
      </c>
      <c r="V94" s="121" t="str">
        <f t="shared" si="34"/>
        <v>A1</v>
      </c>
      <c r="W94" s="122">
        <f>+VLOOKUP(C94,'[1]Project semana avance%'!$A$9:$FA$108,33,0)</f>
        <v>1.000294117647059</v>
      </c>
      <c r="X94" s="168">
        <f>+'[1]8. Avance Itemizado'!AF94</f>
        <v>0.2</v>
      </c>
      <c r="Y94" s="124" t="str">
        <f t="shared" si="35"/>
        <v>A1</v>
      </c>
      <c r="Z94" s="119" t="str">
        <f t="shared" si="35"/>
        <v>A1</v>
      </c>
      <c r="AA94" s="119" t="str">
        <f t="shared" si="35"/>
        <v>A1</v>
      </c>
      <c r="AB94" s="119" t="str">
        <f t="shared" si="35"/>
        <v>A1</v>
      </c>
      <c r="AC94" s="119" t="str">
        <f t="shared" si="35"/>
        <v>A1</v>
      </c>
      <c r="AD94" s="119" t="str">
        <f t="shared" si="35"/>
        <v>A1</v>
      </c>
      <c r="AE94" s="125" t="str">
        <f t="shared" si="35"/>
        <v>A1</v>
      </c>
      <c r="AF94" s="126">
        <f>+VLOOKUP(C94,'[1]Project semana avance%'!$A$9:$FA$108,40,0)</f>
        <v>1.000294117647059</v>
      </c>
      <c r="AG94" s="124" t="str">
        <f t="shared" si="36"/>
        <v>A1</v>
      </c>
      <c r="AH94" s="119" t="str">
        <f t="shared" si="36"/>
        <v>A1</v>
      </c>
      <c r="AI94" s="119" t="str">
        <f t="shared" si="36"/>
        <v>A1</v>
      </c>
      <c r="AJ94" s="119" t="str">
        <f t="shared" si="36"/>
        <v>A1</v>
      </c>
      <c r="AK94" s="119" t="str">
        <f t="shared" si="36"/>
        <v>A1</v>
      </c>
      <c r="AL94" s="119" t="str">
        <f t="shared" si="36"/>
        <v>A1</v>
      </c>
      <c r="AM94" s="125" t="str">
        <f t="shared" si="36"/>
        <v>A1</v>
      </c>
      <c r="AN94" s="126">
        <f>+VLOOKUP(C94,'[1]Project semana avance%'!$A$9:$FA$108,47,0)</f>
        <v>1.000294117647059</v>
      </c>
      <c r="AO94" s="117" t="str">
        <f t="shared" si="37"/>
        <v>A1</v>
      </c>
      <c r="AP94" s="119" t="str">
        <f t="shared" si="37"/>
        <v>A1</v>
      </c>
      <c r="AQ94" s="120" t="str">
        <f t="shared" si="37"/>
        <v>A1</v>
      </c>
      <c r="AR94" s="119" t="str">
        <f t="shared" si="37"/>
        <v>A1</v>
      </c>
      <c r="AS94" s="120" t="str">
        <f t="shared" si="37"/>
        <v/>
      </c>
      <c r="AT94" s="119" t="str">
        <f t="shared" si="37"/>
        <v/>
      </c>
      <c r="AU94" s="121" t="str">
        <f t="shared" si="37"/>
        <v/>
      </c>
      <c r="AV94" s="126">
        <f>+VLOOKUP($C94,'[1]Project semana avance%'!$A$9:$FA$108,54,0)</f>
        <v>1.000294117647059</v>
      </c>
      <c r="AW94" s="124" t="str">
        <f t="shared" si="42"/>
        <v/>
      </c>
      <c r="AX94" s="119" t="str">
        <f t="shared" si="42"/>
        <v/>
      </c>
      <c r="AY94" s="119" t="str">
        <f t="shared" si="42"/>
        <v/>
      </c>
      <c r="AZ94" s="119" t="str">
        <f t="shared" si="42"/>
        <v/>
      </c>
      <c r="BA94" s="119" t="str">
        <f t="shared" si="42"/>
        <v/>
      </c>
      <c r="BB94" s="119" t="str">
        <f t="shared" si="42"/>
        <v/>
      </c>
      <c r="BC94" s="125" t="str">
        <f t="shared" si="42"/>
        <v/>
      </c>
      <c r="BD94" s="126" t="str">
        <f t="shared" si="38"/>
        <v xml:space="preserve"> </v>
      </c>
      <c r="BE94" s="169"/>
      <c r="BF94" s="170"/>
      <c r="BG94" s="170"/>
      <c r="BH94" s="170"/>
      <c r="BI94" s="170"/>
      <c r="BJ94" s="170"/>
      <c r="BK94" s="170"/>
      <c r="BL94" s="170"/>
      <c r="BM94" s="171"/>
      <c r="BN94" s="128"/>
      <c r="BO94" s="128"/>
      <c r="BP94" s="129"/>
      <c r="BQ94" s="128"/>
      <c r="BR94" s="130"/>
      <c r="BT94" s="6"/>
      <c r="BU94" s="6"/>
      <c r="BV94" s="6"/>
      <c r="BW94" s="6"/>
      <c r="BX94" s="6"/>
      <c r="BY94" s="6"/>
      <c r="BZ94" s="6"/>
      <c r="CA94" s="6"/>
      <c r="CB94" s="158"/>
      <c r="CC94" s="158"/>
      <c r="CD94" s="158"/>
    </row>
    <row r="95" spans="1:82" s="18" customFormat="1" ht="24.75" customHeight="1" x14ac:dyDescent="0.2">
      <c r="A95" s="86"/>
      <c r="B95" s="86"/>
      <c r="C95" s="86" t="s">
        <v>184</v>
      </c>
      <c r="D95" s="164" t="s">
        <v>185</v>
      </c>
      <c r="E95" s="88">
        <f t="shared" si="33"/>
        <v>26</v>
      </c>
      <c r="F95" s="111">
        <v>42541</v>
      </c>
      <c r="G95" s="111">
        <v>42566</v>
      </c>
      <c r="H95" s="88">
        <f t="shared" si="39"/>
        <v>57</v>
      </c>
      <c r="I95" s="111">
        <v>42520</v>
      </c>
      <c r="J95" s="111">
        <v>42576</v>
      </c>
      <c r="K95" s="112">
        <f>+'[1]8. Avance Itemizado'!O95</f>
        <v>1</v>
      </c>
      <c r="L95" s="113">
        <f t="shared" si="40"/>
        <v>0.8</v>
      </c>
      <c r="M95" s="114">
        <f t="shared" si="41"/>
        <v>1.4035087719298246E-2</v>
      </c>
      <c r="N95" s="115" t="str">
        <f>+'[1]8. Avance Itemizado'!K95</f>
        <v>GL</v>
      </c>
      <c r="O95" s="167"/>
      <c r="P95" s="124" t="str">
        <f t="shared" si="34"/>
        <v>A1</v>
      </c>
      <c r="Q95" s="118" t="str">
        <f t="shared" si="34"/>
        <v>A1</v>
      </c>
      <c r="R95" s="119" t="str">
        <f t="shared" si="34"/>
        <v>A1</v>
      </c>
      <c r="S95" s="120" t="str">
        <f t="shared" si="34"/>
        <v>A1</v>
      </c>
      <c r="T95" s="119" t="str">
        <f t="shared" si="34"/>
        <v>A1</v>
      </c>
      <c r="U95" s="121" t="str">
        <f t="shared" si="34"/>
        <v>A1</v>
      </c>
      <c r="V95" s="121" t="str">
        <f t="shared" si="34"/>
        <v>A1</v>
      </c>
      <c r="W95" s="122">
        <f>+VLOOKUP(C95,'[1]Project semana avance%'!$A$9:$FA$108,33,0)</f>
        <v>0</v>
      </c>
      <c r="X95" s="168">
        <f>+'[1]8. Avance Itemizado'!AF95</f>
        <v>0.2</v>
      </c>
      <c r="Y95" s="124" t="str">
        <f t="shared" si="35"/>
        <v>A1</v>
      </c>
      <c r="Z95" s="119" t="str">
        <f t="shared" si="35"/>
        <v>A1</v>
      </c>
      <c r="AA95" s="119" t="str">
        <f t="shared" si="35"/>
        <v>A1</v>
      </c>
      <c r="AB95" s="119" t="str">
        <f t="shared" si="35"/>
        <v>A1</v>
      </c>
      <c r="AC95" s="119" t="str">
        <f t="shared" si="35"/>
        <v>A1</v>
      </c>
      <c r="AD95" s="119" t="str">
        <f t="shared" si="35"/>
        <v>A1</v>
      </c>
      <c r="AE95" s="125" t="str">
        <f t="shared" si="35"/>
        <v>A1</v>
      </c>
      <c r="AF95" s="126">
        <f>+VLOOKUP(C95,'[1]Project semana avance%'!$A$9:$FA$108,40,0)</f>
        <v>0.26323529411764707</v>
      </c>
      <c r="AG95" s="124" t="str">
        <f t="shared" si="36"/>
        <v>A1</v>
      </c>
      <c r="AH95" s="119" t="str">
        <f t="shared" si="36"/>
        <v>A1</v>
      </c>
      <c r="AI95" s="119" t="str">
        <f t="shared" si="36"/>
        <v>A1</v>
      </c>
      <c r="AJ95" s="119" t="str">
        <f t="shared" si="36"/>
        <v>A1</v>
      </c>
      <c r="AK95" s="119" t="str">
        <f t="shared" si="36"/>
        <v>A1</v>
      </c>
      <c r="AL95" s="119" t="str">
        <f t="shared" si="36"/>
        <v>A1</v>
      </c>
      <c r="AM95" s="125" t="str">
        <f t="shared" si="36"/>
        <v>A1</v>
      </c>
      <c r="AN95" s="126">
        <f>+VLOOKUP(C95,'[1]Project semana avance%'!$A$9:$FA$108,47,0)</f>
        <v>0.52647058823529413</v>
      </c>
      <c r="AO95" s="117" t="str">
        <f t="shared" si="37"/>
        <v>A1</v>
      </c>
      <c r="AP95" s="119" t="str">
        <f t="shared" si="37"/>
        <v>A1</v>
      </c>
      <c r="AQ95" s="120" t="str">
        <f t="shared" si="37"/>
        <v>A1</v>
      </c>
      <c r="AR95" s="119" t="str">
        <f t="shared" si="37"/>
        <v>A1</v>
      </c>
      <c r="AS95" s="120" t="str">
        <f t="shared" si="37"/>
        <v>A1</v>
      </c>
      <c r="AT95" s="119" t="str">
        <f t="shared" si="37"/>
        <v>A1</v>
      </c>
      <c r="AU95" s="121" t="str">
        <f t="shared" si="37"/>
        <v>A1</v>
      </c>
      <c r="AV95" s="126">
        <f>+VLOOKUP($C95,'[1]Project semana avance%'!$A$9:$FA$108,54,0)</f>
        <v>0.78970588235294126</v>
      </c>
      <c r="AW95" s="124" t="str">
        <f t="shared" si="42"/>
        <v>A1</v>
      </c>
      <c r="AX95" s="119" t="str">
        <f t="shared" si="42"/>
        <v>A1</v>
      </c>
      <c r="AY95" s="119" t="str">
        <f t="shared" si="42"/>
        <v>A1</v>
      </c>
      <c r="AZ95" s="119" t="str">
        <f t="shared" si="42"/>
        <v>A1</v>
      </c>
      <c r="BA95" s="119" t="str">
        <f t="shared" si="42"/>
        <v>A1</v>
      </c>
      <c r="BB95" s="119" t="str">
        <f t="shared" si="42"/>
        <v>A1</v>
      </c>
      <c r="BC95" s="125" t="str">
        <f t="shared" si="42"/>
        <v>A1</v>
      </c>
      <c r="BD95" s="126">
        <f t="shared" si="38"/>
        <v>0.29824561403508765</v>
      </c>
      <c r="BE95" s="169"/>
      <c r="BF95" s="170"/>
      <c r="BG95" s="170"/>
      <c r="BH95" s="170"/>
      <c r="BI95" s="170"/>
      <c r="BJ95" s="170"/>
      <c r="BK95" s="170"/>
      <c r="BL95" s="170"/>
      <c r="BM95" s="171"/>
      <c r="BN95" s="128"/>
      <c r="BO95" s="128"/>
      <c r="BP95" s="129"/>
      <c r="BQ95" s="128"/>
      <c r="BR95" s="130"/>
      <c r="BT95" s="6"/>
      <c r="BU95" s="6"/>
      <c r="BV95" s="6"/>
      <c r="BW95" s="6"/>
      <c r="BX95" s="6"/>
      <c r="BY95" s="6"/>
      <c r="BZ95" s="6"/>
      <c r="CA95" s="6"/>
      <c r="CB95" s="158"/>
      <c r="CC95" s="158"/>
      <c r="CD95" s="158"/>
    </row>
    <row r="96" spans="1:82" s="18" customFormat="1" ht="24.75" customHeight="1" x14ac:dyDescent="0.2">
      <c r="A96" s="86"/>
      <c r="B96" s="86"/>
      <c r="C96" s="86" t="s">
        <v>186</v>
      </c>
      <c r="D96" s="164" t="s">
        <v>185</v>
      </c>
      <c r="E96" s="88">
        <f t="shared" si="33"/>
        <v>27</v>
      </c>
      <c r="F96" s="111">
        <v>42566</v>
      </c>
      <c r="G96" s="111">
        <v>42592</v>
      </c>
      <c r="H96" s="88">
        <f t="shared" si="39"/>
        <v>75</v>
      </c>
      <c r="I96" s="111">
        <v>42520</v>
      </c>
      <c r="J96" s="111">
        <v>42594</v>
      </c>
      <c r="K96" s="112">
        <f>+'[1]8. Avance Itemizado'!O96</f>
        <v>1</v>
      </c>
      <c r="L96" s="113">
        <f t="shared" si="40"/>
        <v>0.8</v>
      </c>
      <c r="M96" s="114">
        <f t="shared" si="41"/>
        <v>1.0666666666666668E-2</v>
      </c>
      <c r="N96" s="115" t="str">
        <f>+'[1]8. Avance Itemizado'!K96</f>
        <v>GL</v>
      </c>
      <c r="O96" s="167"/>
      <c r="P96" s="124" t="str">
        <f t="shared" si="34"/>
        <v>A1</v>
      </c>
      <c r="Q96" s="118" t="str">
        <f t="shared" si="34"/>
        <v>A1</v>
      </c>
      <c r="R96" s="119" t="str">
        <f t="shared" si="34"/>
        <v>A1</v>
      </c>
      <c r="S96" s="120" t="str">
        <f t="shared" si="34"/>
        <v>A1</v>
      </c>
      <c r="T96" s="119" t="str">
        <f t="shared" si="34"/>
        <v>A1</v>
      </c>
      <c r="U96" s="121" t="str">
        <f t="shared" si="34"/>
        <v>A1</v>
      </c>
      <c r="V96" s="121" t="str">
        <f t="shared" si="34"/>
        <v>A1</v>
      </c>
      <c r="W96" s="122">
        <f>+VLOOKUP(C96,'[1]Project semana avance%'!$A$9:$FA$108,33,0)</f>
        <v>0</v>
      </c>
      <c r="X96" s="168">
        <f>+'[1]8. Avance Itemizado'!AF96</f>
        <v>0.2</v>
      </c>
      <c r="Y96" s="124" t="str">
        <f t="shared" si="35"/>
        <v>A1</v>
      </c>
      <c r="Z96" s="119" t="str">
        <f t="shared" si="35"/>
        <v>A1</v>
      </c>
      <c r="AA96" s="119" t="str">
        <f t="shared" si="35"/>
        <v>A1</v>
      </c>
      <c r="AB96" s="119" t="str">
        <f t="shared" si="35"/>
        <v>A1</v>
      </c>
      <c r="AC96" s="119" t="str">
        <f t="shared" si="35"/>
        <v>A1</v>
      </c>
      <c r="AD96" s="119" t="str">
        <f t="shared" si="35"/>
        <v>A1</v>
      </c>
      <c r="AE96" s="125" t="str">
        <f t="shared" si="35"/>
        <v>A1</v>
      </c>
      <c r="AF96" s="126">
        <f>+VLOOKUP(C96,'[1]Project semana avance%'!$A$9:$FA$108,40,0)</f>
        <v>0</v>
      </c>
      <c r="AG96" s="124" t="str">
        <f t="shared" si="36"/>
        <v>A1</v>
      </c>
      <c r="AH96" s="119" t="str">
        <f t="shared" si="36"/>
        <v>A1</v>
      </c>
      <c r="AI96" s="119" t="str">
        <f t="shared" si="36"/>
        <v>A1</v>
      </c>
      <c r="AJ96" s="119" t="str">
        <f t="shared" si="36"/>
        <v>A1</v>
      </c>
      <c r="AK96" s="119" t="str">
        <f t="shared" si="36"/>
        <v>A1</v>
      </c>
      <c r="AL96" s="119" t="str">
        <f t="shared" si="36"/>
        <v>A1</v>
      </c>
      <c r="AM96" s="125" t="str">
        <f t="shared" si="36"/>
        <v>A1</v>
      </c>
      <c r="AN96" s="126">
        <f>+VLOOKUP(C96,'[1]Project semana avance%'!$A$9:$FA$108,47,0)</f>
        <v>0</v>
      </c>
      <c r="AO96" s="117" t="str">
        <f t="shared" si="37"/>
        <v>A1</v>
      </c>
      <c r="AP96" s="119" t="str">
        <f t="shared" si="37"/>
        <v>A1</v>
      </c>
      <c r="AQ96" s="120" t="str">
        <f t="shared" si="37"/>
        <v>A1</v>
      </c>
      <c r="AR96" s="119" t="str">
        <f t="shared" si="37"/>
        <v>A1</v>
      </c>
      <c r="AS96" s="120" t="str">
        <f t="shared" si="37"/>
        <v>A1</v>
      </c>
      <c r="AT96" s="119" t="str">
        <f t="shared" si="37"/>
        <v>A1</v>
      </c>
      <c r="AU96" s="121" t="str">
        <f t="shared" si="37"/>
        <v>A1</v>
      </c>
      <c r="AV96" s="126">
        <f>+VLOOKUP($C96,'[1]Project semana avance%'!$A$9:$FA$108,54,0)</f>
        <v>0</v>
      </c>
      <c r="AW96" s="124" t="str">
        <f t="shared" si="42"/>
        <v>A1</v>
      </c>
      <c r="AX96" s="119" t="str">
        <f t="shared" si="42"/>
        <v>A1</v>
      </c>
      <c r="AY96" s="119" t="str">
        <f t="shared" si="42"/>
        <v>A1</v>
      </c>
      <c r="AZ96" s="119" t="str">
        <f t="shared" si="42"/>
        <v>A1</v>
      </c>
      <c r="BA96" s="119" t="str">
        <f t="shared" si="42"/>
        <v>A1</v>
      </c>
      <c r="BB96" s="119" t="str">
        <f t="shared" si="42"/>
        <v>A1</v>
      </c>
      <c r="BC96" s="125" t="str">
        <f t="shared" si="42"/>
        <v>A1</v>
      </c>
      <c r="BD96" s="126">
        <f t="shared" si="38"/>
        <v>0.56000000000000005</v>
      </c>
      <c r="BE96" s="169"/>
      <c r="BF96" s="170"/>
      <c r="BG96" s="170"/>
      <c r="BH96" s="170"/>
      <c r="BI96" s="170"/>
      <c r="BJ96" s="170"/>
      <c r="BK96" s="170"/>
      <c r="BL96" s="170"/>
      <c r="BM96" s="171"/>
      <c r="BN96" s="128"/>
      <c r="BO96" s="128"/>
      <c r="BP96" s="129"/>
      <c r="BQ96" s="128"/>
      <c r="BR96" s="130"/>
      <c r="BT96" s="6"/>
      <c r="BU96" s="6"/>
      <c r="BV96" s="6"/>
      <c r="BW96" s="6"/>
      <c r="BX96" s="6"/>
      <c r="BY96" s="6"/>
      <c r="BZ96" s="6"/>
      <c r="CA96" s="6"/>
      <c r="CB96" s="158"/>
      <c r="CC96" s="158"/>
      <c r="CD96" s="158"/>
    </row>
    <row r="97" spans="1:82" s="18" customFormat="1" ht="24.75" customHeight="1" x14ac:dyDescent="0.2">
      <c r="A97" s="86"/>
      <c r="B97" s="86"/>
      <c r="C97" s="86" t="s">
        <v>187</v>
      </c>
      <c r="D97" s="164" t="s">
        <v>188</v>
      </c>
      <c r="E97" s="88">
        <f t="shared" si="33"/>
        <v>27</v>
      </c>
      <c r="F97" s="111">
        <v>42592</v>
      </c>
      <c r="G97" s="111">
        <v>42618</v>
      </c>
      <c r="H97" s="88">
        <f t="shared" si="39"/>
        <v>90</v>
      </c>
      <c r="I97" s="111">
        <v>42525</v>
      </c>
      <c r="J97" s="111">
        <v>42614</v>
      </c>
      <c r="K97" s="112">
        <f>+'[1]8. Avance Itemizado'!O97</f>
        <v>1</v>
      </c>
      <c r="L97" s="113">
        <f t="shared" si="40"/>
        <v>0.8</v>
      </c>
      <c r="M97" s="114">
        <f t="shared" si="41"/>
        <v>8.8888888888888889E-3</v>
      </c>
      <c r="N97" s="115" t="str">
        <f>+'[1]8. Avance Itemizado'!K97</f>
        <v>GL</v>
      </c>
      <c r="O97" s="167"/>
      <c r="P97" s="124" t="str">
        <f t="shared" si="34"/>
        <v>A1</v>
      </c>
      <c r="Q97" s="118" t="str">
        <f t="shared" si="34"/>
        <v>A1</v>
      </c>
      <c r="R97" s="119" t="str">
        <f t="shared" si="34"/>
        <v>A1</v>
      </c>
      <c r="S97" s="120" t="str">
        <f t="shared" si="34"/>
        <v>A1</v>
      </c>
      <c r="T97" s="119" t="str">
        <f t="shared" si="34"/>
        <v>A1</v>
      </c>
      <c r="U97" s="121" t="str">
        <f t="shared" si="34"/>
        <v>A1</v>
      </c>
      <c r="V97" s="121" t="str">
        <f t="shared" si="34"/>
        <v>A1</v>
      </c>
      <c r="W97" s="122">
        <f>+VLOOKUP(C97,'[1]Project semana avance%'!$A$9:$FA$108,33,0)</f>
        <v>0</v>
      </c>
      <c r="X97" s="168">
        <f>+'[1]8. Avance Itemizado'!AF97</f>
        <v>0.2</v>
      </c>
      <c r="Y97" s="124" t="str">
        <f t="shared" si="35"/>
        <v>A1</v>
      </c>
      <c r="Z97" s="119" t="str">
        <f t="shared" si="35"/>
        <v>A1</v>
      </c>
      <c r="AA97" s="119" t="str">
        <f t="shared" si="35"/>
        <v>A1</v>
      </c>
      <c r="AB97" s="119" t="str">
        <f t="shared" si="35"/>
        <v>A1</v>
      </c>
      <c r="AC97" s="119" t="str">
        <f t="shared" si="35"/>
        <v>A1</v>
      </c>
      <c r="AD97" s="119" t="str">
        <f t="shared" si="35"/>
        <v>A1</v>
      </c>
      <c r="AE97" s="125" t="str">
        <f t="shared" si="35"/>
        <v>A1</v>
      </c>
      <c r="AF97" s="126">
        <f>+VLOOKUP(C97,'[1]Project semana avance%'!$A$9:$FA$108,40,0)</f>
        <v>0</v>
      </c>
      <c r="AG97" s="124" t="str">
        <f t="shared" si="36"/>
        <v>A1</v>
      </c>
      <c r="AH97" s="119" t="str">
        <f t="shared" si="36"/>
        <v>A1</v>
      </c>
      <c r="AI97" s="119" t="str">
        <f t="shared" si="36"/>
        <v>A1</v>
      </c>
      <c r="AJ97" s="119" t="str">
        <f t="shared" si="36"/>
        <v>A1</v>
      </c>
      <c r="AK97" s="119" t="str">
        <f t="shared" si="36"/>
        <v>A1</v>
      </c>
      <c r="AL97" s="119" t="str">
        <f t="shared" si="36"/>
        <v>A1</v>
      </c>
      <c r="AM97" s="125" t="str">
        <f t="shared" si="36"/>
        <v>A1</v>
      </c>
      <c r="AN97" s="126">
        <f>+VLOOKUP(C97,'[1]Project semana avance%'!$A$9:$FA$108,47,0)</f>
        <v>0</v>
      </c>
      <c r="AO97" s="117" t="str">
        <f t="shared" si="37"/>
        <v>A1</v>
      </c>
      <c r="AP97" s="119" t="str">
        <f t="shared" si="37"/>
        <v>A1</v>
      </c>
      <c r="AQ97" s="120" t="str">
        <f t="shared" si="37"/>
        <v>A1</v>
      </c>
      <c r="AR97" s="119" t="str">
        <f t="shared" si="37"/>
        <v>A1</v>
      </c>
      <c r="AS97" s="120" t="str">
        <f t="shared" si="37"/>
        <v>A1</v>
      </c>
      <c r="AT97" s="119" t="str">
        <f t="shared" si="37"/>
        <v>A1</v>
      </c>
      <c r="AU97" s="121" t="str">
        <f t="shared" si="37"/>
        <v>A1</v>
      </c>
      <c r="AV97" s="126">
        <f>+VLOOKUP($C97,'[1]Project semana avance%'!$A$9:$FA$108,54,0)</f>
        <v>0</v>
      </c>
      <c r="AW97" s="124" t="str">
        <f t="shared" si="42"/>
        <v>A1</v>
      </c>
      <c r="AX97" s="119" t="str">
        <f t="shared" si="42"/>
        <v>A1</v>
      </c>
      <c r="AY97" s="119" t="str">
        <f t="shared" si="42"/>
        <v>A1</v>
      </c>
      <c r="AZ97" s="119" t="str">
        <f t="shared" si="42"/>
        <v>A1</v>
      </c>
      <c r="BA97" s="119" t="str">
        <f t="shared" si="42"/>
        <v>A1</v>
      </c>
      <c r="BB97" s="119" t="str">
        <f t="shared" si="42"/>
        <v>A1</v>
      </c>
      <c r="BC97" s="125" t="str">
        <f t="shared" si="42"/>
        <v>A1</v>
      </c>
      <c r="BD97" s="126">
        <f t="shared" si="38"/>
        <v>0.41111111111111109</v>
      </c>
      <c r="BE97" s="169"/>
      <c r="BF97" s="170"/>
      <c r="BG97" s="170"/>
      <c r="BH97" s="170"/>
      <c r="BI97" s="170"/>
      <c r="BJ97" s="170"/>
      <c r="BK97" s="170"/>
      <c r="BL97" s="170"/>
      <c r="BM97" s="171"/>
      <c r="BN97" s="128"/>
      <c r="BO97" s="128"/>
      <c r="BP97" s="129"/>
      <c r="BQ97" s="128"/>
      <c r="BR97" s="130"/>
      <c r="BT97" s="6"/>
      <c r="BU97" s="6"/>
      <c r="BV97" s="6"/>
      <c r="BW97" s="6"/>
      <c r="BX97" s="6"/>
      <c r="BY97" s="6"/>
      <c r="BZ97" s="6"/>
      <c r="CA97" s="6"/>
      <c r="CB97" s="158"/>
      <c r="CC97" s="158"/>
      <c r="CD97" s="158"/>
    </row>
    <row r="98" spans="1:82" s="18" customFormat="1" ht="24.75" customHeight="1" x14ac:dyDescent="0.2">
      <c r="A98" s="86"/>
      <c r="B98" s="86"/>
      <c r="C98" s="86" t="s">
        <v>189</v>
      </c>
      <c r="D98" s="205" t="s">
        <v>190</v>
      </c>
      <c r="E98" s="88">
        <f t="shared" si="33"/>
        <v>1</v>
      </c>
      <c r="F98" s="206"/>
      <c r="G98" s="206"/>
      <c r="H98" s="88">
        <f t="shared" si="39"/>
        <v>1</v>
      </c>
      <c r="I98" s="207"/>
      <c r="J98" s="207"/>
      <c r="K98" s="208">
        <f>+'[1]8. Avance Itemizado'!O98</f>
        <v>0</v>
      </c>
      <c r="L98" s="209"/>
      <c r="M98" s="210"/>
      <c r="N98" s="211"/>
      <c r="O98" s="212"/>
      <c r="P98" s="213"/>
      <c r="Q98" s="214"/>
      <c r="R98" s="215"/>
      <c r="S98" s="216"/>
      <c r="T98" s="215"/>
      <c r="U98" s="217"/>
      <c r="V98" s="217"/>
      <c r="W98" s="218"/>
      <c r="X98" s="219">
        <f>+'[1]8. Avance Itemizado'!AF98</f>
        <v>0</v>
      </c>
      <c r="Y98" s="213"/>
      <c r="Z98" s="215"/>
      <c r="AA98" s="215"/>
      <c r="AB98" s="215"/>
      <c r="AC98" s="215"/>
      <c r="AD98" s="215"/>
      <c r="AE98" s="220"/>
      <c r="AF98" s="221"/>
      <c r="AG98" s="213"/>
      <c r="AH98" s="215"/>
      <c r="AI98" s="215"/>
      <c r="AJ98" s="215"/>
      <c r="AK98" s="215"/>
      <c r="AL98" s="215"/>
      <c r="AM98" s="220"/>
      <c r="AN98" s="221"/>
      <c r="AO98" s="222"/>
      <c r="AP98" s="215"/>
      <c r="AQ98" s="216"/>
      <c r="AR98" s="215"/>
      <c r="AS98" s="216"/>
      <c r="AT98" s="215"/>
      <c r="AU98" s="217"/>
      <c r="AV98" s="221"/>
      <c r="AW98" s="213"/>
      <c r="AX98" s="215"/>
      <c r="AY98" s="215"/>
      <c r="AZ98" s="215"/>
      <c r="BA98" s="215"/>
      <c r="BB98" s="215"/>
      <c r="BC98" s="220"/>
      <c r="BD98" s="221"/>
      <c r="BE98" s="223"/>
      <c r="BF98" s="224"/>
      <c r="BG98" s="224"/>
      <c r="BH98" s="224"/>
      <c r="BI98" s="224"/>
      <c r="BJ98" s="224"/>
      <c r="BK98" s="224"/>
      <c r="BL98" s="224"/>
      <c r="BM98" s="225"/>
      <c r="BN98" s="226"/>
      <c r="BO98" s="226"/>
      <c r="BP98" s="227"/>
      <c r="BQ98" s="226"/>
      <c r="BR98" s="228"/>
      <c r="BT98" s="6"/>
      <c r="BU98" s="6"/>
      <c r="BV98" s="6"/>
      <c r="BW98" s="6"/>
      <c r="BX98" s="6"/>
      <c r="BY98" s="6"/>
      <c r="BZ98" s="6"/>
      <c r="CA98" s="6"/>
      <c r="CB98" s="158"/>
      <c r="CC98" s="158"/>
      <c r="CD98" s="158"/>
    </row>
    <row r="99" spans="1:82" s="18" customFormat="1" ht="24.75" customHeight="1" x14ac:dyDescent="0.2">
      <c r="A99" s="86"/>
      <c r="B99" s="86"/>
      <c r="C99" s="86" t="s">
        <v>191</v>
      </c>
      <c r="D99" s="164" t="s">
        <v>167</v>
      </c>
      <c r="E99" s="88">
        <f t="shared" si="33"/>
        <v>12</v>
      </c>
      <c r="F99" s="111">
        <v>42513</v>
      </c>
      <c r="G99" s="111">
        <v>42524</v>
      </c>
      <c r="H99" s="88">
        <f t="shared" si="39"/>
        <v>12</v>
      </c>
      <c r="I99" s="111">
        <v>42520</v>
      </c>
      <c r="J99" s="111">
        <v>42531</v>
      </c>
      <c r="K99" s="112">
        <f>+'[1]8. Avance Itemizado'!O99</f>
        <v>1</v>
      </c>
      <c r="L99" s="113">
        <f t="shared" si="40"/>
        <v>0.8</v>
      </c>
      <c r="M99" s="114">
        <f t="shared" si="41"/>
        <v>6.6666666666666666E-2</v>
      </c>
      <c r="N99" s="115" t="str">
        <f>+'[1]8. Avance Itemizado'!K99</f>
        <v>GL</v>
      </c>
      <c r="O99" s="167"/>
      <c r="P99" s="124" t="str">
        <f t="shared" si="34"/>
        <v>A1</v>
      </c>
      <c r="Q99" s="118" t="str">
        <f t="shared" si="34"/>
        <v>A1</v>
      </c>
      <c r="R99" s="119" t="str">
        <f t="shared" si="34"/>
        <v>A1</v>
      </c>
      <c r="S99" s="120" t="str">
        <f t="shared" si="34"/>
        <v>A1</v>
      </c>
      <c r="T99" s="119" t="str">
        <f t="shared" si="34"/>
        <v>A1</v>
      </c>
      <c r="U99" s="121" t="str">
        <f t="shared" si="34"/>
        <v/>
      </c>
      <c r="V99" s="121" t="str">
        <f t="shared" si="34"/>
        <v/>
      </c>
      <c r="W99" s="122">
        <f>+VLOOKUP(C99,'[1]Project semana avance%'!$A$9:$FA$108,33,0)</f>
        <v>1.0004285714285714</v>
      </c>
      <c r="X99" s="168">
        <f>+'[1]8. Avance Itemizado'!AF99</f>
        <v>0.2</v>
      </c>
      <c r="Y99" s="124" t="str">
        <f t="shared" si="35"/>
        <v/>
      </c>
      <c r="Z99" s="119" t="str">
        <f t="shared" si="35"/>
        <v/>
      </c>
      <c r="AA99" s="119" t="str">
        <f t="shared" si="35"/>
        <v/>
      </c>
      <c r="AB99" s="119" t="str">
        <f t="shared" si="35"/>
        <v/>
      </c>
      <c r="AC99" s="119" t="str">
        <f t="shared" si="35"/>
        <v/>
      </c>
      <c r="AD99" s="119" t="str">
        <f t="shared" si="35"/>
        <v/>
      </c>
      <c r="AE99" s="125" t="str">
        <f t="shared" si="35"/>
        <v/>
      </c>
      <c r="AF99" s="126">
        <f>+VLOOKUP(C99,'[1]Project semana avance%'!$A$9:$FA$108,40,0)</f>
        <v>1.0004285714285714</v>
      </c>
      <c r="AG99" s="124" t="str">
        <f t="shared" si="36"/>
        <v/>
      </c>
      <c r="AH99" s="119" t="str">
        <f t="shared" si="36"/>
        <v/>
      </c>
      <c r="AI99" s="119" t="str">
        <f t="shared" si="36"/>
        <v/>
      </c>
      <c r="AJ99" s="119" t="str">
        <f t="shared" si="36"/>
        <v/>
      </c>
      <c r="AK99" s="119" t="str">
        <f t="shared" si="36"/>
        <v/>
      </c>
      <c r="AL99" s="119" t="str">
        <f t="shared" si="36"/>
        <v/>
      </c>
      <c r="AM99" s="125" t="str">
        <f t="shared" si="36"/>
        <v/>
      </c>
      <c r="AN99" s="126">
        <f>+VLOOKUP(C99,'[1]Project semana avance%'!$A$9:$FA$108,47,0)</f>
        <v>1.0004285714285714</v>
      </c>
      <c r="AO99" s="117" t="str">
        <f t="shared" si="37"/>
        <v/>
      </c>
      <c r="AP99" s="119" t="str">
        <f t="shared" si="37"/>
        <v/>
      </c>
      <c r="AQ99" s="120" t="str">
        <f t="shared" si="37"/>
        <v/>
      </c>
      <c r="AR99" s="119" t="str">
        <f t="shared" si="37"/>
        <v/>
      </c>
      <c r="AS99" s="120" t="str">
        <f t="shared" si="37"/>
        <v/>
      </c>
      <c r="AT99" s="119" t="str">
        <f t="shared" si="37"/>
        <v/>
      </c>
      <c r="AU99" s="121" t="str">
        <f t="shared" si="37"/>
        <v/>
      </c>
      <c r="AV99" s="126">
        <f>+VLOOKUP($C99,'[1]Project semana avance%'!$A$9:$FA$108,54,0)</f>
        <v>1.0004285714285714</v>
      </c>
      <c r="AW99" s="124" t="str">
        <f t="shared" si="42"/>
        <v/>
      </c>
      <c r="AX99" s="119" t="str">
        <f t="shared" si="42"/>
        <v/>
      </c>
      <c r="AY99" s="119" t="str">
        <f t="shared" si="42"/>
        <v/>
      </c>
      <c r="AZ99" s="119" t="str">
        <f t="shared" si="42"/>
        <v/>
      </c>
      <c r="BA99" s="119" t="str">
        <f t="shared" si="42"/>
        <v/>
      </c>
      <c r="BB99" s="119" t="str">
        <f t="shared" si="42"/>
        <v/>
      </c>
      <c r="BC99" s="125" t="str">
        <f t="shared" si="42"/>
        <v/>
      </c>
      <c r="BD99" s="126" t="str">
        <f t="shared" si="38"/>
        <v xml:space="preserve"> </v>
      </c>
      <c r="BE99" s="169"/>
      <c r="BF99" s="170"/>
      <c r="BG99" s="170"/>
      <c r="BH99" s="170"/>
      <c r="BI99" s="170"/>
      <c r="BJ99" s="170"/>
      <c r="BK99" s="170"/>
      <c r="BL99" s="170"/>
      <c r="BM99" s="171"/>
      <c r="BN99" s="128"/>
      <c r="BO99" s="128"/>
      <c r="BP99" s="129"/>
      <c r="BQ99" s="128"/>
      <c r="BR99" s="130"/>
      <c r="BT99" s="6"/>
      <c r="BU99" s="6"/>
      <c r="BV99" s="6"/>
      <c r="BW99" s="6"/>
      <c r="BX99" s="6"/>
      <c r="BY99" s="6"/>
      <c r="BZ99" s="6"/>
      <c r="CA99" s="6"/>
      <c r="CB99" s="158"/>
      <c r="CC99" s="158"/>
      <c r="CD99" s="158"/>
    </row>
    <row r="100" spans="1:82" s="18" customFormat="1" ht="24.75" customHeight="1" x14ac:dyDescent="0.2">
      <c r="A100" s="86"/>
      <c r="B100" s="86"/>
      <c r="C100" s="86" t="s">
        <v>192</v>
      </c>
      <c r="D100" s="164" t="s">
        <v>193</v>
      </c>
      <c r="E100" s="88">
        <f t="shared" si="33"/>
        <v>14</v>
      </c>
      <c r="F100" s="111">
        <v>42524</v>
      </c>
      <c r="G100" s="111">
        <v>42537</v>
      </c>
      <c r="H100" s="88">
        <f t="shared" si="39"/>
        <v>21</v>
      </c>
      <c r="I100" s="111">
        <v>42522</v>
      </c>
      <c r="J100" s="111">
        <v>42542</v>
      </c>
      <c r="K100" s="112">
        <f>+'[1]8. Avance Itemizado'!O100</f>
        <v>1</v>
      </c>
      <c r="L100" s="113">
        <f t="shared" si="40"/>
        <v>0.8</v>
      </c>
      <c r="M100" s="114">
        <f t="shared" si="41"/>
        <v>3.8095238095238099E-2</v>
      </c>
      <c r="N100" s="115" t="str">
        <f>+'[1]8. Avance Itemizado'!K100</f>
        <v>GL</v>
      </c>
      <c r="O100" s="167"/>
      <c r="P100" s="124" t="str">
        <f t="shared" si="34"/>
        <v>A1</v>
      </c>
      <c r="Q100" s="118" t="str">
        <f t="shared" si="34"/>
        <v>A1</v>
      </c>
      <c r="R100" s="119" t="str">
        <f t="shared" si="34"/>
        <v>A1</v>
      </c>
      <c r="S100" s="120" t="str">
        <f t="shared" si="34"/>
        <v>A1</v>
      </c>
      <c r="T100" s="119" t="str">
        <f t="shared" si="34"/>
        <v>A1</v>
      </c>
      <c r="U100" s="121" t="str">
        <f t="shared" si="34"/>
        <v>A1</v>
      </c>
      <c r="V100" s="121" t="str">
        <f t="shared" si="34"/>
        <v>A1</v>
      </c>
      <c r="W100" s="122">
        <f>+VLOOKUP(C100,'[1]Project semana avance%'!$A$9:$FA$108,33,0)</f>
        <v>0.65470588235294125</v>
      </c>
      <c r="X100" s="168">
        <f>+'[1]8. Avance Itemizado'!AF100</f>
        <v>0.2</v>
      </c>
      <c r="Y100" s="124" t="str">
        <f t="shared" si="35"/>
        <v>A1</v>
      </c>
      <c r="Z100" s="119" t="str">
        <f t="shared" si="35"/>
        <v>A1</v>
      </c>
      <c r="AA100" s="119" t="str">
        <f t="shared" si="35"/>
        <v>A1</v>
      </c>
      <c r="AB100" s="119" t="str">
        <f t="shared" si="35"/>
        <v>A1</v>
      </c>
      <c r="AC100" s="119" t="str">
        <f t="shared" si="35"/>
        <v>A1</v>
      </c>
      <c r="AD100" s="119" t="str">
        <f t="shared" si="35"/>
        <v>A1</v>
      </c>
      <c r="AE100" s="125" t="str">
        <f t="shared" si="35"/>
        <v>A1</v>
      </c>
      <c r="AF100" s="126">
        <f>+VLOOKUP(C100,'[1]Project semana avance%'!$A$9:$FA$108,40,0)</f>
        <v>1.0005882352941178</v>
      </c>
      <c r="AG100" s="124" t="str">
        <f t="shared" si="36"/>
        <v>A1</v>
      </c>
      <c r="AH100" s="119" t="str">
        <f t="shared" si="36"/>
        <v>A1</v>
      </c>
      <c r="AI100" s="119" t="str">
        <f t="shared" si="36"/>
        <v/>
      </c>
      <c r="AJ100" s="119" t="str">
        <f t="shared" si="36"/>
        <v/>
      </c>
      <c r="AK100" s="119" t="str">
        <f t="shared" si="36"/>
        <v/>
      </c>
      <c r="AL100" s="119" t="str">
        <f t="shared" si="36"/>
        <v/>
      </c>
      <c r="AM100" s="125" t="str">
        <f t="shared" si="36"/>
        <v/>
      </c>
      <c r="AN100" s="126">
        <f>+VLOOKUP(C100,'[1]Project semana avance%'!$A$9:$FA$108,47,0)</f>
        <v>1.0005882352941178</v>
      </c>
      <c r="AO100" s="117" t="str">
        <f t="shared" si="37"/>
        <v/>
      </c>
      <c r="AP100" s="119" t="str">
        <f t="shared" si="37"/>
        <v/>
      </c>
      <c r="AQ100" s="120" t="str">
        <f t="shared" si="37"/>
        <v/>
      </c>
      <c r="AR100" s="119" t="str">
        <f t="shared" si="37"/>
        <v/>
      </c>
      <c r="AS100" s="120" t="str">
        <f t="shared" si="37"/>
        <v/>
      </c>
      <c r="AT100" s="119" t="str">
        <f t="shared" si="37"/>
        <v/>
      </c>
      <c r="AU100" s="121" t="str">
        <f t="shared" si="37"/>
        <v/>
      </c>
      <c r="AV100" s="126">
        <f>+VLOOKUP($C100,'[1]Project semana avance%'!$A$9:$FA$108,54,0)</f>
        <v>1.0005882352941178</v>
      </c>
      <c r="AW100" s="124" t="str">
        <f t="shared" si="42"/>
        <v/>
      </c>
      <c r="AX100" s="119" t="str">
        <f t="shared" si="42"/>
        <v/>
      </c>
      <c r="AY100" s="119" t="str">
        <f t="shared" si="42"/>
        <v/>
      </c>
      <c r="AZ100" s="119" t="str">
        <f t="shared" si="42"/>
        <v/>
      </c>
      <c r="BA100" s="119" t="str">
        <f t="shared" si="42"/>
        <v/>
      </c>
      <c r="BB100" s="119" t="str">
        <f t="shared" si="42"/>
        <v/>
      </c>
      <c r="BC100" s="125" t="str">
        <f t="shared" si="42"/>
        <v/>
      </c>
      <c r="BD100" s="126" t="str">
        <f t="shared" si="38"/>
        <v xml:space="preserve"> </v>
      </c>
      <c r="BE100" s="169"/>
      <c r="BF100" s="170"/>
      <c r="BG100" s="170"/>
      <c r="BH100" s="170"/>
      <c r="BI100" s="170"/>
      <c r="BJ100" s="170"/>
      <c r="BK100" s="170"/>
      <c r="BL100" s="170"/>
      <c r="BM100" s="171"/>
      <c r="BN100" s="128"/>
      <c r="BO100" s="128"/>
      <c r="BP100" s="129"/>
      <c r="BQ100" s="128"/>
      <c r="BR100" s="130"/>
      <c r="BT100" s="6"/>
      <c r="BU100" s="6"/>
      <c r="BV100" s="6"/>
      <c r="BW100" s="6"/>
      <c r="BX100" s="6"/>
      <c r="BY100" s="6"/>
      <c r="BZ100" s="6"/>
      <c r="CA100" s="6"/>
      <c r="CB100" s="158"/>
      <c r="CC100" s="158"/>
      <c r="CD100" s="158"/>
    </row>
    <row r="101" spans="1:82" s="18" customFormat="1" ht="24.75" customHeight="1" x14ac:dyDescent="0.2">
      <c r="A101" s="86"/>
      <c r="B101" s="86"/>
      <c r="C101" s="86" t="s">
        <v>194</v>
      </c>
      <c r="D101" s="164" t="s">
        <v>171</v>
      </c>
      <c r="E101" s="88">
        <f t="shared" si="33"/>
        <v>14</v>
      </c>
      <c r="F101" s="111">
        <v>42537</v>
      </c>
      <c r="G101" s="111">
        <v>42550</v>
      </c>
      <c r="H101" s="88">
        <f t="shared" si="39"/>
        <v>32</v>
      </c>
      <c r="I101" s="111">
        <v>42520</v>
      </c>
      <c r="J101" s="111">
        <v>42551</v>
      </c>
      <c r="K101" s="112">
        <f>+'[1]8. Avance Itemizado'!O101</f>
        <v>1</v>
      </c>
      <c r="L101" s="113">
        <f t="shared" si="40"/>
        <v>0.8</v>
      </c>
      <c r="M101" s="114">
        <f t="shared" si="41"/>
        <v>2.5000000000000001E-2</v>
      </c>
      <c r="N101" s="115" t="str">
        <f>+'[1]8. Avance Itemizado'!K101</f>
        <v>GL</v>
      </c>
      <c r="O101" s="167"/>
      <c r="P101" s="124" t="str">
        <f t="shared" si="34"/>
        <v>A1</v>
      </c>
      <c r="Q101" s="118" t="str">
        <f t="shared" si="34"/>
        <v>A1</v>
      </c>
      <c r="R101" s="119" t="str">
        <f t="shared" si="34"/>
        <v>A1</v>
      </c>
      <c r="S101" s="120" t="str">
        <f t="shared" si="34"/>
        <v>A1</v>
      </c>
      <c r="T101" s="119" t="str">
        <f t="shared" si="34"/>
        <v>A1</v>
      </c>
      <c r="U101" s="121" t="str">
        <f t="shared" si="34"/>
        <v>A1</v>
      </c>
      <c r="V101" s="121" t="str">
        <f t="shared" si="34"/>
        <v>A1</v>
      </c>
      <c r="W101" s="122">
        <f>+VLOOKUP(C101,'[1]Project semana avance%'!$A$9:$FA$108,33,0)</f>
        <v>0</v>
      </c>
      <c r="X101" s="168">
        <f>+'[1]8. Avance Itemizado'!AF101</f>
        <v>0.2</v>
      </c>
      <c r="Y101" s="124" t="str">
        <f t="shared" si="35"/>
        <v>A1</v>
      </c>
      <c r="Z101" s="119" t="str">
        <f t="shared" si="35"/>
        <v>A1</v>
      </c>
      <c r="AA101" s="119" t="str">
        <f t="shared" si="35"/>
        <v>A1</v>
      </c>
      <c r="AB101" s="119" t="str">
        <f t="shared" si="35"/>
        <v>A1</v>
      </c>
      <c r="AC101" s="119" t="str">
        <f t="shared" si="35"/>
        <v>A1</v>
      </c>
      <c r="AD101" s="119" t="str">
        <f t="shared" si="35"/>
        <v>A1</v>
      </c>
      <c r="AE101" s="125" t="str">
        <f t="shared" si="35"/>
        <v>A1</v>
      </c>
      <c r="AF101" s="126">
        <f>+VLOOKUP(C101,'[1]Project semana avance%'!$A$9:$FA$108,40,0)</f>
        <v>0.20977777777777781</v>
      </c>
      <c r="AG101" s="124" t="str">
        <f t="shared" si="36"/>
        <v>A1</v>
      </c>
      <c r="AH101" s="119" t="str">
        <f t="shared" si="36"/>
        <v>A1</v>
      </c>
      <c r="AI101" s="119" t="str">
        <f t="shared" si="36"/>
        <v>A1</v>
      </c>
      <c r="AJ101" s="119" t="str">
        <f t="shared" si="36"/>
        <v>A1</v>
      </c>
      <c r="AK101" s="119" t="str">
        <f t="shared" si="36"/>
        <v>A1</v>
      </c>
      <c r="AL101" s="119" t="str">
        <f t="shared" si="36"/>
        <v>A1</v>
      </c>
      <c r="AM101" s="125" t="str">
        <f t="shared" si="36"/>
        <v>A1</v>
      </c>
      <c r="AN101" s="126">
        <f>+VLOOKUP(C101,'[1]Project semana avance%'!$A$9:$FA$108,47,0)</f>
        <v>0.76533333333333342</v>
      </c>
      <c r="AO101" s="117" t="str">
        <f t="shared" si="37"/>
        <v>A1</v>
      </c>
      <c r="AP101" s="119" t="str">
        <f t="shared" si="37"/>
        <v>A1</v>
      </c>
      <c r="AQ101" s="120" t="str">
        <f t="shared" si="37"/>
        <v>A1</v>
      </c>
      <c r="AR101" s="119" t="str">
        <f t="shared" si="37"/>
        <v>A1</v>
      </c>
      <c r="AS101" s="120" t="str">
        <f t="shared" si="37"/>
        <v/>
      </c>
      <c r="AT101" s="119" t="str">
        <f t="shared" si="37"/>
        <v/>
      </c>
      <c r="AU101" s="121" t="str">
        <f t="shared" si="37"/>
        <v/>
      </c>
      <c r="AV101" s="126">
        <f>+VLOOKUP($C101,'[1]Project semana avance%'!$A$9:$FA$108,54,0)</f>
        <v>1</v>
      </c>
      <c r="AW101" s="124" t="str">
        <f t="shared" si="42"/>
        <v/>
      </c>
      <c r="AX101" s="119" t="str">
        <f t="shared" si="42"/>
        <v/>
      </c>
      <c r="AY101" s="119" t="str">
        <f t="shared" si="42"/>
        <v/>
      </c>
      <c r="AZ101" s="119" t="str">
        <f t="shared" si="42"/>
        <v/>
      </c>
      <c r="BA101" s="119" t="str">
        <f t="shared" si="42"/>
        <v/>
      </c>
      <c r="BB101" s="119" t="str">
        <f t="shared" si="42"/>
        <v/>
      </c>
      <c r="BC101" s="125" t="str">
        <f t="shared" si="42"/>
        <v/>
      </c>
      <c r="BD101" s="126" t="str">
        <f t="shared" si="38"/>
        <v xml:space="preserve"> </v>
      </c>
      <c r="BE101" s="169"/>
      <c r="BF101" s="170"/>
      <c r="BG101" s="170"/>
      <c r="BH101" s="170"/>
      <c r="BI101" s="170"/>
      <c r="BJ101" s="170"/>
      <c r="BK101" s="170"/>
      <c r="BL101" s="170"/>
      <c r="BM101" s="171"/>
      <c r="BN101" s="128"/>
      <c r="BO101" s="128"/>
      <c r="BP101" s="129"/>
      <c r="BQ101" s="128"/>
      <c r="BR101" s="130"/>
      <c r="BT101" s="6"/>
      <c r="BU101" s="6"/>
      <c r="BV101" s="6"/>
      <c r="BW101" s="6"/>
      <c r="BX101" s="6"/>
      <c r="BY101" s="6"/>
      <c r="BZ101" s="6"/>
      <c r="CA101" s="6"/>
      <c r="CB101" s="158"/>
      <c r="CC101" s="158"/>
      <c r="CD101" s="158"/>
    </row>
    <row r="102" spans="1:82" s="18" customFormat="1" ht="24.75" customHeight="1" x14ac:dyDescent="0.2">
      <c r="A102" s="86"/>
      <c r="B102" s="86"/>
      <c r="C102" s="86" t="s">
        <v>195</v>
      </c>
      <c r="D102" s="164" t="s">
        <v>196</v>
      </c>
      <c r="E102" s="88">
        <f t="shared" si="33"/>
        <v>14</v>
      </c>
      <c r="F102" s="111">
        <v>42550</v>
      </c>
      <c r="G102" s="111">
        <v>42563</v>
      </c>
      <c r="H102" s="88">
        <f t="shared" si="39"/>
        <v>43</v>
      </c>
      <c r="I102" s="111">
        <v>42520</v>
      </c>
      <c r="J102" s="111">
        <v>42562</v>
      </c>
      <c r="K102" s="112">
        <f>+'[1]8. Avance Itemizado'!O102</f>
        <v>1</v>
      </c>
      <c r="L102" s="113">
        <f t="shared" si="40"/>
        <v>0.8</v>
      </c>
      <c r="M102" s="114">
        <f t="shared" si="41"/>
        <v>1.8604651162790697E-2</v>
      </c>
      <c r="N102" s="115" t="str">
        <f>+'[1]8. Avance Itemizado'!K102</f>
        <v>GL</v>
      </c>
      <c r="O102" s="167"/>
      <c r="P102" s="124" t="str">
        <f t="shared" si="34"/>
        <v>A1</v>
      </c>
      <c r="Q102" s="118" t="str">
        <f t="shared" si="34"/>
        <v>A1</v>
      </c>
      <c r="R102" s="119" t="str">
        <f t="shared" si="34"/>
        <v>A1</v>
      </c>
      <c r="S102" s="120" t="str">
        <f t="shared" si="34"/>
        <v>A1</v>
      </c>
      <c r="T102" s="119" t="str">
        <f t="shared" si="34"/>
        <v>A1</v>
      </c>
      <c r="U102" s="121" t="str">
        <f t="shared" si="34"/>
        <v>A1</v>
      </c>
      <c r="V102" s="121" t="str">
        <f t="shared" si="34"/>
        <v>A1</v>
      </c>
      <c r="W102" s="122">
        <f>+VLOOKUP(C102,'[1]Project semana avance%'!$A$9:$FA$108,33,0)</f>
        <v>0</v>
      </c>
      <c r="X102" s="168">
        <f>+'[1]8. Avance Itemizado'!AF102</f>
        <v>0.2</v>
      </c>
      <c r="Y102" s="124" t="str">
        <f t="shared" si="35"/>
        <v>A1</v>
      </c>
      <c r="Z102" s="119" t="str">
        <f t="shared" si="35"/>
        <v>A1</v>
      </c>
      <c r="AA102" s="119" t="str">
        <f t="shared" si="35"/>
        <v>A1</v>
      </c>
      <c r="AB102" s="119" t="str">
        <f t="shared" si="35"/>
        <v>A1</v>
      </c>
      <c r="AC102" s="119" t="str">
        <f t="shared" si="35"/>
        <v>A1</v>
      </c>
      <c r="AD102" s="119" t="str">
        <f t="shared" si="35"/>
        <v>A1</v>
      </c>
      <c r="AE102" s="125" t="str">
        <f t="shared" si="35"/>
        <v>A1</v>
      </c>
      <c r="AF102" s="126">
        <f>+VLOOKUP(C102,'[1]Project semana avance%'!$A$9:$FA$108,40,0)</f>
        <v>0</v>
      </c>
      <c r="AG102" s="124" t="str">
        <f t="shared" si="36"/>
        <v>A1</v>
      </c>
      <c r="AH102" s="119" t="str">
        <f t="shared" si="36"/>
        <v>A1</v>
      </c>
      <c r="AI102" s="119" t="str">
        <f t="shared" si="36"/>
        <v>A1</v>
      </c>
      <c r="AJ102" s="119" t="str">
        <f t="shared" si="36"/>
        <v>A1</v>
      </c>
      <c r="AK102" s="119" t="str">
        <f t="shared" si="36"/>
        <v>A1</v>
      </c>
      <c r="AL102" s="119" t="str">
        <f t="shared" si="36"/>
        <v>A1</v>
      </c>
      <c r="AM102" s="125" t="str">
        <f t="shared" si="36"/>
        <v>A1</v>
      </c>
      <c r="AN102" s="126">
        <f>+VLOOKUP(C102,'[1]Project semana avance%'!$A$9:$FA$108,47,0)</f>
        <v>0</v>
      </c>
      <c r="AO102" s="117" t="str">
        <f t="shared" si="37"/>
        <v>A1</v>
      </c>
      <c r="AP102" s="119" t="str">
        <f t="shared" si="37"/>
        <v>A1</v>
      </c>
      <c r="AQ102" s="120" t="str">
        <f t="shared" si="37"/>
        <v>A1</v>
      </c>
      <c r="AR102" s="119" t="str">
        <f t="shared" si="37"/>
        <v>A1</v>
      </c>
      <c r="AS102" s="120" t="str">
        <f t="shared" si="37"/>
        <v>A1</v>
      </c>
      <c r="AT102" s="119" t="str">
        <f t="shared" si="37"/>
        <v>A1</v>
      </c>
      <c r="AU102" s="121" t="str">
        <f t="shared" si="37"/>
        <v>A1</v>
      </c>
      <c r="AV102" s="126">
        <f>+VLOOKUP($C102,'[1]Project semana avance%'!$A$9:$FA$108,54,0)</f>
        <v>0.32088888888888889</v>
      </c>
      <c r="AW102" s="124" t="str">
        <f t="shared" si="42"/>
        <v>A1</v>
      </c>
      <c r="AX102" s="119" t="str">
        <f t="shared" si="42"/>
        <v>A1</v>
      </c>
      <c r="AY102" s="119" t="str">
        <f t="shared" si="42"/>
        <v>A1</v>
      </c>
      <c r="AZ102" s="119" t="str">
        <f t="shared" si="42"/>
        <v>A1</v>
      </c>
      <c r="BA102" s="119" t="str">
        <f t="shared" si="42"/>
        <v>A1</v>
      </c>
      <c r="BB102" s="119" t="str">
        <f t="shared" si="42"/>
        <v>A1</v>
      </c>
      <c r="BC102" s="125" t="str">
        <f t="shared" si="42"/>
        <v>A1</v>
      </c>
      <c r="BD102" s="126">
        <f t="shared" si="38"/>
        <v>0.97674418604651159</v>
      </c>
      <c r="BE102" s="169"/>
      <c r="BF102" s="170"/>
      <c r="BG102" s="170"/>
      <c r="BH102" s="170"/>
      <c r="BI102" s="170"/>
      <c r="BJ102" s="170"/>
      <c r="BK102" s="170"/>
      <c r="BL102" s="170"/>
      <c r="BM102" s="171"/>
      <c r="BN102" s="128"/>
      <c r="BO102" s="128"/>
      <c r="BP102" s="129"/>
      <c r="BQ102" s="128"/>
      <c r="BR102" s="130"/>
      <c r="BT102" s="6"/>
      <c r="BU102" s="6"/>
      <c r="BV102" s="6"/>
      <c r="BW102" s="6"/>
      <c r="BX102" s="6"/>
      <c r="BY102" s="6"/>
      <c r="BZ102" s="6"/>
      <c r="CA102" s="6"/>
      <c r="CB102" s="158"/>
      <c r="CC102" s="158"/>
      <c r="CD102" s="158"/>
    </row>
    <row r="103" spans="1:82" s="18" customFormat="1" ht="24.75" customHeight="1" x14ac:dyDescent="0.2">
      <c r="A103" s="86"/>
      <c r="B103" s="86"/>
      <c r="C103" s="86" t="s">
        <v>197</v>
      </c>
      <c r="D103" s="164" t="s">
        <v>198</v>
      </c>
      <c r="E103" s="88">
        <f t="shared" si="33"/>
        <v>15</v>
      </c>
      <c r="F103" s="111">
        <v>42563</v>
      </c>
      <c r="G103" s="111">
        <v>42577</v>
      </c>
      <c r="H103" s="88">
        <f t="shared" si="39"/>
        <v>15</v>
      </c>
      <c r="I103" s="111">
        <v>42562</v>
      </c>
      <c r="J103" s="111">
        <v>42576</v>
      </c>
      <c r="K103" s="112">
        <f>+'[1]8. Avance Itemizado'!O103</f>
        <v>1</v>
      </c>
      <c r="L103" s="113">
        <f t="shared" si="40"/>
        <v>1</v>
      </c>
      <c r="M103" s="114">
        <f t="shared" si="41"/>
        <v>6.6666666666666666E-2</v>
      </c>
      <c r="N103" s="115" t="str">
        <f>+'[1]8. Avance Itemizado'!K103</f>
        <v>GL</v>
      </c>
      <c r="O103" s="167"/>
      <c r="P103" s="124" t="str">
        <f t="shared" si="34"/>
        <v/>
      </c>
      <c r="Q103" s="118" t="str">
        <f t="shared" si="34"/>
        <v/>
      </c>
      <c r="R103" s="119" t="str">
        <f t="shared" si="34"/>
        <v/>
      </c>
      <c r="S103" s="120" t="str">
        <f t="shared" si="34"/>
        <v/>
      </c>
      <c r="T103" s="119" t="str">
        <f t="shared" si="34"/>
        <v/>
      </c>
      <c r="U103" s="121" t="str">
        <f t="shared" si="34"/>
        <v/>
      </c>
      <c r="V103" s="121" t="str">
        <f t="shared" si="34"/>
        <v/>
      </c>
      <c r="W103" s="122">
        <f>+VLOOKUP(C103,'[1]Project semana avance%'!$A$9:$FA$108,33,0)</f>
        <v>0</v>
      </c>
      <c r="X103" s="168">
        <f>+'[1]8. Avance Itemizado'!AF103</f>
        <v>0</v>
      </c>
      <c r="Y103" s="124" t="str">
        <f t="shared" si="35"/>
        <v/>
      </c>
      <c r="Z103" s="119" t="str">
        <f t="shared" si="35"/>
        <v/>
      </c>
      <c r="AA103" s="119" t="str">
        <f t="shared" si="35"/>
        <v/>
      </c>
      <c r="AB103" s="119" t="str">
        <f t="shared" si="35"/>
        <v/>
      </c>
      <c r="AC103" s="119" t="str">
        <f t="shared" si="35"/>
        <v/>
      </c>
      <c r="AD103" s="119" t="str">
        <f t="shared" si="35"/>
        <v/>
      </c>
      <c r="AE103" s="125" t="str">
        <f t="shared" si="35"/>
        <v/>
      </c>
      <c r="AF103" s="126">
        <f>+VLOOKUP(C103,'[1]Project semana avance%'!$A$9:$FA$108,40,0)</f>
        <v>0</v>
      </c>
      <c r="AG103" s="124" t="str">
        <f t="shared" si="36"/>
        <v/>
      </c>
      <c r="AH103" s="119" t="str">
        <f t="shared" si="36"/>
        <v/>
      </c>
      <c r="AI103" s="119" t="str">
        <f t="shared" si="36"/>
        <v/>
      </c>
      <c r="AJ103" s="119" t="str">
        <f t="shared" si="36"/>
        <v/>
      </c>
      <c r="AK103" s="119" t="str">
        <f t="shared" si="36"/>
        <v/>
      </c>
      <c r="AL103" s="119" t="str">
        <f t="shared" si="36"/>
        <v/>
      </c>
      <c r="AM103" s="125" t="str">
        <f t="shared" si="36"/>
        <v/>
      </c>
      <c r="AN103" s="126">
        <f>+VLOOKUP(C103,'[1]Project semana avance%'!$A$9:$FA$108,47,0)</f>
        <v>0</v>
      </c>
      <c r="AO103" s="117" t="str">
        <f t="shared" si="37"/>
        <v/>
      </c>
      <c r="AP103" s="119" t="str">
        <f t="shared" si="37"/>
        <v/>
      </c>
      <c r="AQ103" s="120" t="str">
        <f t="shared" si="37"/>
        <v/>
      </c>
      <c r="AR103" s="119" t="str">
        <f t="shared" si="37"/>
        <v/>
      </c>
      <c r="AS103" s="120" t="str">
        <f t="shared" si="37"/>
        <v/>
      </c>
      <c r="AT103" s="119" t="str">
        <f t="shared" si="37"/>
        <v/>
      </c>
      <c r="AU103" s="121" t="str">
        <f t="shared" si="37"/>
        <v/>
      </c>
      <c r="AV103" s="126">
        <f>+VLOOKUP($C103,'[1]Project semana avance%'!$A$9:$FA$108,54,0)</f>
        <v>0</v>
      </c>
      <c r="AW103" s="124" t="str">
        <f t="shared" si="42"/>
        <v/>
      </c>
      <c r="AX103" s="119" t="str">
        <f t="shared" si="42"/>
        <v/>
      </c>
      <c r="AY103" s="119" t="str">
        <f t="shared" si="42"/>
        <v/>
      </c>
      <c r="AZ103" s="119" t="str">
        <f t="shared" si="42"/>
        <v/>
      </c>
      <c r="BA103" s="119" t="str">
        <f t="shared" si="42"/>
        <v/>
      </c>
      <c r="BB103" s="119" t="str">
        <f t="shared" si="42"/>
        <v/>
      </c>
      <c r="BC103" s="125" t="str">
        <f t="shared" si="42"/>
        <v/>
      </c>
      <c r="BD103" s="126" t="str">
        <f t="shared" si="38"/>
        <v xml:space="preserve"> </v>
      </c>
      <c r="BE103" s="169"/>
      <c r="BF103" s="170"/>
      <c r="BG103" s="170"/>
      <c r="BH103" s="170"/>
      <c r="BI103" s="170"/>
      <c r="BJ103" s="170"/>
      <c r="BK103" s="170"/>
      <c r="BL103" s="170"/>
      <c r="BM103" s="171"/>
      <c r="BN103" s="128"/>
      <c r="BO103" s="128"/>
      <c r="BP103" s="129"/>
      <c r="BQ103" s="128"/>
      <c r="BR103" s="130"/>
      <c r="BT103" s="6"/>
      <c r="BU103" s="6"/>
      <c r="BV103" s="6"/>
      <c r="BW103" s="6"/>
      <c r="BX103" s="6"/>
      <c r="BY103" s="6"/>
      <c r="BZ103" s="6"/>
      <c r="CA103" s="6"/>
      <c r="CB103" s="158"/>
      <c r="CC103" s="158"/>
      <c r="CD103" s="158"/>
    </row>
    <row r="104" spans="1:82" s="18" customFormat="1" ht="24.75" customHeight="1" x14ac:dyDescent="0.2">
      <c r="A104" s="86"/>
      <c r="B104" s="86"/>
      <c r="C104" s="86" t="s">
        <v>199</v>
      </c>
      <c r="D104" s="164" t="s">
        <v>177</v>
      </c>
      <c r="E104" s="88">
        <f t="shared" si="33"/>
        <v>14</v>
      </c>
      <c r="F104" s="111">
        <v>42577</v>
      </c>
      <c r="G104" s="111">
        <v>42590</v>
      </c>
      <c r="H104" s="88">
        <f t="shared" si="39"/>
        <v>12</v>
      </c>
      <c r="I104" s="111">
        <v>42576</v>
      </c>
      <c r="J104" s="111">
        <v>42587</v>
      </c>
      <c r="K104" s="112">
        <f>+'[1]8. Avance Itemizado'!O104</f>
        <v>1</v>
      </c>
      <c r="L104" s="113">
        <f t="shared" si="40"/>
        <v>1</v>
      </c>
      <c r="M104" s="114">
        <f t="shared" si="41"/>
        <v>8.3333333333333329E-2</v>
      </c>
      <c r="N104" s="115" t="str">
        <f>+'[1]8. Avance Itemizado'!K104</f>
        <v>GL</v>
      </c>
      <c r="O104" s="167"/>
      <c r="P104" s="124" t="str">
        <f t="shared" si="34"/>
        <v/>
      </c>
      <c r="Q104" s="118" t="str">
        <f t="shared" si="34"/>
        <v/>
      </c>
      <c r="R104" s="119" t="str">
        <f t="shared" si="34"/>
        <v/>
      </c>
      <c r="S104" s="120" t="str">
        <f t="shared" si="34"/>
        <v/>
      </c>
      <c r="T104" s="119" t="str">
        <f t="shared" si="34"/>
        <v/>
      </c>
      <c r="U104" s="121" t="str">
        <f t="shared" si="34"/>
        <v/>
      </c>
      <c r="V104" s="121" t="str">
        <f t="shared" si="34"/>
        <v/>
      </c>
      <c r="W104" s="122">
        <f>+VLOOKUP(C104,'[1]Project semana avance%'!$A$9:$FA$108,33,0)</f>
        <v>0</v>
      </c>
      <c r="X104" s="168">
        <f>+'[1]8. Avance Itemizado'!AF104</f>
        <v>0</v>
      </c>
      <c r="Y104" s="124" t="str">
        <f t="shared" si="35"/>
        <v/>
      </c>
      <c r="Z104" s="119" t="str">
        <f t="shared" si="35"/>
        <v/>
      </c>
      <c r="AA104" s="119" t="str">
        <f t="shared" si="35"/>
        <v/>
      </c>
      <c r="AB104" s="119" t="str">
        <f t="shared" si="35"/>
        <v/>
      </c>
      <c r="AC104" s="119" t="str">
        <f t="shared" si="35"/>
        <v/>
      </c>
      <c r="AD104" s="119" t="str">
        <f t="shared" si="35"/>
        <v/>
      </c>
      <c r="AE104" s="125" t="str">
        <f t="shared" si="35"/>
        <v/>
      </c>
      <c r="AF104" s="126">
        <f>+VLOOKUP(C104,'[1]Project semana avance%'!$A$9:$FA$108,40,0)</f>
        <v>0</v>
      </c>
      <c r="AG104" s="124" t="str">
        <f t="shared" si="36"/>
        <v/>
      </c>
      <c r="AH104" s="119" t="str">
        <f t="shared" si="36"/>
        <v/>
      </c>
      <c r="AI104" s="119" t="str">
        <f t="shared" si="36"/>
        <v/>
      </c>
      <c r="AJ104" s="119" t="str">
        <f t="shared" si="36"/>
        <v/>
      </c>
      <c r="AK104" s="119" t="str">
        <f t="shared" si="36"/>
        <v/>
      </c>
      <c r="AL104" s="119" t="str">
        <f t="shared" si="36"/>
        <v/>
      </c>
      <c r="AM104" s="125" t="str">
        <f t="shared" si="36"/>
        <v/>
      </c>
      <c r="AN104" s="126">
        <f>+VLOOKUP(C104,'[1]Project semana avance%'!$A$9:$FA$108,47,0)</f>
        <v>0</v>
      </c>
      <c r="AO104" s="117" t="str">
        <f t="shared" si="37"/>
        <v/>
      </c>
      <c r="AP104" s="119" t="str">
        <f t="shared" si="37"/>
        <v/>
      </c>
      <c r="AQ104" s="120" t="str">
        <f t="shared" si="37"/>
        <v/>
      </c>
      <c r="AR104" s="119" t="str">
        <f t="shared" si="37"/>
        <v/>
      </c>
      <c r="AS104" s="120" t="str">
        <f t="shared" si="37"/>
        <v/>
      </c>
      <c r="AT104" s="119" t="str">
        <f t="shared" si="37"/>
        <v/>
      </c>
      <c r="AU104" s="121" t="str">
        <f t="shared" si="37"/>
        <v/>
      </c>
      <c r="AV104" s="126">
        <f>+VLOOKUP($C104,'[1]Project semana avance%'!$A$9:$FA$108,54,0)</f>
        <v>0</v>
      </c>
      <c r="AW104" s="124" t="str">
        <f t="shared" si="42"/>
        <v/>
      </c>
      <c r="AX104" s="119" t="str">
        <f t="shared" si="42"/>
        <v/>
      </c>
      <c r="AY104" s="119" t="str">
        <f t="shared" si="42"/>
        <v/>
      </c>
      <c r="AZ104" s="119" t="str">
        <f t="shared" si="42"/>
        <v/>
      </c>
      <c r="BA104" s="119" t="str">
        <f t="shared" si="42"/>
        <v/>
      </c>
      <c r="BB104" s="119" t="str">
        <f t="shared" si="42"/>
        <v/>
      </c>
      <c r="BC104" s="125" t="str">
        <f t="shared" si="42"/>
        <v/>
      </c>
      <c r="BD104" s="126" t="str">
        <f t="shared" si="38"/>
        <v xml:space="preserve"> </v>
      </c>
      <c r="BE104" s="169"/>
      <c r="BF104" s="170"/>
      <c r="BG104" s="170"/>
      <c r="BH104" s="170"/>
      <c r="BI104" s="170"/>
      <c r="BJ104" s="170"/>
      <c r="BK104" s="170"/>
      <c r="BL104" s="170"/>
      <c r="BM104" s="171"/>
      <c r="BN104" s="128"/>
      <c r="BO104" s="128"/>
      <c r="BP104" s="129"/>
      <c r="BQ104" s="128"/>
      <c r="BR104" s="130"/>
      <c r="BT104" s="6"/>
      <c r="BU104" s="6"/>
      <c r="BV104" s="6"/>
      <c r="BW104" s="6"/>
      <c r="BX104" s="6"/>
      <c r="BY104" s="6"/>
      <c r="BZ104" s="6"/>
      <c r="CA104" s="6"/>
      <c r="CB104" s="158"/>
      <c r="CC104" s="158"/>
      <c r="CD104" s="158"/>
    </row>
    <row r="105" spans="1:82" s="18" customFormat="1" ht="24.75" customHeight="1" x14ac:dyDescent="0.2">
      <c r="A105" s="86"/>
      <c r="B105" s="86"/>
      <c r="C105" s="86" t="s">
        <v>200</v>
      </c>
      <c r="D105" s="164" t="s">
        <v>201</v>
      </c>
      <c r="E105" s="88">
        <f t="shared" si="33"/>
        <v>15</v>
      </c>
      <c r="F105" s="111">
        <v>42590</v>
      </c>
      <c r="G105" s="111">
        <v>42604</v>
      </c>
      <c r="H105" s="88">
        <f t="shared" si="39"/>
        <v>79</v>
      </c>
      <c r="I105" s="111">
        <v>42521</v>
      </c>
      <c r="J105" s="111">
        <v>42599</v>
      </c>
      <c r="K105" s="112">
        <f>+'[1]8. Avance Itemizado'!O105</f>
        <v>1</v>
      </c>
      <c r="L105" s="113">
        <f t="shared" si="40"/>
        <v>0.8</v>
      </c>
      <c r="M105" s="114">
        <f t="shared" si="41"/>
        <v>1.0126582278481013E-2</v>
      </c>
      <c r="N105" s="115" t="str">
        <f>+'[1]8. Avance Itemizado'!K105</f>
        <v>GL</v>
      </c>
      <c r="O105" s="167"/>
      <c r="P105" s="124" t="str">
        <f t="shared" si="34"/>
        <v>A1</v>
      </c>
      <c r="Q105" s="118" t="str">
        <f t="shared" si="34"/>
        <v>A1</v>
      </c>
      <c r="R105" s="119" t="str">
        <f t="shared" si="34"/>
        <v>A1</v>
      </c>
      <c r="S105" s="120" t="str">
        <f t="shared" si="34"/>
        <v>A1</v>
      </c>
      <c r="T105" s="119" t="str">
        <f t="shared" si="34"/>
        <v>A1</v>
      </c>
      <c r="U105" s="121" t="str">
        <f t="shared" si="34"/>
        <v>A1</v>
      </c>
      <c r="V105" s="121" t="str">
        <f t="shared" si="34"/>
        <v>A1</v>
      </c>
      <c r="W105" s="122">
        <f>+VLOOKUP(C105,'[1]Project semana avance%'!$A$9:$FA$108,33,0)</f>
        <v>0</v>
      </c>
      <c r="X105" s="168">
        <f>+'[1]8. Avance Itemizado'!AF105</f>
        <v>0.2</v>
      </c>
      <c r="Y105" s="124" t="str">
        <f t="shared" si="35"/>
        <v>A1</v>
      </c>
      <c r="Z105" s="119" t="str">
        <f t="shared" si="35"/>
        <v>A1</v>
      </c>
      <c r="AA105" s="119" t="str">
        <f t="shared" si="35"/>
        <v>A1</v>
      </c>
      <c r="AB105" s="119" t="str">
        <f t="shared" si="35"/>
        <v>A1</v>
      </c>
      <c r="AC105" s="119" t="str">
        <f t="shared" si="35"/>
        <v>A1</v>
      </c>
      <c r="AD105" s="119" t="str">
        <f t="shared" si="35"/>
        <v>A1</v>
      </c>
      <c r="AE105" s="125" t="str">
        <f t="shared" si="35"/>
        <v>A1</v>
      </c>
      <c r="AF105" s="126">
        <f>+VLOOKUP(C105,'[1]Project semana avance%'!$A$9:$FA$108,40,0)</f>
        <v>0</v>
      </c>
      <c r="AG105" s="124" t="str">
        <f t="shared" si="36"/>
        <v>A1</v>
      </c>
      <c r="AH105" s="119" t="str">
        <f t="shared" si="36"/>
        <v>A1</v>
      </c>
      <c r="AI105" s="119" t="str">
        <f t="shared" si="36"/>
        <v>A1</v>
      </c>
      <c r="AJ105" s="119" t="str">
        <f t="shared" si="36"/>
        <v>A1</v>
      </c>
      <c r="AK105" s="119" t="str">
        <f t="shared" si="36"/>
        <v>A1</v>
      </c>
      <c r="AL105" s="119" t="str">
        <f t="shared" si="36"/>
        <v>A1</v>
      </c>
      <c r="AM105" s="125" t="str">
        <f t="shared" si="36"/>
        <v>A1</v>
      </c>
      <c r="AN105" s="126">
        <f>+VLOOKUP(C105,'[1]Project semana avance%'!$A$9:$FA$108,47,0)</f>
        <v>0</v>
      </c>
      <c r="AO105" s="117" t="str">
        <f t="shared" si="37"/>
        <v>A1</v>
      </c>
      <c r="AP105" s="119" t="str">
        <f t="shared" si="37"/>
        <v>A1</v>
      </c>
      <c r="AQ105" s="120" t="str">
        <f t="shared" si="37"/>
        <v>A1</v>
      </c>
      <c r="AR105" s="119" t="str">
        <f t="shared" si="37"/>
        <v>A1</v>
      </c>
      <c r="AS105" s="120" t="str">
        <f t="shared" si="37"/>
        <v>A1</v>
      </c>
      <c r="AT105" s="119" t="str">
        <f t="shared" si="37"/>
        <v>A1</v>
      </c>
      <c r="AU105" s="121" t="str">
        <f t="shared" si="37"/>
        <v>A1</v>
      </c>
      <c r="AV105" s="126">
        <f>+VLOOKUP($C105,'[1]Project semana avance%'!$A$9:$FA$108,54,0)</f>
        <v>0</v>
      </c>
      <c r="AW105" s="124" t="str">
        <f t="shared" si="42"/>
        <v>A1</v>
      </c>
      <c r="AX105" s="119" t="str">
        <f t="shared" si="42"/>
        <v>A1</v>
      </c>
      <c r="AY105" s="119" t="str">
        <f t="shared" si="42"/>
        <v>A1</v>
      </c>
      <c r="AZ105" s="119" t="str">
        <f t="shared" si="42"/>
        <v>A1</v>
      </c>
      <c r="BA105" s="119" t="str">
        <f t="shared" si="42"/>
        <v>A1</v>
      </c>
      <c r="BB105" s="119" t="str">
        <f t="shared" si="42"/>
        <v>A1</v>
      </c>
      <c r="BC105" s="125" t="str">
        <f t="shared" si="42"/>
        <v>A1</v>
      </c>
      <c r="BD105" s="126">
        <f t="shared" si="38"/>
        <v>0.51898734177215189</v>
      </c>
      <c r="BE105" s="169"/>
      <c r="BF105" s="170"/>
      <c r="BG105" s="170"/>
      <c r="BH105" s="170"/>
      <c r="BI105" s="170"/>
      <c r="BJ105" s="170"/>
      <c r="BK105" s="170"/>
      <c r="BL105" s="170"/>
      <c r="BM105" s="171"/>
      <c r="BN105" s="128"/>
      <c r="BO105" s="128"/>
      <c r="BP105" s="129"/>
      <c r="BQ105" s="128"/>
      <c r="BR105" s="130"/>
      <c r="BT105" s="6"/>
      <c r="BU105" s="6"/>
      <c r="BV105" s="6"/>
      <c r="BW105" s="6"/>
      <c r="BX105" s="6"/>
      <c r="BY105" s="6"/>
      <c r="BZ105" s="6"/>
      <c r="CA105" s="6"/>
      <c r="CB105" s="158"/>
      <c r="CC105" s="158"/>
      <c r="CD105" s="158"/>
    </row>
    <row r="106" spans="1:82" s="18" customFormat="1" ht="24.75" customHeight="1" x14ac:dyDescent="0.2">
      <c r="A106" s="86"/>
      <c r="B106" s="86"/>
      <c r="C106" s="86" t="s">
        <v>202</v>
      </c>
      <c r="D106" s="164" t="s">
        <v>203</v>
      </c>
      <c r="E106" s="88">
        <f t="shared" si="33"/>
        <v>15</v>
      </c>
      <c r="F106" s="111">
        <v>42604</v>
      </c>
      <c r="G106" s="111">
        <v>42618</v>
      </c>
      <c r="H106" s="88">
        <f t="shared" si="39"/>
        <v>15</v>
      </c>
      <c r="I106" s="111">
        <v>42599</v>
      </c>
      <c r="J106" s="111">
        <v>42613</v>
      </c>
      <c r="K106" s="112">
        <f>+'[1]8. Avance Itemizado'!O106</f>
        <v>1</v>
      </c>
      <c r="L106" s="113">
        <f t="shared" si="40"/>
        <v>1</v>
      </c>
      <c r="M106" s="114">
        <f t="shared" si="41"/>
        <v>6.6666666666666666E-2</v>
      </c>
      <c r="N106" s="115" t="str">
        <f>+'[1]8. Avance Itemizado'!K106</f>
        <v>GL</v>
      </c>
      <c r="O106" s="167"/>
      <c r="P106" s="124" t="str">
        <f t="shared" si="34"/>
        <v/>
      </c>
      <c r="Q106" s="118" t="str">
        <f t="shared" si="34"/>
        <v/>
      </c>
      <c r="R106" s="119" t="str">
        <f t="shared" si="34"/>
        <v/>
      </c>
      <c r="S106" s="120" t="str">
        <f t="shared" si="34"/>
        <v/>
      </c>
      <c r="T106" s="119" t="str">
        <f t="shared" si="34"/>
        <v/>
      </c>
      <c r="U106" s="121" t="str">
        <f t="shared" si="34"/>
        <v/>
      </c>
      <c r="V106" s="121" t="str">
        <f t="shared" si="34"/>
        <v/>
      </c>
      <c r="W106" s="122">
        <f>+VLOOKUP(C106,'[1]Project semana avance%'!$A$9:$FA$108,33,0)</f>
        <v>0</v>
      </c>
      <c r="X106" s="168">
        <f>+'[1]8. Avance Itemizado'!AF106</f>
        <v>0</v>
      </c>
      <c r="Y106" s="124" t="str">
        <f t="shared" si="35"/>
        <v/>
      </c>
      <c r="Z106" s="119" t="str">
        <f t="shared" si="35"/>
        <v/>
      </c>
      <c r="AA106" s="119" t="str">
        <f t="shared" si="35"/>
        <v/>
      </c>
      <c r="AB106" s="119" t="str">
        <f t="shared" si="35"/>
        <v/>
      </c>
      <c r="AC106" s="119" t="str">
        <f t="shared" si="35"/>
        <v/>
      </c>
      <c r="AD106" s="119" t="str">
        <f t="shared" si="35"/>
        <v/>
      </c>
      <c r="AE106" s="125" t="str">
        <f t="shared" si="35"/>
        <v/>
      </c>
      <c r="AF106" s="126">
        <f>+VLOOKUP(C106,'[1]Project semana avance%'!$A$9:$FA$108,40,0)</f>
        <v>0</v>
      </c>
      <c r="AG106" s="124" t="str">
        <f t="shared" si="36"/>
        <v/>
      </c>
      <c r="AH106" s="119" t="str">
        <f t="shared" si="36"/>
        <v/>
      </c>
      <c r="AI106" s="119" t="str">
        <f t="shared" si="36"/>
        <v/>
      </c>
      <c r="AJ106" s="119" t="str">
        <f t="shared" si="36"/>
        <v/>
      </c>
      <c r="AK106" s="119" t="str">
        <f t="shared" si="36"/>
        <v/>
      </c>
      <c r="AL106" s="119" t="str">
        <f t="shared" si="36"/>
        <v/>
      </c>
      <c r="AM106" s="125" t="str">
        <f t="shared" si="36"/>
        <v/>
      </c>
      <c r="AN106" s="126">
        <f>+VLOOKUP(C106,'[1]Project semana avance%'!$A$9:$FA$108,47,0)</f>
        <v>0</v>
      </c>
      <c r="AO106" s="117" t="str">
        <f t="shared" si="37"/>
        <v/>
      </c>
      <c r="AP106" s="119" t="str">
        <f t="shared" si="37"/>
        <v/>
      </c>
      <c r="AQ106" s="120" t="str">
        <f t="shared" si="37"/>
        <v/>
      </c>
      <c r="AR106" s="119" t="str">
        <f t="shared" si="37"/>
        <v/>
      </c>
      <c r="AS106" s="120" t="str">
        <f t="shared" si="37"/>
        <v/>
      </c>
      <c r="AT106" s="119" t="str">
        <f t="shared" si="37"/>
        <v/>
      </c>
      <c r="AU106" s="121" t="str">
        <f t="shared" si="37"/>
        <v/>
      </c>
      <c r="AV106" s="126">
        <f>+VLOOKUP($C106,'[1]Project semana avance%'!$A$9:$FA$108,54,0)</f>
        <v>0</v>
      </c>
      <c r="AW106" s="124" t="str">
        <f t="shared" si="42"/>
        <v/>
      </c>
      <c r="AX106" s="119" t="str">
        <f t="shared" si="42"/>
        <v/>
      </c>
      <c r="AY106" s="119" t="str">
        <f t="shared" si="42"/>
        <v/>
      </c>
      <c r="AZ106" s="119" t="str">
        <f t="shared" si="42"/>
        <v/>
      </c>
      <c r="BA106" s="119" t="str">
        <f t="shared" si="42"/>
        <v/>
      </c>
      <c r="BB106" s="119" t="str">
        <f t="shared" si="42"/>
        <v/>
      </c>
      <c r="BC106" s="125" t="str">
        <f t="shared" si="42"/>
        <v/>
      </c>
      <c r="BD106" s="126" t="str">
        <f t="shared" si="38"/>
        <v xml:space="preserve"> </v>
      </c>
      <c r="BE106" s="169"/>
      <c r="BF106" s="170"/>
      <c r="BG106" s="170"/>
      <c r="BH106" s="170"/>
      <c r="BI106" s="170"/>
      <c r="BJ106" s="170"/>
      <c r="BK106" s="170"/>
      <c r="BL106" s="170"/>
      <c r="BM106" s="171"/>
      <c r="BN106" s="128"/>
      <c r="BO106" s="128"/>
      <c r="BP106" s="129"/>
      <c r="BQ106" s="128"/>
      <c r="BR106" s="130"/>
      <c r="BT106" s="6"/>
      <c r="BU106" s="6"/>
      <c r="BV106" s="6"/>
      <c r="BW106" s="6"/>
      <c r="BX106" s="6"/>
      <c r="BY106" s="6"/>
      <c r="BZ106" s="6"/>
      <c r="CA106" s="6"/>
      <c r="CB106" s="158"/>
      <c r="CC106" s="158"/>
      <c r="CD106" s="158"/>
    </row>
    <row r="107" spans="1:82" s="18" customFormat="1" ht="24.75" customHeight="1" x14ac:dyDescent="0.35">
      <c r="A107" s="86"/>
      <c r="B107" s="86"/>
      <c r="C107" s="86" t="s">
        <v>204</v>
      </c>
      <c r="D107" s="229"/>
      <c r="E107" s="88">
        <f t="shared" si="33"/>
        <v>1</v>
      </c>
      <c r="F107" s="230"/>
      <c r="G107" s="230"/>
      <c r="H107" s="88">
        <f t="shared" si="39"/>
        <v>1</v>
      </c>
      <c r="I107" s="231"/>
      <c r="J107" s="231"/>
      <c r="K107" s="112">
        <f>+'[1]8. Avance Itemizado'!O107</f>
        <v>0</v>
      </c>
      <c r="L107" s="113">
        <f t="shared" si="40"/>
        <v>0</v>
      </c>
      <c r="M107" s="114">
        <f t="shared" si="41"/>
        <v>0</v>
      </c>
      <c r="N107" s="115">
        <f>+'[1]8. Avance Itemizado'!K107</f>
        <v>0</v>
      </c>
      <c r="O107" s="167"/>
      <c r="P107" s="124" t="str">
        <f t="shared" si="34"/>
        <v/>
      </c>
      <c r="Q107" s="118" t="str">
        <f t="shared" si="34"/>
        <v/>
      </c>
      <c r="R107" s="119" t="str">
        <f t="shared" si="34"/>
        <v/>
      </c>
      <c r="S107" s="120" t="str">
        <f t="shared" si="34"/>
        <v/>
      </c>
      <c r="T107" s="119" t="str">
        <f t="shared" si="34"/>
        <v/>
      </c>
      <c r="U107" s="121" t="str">
        <f t="shared" si="34"/>
        <v/>
      </c>
      <c r="V107" s="121" t="str">
        <f t="shared" si="34"/>
        <v/>
      </c>
      <c r="W107" s="122"/>
      <c r="X107" s="168">
        <f>+'[1]8. Avance Itemizado'!AF107</f>
        <v>0</v>
      </c>
      <c r="Y107" s="124" t="str">
        <f t="shared" si="35"/>
        <v/>
      </c>
      <c r="Z107" s="119" t="str">
        <f t="shared" si="35"/>
        <v/>
      </c>
      <c r="AA107" s="119" t="str">
        <f t="shared" si="35"/>
        <v/>
      </c>
      <c r="AB107" s="119" t="str">
        <f t="shared" si="35"/>
        <v/>
      </c>
      <c r="AC107" s="119" t="str">
        <f t="shared" si="35"/>
        <v/>
      </c>
      <c r="AD107" s="119" t="str">
        <f t="shared" si="35"/>
        <v/>
      </c>
      <c r="AE107" s="125" t="str">
        <f t="shared" si="35"/>
        <v/>
      </c>
      <c r="AF107" s="126"/>
      <c r="AG107" s="124" t="str">
        <f t="shared" si="36"/>
        <v/>
      </c>
      <c r="AH107" s="119" t="str">
        <f t="shared" si="36"/>
        <v/>
      </c>
      <c r="AI107" s="119" t="str">
        <f t="shared" si="36"/>
        <v/>
      </c>
      <c r="AJ107" s="119" t="str">
        <f t="shared" si="36"/>
        <v/>
      </c>
      <c r="AK107" s="119" t="str">
        <f t="shared" si="36"/>
        <v/>
      </c>
      <c r="AL107" s="119" t="str">
        <f t="shared" si="36"/>
        <v/>
      </c>
      <c r="AM107" s="125" t="str">
        <f t="shared" si="36"/>
        <v/>
      </c>
      <c r="AN107" s="126"/>
      <c r="AO107" s="117" t="str">
        <f t="shared" si="37"/>
        <v/>
      </c>
      <c r="AP107" s="119" t="str">
        <f t="shared" si="37"/>
        <v/>
      </c>
      <c r="AQ107" s="120" t="str">
        <f t="shared" si="37"/>
        <v/>
      </c>
      <c r="AR107" s="119" t="str">
        <f t="shared" si="37"/>
        <v/>
      </c>
      <c r="AS107" s="120" t="str">
        <f t="shared" si="37"/>
        <v/>
      </c>
      <c r="AT107" s="119" t="str">
        <f t="shared" si="37"/>
        <v/>
      </c>
      <c r="AU107" s="121" t="str">
        <f t="shared" si="37"/>
        <v/>
      </c>
      <c r="AV107" s="126"/>
      <c r="AW107" s="124" t="str">
        <f t="shared" si="42"/>
        <v/>
      </c>
      <c r="AX107" s="119" t="str">
        <f t="shared" si="42"/>
        <v/>
      </c>
      <c r="AY107" s="119" t="str">
        <f t="shared" si="42"/>
        <v/>
      </c>
      <c r="AZ107" s="119" t="str">
        <f t="shared" si="42"/>
        <v/>
      </c>
      <c r="BA107" s="119" t="str">
        <f t="shared" si="42"/>
        <v/>
      </c>
      <c r="BB107" s="119" t="str">
        <f t="shared" si="42"/>
        <v/>
      </c>
      <c r="BC107" s="125" t="str">
        <f t="shared" si="42"/>
        <v/>
      </c>
      <c r="BD107" s="126" t="str">
        <f t="shared" si="38"/>
        <v xml:space="preserve"> </v>
      </c>
      <c r="BE107" s="169"/>
      <c r="BF107" s="170"/>
      <c r="BG107" s="170"/>
      <c r="BH107" s="170"/>
      <c r="BI107" s="170"/>
      <c r="BJ107" s="170"/>
      <c r="BK107" s="170"/>
      <c r="BL107" s="170"/>
      <c r="BM107" s="171"/>
      <c r="BN107" s="128"/>
      <c r="BO107" s="128"/>
      <c r="BP107" s="129"/>
      <c r="BQ107" s="128"/>
      <c r="BR107" s="130"/>
      <c r="BT107" s="6"/>
      <c r="BU107" s="6"/>
      <c r="BV107" s="6"/>
      <c r="BW107" s="6"/>
      <c r="BX107" s="6"/>
      <c r="BY107" s="6"/>
      <c r="BZ107" s="6"/>
      <c r="CA107" s="6"/>
      <c r="CB107" s="158"/>
      <c r="CC107" s="158"/>
      <c r="CD107" s="158"/>
    </row>
    <row r="108" spans="1:82" ht="30" customHeight="1" x14ac:dyDescent="0.2">
      <c r="C108" s="232"/>
      <c r="D108" s="233"/>
    </row>
    <row r="109" spans="1:82" ht="30" customHeight="1" x14ac:dyDescent="0.2">
      <c r="C109" s="232"/>
      <c r="D109" s="233"/>
    </row>
    <row r="110" spans="1:82" ht="30" customHeight="1" x14ac:dyDescent="0.2">
      <c r="C110" s="232"/>
      <c r="D110" s="233"/>
    </row>
    <row r="111" spans="1:82" ht="41.25" customHeight="1" x14ac:dyDescent="0.2">
      <c r="C111" s="232"/>
    </row>
    <row r="112" spans="1:82" ht="41.25" customHeight="1" x14ac:dyDescent="0.2"/>
    <row r="113" spans="1:68" customFormat="1" ht="27.75" customHeight="1" x14ac:dyDescent="0.25">
      <c r="A113" s="235"/>
      <c r="B113" s="236"/>
      <c r="C113" s="237"/>
      <c r="D113" s="3"/>
      <c r="E113" s="238"/>
      <c r="F113" s="238"/>
      <c r="G113" s="238"/>
      <c r="H113" s="238"/>
      <c r="I113" s="238"/>
      <c r="J113" s="3"/>
      <c r="K113" s="239"/>
      <c r="L113" s="254"/>
      <c r="M113" s="254"/>
      <c r="N113" s="254"/>
      <c r="O113" s="254"/>
      <c r="P113" s="254"/>
      <c r="Q113" s="254"/>
      <c r="R113" s="254"/>
      <c r="S113" s="254"/>
      <c r="T113" s="254"/>
      <c r="U113" s="240"/>
      <c r="V113" s="241"/>
      <c r="W113" s="3"/>
      <c r="X113" s="3"/>
      <c r="Y113" s="3"/>
      <c r="Z113" s="3"/>
      <c r="AA113" s="3"/>
      <c r="AB113" s="3"/>
      <c r="AC113" s="3"/>
      <c r="AD113" s="3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4"/>
      <c r="AQ113" s="242"/>
      <c r="AR113" s="242"/>
      <c r="AS113" s="242"/>
      <c r="AT113" s="242"/>
      <c r="AU113" s="242"/>
      <c r="AV113" s="242"/>
      <c r="AW113" s="242"/>
      <c r="AX113" s="242"/>
      <c r="AY113" s="242"/>
      <c r="AZ113" s="255"/>
      <c r="BA113" s="255"/>
      <c r="BB113" s="255"/>
      <c r="BC113" s="255"/>
      <c r="BD113" s="255"/>
      <c r="BE113" s="255"/>
      <c r="BF113" s="255"/>
      <c r="BG113" s="255"/>
      <c r="BH113" s="255"/>
      <c r="BI113" s="255"/>
      <c r="BJ113" s="255"/>
      <c r="BK113" s="255"/>
      <c r="BL113" s="255"/>
      <c r="BM113" s="255"/>
      <c r="BN113" s="255"/>
    </row>
    <row r="114" spans="1:68" s="245" customFormat="1" ht="27.75" customHeight="1" x14ac:dyDescent="0.2">
      <c r="A114" s="243"/>
      <c r="B114" s="244"/>
      <c r="D114" s="3"/>
      <c r="E114" s="256" t="s">
        <v>205</v>
      </c>
      <c r="F114" s="256"/>
      <c r="G114" s="256"/>
      <c r="H114" s="256"/>
      <c r="I114" s="256"/>
      <c r="J114" s="18"/>
      <c r="K114" s="246"/>
      <c r="L114" s="257" t="s">
        <v>206</v>
      </c>
      <c r="M114" s="257"/>
      <c r="N114" s="257"/>
      <c r="O114" s="257"/>
      <c r="P114" s="257"/>
      <c r="Q114" s="257"/>
      <c r="R114" s="257"/>
      <c r="S114" s="257"/>
      <c r="T114" s="257"/>
      <c r="U114" s="247"/>
      <c r="V114" s="247"/>
      <c r="AE114" s="257" t="s">
        <v>207</v>
      </c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Z114" s="256" t="s">
        <v>207</v>
      </c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</row>
    <row r="115" spans="1:68" s="245" customFormat="1" ht="15.75" x14ac:dyDescent="0.2">
      <c r="A115" s="243"/>
      <c r="B115" s="244"/>
      <c r="D115" s="3"/>
      <c r="E115" s="253" t="s">
        <v>208</v>
      </c>
      <c r="F115" s="253"/>
      <c r="G115" s="253"/>
      <c r="H115" s="253"/>
      <c r="I115" s="253"/>
      <c r="J115" s="248"/>
      <c r="K115" s="247"/>
      <c r="L115" s="253" t="s">
        <v>209</v>
      </c>
      <c r="M115" s="253"/>
      <c r="N115" s="253"/>
      <c r="O115" s="253"/>
      <c r="P115" s="253"/>
      <c r="Q115" s="253"/>
      <c r="R115" s="253"/>
      <c r="S115" s="253"/>
      <c r="T115" s="253"/>
      <c r="U115" s="247"/>
      <c r="V115" s="247"/>
      <c r="AE115" s="253" t="s">
        <v>210</v>
      </c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Z115" s="253" t="s">
        <v>209</v>
      </c>
      <c r="BA115" s="253"/>
      <c r="BB115" s="253"/>
      <c r="BC115" s="253"/>
      <c r="BD115" s="253"/>
      <c r="BE115" s="253"/>
      <c r="BF115" s="253"/>
      <c r="BG115" s="253"/>
      <c r="BH115" s="253"/>
      <c r="BI115" s="253"/>
      <c r="BJ115" s="253"/>
      <c r="BK115" s="253"/>
      <c r="BL115" s="253"/>
      <c r="BM115" s="253"/>
      <c r="BN115" s="253"/>
      <c r="BO115" s="253"/>
      <c r="BP115" s="253"/>
    </row>
  </sheetData>
  <mergeCells count="49">
    <mergeCell ref="B8:B11"/>
    <mergeCell ref="E8:G10"/>
    <mergeCell ref="H8:J10"/>
    <mergeCell ref="K8:N10"/>
    <mergeCell ref="O8:O11"/>
    <mergeCell ref="Y8:AF8"/>
    <mergeCell ref="C2:BR2"/>
    <mergeCell ref="C3:BR3"/>
    <mergeCell ref="C4:BR4"/>
    <mergeCell ref="C5:BR5"/>
    <mergeCell ref="P8:X8"/>
    <mergeCell ref="AG8:AN8"/>
    <mergeCell ref="AO8:AV8"/>
    <mergeCell ref="AW8:BD8"/>
    <mergeCell ref="BE8:BM8"/>
    <mergeCell ref="BN8:BN11"/>
    <mergeCell ref="BH9:BH11"/>
    <mergeCell ref="BO8:BO11"/>
    <mergeCell ref="BI9:BI11"/>
    <mergeCell ref="BJ9:BJ11"/>
    <mergeCell ref="BK9:BK11"/>
    <mergeCell ref="BQ8:BQ11"/>
    <mergeCell ref="BL9:BL11"/>
    <mergeCell ref="BM9:BM11"/>
    <mergeCell ref="W10:W11"/>
    <mergeCell ref="X10:X11"/>
    <mergeCell ref="AF10:AF11"/>
    <mergeCell ref="AN10:AN11"/>
    <mergeCell ref="AV10:AV11"/>
    <mergeCell ref="BD10:BD11"/>
    <mergeCell ref="P9:X9"/>
    <mergeCell ref="Y9:AF9"/>
    <mergeCell ref="AG9:AN9"/>
    <mergeCell ref="AO9:AV9"/>
    <mergeCell ref="AW9:BD9"/>
    <mergeCell ref="BE9:BE11"/>
    <mergeCell ref="BF9:BF11"/>
    <mergeCell ref="BG9:BG11"/>
    <mergeCell ref="E115:I115"/>
    <mergeCell ref="L115:T115"/>
    <mergeCell ref="AE115:AP115"/>
    <mergeCell ref="AZ115:BP115"/>
    <mergeCell ref="L113:T113"/>
    <mergeCell ref="AE113:AP113"/>
    <mergeCell ref="AZ113:BN113"/>
    <mergeCell ref="E114:I114"/>
    <mergeCell ref="L114:T114"/>
    <mergeCell ref="AE114:AP114"/>
    <mergeCell ref="AZ114:BP114"/>
  </mergeCells>
  <conditionalFormatting sqref="AW13:BC29 Y13:AE29 AG13:AM29 AO13:AU29 P13:V29 AW31:BC38 P31:V107 AO31:AU107 AG31:AM107 Y31:AE107">
    <cfRule type="cellIs" dxfId="16" priority="17" stopIfTrue="1" operator="equal">
      <formula>"A1"</formula>
    </cfRule>
  </conditionalFormatting>
  <conditionalFormatting sqref="BE13:BM16 BE20:BM29 BE31:BM39 BE54:BM107">
    <cfRule type="cellIs" dxfId="15" priority="16" stopIfTrue="1" operator="between">
      <formula>"N"</formula>
      <formula>"N"</formula>
    </cfRule>
  </conditionalFormatting>
  <conditionalFormatting sqref="W13:X29 W31:X39 W54:X107">
    <cfRule type="cellIs" dxfId="14" priority="15" operator="equal">
      <formula>0</formula>
    </cfRule>
  </conditionalFormatting>
  <conditionalFormatting sqref="BE17:BM19">
    <cfRule type="cellIs" dxfId="13" priority="14" stopIfTrue="1" operator="between">
      <formula>"N"</formula>
      <formula>"N"</formula>
    </cfRule>
  </conditionalFormatting>
  <conditionalFormatting sqref="BE40:BM42 BE46:BM53">
    <cfRule type="cellIs" dxfId="12" priority="13" stopIfTrue="1" operator="between">
      <formula>"N"</formula>
      <formula>"N"</formula>
    </cfRule>
  </conditionalFormatting>
  <conditionalFormatting sqref="W42:X42 W48:X48 X40:X41 X46:X47 X49:X53">
    <cfRule type="cellIs" dxfId="11" priority="12" operator="equal">
      <formula>0</formula>
    </cfRule>
  </conditionalFormatting>
  <conditionalFormatting sqref="BE43:BM45">
    <cfRule type="cellIs" dxfId="10" priority="11" stopIfTrue="1" operator="between">
      <formula>"N"</formula>
      <formula>"N"</formula>
    </cfRule>
  </conditionalFormatting>
  <conditionalFormatting sqref="W45:X45 X43:X44">
    <cfRule type="cellIs" dxfId="9" priority="10" operator="equal">
      <formula>0</formula>
    </cfRule>
  </conditionalFormatting>
  <conditionalFormatting sqref="AW39:BC65">
    <cfRule type="cellIs" dxfId="8" priority="9" stopIfTrue="1" operator="equal">
      <formula>"A1"</formula>
    </cfRule>
  </conditionalFormatting>
  <conditionalFormatting sqref="AW66:BC107">
    <cfRule type="cellIs" dxfId="7" priority="8" stopIfTrue="1" operator="equal">
      <formula>"A1"</formula>
    </cfRule>
  </conditionalFormatting>
  <conditionalFormatting sqref="AW30:BC30 Y30:AE30 AG30:AM30 AO30:AU30 P30:V30">
    <cfRule type="cellIs" dxfId="6" priority="7" stopIfTrue="1" operator="equal">
      <formula>"A1"</formula>
    </cfRule>
  </conditionalFormatting>
  <conditionalFormatting sqref="BE30:BM30">
    <cfRule type="cellIs" dxfId="5" priority="6" stopIfTrue="1" operator="between">
      <formula>"N"</formula>
      <formula>"N"</formula>
    </cfRule>
  </conditionalFormatting>
  <conditionalFormatting sqref="W30:X30">
    <cfRule type="cellIs" dxfId="4" priority="5" operator="equal">
      <formula>0</formula>
    </cfRule>
  </conditionalFormatting>
  <conditionalFormatting sqref="W49:W53 W46:W47 W43:W44 W40:W41">
    <cfRule type="cellIs" dxfId="3" priority="4" operator="equal">
      <formula>0</formula>
    </cfRule>
  </conditionalFormatting>
  <conditionalFormatting sqref="AF16">
    <cfRule type="cellIs" dxfId="2" priority="3" operator="equal">
      <formula>0</formula>
    </cfRule>
  </conditionalFormatting>
  <conditionalFormatting sqref="AN16">
    <cfRule type="cellIs" dxfId="1" priority="2" operator="equal">
      <formula>0</formula>
    </cfRule>
  </conditionalFormatting>
  <conditionalFormatting sqref="AV16">
    <cfRule type="cellIs" dxfId="0" priority="1" operator="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Nicolás SNPA. Pavez Altamirano</dc:creator>
  <cp:lastModifiedBy>Sebastián Nicolás SNPA. Pavez Altamirano</cp:lastModifiedBy>
  <dcterms:created xsi:type="dcterms:W3CDTF">2016-06-14T21:42:59Z</dcterms:created>
  <dcterms:modified xsi:type="dcterms:W3CDTF">2021-05-27T19:05:19Z</dcterms:modified>
</cp:coreProperties>
</file>