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642\Desktop\DOSSIER INDUS Simulations\Manipulation\"/>
    </mc:Choice>
  </mc:AlternateContent>
  <xr:revisionPtr revIDLastSave="0" documentId="13_ncr:1_{36A24E37-AE14-4DAF-8B4E-D23AA078EB59}" xr6:coauthVersionLast="47" xr6:coauthVersionMax="47" xr10:uidLastSave="{00000000-0000-0000-0000-000000000000}"/>
  <bookViews>
    <workbookView xWindow="-108" yWindow="-108" windowWidth="23256" windowHeight="12456" activeTab="1" xr2:uid="{270660C2-1293-4121-AC4C-CB588EC17653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2" i="2" l="1"/>
  <c r="I171" i="2"/>
  <c r="I170" i="2"/>
  <c r="I169" i="2"/>
  <c r="I168" i="2"/>
  <c r="I167" i="2"/>
  <c r="I166" i="2"/>
  <c r="I165" i="2"/>
  <c r="I164" i="2"/>
  <c r="I163" i="2"/>
  <c r="I162" i="2"/>
  <c r="I161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27" i="2"/>
  <c r="I137" i="2"/>
  <c r="I136" i="2"/>
  <c r="I135" i="2"/>
  <c r="I134" i="2"/>
  <c r="I133" i="2"/>
  <c r="I132" i="2"/>
  <c r="I131" i="2"/>
  <c r="I130" i="2"/>
  <c r="I129" i="2"/>
  <c r="I128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0" i="2"/>
  <c r="I99" i="2"/>
  <c r="I98" i="2"/>
  <c r="I97" i="2"/>
  <c r="I96" i="2"/>
  <c r="I95" i="2"/>
  <c r="I94" i="2"/>
  <c r="I93" i="2"/>
  <c r="I92" i="2"/>
  <c r="I91" i="2"/>
  <c r="I90" i="2"/>
  <c r="I89" i="2"/>
  <c r="I83" i="2"/>
  <c r="I73" i="2"/>
  <c r="I82" i="2"/>
  <c r="I81" i="2"/>
  <c r="I80" i="2"/>
  <c r="I79" i="2"/>
  <c r="I78" i="2"/>
  <c r="I77" i="2"/>
  <c r="I76" i="2"/>
  <c r="I75" i="2"/>
  <c r="I74" i="2"/>
  <c r="I55" i="2"/>
  <c r="I56" i="2"/>
  <c r="I57" i="2"/>
  <c r="I63" i="2"/>
  <c r="I62" i="2"/>
  <c r="I61" i="2"/>
  <c r="I60" i="2"/>
  <c r="I59" i="2"/>
  <c r="I58" i="2"/>
  <c r="I40" i="2"/>
  <c r="I41" i="2"/>
  <c r="I47" i="2"/>
  <c r="I42" i="2"/>
  <c r="I43" i="2"/>
  <c r="I44" i="2"/>
  <c r="I45" i="2"/>
  <c r="I46" i="2"/>
  <c r="I39" i="2"/>
  <c r="I38" i="2"/>
  <c r="I37" i="2"/>
  <c r="J28" i="2"/>
  <c r="J29" i="2"/>
  <c r="J30" i="2"/>
  <c r="J27" i="2"/>
  <c r="F6" i="2"/>
  <c r="J17" i="2"/>
  <c r="J18" i="2"/>
  <c r="J19" i="2"/>
  <c r="J20" i="2"/>
  <c r="J21" i="2"/>
  <c r="J22" i="2"/>
  <c r="J23" i="2"/>
  <c r="J24" i="2"/>
  <c r="O24" i="1"/>
  <c r="O25" i="1"/>
  <c r="O26" i="1"/>
  <c r="O27" i="1"/>
  <c r="O28" i="1"/>
  <c r="O29" i="1"/>
  <c r="O23" i="1"/>
  <c r="N24" i="1"/>
  <c r="N25" i="1"/>
  <c r="N26" i="1"/>
  <c r="N27" i="1"/>
  <c r="N28" i="1"/>
  <c r="N29" i="1"/>
  <c r="N23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H29" i="1"/>
  <c r="H28" i="1"/>
  <c r="H27" i="1"/>
  <c r="H26" i="1"/>
  <c r="H25" i="1"/>
  <c r="H24" i="1"/>
  <c r="H23" i="1"/>
  <c r="H13" i="1"/>
  <c r="Q13" i="1" s="1"/>
  <c r="H14" i="1"/>
  <c r="H15" i="1"/>
  <c r="H16" i="1"/>
  <c r="H17" i="1"/>
  <c r="H18" i="1"/>
  <c r="K18" i="1" s="1"/>
  <c r="Q14" i="1"/>
  <c r="O15" i="1"/>
  <c r="O16" i="1"/>
  <c r="M17" i="1"/>
  <c r="H12" i="1"/>
  <c r="O12" i="1" s="1"/>
  <c r="B11" i="1"/>
  <c r="K12" i="1" l="1"/>
  <c r="N12" i="1"/>
  <c r="N17" i="1"/>
  <c r="M13" i="1"/>
  <c r="J12" i="1"/>
  <c r="L13" i="1"/>
  <c r="J13" i="1"/>
  <c r="K17" i="1"/>
  <c r="K16" i="1"/>
  <c r="J18" i="1"/>
  <c r="N16" i="1"/>
  <c r="N14" i="1"/>
  <c r="O14" i="1"/>
  <c r="L18" i="1"/>
  <c r="J17" i="1"/>
  <c r="N15" i="1"/>
  <c r="L17" i="1"/>
  <c r="J16" i="1"/>
  <c r="L16" i="1"/>
  <c r="J15" i="1"/>
  <c r="N13" i="1"/>
  <c r="K15" i="1"/>
  <c r="K14" i="1"/>
  <c r="O13" i="1"/>
  <c r="K13" i="1"/>
  <c r="L14" i="1"/>
  <c r="J14" i="1"/>
  <c r="L12" i="1"/>
  <c r="P12" i="1"/>
  <c r="L15" i="1"/>
  <c r="P18" i="1"/>
  <c r="P16" i="1"/>
  <c r="M16" i="1"/>
  <c r="P15" i="1"/>
  <c r="P17" i="1"/>
  <c r="M15" i="1"/>
  <c r="P14" i="1"/>
  <c r="M14" i="1"/>
  <c r="P13" i="1"/>
  <c r="Q12" i="1"/>
  <c r="Q18" i="1"/>
  <c r="Q16" i="1"/>
  <c r="M12" i="1"/>
  <c r="O17" i="1"/>
  <c r="Q15" i="1"/>
  <c r="N18" i="1"/>
  <c r="Q17" i="1"/>
  <c r="O18" i="1"/>
  <c r="M18" i="1"/>
</calcChain>
</file>

<file path=xl/sharedStrings.xml><?xml version="1.0" encoding="utf-8"?>
<sst xmlns="http://schemas.openxmlformats.org/spreadsheetml/2006/main" count="95" uniqueCount="36">
  <si>
    <t>Conditions d'expérience :</t>
  </si>
  <si>
    <t>Udc</t>
  </si>
  <si>
    <t>R</t>
  </si>
  <si>
    <t>Nb max bobines :</t>
  </si>
  <si>
    <t>L / bobine en H :</t>
  </si>
  <si>
    <t>Udc max V:</t>
  </si>
  <si>
    <t>Imax A :</t>
  </si>
  <si>
    <t>F</t>
  </si>
  <si>
    <t xml:space="preserve">Udc </t>
  </si>
  <si>
    <t>Imax</t>
  </si>
  <si>
    <t>Frequence Hz</t>
  </si>
  <si>
    <t>Imoy A</t>
  </si>
  <si>
    <t xml:space="preserve">L_nom </t>
  </si>
  <si>
    <t xml:space="preserve">K </t>
  </si>
  <si>
    <t>Choix :</t>
  </si>
  <si>
    <t>Conséquence :</t>
  </si>
  <si>
    <t>Alpha</t>
  </si>
  <si>
    <t>Idc en A</t>
  </si>
  <si>
    <t>L en mH</t>
  </si>
  <si>
    <t>Pour les points suivants j'ai du diminuer le alpha pour baisser l'intensité DC (et aussi du coup le delta I mais tant pis)</t>
  </si>
  <si>
    <t>Delta I montée en mA</t>
  </si>
  <si>
    <t>Delta T montée en µs</t>
  </si>
  <si>
    <t>Delta I descente en mA</t>
  </si>
  <si>
    <t>Delta T descente en µs</t>
  </si>
  <si>
    <t>Pour les points suivants j'ai mesué pendant la deuxième phase</t>
  </si>
  <si>
    <t>VL en V</t>
  </si>
  <si>
    <t>Refaire les mesures seulement dans la deuxième phase du début à la fin !</t>
  </si>
  <si>
    <t>F = 10020 Hz</t>
  </si>
  <si>
    <t>F = 34935 Hz</t>
  </si>
  <si>
    <t>partout alpha = 0,5</t>
  </si>
  <si>
    <t>F =1001Hz</t>
  </si>
  <si>
    <t>F =4996 Hz</t>
  </si>
  <si>
    <t>F =20037 Hz</t>
  </si>
  <si>
    <t>F = 30041 Hz</t>
  </si>
  <si>
    <t>F = 25000 Hz</t>
  </si>
  <si>
    <t>F = 14959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</si>
</sst>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'V2'!$J$16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'V2'!$D$17:$D$32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1.5</c:v>
                </c:pt>
                <c:pt idx="10">
                  <c:v>1</c:v>
                </c:pt>
                <c:pt idx="11">
                  <c:v>0.5</c:v>
                </c:pt>
                <c:pt idx="12">
                  <c:v>0.25</c:v>
                </c:pt>
                <c:pt idx="13">
                  <c:v>1.4</c:v>
                </c:pt>
              </c:numCache>
            </c:numRef>
          </c:xVal>
          <c:yVal>
            <c:numRef>
              <c:f>'V2'!$J$17:$J$32</c:f>
              <c:numCache>
                <c:formatCode>General</c:formatCode>
                <c:ptCount val="16"/>
                <c:pt idx="0">
                  <c:v>18.138536585365856</c:v>
                </c:pt>
                <c:pt idx="1">
                  <c:v>17.512727272727272</c:v>
                </c:pt>
                <c:pt idx="2">
                  <c:v>17.000816326530611</c:v>
                </c:pt>
                <c:pt idx="3">
                  <c:v>15.711428571428572</c:v>
                </c:pt>
                <c:pt idx="4">
                  <c:v>14.186249999999998</c:v>
                </c:pt>
                <c:pt idx="5">
                  <c:v>13.352727272727272</c:v>
                </c:pt>
                <c:pt idx="6">
                  <c:v>20.8</c:v>
                </c:pt>
                <c:pt idx="7">
                  <c:v>26.28</c:v>
                </c:pt>
                <c:pt idx="10">
                  <c:v>17.995000000000001</c:v>
                </c:pt>
                <c:pt idx="11">
                  <c:v>21.797333333333331</c:v>
                </c:pt>
                <c:pt idx="12">
                  <c:v>23.749333333333329</c:v>
                </c:pt>
                <c:pt idx="13">
                  <c:v>16.075294117647058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D-4F2F-AECF-DC600E1E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86944"/>
        <c:axId val="1758786464"/>
      </c:scatterChart>
      <c:valAx>
        <c:axId val="17587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786464"/>
        <c:crosses val="autoZero"/>
        <c:crossBetween val="midCat"/>
      </c:valAx>
      <c:valAx>
        <c:axId val="1758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7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7171296296296298"/>
          <c:w val="0.8966412948381452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'V2'!$I$36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'V2'!$D$37:$D$47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'V2'!$I$37:$I$47</c:f>
              <c:numCache>
                <c:formatCode>General</c:formatCode>
                <c:ptCount val="11"/>
                <c:pt idx="0">
                  <c:v>25.222222222222221</c:v>
                </c:pt>
                <c:pt idx="1">
                  <c:v>24.328767123287673</c:v>
                </c:pt>
                <c:pt idx="2">
                  <c:v>22.210526315789473</c:v>
                </c:pt>
                <c:pt idx="3">
                  <c:v>16.102941176470587</c:v>
                </c:pt>
                <c:pt idx="4">
                  <c:v>12.214285714285714</c:v>
                </c:pt>
                <c:pt idx="5">
                  <c:v>10.043478260869565</c:v>
                </c:pt>
                <c:pt idx="6">
                  <c:v>7.7290076335877869</c:v>
                </c:pt>
                <c:pt idx="7">
                  <c:v>5.9589041095890414</c:v>
                </c:pt>
                <c:pt idx="8">
                  <c:v>4.3181818181818183</c:v>
                </c:pt>
                <c:pt idx="9">
                  <c:v>3.0416666666666665</c:v>
                </c:pt>
                <c:pt idx="10">
                  <c:v>1.8846153846153846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C-4D37-857A-94A7F00A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28192"/>
        <c:axId val="775563039"/>
      </c:scatterChart>
      <c:valAx>
        <c:axId val="13907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563039"/>
        <c:crosses val="autoZero"/>
        <c:crossBetween val="midCat"/>
      </c:valAx>
      <c:valAx>
        <c:axId val="775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7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'V2'!$I$54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'V2'!$D$55:$D$63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xVal>
          <c:yVal>
            <c:numRef>
              <c:f>'V2'!$I$55:$I$63</c:f>
              <c:numCache>
                <c:formatCode>General</c:formatCode>
                <c:ptCount val="9"/>
                <c:pt idx="0">
                  <c:v>25.966666666666669</c:v>
                </c:pt>
                <c:pt idx="1">
                  <c:v>22</c:v>
                </c:pt>
                <c:pt idx="2">
                  <c:v>18.809999999999999</c:v>
                </c:pt>
                <c:pt idx="3">
                  <c:v>14.469230769230768</c:v>
                </c:pt>
                <c:pt idx="4">
                  <c:v>10.351724137931035</c:v>
                </c:pt>
                <c:pt idx="5">
                  <c:v>7.7187499999999991</c:v>
                </c:pt>
                <c:pt idx="6">
                  <c:v>4.7499999999999991</c:v>
                </c:pt>
                <c:pt idx="7">
                  <c:v>2.8</c:v>
                </c:pt>
                <c:pt idx="8">
                  <c:v>0.84444444444444444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397-8958-1B86EC88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19999"/>
        <c:axId val="781519519"/>
      </c:scatterChart>
      <c:valAx>
        <c:axId val="7815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519519"/>
        <c:crosses val="autoZero"/>
        <c:crossBetween val="midCat"/>
      </c:valAx>
      <c:valAx>
        <c:axId val="7815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5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'V2'!$I$72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'V2'!$D$73:$D$83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'V2'!$I$73:$I$83</c:f>
              <c:numCache>
                <c:formatCode>General</c:formatCode>
                <c:ptCount val="11"/>
                <c:pt idx="0">
                  <c:v>33.970588235294116</c:v>
                </c:pt>
                <c:pt idx="1">
                  <c:v>32.315352697095442</c:v>
                </c:pt>
                <c:pt idx="2">
                  <c:v>29.080459770114942</c:v>
                </c:pt>
                <c:pt idx="3">
                  <c:v>25.886925795053003</c:v>
                </c:pt>
                <c:pt idx="4">
                  <c:v>22.35143769968051</c:v>
                </c:pt>
                <c:pt idx="5">
                  <c:v>16.002512562814072</c:v>
                </c:pt>
                <c:pt idx="6">
                  <c:v>12.197125256673511</c:v>
                </c:pt>
                <c:pt idx="7">
                  <c:v>9.7799999999999994</c:v>
                </c:pt>
                <c:pt idx="8">
                  <c:v>7.3857142857142861</c:v>
                </c:pt>
                <c:pt idx="9">
                  <c:v>5.9644444444444433</c:v>
                </c:pt>
                <c:pt idx="10">
                  <c:v>4.6749999999999989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9-49B0-ACB3-07D66940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42511"/>
        <c:axId val="1390202912"/>
      </c:scatterChart>
      <c:valAx>
        <c:axId val="77264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02912"/>
        <c:crosses val="autoZero"/>
        <c:crossBetween val="midCat"/>
      </c:valAx>
      <c:valAx>
        <c:axId val="13902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64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'V2'!$I$88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'V2'!$D$89:$D$101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'V2'!$I$89:$I$101</c:f>
              <c:numCache>
                <c:formatCode>General</c:formatCode>
                <c:ptCount val="13"/>
                <c:pt idx="0">
                  <c:v>26.716981132075471</c:v>
                </c:pt>
                <c:pt idx="1">
                  <c:v>25.794392523364486</c:v>
                </c:pt>
                <c:pt idx="2">
                  <c:v>23.563636363636363</c:v>
                </c:pt>
                <c:pt idx="3">
                  <c:v>20.557377049180328</c:v>
                </c:pt>
                <c:pt idx="4">
                  <c:v>18.369230769230768</c:v>
                </c:pt>
                <c:pt idx="5">
                  <c:v>14.131578947368421</c:v>
                </c:pt>
                <c:pt idx="6">
                  <c:v>9.6</c:v>
                </c:pt>
                <c:pt idx="7">
                  <c:v>7.4</c:v>
                </c:pt>
                <c:pt idx="8">
                  <c:v>5.8636363636363633</c:v>
                </c:pt>
                <c:pt idx="9">
                  <c:v>4.5931034482758619</c:v>
                </c:pt>
                <c:pt idx="10">
                  <c:v>3.6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6FD-98B1-E86BDFC4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43408"/>
        <c:axId val="1567844368"/>
      </c:scatterChart>
      <c:valAx>
        <c:axId val="15678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844368"/>
        <c:crosses val="autoZero"/>
        <c:crossBetween val="midCat"/>
      </c:valAx>
      <c:valAx>
        <c:axId val="15678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8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'V2'!$I$107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'V2'!$D$108:$D$119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'V2'!$I$108:$I$119</c:f>
              <c:numCache>
                <c:formatCode>General</c:formatCode>
                <c:ptCount val="12"/>
                <c:pt idx="0">
                  <c:v>22.872727272727271</c:v>
                </c:pt>
                <c:pt idx="1">
                  <c:v>21.24</c:v>
                </c:pt>
                <c:pt idx="2">
                  <c:v>18.7</c:v>
                </c:pt>
                <c:pt idx="3">
                  <c:v>17.64943820224719</c:v>
                </c:pt>
                <c:pt idx="4">
                  <c:v>16.14065934065934</c:v>
                </c:pt>
                <c:pt idx="5">
                  <c:v>10.444800000000001</c:v>
                </c:pt>
                <c:pt idx="6">
                  <c:v>7.4938775510204083</c:v>
                </c:pt>
                <c:pt idx="7">
                  <c:v>5.8152439024390246</c:v>
                </c:pt>
                <c:pt idx="8">
                  <c:v>4.1366666666666667</c:v>
                </c:pt>
                <c:pt idx="9">
                  <c:v>3.0324324324324321</c:v>
                </c:pt>
                <c:pt idx="10">
                  <c:v>1.8155999999999999</c:v>
                </c:pt>
                <c:pt idx="11">
                  <c:v>1.0252307692307692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3-4556-953F-FFBEC279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66927"/>
        <c:axId val="781167887"/>
      </c:scatterChart>
      <c:valAx>
        <c:axId val="78116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167887"/>
        <c:crosses val="autoZero"/>
        <c:crossBetween val="midCat"/>
      </c:valAx>
      <c:valAx>
        <c:axId val="7811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1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'V2'!$I$126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'V2'!$D$127:$D$137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'V2'!$I$127:$I$137</c:f>
              <c:numCache>
                <c:formatCode>General</c:formatCode>
                <c:ptCount val="11"/>
                <c:pt idx="0">
                  <c:v>24.419999999999998</c:v>
                </c:pt>
                <c:pt idx="1">
                  <c:v>22.934999999999999</c:v>
                </c:pt>
                <c:pt idx="2">
                  <c:v>19.213333333333331</c:v>
                </c:pt>
                <c:pt idx="3">
                  <c:v>16.991489361702126</c:v>
                </c:pt>
                <c:pt idx="4">
                  <c:v>14.205714285714285</c:v>
                </c:pt>
                <c:pt idx="5">
                  <c:v>9.2671232876712324</c:v>
                </c:pt>
                <c:pt idx="6">
                  <c:v>6.7629629629629635</c:v>
                </c:pt>
                <c:pt idx="7">
                  <c:v>4.9133333333333331</c:v>
                </c:pt>
                <c:pt idx="8">
                  <c:v>3.232653061224489</c:v>
                </c:pt>
                <c:pt idx="9">
                  <c:v>1.9611428571428571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995-A4C6-C65FA7F8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843888"/>
        <c:axId val="1763719024"/>
      </c:scatterChart>
      <c:valAx>
        <c:axId val="15678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719024"/>
        <c:crosses val="autoZero"/>
        <c:crossBetween val="midCat"/>
      </c:valAx>
      <c:valAx>
        <c:axId val="17637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8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'V2'!$I$142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'V2'!$D$143:$D$154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8.5</c:v>
                </c:pt>
              </c:numCache>
            </c:numRef>
          </c:xVal>
          <c:yVal>
            <c:numRef>
              <c:f>'V2'!$I$143:$I$154</c:f>
              <c:numCache>
                <c:formatCode>General</c:formatCode>
                <c:ptCount val="12"/>
                <c:pt idx="0">
                  <c:v>24.2</c:v>
                </c:pt>
                <c:pt idx="1">
                  <c:v>21.146938775510201</c:v>
                </c:pt>
                <c:pt idx="2">
                  <c:v>19.271999999999998</c:v>
                </c:pt>
                <c:pt idx="3">
                  <c:v>17.515384615384615</c:v>
                </c:pt>
                <c:pt idx="4">
                  <c:v>14.936842105263157</c:v>
                </c:pt>
                <c:pt idx="5">
                  <c:v>11.901639344262295</c:v>
                </c:pt>
                <c:pt idx="6">
                  <c:v>7.0399999999999991</c:v>
                </c:pt>
                <c:pt idx="7">
                  <c:v>5.2391752577319588</c:v>
                </c:pt>
                <c:pt idx="8">
                  <c:v>3.6771428571428566</c:v>
                </c:pt>
                <c:pt idx="9">
                  <c:v>2.4299999999999997</c:v>
                </c:pt>
                <c:pt idx="10">
                  <c:v>1.212820512820513</c:v>
                </c:pt>
                <c:pt idx="11">
                  <c:v>0.61170731707317061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C-4434-B1DF-585A1A04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68976"/>
        <c:axId val="1618067056"/>
      </c:scatterChart>
      <c:valAx>
        <c:axId val="16180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067056"/>
        <c:crosses val="autoZero"/>
        <c:crossBetween val="midCat"/>
      </c:valAx>
      <c:valAx>
        <c:axId val="1618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0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'V2'!$I$160</c:f>
              <c:strCache>
                <c:ptCount val="1"/>
                <c:pt idx="0">
                  <c:v>L en mH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'V2'!$D$161:$D$172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'V2'!$I$161:$I$172</c:f>
              <c:numCache>
                <c:formatCode>General</c:formatCode>
                <c:ptCount val="12"/>
                <c:pt idx="0">
                  <c:v>24.181818181818183</c:v>
                </c:pt>
                <c:pt idx="1">
                  <c:v>22.822485207100591</c:v>
                </c:pt>
                <c:pt idx="2">
                  <c:v>19.301587301587304</c:v>
                </c:pt>
                <c:pt idx="3">
                  <c:v>16.775609756097563</c:v>
                </c:pt>
                <c:pt idx="4">
                  <c:v>15.289411764705884</c:v>
                </c:pt>
                <c:pt idx="5">
                  <c:v>12.526548672566372</c:v>
                </c:pt>
                <c:pt idx="6">
                  <c:v>7.6296875000000002</c:v>
                </c:pt>
                <c:pt idx="7">
                  <c:v>6.0579710144927539</c:v>
                </c:pt>
                <c:pt idx="8">
                  <c:v>4.4576923076923078</c:v>
                </c:pt>
                <c:pt idx="9">
                  <c:v>3.2045454545454546</c:v>
                </c:pt>
                <c:pt idx="10">
                  <c:v>2.1614678899082569</c:v>
                </c:pt>
                <c:pt idx="11">
                  <c:v>1.5503325942350332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C-4CE3-89EA-99D91B1A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717584"/>
        <c:axId val="1567842448"/>
      </c:scatterChart>
      <c:valAx>
        <c:axId val="17637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842448"/>
        <c:crosses val="autoZero"/>
        <c:crossBetween val="midCat"/>
      </c:valAx>
      <c:valAx>
        <c:axId val="1567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7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4</xdr:row>
      <xdr:rowOff>41910</xdr:rowOff>
    </xdr:from>
    <xdr:to>
      <xdr:col>16</xdr:col>
      <xdr:colOff>358140</xdr:colOff>
      <xdr:row>19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85E770-1723-2F5A-0C2E-E763AE2F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33</xdr:row>
      <xdr:rowOff>64770</xdr:rowOff>
    </xdr:from>
    <xdr:to>
      <xdr:col>16</xdr:col>
      <xdr:colOff>182880</xdr:colOff>
      <xdr:row>48</xdr:row>
      <xdr:rowOff>64770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0A10A4-A12E-C8FF-C1D1-72B68E040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776791</xdr:colOff>
      <xdr:row>51</xdr:row>
      <xdr:rowOff>28463</xdr:rowOff>
    </xdr:from>
    <xdr:to>
      <xdr:col>16</xdr:col>
      <xdr:colOff>593911</xdr:colOff>
      <xdr:row>66</xdr:row>
      <xdr:rowOff>28462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BD3ECC-D7FD-2FB9-92CC-F6883270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69</xdr:row>
      <xdr:rowOff>102870</xdr:rowOff>
    </xdr:from>
    <xdr:to>
      <xdr:col>16</xdr:col>
      <xdr:colOff>236220</xdr:colOff>
      <xdr:row>84</xdr:row>
      <xdr:rowOff>102870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3108C9-DFFD-F5FF-748A-320732E11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762000</xdr:colOff>
      <xdr:row>83</xdr:row>
      <xdr:rowOff>57150</xdr:rowOff>
    </xdr:from>
    <xdr:to>
      <xdr:col>15</xdr:col>
      <xdr:colOff>579120</xdr:colOff>
      <xdr:row>98</xdr:row>
      <xdr:rowOff>57150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575B0A0-8007-8D9F-1681-C51F32127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105</xdr:row>
      <xdr:rowOff>118110</xdr:rowOff>
    </xdr:from>
    <xdr:to>
      <xdr:col>16</xdr:col>
      <xdr:colOff>670560</xdr:colOff>
      <xdr:row>120</xdr:row>
      <xdr:rowOff>118110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D4EDBE7-04D6-A277-0BEE-56773E58F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85164</xdr:colOff>
      <xdr:row>123</xdr:row>
      <xdr:rowOff>125506</xdr:rowOff>
    </xdr:from>
    <xdr:to>
      <xdr:col>16</xdr:col>
      <xdr:colOff>712694</xdr:colOff>
      <xdr:row>139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8395ABD-C869-E088-EDAE-6F1D6487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58270</xdr:colOff>
      <xdr:row>140</xdr:row>
      <xdr:rowOff>8966</xdr:rowOff>
    </xdr:from>
    <xdr:to>
      <xdr:col>16</xdr:col>
      <xdr:colOff>685800</xdr:colOff>
      <xdr:row>155</xdr:row>
      <xdr:rowOff>62754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8CB1559-F978-F58F-92A9-0B1E78B85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461681</xdr:colOff>
      <xdr:row>158</xdr:row>
      <xdr:rowOff>161365</xdr:rowOff>
    </xdr:from>
    <xdr:to>
      <xdr:col>17</xdr:col>
      <xdr:colOff>300317</xdr:colOff>
      <xdr:row>174</xdr:row>
      <xdr:rowOff>35860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5FE5161-D9CC-57BA-F5CE-18A87484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EB4C-0DFE-4B7A-9AB7-E7B9D0A3A147}">
  <dimension ref="A1:Q29"/>
  <sheetViews>
    <sheetView workbookViewId="0">
      <selection activeCell="K5" sqref="K5"/>
    </sheetView>
  </sheetViews>
  <sheetFormatPr baseColWidth="10" defaultRowHeight="14.4" x14ac:dyDescent="0.3"/>
  <cols>
    <col min="4" max="4" width="14.5546875" bestFit="1" customWidth="1"/>
    <col min="6" max="6" width="13.5546875" bestFit="1" customWidth="1"/>
  </cols>
  <sheetData>
    <row r="1" spans="1:17" x14ac:dyDescent="0.3">
      <c r="A1" t="s">
        <v>0</v>
      </c>
      <c r="D1" t="s">
        <v>3</v>
      </c>
      <c r="E1">
        <v>40</v>
      </c>
      <c r="F1" t="s">
        <v>4</v>
      </c>
      <c r="G1" s="1">
        <v>5.6800000000000004E-4</v>
      </c>
      <c r="I1" t="s">
        <v>5</v>
      </c>
      <c r="J1">
        <v>50</v>
      </c>
      <c r="K1" t="s">
        <v>6</v>
      </c>
      <c r="L1">
        <v>10</v>
      </c>
    </row>
    <row r="6" spans="1:17" x14ac:dyDescent="0.3">
      <c r="A6" t="s">
        <v>8</v>
      </c>
      <c r="B6">
        <v>80</v>
      </c>
    </row>
    <row r="7" spans="1:17" x14ac:dyDescent="0.3">
      <c r="A7" t="s">
        <v>9</v>
      </c>
      <c r="B7">
        <v>9</v>
      </c>
    </row>
    <row r="10" spans="1:17" x14ac:dyDescent="0.3">
      <c r="A10" t="s">
        <v>14</v>
      </c>
      <c r="D10" t="s">
        <v>15</v>
      </c>
      <c r="I10" t="s">
        <v>11</v>
      </c>
      <c r="J10">
        <v>0</v>
      </c>
      <c r="K10">
        <v>0.5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</row>
    <row r="11" spans="1:17" x14ac:dyDescent="0.3">
      <c r="A11" t="s">
        <v>12</v>
      </c>
      <c r="B11" s="1">
        <f>E1*G1</f>
        <v>2.2720000000000001E-2</v>
      </c>
      <c r="G11" t="s">
        <v>10</v>
      </c>
      <c r="H11" t="s">
        <v>2</v>
      </c>
      <c r="I11" t="s">
        <v>16</v>
      </c>
    </row>
    <row r="12" spans="1:17" x14ac:dyDescent="0.3">
      <c r="A12" t="s">
        <v>13</v>
      </c>
      <c r="B12">
        <v>10</v>
      </c>
      <c r="G12">
        <v>5</v>
      </c>
      <c r="H12" s="1">
        <f>G12*$B$11/$B$12</f>
        <v>1.136E-2</v>
      </c>
      <c r="J12" s="1">
        <f>($J$10*H12/$B$14) + 1/2</f>
        <v>0.5</v>
      </c>
      <c r="K12" s="1">
        <f t="shared" ref="K12:K18" si="0">($K$10*H12/$B$14) + 1/2</f>
        <v>0.50007100000000004</v>
      </c>
      <c r="L12" s="1">
        <f t="shared" ref="L12:L18" si="1">($L$10*H12/$B$14) + 1/2</f>
        <v>0.50014199999999998</v>
      </c>
      <c r="M12" s="1">
        <f t="shared" ref="M12:M18" si="2">($M$10*H12/$B$14) + 1/2</f>
        <v>0.50028399999999995</v>
      </c>
      <c r="N12" s="1">
        <f t="shared" ref="N12:N18" si="3">($N$10*H12/$B$14) + 1/2</f>
        <v>0.50042600000000004</v>
      </c>
      <c r="O12" s="1">
        <f t="shared" ref="O12:O18" si="4">($O$10*H12/$B$14) + 1/2</f>
        <v>0.50056800000000001</v>
      </c>
      <c r="P12" s="1">
        <f t="shared" ref="P12:P18" si="5">($P$10*H12/$B$14) + 1/2</f>
        <v>0.50070999999999999</v>
      </c>
      <c r="Q12" s="1">
        <f t="shared" ref="Q12:Q18" si="6">($Q$10*H12/$B$14) + 1/2</f>
        <v>0.50085199999999996</v>
      </c>
    </row>
    <row r="13" spans="1:17" x14ac:dyDescent="0.3">
      <c r="G13">
        <v>100</v>
      </c>
      <c r="H13" s="1">
        <f t="shared" ref="H13:H18" si="7">G13*$B$11/$B$12</f>
        <v>0.22720000000000001</v>
      </c>
      <c r="J13" s="1">
        <f t="shared" ref="J13:J18" si="8">($J$10*H13/$B$14) + 1/2</f>
        <v>0.5</v>
      </c>
      <c r="K13" s="1">
        <f t="shared" si="0"/>
        <v>0.50141999999999998</v>
      </c>
      <c r="L13" s="1">
        <f t="shared" si="1"/>
        <v>0.50283999999999995</v>
      </c>
      <c r="M13" s="1">
        <f t="shared" si="2"/>
        <v>0.50568000000000002</v>
      </c>
      <c r="N13" s="1">
        <f t="shared" si="3"/>
        <v>0.50851999999999997</v>
      </c>
      <c r="O13" s="1">
        <f t="shared" si="4"/>
        <v>0.51136000000000004</v>
      </c>
      <c r="P13" s="1">
        <f t="shared" si="5"/>
        <v>0.51419999999999999</v>
      </c>
      <c r="Q13" s="1">
        <f t="shared" si="6"/>
        <v>0.51703999999999994</v>
      </c>
    </row>
    <row r="14" spans="1:17" x14ac:dyDescent="0.3">
      <c r="A14" t="s">
        <v>1</v>
      </c>
      <c r="B14">
        <v>80</v>
      </c>
      <c r="G14" s="1">
        <v>1000</v>
      </c>
      <c r="H14" s="1">
        <f t="shared" si="7"/>
        <v>2.2719999999999998</v>
      </c>
      <c r="J14" s="1">
        <f t="shared" si="8"/>
        <v>0.5</v>
      </c>
      <c r="K14" s="1">
        <f t="shared" si="0"/>
        <v>0.51419999999999999</v>
      </c>
      <c r="L14" s="1">
        <f t="shared" si="1"/>
        <v>0.52839999999999998</v>
      </c>
      <c r="M14" s="1">
        <f t="shared" si="2"/>
        <v>0.55679999999999996</v>
      </c>
      <c r="N14" s="1">
        <f t="shared" si="3"/>
        <v>0.58519999999999994</v>
      </c>
      <c r="O14" s="1">
        <f t="shared" si="4"/>
        <v>0.61360000000000003</v>
      </c>
      <c r="P14" s="1">
        <f t="shared" si="5"/>
        <v>0.64200000000000002</v>
      </c>
      <c r="Q14" s="1">
        <f t="shared" si="6"/>
        <v>0.6704</v>
      </c>
    </row>
    <row r="15" spans="1:17" x14ac:dyDescent="0.3">
      <c r="G15" s="1">
        <v>300000</v>
      </c>
      <c r="H15" s="1">
        <f t="shared" si="7"/>
        <v>681.6</v>
      </c>
      <c r="J15" s="1">
        <f t="shared" si="8"/>
        <v>0.5</v>
      </c>
      <c r="K15" s="1">
        <f t="shared" si="0"/>
        <v>4.76</v>
      </c>
      <c r="L15" s="1">
        <f t="shared" si="1"/>
        <v>9.02</v>
      </c>
      <c r="M15" s="1">
        <f t="shared" si="2"/>
        <v>17.54</v>
      </c>
      <c r="N15" s="1">
        <f t="shared" si="3"/>
        <v>26.060000000000002</v>
      </c>
      <c r="O15" s="1">
        <f t="shared" si="4"/>
        <v>34.58</v>
      </c>
      <c r="P15" s="1">
        <f t="shared" si="5"/>
        <v>43.1</v>
      </c>
      <c r="Q15" s="1">
        <f t="shared" si="6"/>
        <v>51.620000000000005</v>
      </c>
    </row>
    <row r="16" spans="1:17" x14ac:dyDescent="0.3">
      <c r="G16" s="1">
        <v>500000</v>
      </c>
      <c r="H16" s="1">
        <f t="shared" si="7"/>
        <v>1136</v>
      </c>
      <c r="J16" s="1">
        <f t="shared" si="8"/>
        <v>0.5</v>
      </c>
      <c r="K16" s="1">
        <f t="shared" si="0"/>
        <v>7.6</v>
      </c>
      <c r="L16" s="1">
        <f t="shared" si="1"/>
        <v>14.7</v>
      </c>
      <c r="M16" s="1">
        <f t="shared" si="2"/>
        <v>28.9</v>
      </c>
      <c r="N16" s="1">
        <f t="shared" si="3"/>
        <v>43.1</v>
      </c>
      <c r="O16" s="1">
        <f t="shared" si="4"/>
        <v>57.3</v>
      </c>
      <c r="P16" s="1">
        <f t="shared" si="5"/>
        <v>71.5</v>
      </c>
      <c r="Q16" s="1">
        <f t="shared" si="6"/>
        <v>85.7</v>
      </c>
    </row>
    <row r="17" spans="7:17" x14ac:dyDescent="0.3">
      <c r="G17" s="1">
        <v>600000</v>
      </c>
      <c r="H17" s="1">
        <f t="shared" si="7"/>
        <v>1363.2</v>
      </c>
      <c r="J17" s="1">
        <f t="shared" si="8"/>
        <v>0.5</v>
      </c>
      <c r="K17" s="1">
        <f t="shared" si="0"/>
        <v>9.02</v>
      </c>
      <c r="L17" s="1">
        <f t="shared" si="1"/>
        <v>17.54</v>
      </c>
      <c r="M17" s="1">
        <f t="shared" si="2"/>
        <v>34.58</v>
      </c>
      <c r="N17" s="1">
        <f t="shared" si="3"/>
        <v>51.620000000000005</v>
      </c>
      <c r="O17" s="1">
        <f t="shared" si="4"/>
        <v>68.66</v>
      </c>
      <c r="P17" s="1">
        <f t="shared" si="5"/>
        <v>85.7</v>
      </c>
      <c r="Q17" s="1">
        <f t="shared" si="6"/>
        <v>102.74000000000001</v>
      </c>
    </row>
    <row r="18" spans="7:17" x14ac:dyDescent="0.3">
      <c r="G18" s="1">
        <v>700000</v>
      </c>
      <c r="H18" s="1">
        <f t="shared" si="7"/>
        <v>1590.4</v>
      </c>
      <c r="J18" s="1">
        <f t="shared" si="8"/>
        <v>0.5</v>
      </c>
      <c r="K18" s="1">
        <f t="shared" si="0"/>
        <v>10.440000000000001</v>
      </c>
      <c r="L18" s="1">
        <f t="shared" si="1"/>
        <v>20.380000000000003</v>
      </c>
      <c r="M18" s="1">
        <f t="shared" si="2"/>
        <v>40.260000000000005</v>
      </c>
      <c r="N18" s="1">
        <f t="shared" si="3"/>
        <v>60.140000000000008</v>
      </c>
      <c r="O18" s="1">
        <f t="shared" si="4"/>
        <v>80.02000000000001</v>
      </c>
      <c r="P18" s="1">
        <f t="shared" si="5"/>
        <v>99.9</v>
      </c>
      <c r="Q18" s="1">
        <f t="shared" si="6"/>
        <v>119.78000000000002</v>
      </c>
    </row>
    <row r="21" spans="7:17" x14ac:dyDescent="0.3">
      <c r="I21" t="s">
        <v>16</v>
      </c>
      <c r="J21">
        <v>0.5</v>
      </c>
      <c r="K21">
        <v>0.6</v>
      </c>
      <c r="L21">
        <v>0.7</v>
      </c>
      <c r="M21">
        <v>0.8</v>
      </c>
      <c r="N21">
        <v>0.9</v>
      </c>
      <c r="O21">
        <v>1</v>
      </c>
    </row>
    <row r="22" spans="7:17" x14ac:dyDescent="0.3">
      <c r="G22" t="s">
        <v>10</v>
      </c>
      <c r="H22" t="s">
        <v>2</v>
      </c>
      <c r="I22" t="s">
        <v>11</v>
      </c>
    </row>
    <row r="23" spans="7:17" x14ac:dyDescent="0.3">
      <c r="G23">
        <v>5</v>
      </c>
      <c r="H23" s="1">
        <f>G23*$B$11/$B$12</f>
        <v>1.136E-2</v>
      </c>
      <c r="J23" s="1">
        <f>$B$14*(2*$J$21-1)/(2*H23)</f>
        <v>0</v>
      </c>
      <c r="K23" s="2">
        <f>$B$14*(2*$K$21-1)/(2*H23)</f>
        <v>704.22535211267586</v>
      </c>
      <c r="L23" s="2">
        <f>$B$14*(2*$L$21-1)/(2*H23)</f>
        <v>1408.4507042253517</v>
      </c>
      <c r="M23" s="2">
        <f>$B$14*(2*$M$21-1)/(2*H23)</f>
        <v>2112.6760563380285</v>
      </c>
      <c r="N23" s="2">
        <f>$B$14*(2*$N$21-1)/(2*H23)</f>
        <v>2816.9014084507044</v>
      </c>
      <c r="O23" s="2">
        <f>$B$14*(2*$O$21-1)/(2*H23)</f>
        <v>3521.1267605633802</v>
      </c>
      <c r="P23" s="1"/>
      <c r="Q23" s="1"/>
    </row>
    <row r="24" spans="7:17" x14ac:dyDescent="0.3">
      <c r="G24">
        <v>100</v>
      </c>
      <c r="H24" s="1">
        <f t="shared" ref="H24:H29" si="9">G24*$B$11/$B$12</f>
        <v>0.22720000000000001</v>
      </c>
      <c r="J24" s="1">
        <f t="shared" ref="J24:J29" si="10">$B$14*(2*$J$21-1)/(2*H24)</f>
        <v>0</v>
      </c>
      <c r="K24" s="2">
        <f t="shared" ref="K24:K29" si="11">$B$14*(2*$K$21-1)/(2*H24)</f>
        <v>35.211267605633793</v>
      </c>
      <c r="L24" s="2">
        <f t="shared" ref="L24:L29" si="12">$B$14*(2*$L$21-1)/(2*H24)</f>
        <v>70.422535211267586</v>
      </c>
      <c r="M24" s="2">
        <f t="shared" ref="M24:M29" si="13">$B$14*(2*$M$21-1)/(2*H24)</f>
        <v>105.63380281690142</v>
      </c>
      <c r="N24" s="2">
        <f t="shared" ref="N24:N29" si="14">$B$14*(2*$N$21-1)/(2*H24)</f>
        <v>140.8450704225352</v>
      </c>
      <c r="O24" s="2">
        <f t="shared" ref="O24:O29" si="15">$B$14*(2*$O$21-1)/(2*H24)</f>
        <v>176.05633802816899</v>
      </c>
      <c r="P24" s="1"/>
      <c r="Q24" s="1"/>
    </row>
    <row r="25" spans="7:17" x14ac:dyDescent="0.3">
      <c r="G25" s="1">
        <v>1000</v>
      </c>
      <c r="H25" s="1">
        <f t="shared" si="9"/>
        <v>2.2719999999999998</v>
      </c>
      <c r="J25" s="1">
        <f t="shared" si="10"/>
        <v>0</v>
      </c>
      <c r="K25" s="1">
        <f t="shared" si="11"/>
        <v>3.52112676056338</v>
      </c>
      <c r="L25" s="1">
        <f t="shared" si="12"/>
        <v>7.0422535211267601</v>
      </c>
      <c r="M25" s="2">
        <f t="shared" si="13"/>
        <v>10.563380281690144</v>
      </c>
      <c r="N25" s="2">
        <f t="shared" si="14"/>
        <v>14.084507042253522</v>
      </c>
      <c r="O25" s="2">
        <f t="shared" si="15"/>
        <v>17.605633802816904</v>
      </c>
      <c r="P25" s="1"/>
      <c r="Q25" s="1"/>
    </row>
    <row r="26" spans="7:17" x14ac:dyDescent="0.3">
      <c r="G26" s="1">
        <v>300000</v>
      </c>
      <c r="H26" s="1">
        <f t="shared" si="9"/>
        <v>681.6</v>
      </c>
      <c r="J26" s="1">
        <f t="shared" si="10"/>
        <v>0</v>
      </c>
      <c r="K26" s="1">
        <f t="shared" si="11"/>
        <v>1.1737089201877932E-2</v>
      </c>
      <c r="L26" s="1">
        <f t="shared" si="12"/>
        <v>2.3474178403755864E-2</v>
      </c>
      <c r="M26" s="1">
        <f t="shared" si="13"/>
        <v>3.5211267605633804E-2</v>
      </c>
      <c r="N26" s="1">
        <f t="shared" si="14"/>
        <v>4.6948356807511735E-2</v>
      </c>
      <c r="O26" s="1">
        <f t="shared" si="15"/>
        <v>5.8685446009389672E-2</v>
      </c>
      <c r="P26" s="1"/>
      <c r="Q26" s="1"/>
    </row>
    <row r="27" spans="7:17" x14ac:dyDescent="0.3">
      <c r="G27" s="1">
        <v>500000</v>
      </c>
      <c r="H27" s="1">
        <f t="shared" si="9"/>
        <v>1136</v>
      </c>
      <c r="J27" s="1">
        <f t="shared" si="10"/>
        <v>0</v>
      </c>
      <c r="K27" s="1">
        <f t="shared" si="11"/>
        <v>7.042253521126759E-3</v>
      </c>
      <c r="L27" s="1">
        <f t="shared" si="12"/>
        <v>1.4084507042253518E-2</v>
      </c>
      <c r="M27" s="1">
        <f t="shared" si="13"/>
        <v>2.1126760563380285E-2</v>
      </c>
      <c r="N27" s="1">
        <f t="shared" si="14"/>
        <v>2.8169014084507043E-2</v>
      </c>
      <c r="O27" s="1">
        <f t="shared" si="15"/>
        <v>3.5211267605633804E-2</v>
      </c>
      <c r="P27" s="1"/>
      <c r="Q27" s="1"/>
    </row>
    <row r="28" spans="7:17" x14ac:dyDescent="0.3">
      <c r="G28" s="1">
        <v>600000</v>
      </c>
      <c r="H28" s="1">
        <f t="shared" si="9"/>
        <v>1363.2</v>
      </c>
      <c r="J28" s="1">
        <f t="shared" si="10"/>
        <v>0</v>
      </c>
      <c r="K28" s="1">
        <f t="shared" si="11"/>
        <v>5.868544600938966E-3</v>
      </c>
      <c r="L28" s="1">
        <f t="shared" si="12"/>
        <v>1.1737089201877932E-2</v>
      </c>
      <c r="M28" s="1">
        <f t="shared" si="13"/>
        <v>1.7605633802816902E-2</v>
      </c>
      <c r="N28" s="1">
        <f t="shared" si="14"/>
        <v>2.3474178403755867E-2</v>
      </c>
      <c r="O28" s="1">
        <f t="shared" si="15"/>
        <v>2.9342723004694836E-2</v>
      </c>
      <c r="P28" s="1"/>
      <c r="Q28" s="1"/>
    </row>
    <row r="29" spans="7:17" x14ac:dyDescent="0.3">
      <c r="G29" s="1">
        <v>700000</v>
      </c>
      <c r="H29" s="1">
        <f t="shared" si="9"/>
        <v>1590.4</v>
      </c>
      <c r="J29" s="1">
        <f t="shared" si="10"/>
        <v>0</v>
      </c>
      <c r="K29" s="1">
        <f t="shared" si="11"/>
        <v>5.0301810865191129E-3</v>
      </c>
      <c r="L29" s="1">
        <f t="shared" si="12"/>
        <v>1.0060362173038226E-2</v>
      </c>
      <c r="M29" s="1">
        <f t="shared" si="13"/>
        <v>1.5090543259557346E-2</v>
      </c>
      <c r="N29" s="1">
        <f t="shared" si="14"/>
        <v>2.0120724346076459E-2</v>
      </c>
      <c r="O29" s="1">
        <f t="shared" si="15"/>
        <v>2.5150905432595572E-2</v>
      </c>
      <c r="P29" s="1"/>
      <c r="Q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CC06-F1CD-4474-9B3F-FAEDA39C757C}">
  <dimension ref="A1:R172"/>
  <sheetViews>
    <sheetView tabSelected="1" topLeftCell="A91" zoomScale="85" zoomScaleNormal="85" workbookViewId="0">
      <selection activeCell="G110" sqref="G110"/>
    </sheetView>
  </sheetViews>
  <sheetFormatPr baseColWidth="10" defaultRowHeight="14.4" x14ac:dyDescent="0.3"/>
  <cols>
    <col min="6" max="6" width="16.21875" customWidth="1"/>
  </cols>
  <sheetData>
    <row r="1" spans="1:18" x14ac:dyDescent="0.3">
      <c r="A1" t="s">
        <v>0</v>
      </c>
      <c r="D1" t="s">
        <v>3</v>
      </c>
      <c r="E1">
        <v>40</v>
      </c>
      <c r="F1" t="s">
        <v>4</v>
      </c>
      <c r="G1" s="1">
        <v>5.6800000000000004E-4</v>
      </c>
      <c r="I1" t="s">
        <v>5</v>
      </c>
      <c r="J1">
        <v>50</v>
      </c>
      <c r="K1" t="s">
        <v>6</v>
      </c>
      <c r="L1">
        <v>10</v>
      </c>
    </row>
    <row r="4" spans="1:18" x14ac:dyDescent="0.3">
      <c r="B4" t="s">
        <v>11</v>
      </c>
      <c r="C4">
        <v>0</v>
      </c>
      <c r="D4">
        <v>0.5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</row>
    <row r="5" spans="1:18" x14ac:dyDescent="0.3">
      <c r="A5" t="s">
        <v>10</v>
      </c>
    </row>
    <row r="6" spans="1:18" x14ac:dyDescent="0.3">
      <c r="A6">
        <v>5</v>
      </c>
      <c r="F6">
        <f>0.000568*40*1000</f>
        <v>22.72</v>
      </c>
    </row>
    <row r="7" spans="1:18" x14ac:dyDescent="0.3">
      <c r="A7">
        <v>100</v>
      </c>
    </row>
    <row r="8" spans="1:18" x14ac:dyDescent="0.3">
      <c r="A8" s="1">
        <v>1000</v>
      </c>
    </row>
    <row r="9" spans="1:18" x14ac:dyDescent="0.3">
      <c r="A9" s="1">
        <v>300000</v>
      </c>
    </row>
    <row r="10" spans="1:18" x14ac:dyDescent="0.3">
      <c r="A10" s="1">
        <v>500000</v>
      </c>
    </row>
    <row r="11" spans="1:18" x14ac:dyDescent="0.3">
      <c r="A11" s="1">
        <v>600000</v>
      </c>
    </row>
    <row r="12" spans="1:18" x14ac:dyDescent="0.3">
      <c r="A12" s="1">
        <v>700000</v>
      </c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 t="s">
        <v>7</v>
      </c>
      <c r="B16" s="3">
        <v>10021</v>
      </c>
      <c r="C16" s="3"/>
      <c r="D16" s="3" t="s">
        <v>17</v>
      </c>
      <c r="E16" s="3" t="s">
        <v>20</v>
      </c>
      <c r="F16" s="3" t="s">
        <v>21</v>
      </c>
      <c r="G16" s="3" t="s">
        <v>25</v>
      </c>
      <c r="H16" s="3"/>
      <c r="I16" s="3"/>
      <c r="J16" s="3" t="s">
        <v>18</v>
      </c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>
        <v>3</v>
      </c>
      <c r="E17" s="3">
        <v>82</v>
      </c>
      <c r="F17" s="3">
        <v>22.4</v>
      </c>
      <c r="G17" s="3">
        <v>66.400000000000006</v>
      </c>
      <c r="H17" s="3"/>
      <c r="I17" s="3"/>
      <c r="J17" s="3">
        <f t="shared" ref="J17:J24" si="0">F17*G17/E17</f>
        <v>18.138536585365856</v>
      </c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>
        <v>4</v>
      </c>
      <c r="E18" s="3">
        <v>88</v>
      </c>
      <c r="F18" s="3">
        <v>22.4</v>
      </c>
      <c r="G18" s="3">
        <v>68.8</v>
      </c>
      <c r="H18" s="3"/>
      <c r="I18" s="3"/>
      <c r="J18" s="3">
        <f t="shared" si="0"/>
        <v>17.512727272727272</v>
      </c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>
        <v>5</v>
      </c>
      <c r="E19" s="3">
        <v>98</v>
      </c>
      <c r="F19" s="3">
        <v>23.4</v>
      </c>
      <c r="G19" s="3">
        <v>71.2</v>
      </c>
      <c r="H19" s="3"/>
      <c r="I19" s="3"/>
      <c r="J19" s="3">
        <f t="shared" si="0"/>
        <v>17.000816326530611</v>
      </c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>
        <v>6</v>
      </c>
      <c r="E20" s="3">
        <v>112</v>
      </c>
      <c r="F20" s="3">
        <v>23.4</v>
      </c>
      <c r="G20" s="3">
        <v>75.2</v>
      </c>
      <c r="H20" s="3"/>
      <c r="I20" s="3"/>
      <c r="J20" s="3">
        <f t="shared" si="0"/>
        <v>15.711428571428572</v>
      </c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3"/>
      <c r="C21" s="3"/>
      <c r="D21" s="3">
        <v>7</v>
      </c>
      <c r="E21" s="3">
        <v>128</v>
      </c>
      <c r="F21" s="3">
        <v>23.4</v>
      </c>
      <c r="G21" s="3">
        <v>77.599999999999994</v>
      </c>
      <c r="H21" s="3"/>
      <c r="I21" s="3"/>
      <c r="J21" s="3">
        <f t="shared" si="0"/>
        <v>14.186249999999998</v>
      </c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3"/>
      <c r="C22" s="3"/>
      <c r="D22" s="3">
        <v>8</v>
      </c>
      <c r="E22" s="3">
        <v>143</v>
      </c>
      <c r="F22" s="3">
        <v>23.4</v>
      </c>
      <c r="G22" s="3">
        <v>81.599999999999994</v>
      </c>
      <c r="H22" s="3"/>
      <c r="I22" s="3"/>
      <c r="J22" s="3">
        <f t="shared" si="0"/>
        <v>13.352727272727272</v>
      </c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>
        <v>2</v>
      </c>
      <c r="E23" s="3">
        <v>22</v>
      </c>
      <c r="F23" s="3">
        <v>5.2</v>
      </c>
      <c r="G23" s="3">
        <v>88</v>
      </c>
      <c r="H23" s="3"/>
      <c r="I23" s="3"/>
      <c r="J23" s="3">
        <f t="shared" si="0"/>
        <v>20.8</v>
      </c>
      <c r="K23" s="3" t="s">
        <v>19</v>
      </c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>
        <v>1.5</v>
      </c>
      <c r="E24" s="3">
        <v>18</v>
      </c>
      <c r="F24" s="3">
        <v>5.4</v>
      </c>
      <c r="G24" s="3">
        <v>87.6</v>
      </c>
      <c r="H24" s="3"/>
      <c r="I24" s="3"/>
      <c r="J24" s="3">
        <f t="shared" si="0"/>
        <v>26.28</v>
      </c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 t="s">
        <v>22</v>
      </c>
      <c r="F26" s="3" t="s">
        <v>23</v>
      </c>
      <c r="G26" s="3" t="s">
        <v>25</v>
      </c>
      <c r="H26" s="3"/>
      <c r="I26" s="3"/>
      <c r="J26" s="3"/>
      <c r="K26" s="3" t="s">
        <v>24</v>
      </c>
      <c r="L26" s="3"/>
      <c r="M26" s="3"/>
      <c r="N26" s="3"/>
      <c r="O26" s="3"/>
      <c r="P26" s="3"/>
      <c r="Q26" s="3"/>
      <c r="R26" s="3"/>
    </row>
    <row r="27" spans="1:18" x14ac:dyDescent="0.3">
      <c r="A27" s="3"/>
      <c r="B27" s="3"/>
      <c r="C27" s="3"/>
      <c r="D27" s="3">
        <v>1</v>
      </c>
      <c r="E27" s="3">
        <v>16</v>
      </c>
      <c r="F27" s="3">
        <v>24.4</v>
      </c>
      <c r="G27" s="3">
        <v>-11.8</v>
      </c>
      <c r="H27" s="3"/>
      <c r="I27" s="3"/>
      <c r="J27" s="3">
        <f>-F27*G27/E27</f>
        <v>17.995000000000001</v>
      </c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3"/>
      <c r="B28" s="3"/>
      <c r="C28" s="3"/>
      <c r="D28" s="3">
        <v>0.5</v>
      </c>
      <c r="E28" s="3">
        <v>15</v>
      </c>
      <c r="F28" s="3">
        <v>24.4</v>
      </c>
      <c r="G28" s="3">
        <v>-13.4</v>
      </c>
      <c r="H28" s="3"/>
      <c r="I28" s="3"/>
      <c r="J28" s="3">
        <f t="shared" ref="J28:J30" si="1">-F28*G28/E28</f>
        <v>21.797333333333331</v>
      </c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3"/>
      <c r="B29" s="3"/>
      <c r="C29" s="3"/>
      <c r="D29" s="3">
        <v>0.25</v>
      </c>
      <c r="E29" s="3">
        <v>15</v>
      </c>
      <c r="F29" s="3">
        <v>24.4</v>
      </c>
      <c r="G29" s="3">
        <v>-14.6</v>
      </c>
      <c r="H29" s="3"/>
      <c r="I29" s="3"/>
      <c r="J29" s="3">
        <f t="shared" si="1"/>
        <v>23.749333333333329</v>
      </c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3"/>
      <c r="B30" s="3"/>
      <c r="C30" s="3"/>
      <c r="D30" s="3">
        <v>1.4</v>
      </c>
      <c r="E30" s="3">
        <v>17</v>
      </c>
      <c r="F30" s="3">
        <v>24.4</v>
      </c>
      <c r="G30" s="3">
        <v>-11.2</v>
      </c>
      <c r="H30" s="3"/>
      <c r="I30" s="3"/>
      <c r="J30" s="3">
        <f t="shared" si="1"/>
        <v>16.075294117647058</v>
      </c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4" spans="2:10" x14ac:dyDescent="0.3">
      <c r="D34" t="s">
        <v>26</v>
      </c>
    </row>
    <row r="36" spans="2:10" x14ac:dyDescent="0.3">
      <c r="B36" t="s">
        <v>27</v>
      </c>
      <c r="D36" t="s">
        <v>17</v>
      </c>
      <c r="E36" t="s">
        <v>22</v>
      </c>
      <c r="F36" t="s">
        <v>23</v>
      </c>
      <c r="G36" t="s">
        <v>25</v>
      </c>
      <c r="I36" t="s">
        <v>18</v>
      </c>
    </row>
    <row r="37" spans="2:10" x14ac:dyDescent="0.3">
      <c r="D37">
        <v>0.25</v>
      </c>
      <c r="E37">
        <v>72</v>
      </c>
      <c r="F37">
        <v>40</v>
      </c>
      <c r="G37">
        <v>-45.4</v>
      </c>
      <c r="I37">
        <f t="shared" ref="I37:I39" si="2">-F37*G37/E37</f>
        <v>25.222222222222221</v>
      </c>
      <c r="J37" t="s">
        <v>29</v>
      </c>
    </row>
    <row r="38" spans="2:10" x14ac:dyDescent="0.3">
      <c r="D38">
        <v>0.5</v>
      </c>
      <c r="E38">
        <v>73</v>
      </c>
      <c r="F38">
        <v>40</v>
      </c>
      <c r="G38">
        <v>-44.4</v>
      </c>
      <c r="I38">
        <f t="shared" si="2"/>
        <v>24.328767123287673</v>
      </c>
    </row>
    <row r="39" spans="2:10" x14ac:dyDescent="0.3">
      <c r="D39">
        <v>1</v>
      </c>
      <c r="E39">
        <v>76</v>
      </c>
      <c r="F39">
        <v>40</v>
      </c>
      <c r="G39">
        <v>-42.2</v>
      </c>
      <c r="I39">
        <f t="shared" si="2"/>
        <v>22.210526315789473</v>
      </c>
    </row>
    <row r="40" spans="2:10" x14ac:dyDescent="0.3">
      <c r="D40">
        <v>2</v>
      </c>
      <c r="E40">
        <v>34</v>
      </c>
      <c r="F40">
        <v>15</v>
      </c>
      <c r="G40">
        <v>-36.5</v>
      </c>
      <c r="I40">
        <f t="shared" ref="I40:I47" si="3">-F40*G40/E40</f>
        <v>16.102941176470587</v>
      </c>
    </row>
    <row r="41" spans="2:10" x14ac:dyDescent="0.3">
      <c r="D41">
        <v>3</v>
      </c>
      <c r="E41">
        <v>42</v>
      </c>
      <c r="F41">
        <v>15</v>
      </c>
      <c r="G41">
        <v>-34.200000000000003</v>
      </c>
      <c r="I41">
        <f t="shared" si="3"/>
        <v>12.214285714285714</v>
      </c>
    </row>
    <row r="42" spans="2:10" x14ac:dyDescent="0.3">
      <c r="D42">
        <v>4</v>
      </c>
      <c r="E42">
        <v>46</v>
      </c>
      <c r="F42">
        <v>15</v>
      </c>
      <c r="G42">
        <v>-30.8</v>
      </c>
      <c r="I42">
        <f t="shared" si="3"/>
        <v>10.043478260869565</v>
      </c>
    </row>
    <row r="43" spans="2:10" x14ac:dyDescent="0.3">
      <c r="D43">
        <v>5</v>
      </c>
      <c r="E43">
        <v>52.4</v>
      </c>
      <c r="F43">
        <v>15</v>
      </c>
      <c r="G43">
        <v>-27</v>
      </c>
      <c r="I43">
        <f t="shared" si="3"/>
        <v>7.7290076335877869</v>
      </c>
    </row>
    <row r="44" spans="2:10" x14ac:dyDescent="0.3">
      <c r="D44">
        <v>6</v>
      </c>
      <c r="E44">
        <v>58.4</v>
      </c>
      <c r="F44">
        <v>15</v>
      </c>
      <c r="G44">
        <v>-23.2</v>
      </c>
      <c r="I44">
        <f t="shared" si="3"/>
        <v>5.9589041095890414</v>
      </c>
    </row>
    <row r="45" spans="2:10" x14ac:dyDescent="0.3">
      <c r="D45">
        <v>7</v>
      </c>
      <c r="E45">
        <v>66</v>
      </c>
      <c r="F45">
        <v>15</v>
      </c>
      <c r="G45">
        <v>-19</v>
      </c>
      <c r="I45">
        <f t="shared" si="3"/>
        <v>4.3181818181818183</v>
      </c>
    </row>
    <row r="46" spans="2:10" x14ac:dyDescent="0.3">
      <c r="D46">
        <v>8</v>
      </c>
      <c r="E46">
        <v>72</v>
      </c>
      <c r="F46">
        <v>15</v>
      </c>
      <c r="G46">
        <v>-14.6</v>
      </c>
      <c r="I46">
        <f t="shared" si="3"/>
        <v>3.0416666666666665</v>
      </c>
    </row>
    <row r="47" spans="2:10" x14ac:dyDescent="0.3">
      <c r="D47">
        <v>9</v>
      </c>
      <c r="E47">
        <v>78</v>
      </c>
      <c r="F47">
        <v>15</v>
      </c>
      <c r="G47">
        <v>-9.8000000000000007</v>
      </c>
      <c r="I47">
        <f t="shared" si="3"/>
        <v>1.8846153846153846</v>
      </c>
    </row>
    <row r="54" spans="2:10" x14ac:dyDescent="0.3">
      <c r="B54" t="s">
        <v>28</v>
      </c>
      <c r="D54" t="s">
        <v>17</v>
      </c>
      <c r="E54" t="s">
        <v>22</v>
      </c>
      <c r="F54" t="s">
        <v>23</v>
      </c>
      <c r="G54" t="s">
        <v>25</v>
      </c>
      <c r="I54" t="s">
        <v>18</v>
      </c>
    </row>
    <row r="55" spans="2:10" x14ac:dyDescent="0.3">
      <c r="D55">
        <v>0.5</v>
      </c>
      <c r="E55">
        <v>7.2</v>
      </c>
      <c r="F55">
        <v>7.6</v>
      </c>
      <c r="G55">
        <v>-24.6</v>
      </c>
      <c r="I55">
        <f t="shared" ref="I55:I63" si="4">-F55*G55/E55</f>
        <v>25.966666666666669</v>
      </c>
      <c r="J55" t="s">
        <v>29</v>
      </c>
    </row>
    <row r="56" spans="2:10" x14ac:dyDescent="0.3">
      <c r="D56">
        <v>1</v>
      </c>
      <c r="E56">
        <v>7.6</v>
      </c>
      <c r="F56">
        <v>7.6</v>
      </c>
      <c r="G56">
        <v>-22</v>
      </c>
      <c r="I56">
        <f t="shared" si="4"/>
        <v>22</v>
      </c>
    </row>
    <row r="57" spans="2:10" x14ac:dyDescent="0.3">
      <c r="D57">
        <v>1.5</v>
      </c>
      <c r="E57">
        <v>8</v>
      </c>
      <c r="F57">
        <v>7.6</v>
      </c>
      <c r="G57">
        <v>-19.8</v>
      </c>
      <c r="I57">
        <f t="shared" si="4"/>
        <v>18.809999999999999</v>
      </c>
    </row>
    <row r="58" spans="2:10" x14ac:dyDescent="0.3">
      <c r="D58">
        <v>2</v>
      </c>
      <c r="E58">
        <v>10.4</v>
      </c>
      <c r="F58">
        <v>7.6</v>
      </c>
      <c r="G58">
        <v>-19.8</v>
      </c>
      <c r="I58">
        <f t="shared" si="4"/>
        <v>14.469230769230768</v>
      </c>
    </row>
    <row r="59" spans="2:10" x14ac:dyDescent="0.3">
      <c r="D59">
        <v>3</v>
      </c>
      <c r="E59">
        <v>11.6</v>
      </c>
      <c r="F59">
        <v>7.6</v>
      </c>
      <c r="G59">
        <v>-15.8</v>
      </c>
      <c r="I59">
        <f t="shared" si="4"/>
        <v>10.351724137931035</v>
      </c>
    </row>
    <row r="60" spans="2:10" x14ac:dyDescent="0.3">
      <c r="D60">
        <v>4</v>
      </c>
      <c r="E60">
        <v>12.8</v>
      </c>
      <c r="F60">
        <v>7.6</v>
      </c>
      <c r="G60">
        <v>-13</v>
      </c>
      <c r="I60">
        <f t="shared" si="4"/>
        <v>7.7187499999999991</v>
      </c>
    </row>
    <row r="61" spans="2:10" x14ac:dyDescent="0.3">
      <c r="D61">
        <v>5</v>
      </c>
      <c r="E61">
        <v>14.4</v>
      </c>
      <c r="F61">
        <v>7.6</v>
      </c>
      <c r="G61">
        <v>-9</v>
      </c>
      <c r="I61">
        <f t="shared" si="4"/>
        <v>4.7499999999999991</v>
      </c>
    </row>
    <row r="62" spans="2:10" x14ac:dyDescent="0.3">
      <c r="D62">
        <v>6</v>
      </c>
      <c r="E62">
        <v>15.2</v>
      </c>
      <c r="F62">
        <v>7.6</v>
      </c>
      <c r="G62">
        <v>-5.6</v>
      </c>
      <c r="I62">
        <f t="shared" si="4"/>
        <v>2.8</v>
      </c>
    </row>
    <row r="63" spans="2:10" x14ac:dyDescent="0.3">
      <c r="D63">
        <v>7</v>
      </c>
      <c r="E63">
        <v>18</v>
      </c>
      <c r="F63">
        <v>7.6</v>
      </c>
      <c r="G63">
        <v>-2</v>
      </c>
      <c r="I63">
        <f t="shared" si="4"/>
        <v>0.84444444444444444</v>
      </c>
    </row>
    <row r="72" spans="2:10" x14ac:dyDescent="0.3">
      <c r="B72" t="s">
        <v>30</v>
      </c>
      <c r="D72" t="s">
        <v>17</v>
      </c>
      <c r="E72" t="s">
        <v>22</v>
      </c>
      <c r="F72" t="s">
        <v>23</v>
      </c>
      <c r="G72" t="s">
        <v>25</v>
      </c>
      <c r="I72" t="s">
        <v>18</v>
      </c>
    </row>
    <row r="73" spans="2:10" x14ac:dyDescent="0.3">
      <c r="D73">
        <v>0.25</v>
      </c>
      <c r="E73">
        <v>476</v>
      </c>
      <c r="F73">
        <v>330</v>
      </c>
      <c r="G73">
        <v>-49</v>
      </c>
      <c r="I73">
        <f t="shared" ref="I73:I83" si="5">-F73*G73/E73</f>
        <v>33.970588235294116</v>
      </c>
      <c r="J73" t="s">
        <v>29</v>
      </c>
    </row>
    <row r="74" spans="2:10" x14ac:dyDescent="0.3">
      <c r="D74">
        <v>0.5</v>
      </c>
      <c r="E74">
        <v>482</v>
      </c>
      <c r="F74">
        <v>330</v>
      </c>
      <c r="G74">
        <v>-47.2</v>
      </c>
      <c r="I74">
        <f t="shared" si="5"/>
        <v>32.315352697095442</v>
      </c>
    </row>
    <row r="75" spans="2:10" x14ac:dyDescent="0.3">
      <c r="D75">
        <v>1</v>
      </c>
      <c r="E75">
        <v>522</v>
      </c>
      <c r="F75">
        <v>330</v>
      </c>
      <c r="G75">
        <v>-46</v>
      </c>
      <c r="I75">
        <f t="shared" si="5"/>
        <v>29.080459770114942</v>
      </c>
    </row>
    <row r="76" spans="2:10" x14ac:dyDescent="0.3">
      <c r="D76">
        <v>1.5</v>
      </c>
      <c r="E76">
        <v>566</v>
      </c>
      <c r="F76">
        <v>330</v>
      </c>
      <c r="G76">
        <v>-44.4</v>
      </c>
      <c r="I76">
        <f t="shared" si="5"/>
        <v>25.886925795053003</v>
      </c>
    </row>
    <row r="77" spans="2:10" x14ac:dyDescent="0.3">
      <c r="D77">
        <v>2</v>
      </c>
      <c r="E77">
        <v>626</v>
      </c>
      <c r="F77">
        <v>330</v>
      </c>
      <c r="G77">
        <v>-42.4</v>
      </c>
      <c r="I77">
        <f t="shared" si="5"/>
        <v>22.35143769968051</v>
      </c>
    </row>
    <row r="78" spans="2:10" x14ac:dyDescent="0.3">
      <c r="D78">
        <v>3</v>
      </c>
      <c r="E78">
        <v>796</v>
      </c>
      <c r="F78">
        <v>330</v>
      </c>
      <c r="G78">
        <v>-38.6</v>
      </c>
      <c r="I78">
        <f t="shared" si="5"/>
        <v>16.002512562814072</v>
      </c>
    </row>
    <row r="79" spans="2:10" x14ac:dyDescent="0.3">
      <c r="D79">
        <v>4</v>
      </c>
      <c r="E79">
        <v>974</v>
      </c>
      <c r="F79">
        <v>330</v>
      </c>
      <c r="G79">
        <v>-36</v>
      </c>
      <c r="I79">
        <f t="shared" si="5"/>
        <v>12.197125256673511</v>
      </c>
    </row>
    <row r="80" spans="2:10" x14ac:dyDescent="0.3">
      <c r="D80">
        <v>5</v>
      </c>
      <c r="E80">
        <v>1100</v>
      </c>
      <c r="F80">
        <v>330</v>
      </c>
      <c r="G80">
        <v>-32.6</v>
      </c>
      <c r="I80">
        <f t="shared" si="5"/>
        <v>9.7799999999999994</v>
      </c>
    </row>
    <row r="81" spans="2:10" x14ac:dyDescent="0.3">
      <c r="D81">
        <v>6</v>
      </c>
      <c r="E81">
        <v>1260</v>
      </c>
      <c r="F81">
        <v>330</v>
      </c>
      <c r="G81">
        <v>-28.2</v>
      </c>
      <c r="I81">
        <f t="shared" si="5"/>
        <v>7.3857142857142861</v>
      </c>
    </row>
    <row r="82" spans="2:10" x14ac:dyDescent="0.3">
      <c r="D82">
        <v>7</v>
      </c>
      <c r="E82">
        <v>1350</v>
      </c>
      <c r="F82">
        <v>330</v>
      </c>
      <c r="G82">
        <v>-24.4</v>
      </c>
      <c r="I82">
        <f t="shared" si="5"/>
        <v>5.9644444444444433</v>
      </c>
    </row>
    <row r="83" spans="2:10" x14ac:dyDescent="0.3">
      <c r="D83">
        <v>8</v>
      </c>
      <c r="E83">
        <v>1440</v>
      </c>
      <c r="F83">
        <v>330</v>
      </c>
      <c r="G83">
        <v>-20.399999999999999</v>
      </c>
      <c r="I83">
        <f t="shared" si="5"/>
        <v>4.6749999999999989</v>
      </c>
    </row>
    <row r="88" spans="2:10" x14ac:dyDescent="0.3">
      <c r="B88" t="s">
        <v>31</v>
      </c>
      <c r="D88" t="s">
        <v>17</v>
      </c>
      <c r="E88" t="s">
        <v>22</v>
      </c>
      <c r="F88" t="s">
        <v>23</v>
      </c>
      <c r="G88" t="s">
        <v>25</v>
      </c>
      <c r="I88" t="s">
        <v>18</v>
      </c>
    </row>
    <row r="89" spans="2:10" x14ac:dyDescent="0.3">
      <c r="D89">
        <v>0.25</v>
      </c>
      <c r="E89">
        <v>106</v>
      </c>
      <c r="F89">
        <v>60</v>
      </c>
      <c r="G89">
        <v>-47.2</v>
      </c>
      <c r="I89">
        <f t="shared" ref="I89:I100" si="6">-F89*G89/E89</f>
        <v>26.716981132075471</v>
      </c>
      <c r="J89" t="s">
        <v>29</v>
      </c>
    </row>
    <row r="90" spans="2:10" x14ac:dyDescent="0.3">
      <c r="D90">
        <v>0.5</v>
      </c>
      <c r="E90">
        <v>107</v>
      </c>
      <c r="F90">
        <v>60</v>
      </c>
      <c r="G90">
        <v>-46</v>
      </c>
      <c r="I90">
        <f t="shared" si="6"/>
        <v>25.794392523364486</v>
      </c>
    </row>
    <row r="91" spans="2:10" x14ac:dyDescent="0.3">
      <c r="D91">
        <v>1</v>
      </c>
      <c r="E91">
        <v>110</v>
      </c>
      <c r="F91">
        <v>60</v>
      </c>
      <c r="G91">
        <v>-43.2</v>
      </c>
      <c r="I91">
        <f t="shared" si="6"/>
        <v>23.563636363636363</v>
      </c>
    </row>
    <row r="92" spans="2:10" x14ac:dyDescent="0.3">
      <c r="D92">
        <v>1.5</v>
      </c>
      <c r="E92">
        <v>122</v>
      </c>
      <c r="F92">
        <v>60</v>
      </c>
      <c r="G92">
        <v>-41.8</v>
      </c>
      <c r="I92">
        <f t="shared" si="6"/>
        <v>20.557377049180328</v>
      </c>
    </row>
    <row r="93" spans="2:10" x14ac:dyDescent="0.3">
      <c r="D93">
        <v>2</v>
      </c>
      <c r="E93">
        <v>130</v>
      </c>
      <c r="F93">
        <v>60</v>
      </c>
      <c r="G93">
        <v>-39.799999999999997</v>
      </c>
      <c r="I93">
        <f t="shared" si="6"/>
        <v>18.369230769230768</v>
      </c>
    </row>
    <row r="94" spans="2:10" x14ac:dyDescent="0.3">
      <c r="D94">
        <v>3</v>
      </c>
      <c r="E94">
        <v>152</v>
      </c>
      <c r="F94">
        <v>60</v>
      </c>
      <c r="G94">
        <v>-35.799999999999997</v>
      </c>
      <c r="I94">
        <f t="shared" si="6"/>
        <v>14.131578947368421</v>
      </c>
    </row>
    <row r="95" spans="2:10" x14ac:dyDescent="0.3">
      <c r="D95">
        <v>4</v>
      </c>
      <c r="E95">
        <v>210</v>
      </c>
      <c r="F95">
        <v>60</v>
      </c>
      <c r="G95">
        <v>-33.6</v>
      </c>
      <c r="I95">
        <f t="shared" si="6"/>
        <v>9.6</v>
      </c>
    </row>
    <row r="96" spans="2:10" x14ac:dyDescent="0.3">
      <c r="D96">
        <v>5</v>
      </c>
      <c r="E96">
        <v>240</v>
      </c>
      <c r="F96">
        <v>60</v>
      </c>
      <c r="G96">
        <v>-29.6</v>
      </c>
      <c r="I96">
        <f t="shared" si="6"/>
        <v>7.4</v>
      </c>
    </row>
    <row r="97" spans="2:10" x14ac:dyDescent="0.3">
      <c r="D97">
        <v>6</v>
      </c>
      <c r="E97">
        <v>264</v>
      </c>
      <c r="F97">
        <v>60</v>
      </c>
      <c r="G97">
        <v>-25.8</v>
      </c>
      <c r="I97">
        <f t="shared" si="6"/>
        <v>5.8636363636363633</v>
      </c>
    </row>
    <row r="98" spans="2:10" x14ac:dyDescent="0.3">
      <c r="D98">
        <v>7</v>
      </c>
      <c r="E98">
        <v>290</v>
      </c>
      <c r="F98">
        <v>60</v>
      </c>
      <c r="G98">
        <v>-22.2</v>
      </c>
      <c r="I98">
        <f t="shared" si="6"/>
        <v>4.5931034482758619</v>
      </c>
    </row>
    <row r="99" spans="2:10" x14ac:dyDescent="0.3">
      <c r="D99">
        <v>8</v>
      </c>
      <c r="E99">
        <v>310</v>
      </c>
      <c r="F99">
        <v>60</v>
      </c>
      <c r="G99">
        <v>-18.600000000000001</v>
      </c>
      <c r="I99">
        <f t="shared" si="6"/>
        <v>3.6</v>
      </c>
    </row>
    <row r="100" spans="2:10" x14ac:dyDescent="0.3">
      <c r="D100">
        <v>9</v>
      </c>
      <c r="E100">
        <v>340</v>
      </c>
      <c r="F100">
        <v>30</v>
      </c>
      <c r="G100">
        <v>-13.6</v>
      </c>
      <c r="I100">
        <f t="shared" si="6"/>
        <v>1.2</v>
      </c>
    </row>
    <row r="107" spans="2:10" x14ac:dyDescent="0.3">
      <c r="B107" t="s">
        <v>32</v>
      </c>
      <c r="D107" t="s">
        <v>17</v>
      </c>
      <c r="E107" t="s">
        <v>22</v>
      </c>
      <c r="F107" t="s">
        <v>23</v>
      </c>
      <c r="G107" t="s">
        <v>25</v>
      </c>
      <c r="I107" t="s">
        <v>18</v>
      </c>
    </row>
    <row r="108" spans="2:10" x14ac:dyDescent="0.3">
      <c r="D108">
        <v>0.25</v>
      </c>
      <c r="E108">
        <v>16.5</v>
      </c>
      <c r="F108">
        <v>10.199999999999999</v>
      </c>
      <c r="G108">
        <v>-37</v>
      </c>
      <c r="I108">
        <f t="shared" ref="I108:I119" si="7">-F108*G108/E108</f>
        <v>22.872727272727271</v>
      </c>
      <c r="J108" t="s">
        <v>29</v>
      </c>
    </row>
    <row r="109" spans="2:10" x14ac:dyDescent="0.3">
      <c r="D109">
        <v>0.5</v>
      </c>
      <c r="E109">
        <v>17</v>
      </c>
      <c r="F109">
        <v>10.199999999999999</v>
      </c>
      <c r="G109">
        <v>-35.4</v>
      </c>
      <c r="I109">
        <f t="shared" si="7"/>
        <v>21.24</v>
      </c>
    </row>
    <row r="110" spans="2:10" x14ac:dyDescent="0.3">
      <c r="D110">
        <v>1</v>
      </c>
      <c r="E110">
        <v>18</v>
      </c>
      <c r="F110">
        <v>10.199999999999999</v>
      </c>
      <c r="G110">
        <v>-33</v>
      </c>
      <c r="I110">
        <f t="shared" si="7"/>
        <v>18.7</v>
      </c>
    </row>
    <row r="111" spans="2:10" x14ac:dyDescent="0.3">
      <c r="D111">
        <v>1.5</v>
      </c>
      <c r="E111">
        <v>17.8</v>
      </c>
      <c r="F111">
        <v>10.199999999999999</v>
      </c>
      <c r="G111">
        <v>-30.8</v>
      </c>
      <c r="I111">
        <f t="shared" si="7"/>
        <v>17.64943820224719</v>
      </c>
    </row>
    <row r="112" spans="2:10" x14ac:dyDescent="0.3">
      <c r="D112">
        <v>2</v>
      </c>
      <c r="E112">
        <v>18.2</v>
      </c>
      <c r="F112">
        <v>10.199999999999999</v>
      </c>
      <c r="G112">
        <v>-28.8</v>
      </c>
      <c r="I112">
        <f t="shared" si="7"/>
        <v>16.14065934065934</v>
      </c>
    </row>
    <row r="113" spans="2:10" x14ac:dyDescent="0.3">
      <c r="D113">
        <v>3</v>
      </c>
      <c r="E113">
        <v>25</v>
      </c>
      <c r="F113">
        <v>10.199999999999999</v>
      </c>
      <c r="G113">
        <v>-25.6</v>
      </c>
      <c r="I113">
        <f t="shared" si="7"/>
        <v>10.444800000000001</v>
      </c>
    </row>
    <row r="114" spans="2:10" x14ac:dyDescent="0.3">
      <c r="D114">
        <v>4</v>
      </c>
      <c r="E114">
        <v>29.4</v>
      </c>
      <c r="F114">
        <v>10.199999999999999</v>
      </c>
      <c r="G114">
        <v>-21.6</v>
      </c>
      <c r="I114">
        <f t="shared" si="7"/>
        <v>7.4938775510204083</v>
      </c>
    </row>
    <row r="115" spans="2:10" x14ac:dyDescent="0.3">
      <c r="D115">
        <v>5</v>
      </c>
      <c r="E115">
        <v>32.799999999999997</v>
      </c>
      <c r="F115">
        <v>10.199999999999999</v>
      </c>
      <c r="G115">
        <v>-18.7</v>
      </c>
      <c r="I115">
        <f t="shared" si="7"/>
        <v>5.8152439024390246</v>
      </c>
    </row>
    <row r="116" spans="2:10" x14ac:dyDescent="0.3">
      <c r="D116">
        <v>6</v>
      </c>
      <c r="E116">
        <v>36</v>
      </c>
      <c r="F116">
        <v>10.199999999999999</v>
      </c>
      <c r="G116">
        <v>-14.6</v>
      </c>
      <c r="I116">
        <f t="shared" si="7"/>
        <v>4.1366666666666667</v>
      </c>
    </row>
    <row r="117" spans="2:10" x14ac:dyDescent="0.3">
      <c r="D117">
        <v>7</v>
      </c>
      <c r="E117">
        <v>37</v>
      </c>
      <c r="F117">
        <v>10.199999999999999</v>
      </c>
      <c r="G117">
        <v>-11</v>
      </c>
      <c r="I117">
        <f t="shared" si="7"/>
        <v>3.0324324324324321</v>
      </c>
    </row>
    <row r="118" spans="2:10" x14ac:dyDescent="0.3">
      <c r="D118">
        <v>8</v>
      </c>
      <c r="E118">
        <v>40</v>
      </c>
      <c r="F118">
        <v>10.199999999999999</v>
      </c>
      <c r="G118">
        <v>-7.12</v>
      </c>
      <c r="I118">
        <f t="shared" si="7"/>
        <v>1.8155999999999999</v>
      </c>
    </row>
    <row r="119" spans="2:10" x14ac:dyDescent="0.3">
      <c r="D119">
        <v>9</v>
      </c>
      <c r="E119">
        <v>39</v>
      </c>
      <c r="F119">
        <v>10.199999999999999</v>
      </c>
      <c r="G119">
        <v>-3.92</v>
      </c>
      <c r="I119">
        <f t="shared" si="7"/>
        <v>1.0252307692307692</v>
      </c>
    </row>
    <row r="126" spans="2:10" x14ac:dyDescent="0.3">
      <c r="B126" t="s">
        <v>33</v>
      </c>
      <c r="D126" t="s">
        <v>17</v>
      </c>
      <c r="E126" t="s">
        <v>22</v>
      </c>
      <c r="F126" t="s">
        <v>23</v>
      </c>
      <c r="G126" t="s">
        <v>25</v>
      </c>
      <c r="I126" t="s">
        <v>18</v>
      </c>
    </row>
    <row r="127" spans="2:10" x14ac:dyDescent="0.3">
      <c r="D127">
        <v>0.25</v>
      </c>
      <c r="E127">
        <v>8</v>
      </c>
      <c r="F127">
        <v>6.6</v>
      </c>
      <c r="G127">
        <v>-29.6</v>
      </c>
      <c r="I127">
        <f t="shared" ref="I127:I137" si="8">-F127*G127/E127</f>
        <v>24.419999999999998</v>
      </c>
      <c r="J127" t="s">
        <v>29</v>
      </c>
    </row>
    <row r="128" spans="2:10" x14ac:dyDescent="0.3">
      <c r="D128">
        <v>0.5</v>
      </c>
      <c r="E128">
        <v>8</v>
      </c>
      <c r="F128">
        <v>6.6</v>
      </c>
      <c r="G128">
        <v>-27.8</v>
      </c>
      <c r="I128">
        <f t="shared" si="8"/>
        <v>22.934999999999999</v>
      </c>
    </row>
    <row r="129" spans="2:10" x14ac:dyDescent="0.3">
      <c r="D129">
        <v>1</v>
      </c>
      <c r="E129">
        <v>9</v>
      </c>
      <c r="F129">
        <v>6.6</v>
      </c>
      <c r="G129">
        <v>-26.2</v>
      </c>
      <c r="I129">
        <f t="shared" si="8"/>
        <v>19.213333333333331</v>
      </c>
    </row>
    <row r="130" spans="2:10" x14ac:dyDescent="0.3">
      <c r="D130">
        <v>1.5</v>
      </c>
      <c r="E130">
        <v>9.4</v>
      </c>
      <c r="F130">
        <v>6.6</v>
      </c>
      <c r="G130">
        <v>-24.2</v>
      </c>
      <c r="I130">
        <f t="shared" si="8"/>
        <v>16.991489361702126</v>
      </c>
    </row>
    <row r="131" spans="2:10" x14ac:dyDescent="0.3">
      <c r="D131">
        <v>2</v>
      </c>
      <c r="E131">
        <v>10.5</v>
      </c>
      <c r="F131">
        <v>6.6</v>
      </c>
      <c r="G131">
        <v>-22.6</v>
      </c>
      <c r="I131">
        <f t="shared" si="8"/>
        <v>14.205714285714285</v>
      </c>
    </row>
    <row r="132" spans="2:10" x14ac:dyDescent="0.3">
      <c r="D132">
        <v>3</v>
      </c>
      <c r="E132">
        <v>14.6</v>
      </c>
      <c r="F132">
        <v>6.6</v>
      </c>
      <c r="G132">
        <v>-20.5</v>
      </c>
      <c r="I132">
        <f t="shared" si="8"/>
        <v>9.2671232876712324</v>
      </c>
    </row>
    <row r="133" spans="2:10" x14ac:dyDescent="0.3">
      <c r="D133">
        <v>4</v>
      </c>
      <c r="E133">
        <v>16.2</v>
      </c>
      <c r="F133">
        <v>6.6</v>
      </c>
      <c r="G133">
        <v>-16.600000000000001</v>
      </c>
      <c r="I133">
        <f t="shared" si="8"/>
        <v>6.7629629629629635</v>
      </c>
    </row>
    <row r="134" spans="2:10" x14ac:dyDescent="0.3">
      <c r="D134">
        <v>5</v>
      </c>
      <c r="E134">
        <v>18</v>
      </c>
      <c r="F134">
        <v>6.6</v>
      </c>
      <c r="G134">
        <v>-13.4</v>
      </c>
      <c r="I134">
        <f t="shared" si="8"/>
        <v>4.9133333333333331</v>
      </c>
    </row>
    <row r="135" spans="2:10" x14ac:dyDescent="0.3">
      <c r="D135">
        <v>6</v>
      </c>
      <c r="E135">
        <v>19.600000000000001</v>
      </c>
      <c r="F135">
        <v>6.6</v>
      </c>
      <c r="G135">
        <v>-9.6</v>
      </c>
      <c r="I135">
        <f t="shared" si="8"/>
        <v>3.232653061224489</v>
      </c>
    </row>
    <row r="136" spans="2:10" x14ac:dyDescent="0.3">
      <c r="D136">
        <v>7</v>
      </c>
      <c r="E136">
        <v>21</v>
      </c>
      <c r="F136">
        <v>6.6</v>
      </c>
      <c r="G136">
        <v>-6.24</v>
      </c>
      <c r="I136">
        <f t="shared" si="8"/>
        <v>1.9611428571428571</v>
      </c>
    </row>
    <row r="137" spans="2:10" x14ac:dyDescent="0.3">
      <c r="D137">
        <v>8</v>
      </c>
      <c r="E137">
        <v>19.8</v>
      </c>
      <c r="F137">
        <v>6.6</v>
      </c>
      <c r="G137">
        <v>-2.7</v>
      </c>
      <c r="I137">
        <f t="shared" si="8"/>
        <v>0.9</v>
      </c>
    </row>
    <row r="142" spans="2:10" x14ac:dyDescent="0.3">
      <c r="B142" t="s">
        <v>34</v>
      </c>
      <c r="D142" t="s">
        <v>17</v>
      </c>
      <c r="E142" t="s">
        <v>22</v>
      </c>
      <c r="F142" t="s">
        <v>23</v>
      </c>
      <c r="G142" t="s">
        <v>25</v>
      </c>
      <c r="I142" t="s">
        <v>18</v>
      </c>
    </row>
    <row r="143" spans="2:10" x14ac:dyDescent="0.3">
      <c r="D143">
        <v>0.25</v>
      </c>
      <c r="E143">
        <v>9</v>
      </c>
      <c r="F143">
        <v>6.6</v>
      </c>
      <c r="G143">
        <v>-33</v>
      </c>
      <c r="I143">
        <f t="shared" ref="I143:I154" si="9">-F143*G143/E143</f>
        <v>24.2</v>
      </c>
      <c r="J143" t="s">
        <v>29</v>
      </c>
    </row>
    <row r="144" spans="2:10" x14ac:dyDescent="0.3">
      <c r="D144">
        <v>0.5</v>
      </c>
      <c r="E144">
        <v>9.8000000000000007</v>
      </c>
      <c r="F144">
        <v>6.6</v>
      </c>
      <c r="G144">
        <v>-31.4</v>
      </c>
      <c r="I144">
        <f t="shared" si="9"/>
        <v>21.146938775510201</v>
      </c>
    </row>
    <row r="145" spans="2:9" x14ac:dyDescent="0.3">
      <c r="D145">
        <v>1</v>
      </c>
      <c r="E145">
        <v>10</v>
      </c>
      <c r="F145">
        <v>6.6</v>
      </c>
      <c r="G145">
        <v>-29.2</v>
      </c>
      <c r="I145">
        <f t="shared" si="9"/>
        <v>19.271999999999998</v>
      </c>
    </row>
    <row r="146" spans="2:9" x14ac:dyDescent="0.3">
      <c r="D146">
        <v>1.5</v>
      </c>
      <c r="E146">
        <v>10.4</v>
      </c>
      <c r="F146">
        <v>6.6</v>
      </c>
      <c r="G146">
        <v>-27.6</v>
      </c>
      <c r="I146">
        <f t="shared" si="9"/>
        <v>17.515384615384615</v>
      </c>
    </row>
    <row r="147" spans="2:9" x14ac:dyDescent="0.3">
      <c r="D147">
        <v>2</v>
      </c>
      <c r="E147">
        <v>11.4</v>
      </c>
      <c r="F147">
        <v>6.6</v>
      </c>
      <c r="G147">
        <v>-25.8</v>
      </c>
      <c r="I147">
        <f t="shared" si="9"/>
        <v>14.936842105263157</v>
      </c>
    </row>
    <row r="148" spans="2:9" x14ac:dyDescent="0.3">
      <c r="D148">
        <v>3</v>
      </c>
      <c r="E148">
        <v>12.2</v>
      </c>
      <c r="F148">
        <v>6.6</v>
      </c>
      <c r="G148">
        <v>-22</v>
      </c>
      <c r="I148">
        <f t="shared" si="9"/>
        <v>11.901639344262295</v>
      </c>
    </row>
    <row r="149" spans="2:9" x14ac:dyDescent="0.3">
      <c r="D149">
        <v>4</v>
      </c>
      <c r="E149">
        <v>18</v>
      </c>
      <c r="F149">
        <v>6.6</v>
      </c>
      <c r="G149">
        <v>-19.2</v>
      </c>
      <c r="I149">
        <f t="shared" si="9"/>
        <v>7.0399999999999991</v>
      </c>
    </row>
    <row r="150" spans="2:9" x14ac:dyDescent="0.3">
      <c r="D150">
        <v>5</v>
      </c>
      <c r="E150">
        <v>19.399999999999999</v>
      </c>
      <c r="F150">
        <v>6.6</v>
      </c>
      <c r="G150">
        <v>-15.4</v>
      </c>
      <c r="I150">
        <f t="shared" si="9"/>
        <v>5.2391752577319588</v>
      </c>
    </row>
    <row r="151" spans="2:9" x14ac:dyDescent="0.3">
      <c r="D151">
        <v>6</v>
      </c>
      <c r="E151">
        <v>21</v>
      </c>
      <c r="F151">
        <v>6.6</v>
      </c>
      <c r="G151">
        <v>-11.7</v>
      </c>
      <c r="I151">
        <f t="shared" si="9"/>
        <v>3.6771428571428566</v>
      </c>
    </row>
    <row r="152" spans="2:9" x14ac:dyDescent="0.3">
      <c r="D152">
        <v>7</v>
      </c>
      <c r="E152">
        <v>22</v>
      </c>
      <c r="F152">
        <v>6.6</v>
      </c>
      <c r="G152">
        <v>-8.1</v>
      </c>
      <c r="I152">
        <f t="shared" si="9"/>
        <v>2.4299999999999997</v>
      </c>
    </row>
    <row r="153" spans="2:9" x14ac:dyDescent="0.3">
      <c r="D153">
        <v>8</v>
      </c>
      <c r="E153">
        <v>23.4</v>
      </c>
      <c r="F153">
        <v>6.6</v>
      </c>
      <c r="G153">
        <v>-4.3</v>
      </c>
      <c r="I153">
        <f t="shared" si="9"/>
        <v>1.212820512820513</v>
      </c>
    </row>
    <row r="154" spans="2:9" x14ac:dyDescent="0.3">
      <c r="D154">
        <v>8.5</v>
      </c>
      <c r="E154">
        <v>24.6</v>
      </c>
      <c r="F154">
        <v>6.6</v>
      </c>
      <c r="G154">
        <v>-2.2799999999999998</v>
      </c>
      <c r="I154">
        <f t="shared" si="9"/>
        <v>0.61170731707317061</v>
      </c>
    </row>
    <row r="160" spans="2:9" x14ac:dyDescent="0.3">
      <c r="B160" t="s">
        <v>35</v>
      </c>
      <c r="D160" t="s">
        <v>17</v>
      </c>
      <c r="E160" t="s">
        <v>22</v>
      </c>
      <c r="F160" t="s">
        <v>23</v>
      </c>
      <c r="G160" t="s">
        <v>25</v>
      </c>
      <c r="I160" t="s">
        <v>18</v>
      </c>
    </row>
    <row r="161" spans="4:10" x14ac:dyDescent="0.3">
      <c r="D161">
        <v>0.25</v>
      </c>
      <c r="E161">
        <v>33</v>
      </c>
      <c r="F161">
        <v>19</v>
      </c>
      <c r="G161">
        <v>-42</v>
      </c>
      <c r="I161">
        <f t="shared" ref="I161:I172" si="10">-F161*G161/E161</f>
        <v>24.181818181818183</v>
      </c>
      <c r="J161" t="s">
        <v>29</v>
      </c>
    </row>
    <row r="162" spans="4:10" x14ac:dyDescent="0.3">
      <c r="D162">
        <v>0.5</v>
      </c>
      <c r="E162">
        <v>33.799999999999997</v>
      </c>
      <c r="F162">
        <v>19</v>
      </c>
      <c r="G162">
        <v>-40.6</v>
      </c>
      <c r="I162">
        <f t="shared" si="10"/>
        <v>22.822485207100591</v>
      </c>
    </row>
    <row r="163" spans="4:10" x14ac:dyDescent="0.3">
      <c r="D163">
        <v>1</v>
      </c>
      <c r="E163">
        <v>37.799999999999997</v>
      </c>
      <c r="F163">
        <v>19</v>
      </c>
      <c r="G163">
        <v>-38.4</v>
      </c>
      <c r="I163">
        <f t="shared" si="10"/>
        <v>19.301587301587304</v>
      </c>
    </row>
    <row r="164" spans="4:10" x14ac:dyDescent="0.3">
      <c r="D164">
        <v>1.5</v>
      </c>
      <c r="E164">
        <v>41</v>
      </c>
      <c r="F164">
        <v>19</v>
      </c>
      <c r="G164">
        <v>-36.200000000000003</v>
      </c>
      <c r="I164">
        <f t="shared" si="10"/>
        <v>16.775609756097563</v>
      </c>
    </row>
    <row r="165" spans="4:10" x14ac:dyDescent="0.3">
      <c r="D165">
        <v>2</v>
      </c>
      <c r="E165">
        <v>42.5</v>
      </c>
      <c r="F165">
        <v>19</v>
      </c>
      <c r="G165">
        <v>-34.200000000000003</v>
      </c>
      <c r="I165">
        <f t="shared" si="10"/>
        <v>15.289411764705884</v>
      </c>
    </row>
    <row r="166" spans="4:10" x14ac:dyDescent="0.3">
      <c r="D166">
        <v>3</v>
      </c>
      <c r="E166">
        <v>45.2</v>
      </c>
      <c r="F166">
        <v>19</v>
      </c>
      <c r="G166">
        <v>-29.8</v>
      </c>
      <c r="I166">
        <f t="shared" si="10"/>
        <v>12.526548672566372</v>
      </c>
    </row>
    <row r="167" spans="4:10" x14ac:dyDescent="0.3">
      <c r="D167">
        <v>4</v>
      </c>
      <c r="E167">
        <v>64</v>
      </c>
      <c r="F167">
        <v>19</v>
      </c>
      <c r="G167">
        <v>-25.7</v>
      </c>
      <c r="I167">
        <f t="shared" si="10"/>
        <v>7.6296875000000002</v>
      </c>
    </row>
    <row r="168" spans="4:10" x14ac:dyDescent="0.3">
      <c r="D168">
        <v>5</v>
      </c>
      <c r="E168">
        <v>69</v>
      </c>
      <c r="F168">
        <v>19</v>
      </c>
      <c r="G168">
        <v>-22</v>
      </c>
      <c r="I168">
        <f t="shared" si="10"/>
        <v>6.0579710144927539</v>
      </c>
    </row>
    <row r="169" spans="4:10" x14ac:dyDescent="0.3">
      <c r="D169">
        <v>6</v>
      </c>
      <c r="E169">
        <v>78</v>
      </c>
      <c r="F169">
        <v>19</v>
      </c>
      <c r="G169">
        <v>-18.3</v>
      </c>
      <c r="I169">
        <f t="shared" si="10"/>
        <v>4.4576923076923078</v>
      </c>
    </row>
    <row r="170" spans="4:10" x14ac:dyDescent="0.3">
      <c r="D170">
        <v>7</v>
      </c>
      <c r="E170">
        <v>83.6</v>
      </c>
      <c r="F170">
        <v>19</v>
      </c>
      <c r="G170">
        <v>-14.1</v>
      </c>
      <c r="I170">
        <f t="shared" si="10"/>
        <v>3.2045454545454546</v>
      </c>
    </row>
    <row r="171" spans="4:10" x14ac:dyDescent="0.3">
      <c r="D171">
        <v>8</v>
      </c>
      <c r="E171">
        <v>87.2</v>
      </c>
      <c r="F171">
        <v>19</v>
      </c>
      <c r="G171">
        <v>-9.92</v>
      </c>
      <c r="I171">
        <f t="shared" si="10"/>
        <v>2.1614678899082569</v>
      </c>
    </row>
    <row r="172" spans="4:10" x14ac:dyDescent="0.3">
      <c r="D172">
        <v>9</v>
      </c>
      <c r="E172">
        <v>90.2</v>
      </c>
      <c r="F172">
        <v>19</v>
      </c>
      <c r="G172">
        <v>-7.36</v>
      </c>
      <c r="I172">
        <f t="shared" si="10"/>
        <v>1.5503325942350332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Dubois, Sylvain</dc:creator>
  <cp:lastModifiedBy>Dubois, Sylvain</cp:lastModifiedBy>
  <dcterms:created xsi:type="dcterms:W3CDTF">2024-05-02T08:35:38Z</dcterms:created>
  <dcterms:modified xsi:type="dcterms:W3CDTF">2024-05-04T13:50:27Z</dcterms:modified>
</cp:coreProperties>
</file>