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sylvain/Repositories/Public/ArchitectureTemplate/ArchitectureDossier/spreadsheets/"/>
    </mc:Choice>
  </mc:AlternateContent>
  <xr:revisionPtr revIDLastSave="0" documentId="13_ncr:1_{73046E57-79E7-BF4C-8513-BA3FE1E9E713}" xr6:coauthVersionLast="45" xr6:coauthVersionMax="45" xr10:uidLastSave="{00000000-0000-0000-0000-000000000000}"/>
  <bookViews>
    <workbookView xWindow="0" yWindow="460" windowWidth="33600" windowHeight="19120" activeTab="2" xr2:uid="{00000000-000D-0000-FFFF-FFFF00000000}"/>
  </bookViews>
  <sheets>
    <sheet name="00 - Technical Parameter" sheetId="4" r:id="rId1"/>
    <sheet name="02-NONFUNCTIONALREQUIREMENTS" sheetId="5" r:id="rId2"/>
    <sheet name="03-Markdown" sheetId="6" r:id="rId3"/>
  </sheets>
  <externalReferences>
    <externalReference r:id="rId4"/>
  </externalReferences>
  <definedNames>
    <definedName name="_xlnm._FilterDatabase" localSheetId="0" hidden="1">'00 - Technical Parameter'!$B$5:$F$57</definedName>
    <definedName name="_xlnm._FilterDatabase" localSheetId="1" hidden="1">'02-NONFUNCTIONALREQUIREMENTS'!$A$3:$B$95</definedName>
    <definedName name="_xlnm._FilterDatabase" localSheetId="2" hidden="1">'03-Markdown'!$B$5:$B$110</definedName>
    <definedName name="AREA">'00 - Technical Parameter'!$D$6:$D$57</definedName>
    <definedName name="CATEGORY">'00 - Technical Parameter'!#REF!</definedName>
    <definedName name="CRITICITY">'00 - Technical Parameter'!$H$6:$H$10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6" l="1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6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C5" i="6"/>
  <c r="E24" i="5"/>
  <c r="C26" i="6"/>
  <c r="E25" i="5"/>
  <c r="C27" i="6"/>
  <c r="E26" i="5"/>
  <c r="C28" i="6"/>
  <c r="E27" i="5"/>
  <c r="C29" i="6"/>
  <c r="E28" i="5"/>
  <c r="C30" i="6"/>
  <c r="E29" i="5"/>
  <c r="C31" i="6"/>
  <c r="E30" i="5"/>
  <c r="C32" i="6"/>
  <c r="E31" i="5"/>
  <c r="C33" i="6"/>
  <c r="E32" i="5"/>
  <c r="C34" i="6"/>
  <c r="E33" i="5"/>
  <c r="C35" i="6"/>
  <c r="E34" i="5"/>
  <c r="C36" i="6"/>
  <c r="E35" i="5"/>
  <c r="C37" i="6"/>
  <c r="E36" i="5"/>
  <c r="C38" i="6"/>
  <c r="E37" i="5"/>
  <c r="C39" i="6"/>
  <c r="E38" i="5"/>
  <c r="C40" i="6"/>
  <c r="E39" i="5"/>
  <c r="C41" i="6"/>
  <c r="E40" i="5"/>
  <c r="C42" i="6"/>
  <c r="E41" i="5"/>
  <c r="C43" i="6"/>
  <c r="E42" i="5"/>
  <c r="C44" i="6"/>
  <c r="E43" i="5"/>
  <c r="C45" i="6"/>
  <c r="E44" i="5"/>
  <c r="C46" i="6"/>
  <c r="E45" i="5"/>
  <c r="C47" i="6"/>
  <c r="E46" i="5"/>
  <c r="C48" i="6"/>
  <c r="E47" i="5"/>
  <c r="C49" i="6"/>
  <c r="E48" i="5"/>
  <c r="C50" i="6"/>
  <c r="E49" i="5"/>
  <c r="C51" i="6"/>
  <c r="E50" i="5"/>
  <c r="C52" i="6"/>
  <c r="E51" i="5"/>
  <c r="C53" i="6"/>
  <c r="E52" i="5"/>
  <c r="C54" i="6"/>
  <c r="E53" i="5"/>
  <c r="C55" i="6"/>
  <c r="E54" i="5"/>
  <c r="C56" i="6"/>
  <c r="E55" i="5"/>
  <c r="C57" i="6"/>
  <c r="E56" i="5"/>
  <c r="C58" i="6"/>
  <c r="E57" i="5"/>
  <c r="C59" i="6"/>
  <c r="E58" i="5"/>
  <c r="C60" i="6"/>
  <c r="E59" i="5"/>
  <c r="C61" i="6"/>
  <c r="E60" i="5"/>
  <c r="C62" i="6"/>
  <c r="E61" i="5"/>
  <c r="C63" i="6"/>
  <c r="E62" i="5"/>
  <c r="C64" i="6"/>
  <c r="E63" i="5"/>
  <c r="C65" i="6"/>
  <c r="E64" i="5"/>
  <c r="C66" i="6"/>
  <c r="E65" i="5"/>
  <c r="C67" i="6"/>
  <c r="E66" i="5"/>
  <c r="C68" i="6"/>
  <c r="E67" i="5"/>
  <c r="C69" i="6"/>
  <c r="E68" i="5"/>
  <c r="C70" i="6"/>
  <c r="E69" i="5"/>
  <c r="C71" i="6"/>
  <c r="E70" i="5"/>
  <c r="C72" i="6"/>
  <c r="E71" i="5"/>
  <c r="C73" i="6"/>
  <c r="E72" i="5"/>
  <c r="C74" i="6"/>
  <c r="E73" i="5"/>
  <c r="C75" i="6"/>
  <c r="E74" i="5"/>
  <c r="C76" i="6"/>
  <c r="E75" i="5"/>
  <c r="C77" i="6"/>
  <c r="E76" i="5"/>
  <c r="C78" i="6"/>
  <c r="E77" i="5"/>
  <c r="C79" i="6"/>
  <c r="E78" i="5"/>
  <c r="C80" i="6"/>
  <c r="E79" i="5"/>
  <c r="C81" i="6"/>
  <c r="E80" i="5"/>
  <c r="C82" i="6"/>
  <c r="E81" i="5"/>
  <c r="C83" i="6"/>
  <c r="E82" i="5"/>
  <c r="C84" i="6"/>
  <c r="E83" i="5"/>
  <c r="C85" i="6"/>
  <c r="E84" i="5"/>
  <c r="C86" i="6"/>
  <c r="E85" i="5"/>
  <c r="C87" i="6"/>
  <c r="E86" i="5"/>
  <c r="C88" i="6"/>
  <c r="E5" i="5"/>
  <c r="C7" i="6"/>
  <c r="E6" i="5"/>
  <c r="C8" i="6"/>
  <c r="E7" i="5"/>
  <c r="C9" i="6"/>
  <c r="E8" i="5"/>
  <c r="C10" i="6"/>
  <c r="E9" i="5"/>
  <c r="C11" i="6"/>
  <c r="E10" i="5"/>
  <c r="C12" i="6"/>
  <c r="E11" i="5"/>
  <c r="C13" i="6"/>
  <c r="E12" i="5"/>
  <c r="C14" i="6"/>
  <c r="E13" i="5"/>
  <c r="C15" i="6"/>
  <c r="E14" i="5"/>
  <c r="C16" i="6"/>
  <c r="E15" i="5"/>
  <c r="C17" i="6"/>
  <c r="E16" i="5"/>
  <c r="C18" i="6"/>
  <c r="E17" i="5"/>
  <c r="C19" i="6"/>
  <c r="E18" i="5"/>
  <c r="C20" i="6"/>
  <c r="E19" i="5"/>
  <c r="C21" i="6"/>
  <c r="E20" i="5"/>
  <c r="C22" i="6"/>
  <c r="E21" i="5"/>
  <c r="C23" i="6"/>
  <c r="E22" i="5"/>
  <c r="C24" i="6"/>
  <c r="E23" i="5"/>
  <c r="C25" i="6"/>
  <c r="E4" i="5"/>
  <c r="C6" i="6"/>
  <c r="C4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F24" i="4"/>
  <c r="D8" i="5"/>
  <c r="D7" i="5"/>
  <c r="D5" i="5"/>
  <c r="D6" i="5"/>
  <c r="D9" i="5"/>
  <c r="F13" i="4"/>
  <c r="F12" i="4"/>
  <c r="F10" i="4"/>
  <c r="D10" i="5"/>
  <c r="F14" i="4"/>
  <c r="D11" i="5"/>
  <c r="D12" i="5"/>
  <c r="D13" i="5"/>
  <c r="D14" i="5"/>
  <c r="D19" i="5"/>
  <c r="D18" i="5"/>
  <c r="F17" i="4"/>
  <c r="F16" i="4"/>
  <c r="D34" i="5"/>
  <c r="F18" i="4"/>
  <c r="D35" i="5"/>
  <c r="F19" i="4"/>
  <c r="D36" i="5"/>
  <c r="F21" i="4"/>
  <c r="F20" i="4"/>
  <c r="D37" i="5"/>
  <c r="D38" i="5"/>
  <c r="F22" i="4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E87" i="5"/>
  <c r="D88" i="5"/>
  <c r="E88" i="5"/>
  <c r="F7" i="4"/>
  <c r="F6" i="4"/>
  <c r="D20" i="5"/>
  <c r="D21" i="5"/>
  <c r="D22" i="5"/>
  <c r="D23" i="5"/>
  <c r="D24" i="5"/>
  <c r="D25" i="5"/>
  <c r="D26" i="5"/>
  <c r="F9" i="4"/>
  <c r="D27" i="5"/>
  <c r="D28" i="5"/>
  <c r="D29" i="5"/>
  <c r="D30" i="5"/>
  <c r="D31" i="5"/>
  <c r="D32" i="5"/>
  <c r="D33" i="5"/>
  <c r="D16" i="5"/>
  <c r="F8" i="4"/>
  <c r="D17" i="5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3" i="4"/>
  <c r="F25" i="4"/>
  <c r="F26" i="4"/>
  <c r="F27" i="4"/>
  <c r="F28" i="4"/>
  <c r="F29" i="4"/>
  <c r="F30" i="4"/>
  <c r="F31" i="4"/>
  <c r="F32" i="4"/>
  <c r="F33" i="4"/>
  <c r="F34" i="4"/>
  <c r="F35" i="4"/>
  <c r="F11" i="4"/>
  <c r="F15" i="4"/>
  <c r="D4" i="5"/>
  <c r="D15" i="5"/>
</calcChain>
</file>

<file path=xl/sharedStrings.xml><?xml version="1.0" encoding="utf-8"?>
<sst xmlns="http://schemas.openxmlformats.org/spreadsheetml/2006/main" count="245" uniqueCount="115">
  <si>
    <t>Prefix</t>
  </si>
  <si>
    <t>Index</t>
  </si>
  <si>
    <t xml:space="preserve"> </t>
  </si>
  <si>
    <t>Comp</t>
  </si>
  <si>
    <t>Parameter</t>
  </si>
  <si>
    <t>NFR</t>
  </si>
  <si>
    <t>Disponibilité</t>
  </si>
  <si>
    <t>Performance</t>
  </si>
  <si>
    <t>Capacité</t>
  </si>
  <si>
    <t>Sécurité</t>
  </si>
  <si>
    <t>Manageabilité</t>
  </si>
  <si>
    <t>Intégrité</t>
  </si>
  <si>
    <t>Scalabilité</t>
  </si>
  <si>
    <t>Portabilité</t>
  </si>
  <si>
    <t>Contrainte</t>
  </si>
  <si>
    <t>Internationalisation</t>
  </si>
  <si>
    <t>Category</t>
  </si>
  <si>
    <t>PERF</t>
  </si>
  <si>
    <t>CAP</t>
  </si>
  <si>
    <t>MANA</t>
  </si>
  <si>
    <t>ACCES</t>
  </si>
  <si>
    <t>SCAL</t>
  </si>
  <si>
    <t>PORT</t>
  </si>
  <si>
    <t>CORPO</t>
  </si>
  <si>
    <t>STANDARD</t>
  </si>
  <si>
    <t>INTL</t>
  </si>
  <si>
    <t>GEO</t>
  </si>
  <si>
    <t>Type</t>
  </si>
  <si>
    <t>Conception</t>
  </si>
  <si>
    <t>Catégorie</t>
  </si>
  <si>
    <t>Identifiant</t>
  </si>
  <si>
    <t>Acronym</t>
  </si>
  <si>
    <t>Description</t>
  </si>
  <si>
    <t>stocker et afficher les éléments journalisés sur la plateforme en **anglais**</t>
  </si>
  <si>
    <t>stocker toutes les information de date/temps  selon la zone  **UTC Zero**</t>
  </si>
  <si>
    <t>stocker les informations de date/temps au format **ISO 8601**  Exemple : **2017-09-15T17:27:00Z**</t>
  </si>
  <si>
    <t>MAINT</t>
  </si>
  <si>
    <t>Standards</t>
  </si>
  <si>
    <t>doit être localisé en Union Européenne</t>
  </si>
  <si>
    <t>reposer sur un gestionnaire  des identités interne au SYSTEME permettant d'associer des permissions à un utilisateur</t>
  </si>
  <si>
    <t>authentifier un utilisateur anonyme en 30 secondes</t>
  </si>
  <si>
    <t>afficher 90% des pages Web en moins de 3 secondes</t>
  </si>
  <si>
    <t>afficher les pages web en moins de 15 secondes</t>
  </si>
  <si>
    <t>mettre en place des mécanismes permettant d'optimiser la qualité des données entrantes (Contrôle d'intégrité, Liste de valeurs finies)</t>
  </si>
  <si>
    <t xml:space="preserve"> promouvoir le couplage faible entre composants (internes et externes)</t>
  </si>
  <si>
    <t>accueillir  des utilisateurs **actifs/concurrents**   à hauteur de 1% des utilisateurs potentiels</t>
  </si>
  <si>
    <t>UTILISABILITE</t>
  </si>
  <si>
    <t xml:space="preserve">pouvoir répondre à **2 sollicitations** (API) concurrentes par des systèmes externes </t>
  </si>
  <si>
    <t>accueillir  des utilisateurs **courants** (Connectés au système, mais pas forcément actifs) à hauteur de 10% des utilisateurs potentiels</t>
  </si>
  <si>
    <t>programmer des plages de maintenance d'une durée de 4h par mois</t>
  </si>
  <si>
    <t>faciliter la portabilité de la solution vers différents systèmes d'hébergement (Fournisseur Cloud, Sur site)</t>
  </si>
  <si>
    <t>permettre d'adapter sa configuration à la charge utilisateurs/systèmes (Croissance/Décroissance)</t>
  </si>
  <si>
    <t>Afficher les informations de date/temps dans le fuseau horaire configuré sur le navigateur de l'utilisateur.</t>
  </si>
  <si>
    <t>stocker les informations de codes pays  au format **ISO  3166**  Exemple : **fr**</t>
  </si>
  <si>
    <t>stocker les informations d'unités monétaires au format **ISO 4217**  Exemple : **EUR**</t>
  </si>
  <si>
    <t>journaliser les évènements techniques</t>
  </si>
  <si>
    <t>journaliser les évènements 'métier' (opérations sur les données) à des fins de traçabilité</t>
  </si>
  <si>
    <t>Categorie</t>
  </si>
  <si>
    <t xml:space="preserve">accueillir  YYYY utilisateurs **potentiels**  </t>
  </si>
  <si>
    <t>reposer sur le protocole https (Combinaison entre HTTP et un protocole de chiffrement) pour opérer ses échanges entre les clients et le serveur.</t>
  </si>
  <si>
    <t>proposer une plage de service remontant une disponibilité  correspondant a un SLA de 99.9% en dehors des interruptions pour maintenance programmée</t>
  </si>
  <si>
    <t>absorber un pic de charge correspondant à **25%** de la charge totale concentrée sur un pic d'1heure.</t>
  </si>
  <si>
    <t xml:space="preserve">reposer sur un référentiel des identités fourni par un tiers externe (OpenID Connect) pour l'ensemble de ses utilisateurs (Interne/Externe) (Authentification: Identification de haut niveau : Accès à l'application) </t>
  </si>
  <si>
    <t>PREFIX</t>
  </si>
  <si>
    <t>MANDATORY</t>
  </si>
  <si>
    <t>ESSENTIAL</t>
  </si>
  <si>
    <t>OPTIONAL</t>
  </si>
  <si>
    <t>Manageability</t>
  </si>
  <si>
    <t>Maintainability</t>
  </si>
  <si>
    <t>Portability</t>
  </si>
  <si>
    <t>Recovery</t>
  </si>
  <si>
    <t>Scalability</t>
  </si>
  <si>
    <t>Security</t>
  </si>
  <si>
    <t>Regulation</t>
  </si>
  <si>
    <t>Integrity</t>
  </si>
  <si>
    <t>integration</t>
  </si>
  <si>
    <t>Reliability</t>
  </si>
  <si>
    <t>Geolocation</t>
  </si>
  <si>
    <t>Availability</t>
  </si>
  <si>
    <t>Corporate</t>
  </si>
  <si>
    <t>Capacity</t>
  </si>
  <si>
    <t>Accessibility</t>
  </si>
  <si>
    <t>Requirement</t>
  </si>
  <si>
    <t>Level</t>
  </si>
  <si>
    <t>AVAIL</t>
  </si>
  <si>
    <t>RELIA</t>
  </si>
  <si>
    <t>INTEGRATION</t>
  </si>
  <si>
    <t>INTEGRITY</t>
  </si>
  <si>
    <t>REGUL</t>
  </si>
  <si>
    <t>RECOV</t>
  </si>
  <si>
    <t>SECU</t>
  </si>
  <si>
    <t>Quality</t>
  </si>
  <si>
    <t>Constraint</t>
  </si>
  <si>
    <t>Technical</t>
  </si>
  <si>
    <t>Execution</t>
  </si>
  <si>
    <t>Usability</t>
  </si>
  <si>
    <t>Business</t>
  </si>
  <si>
    <t>Markdown</t>
  </si>
  <si>
    <t>The following lines can be copied and pasted into the markdown</t>
  </si>
  <si>
    <t>TERMS</t>
  </si>
  <si>
    <t>roduction phrase</t>
  </si>
  <si>
    <t>The system</t>
  </si>
  <si>
    <t>Non Functional requirements</t>
  </si>
  <si>
    <t>Assumption</t>
  </si>
  <si>
    <t>must implement a continuous integration and deployment chain (DEVOPS - CI / CD) in order to allow optimized time to market (TTM).</t>
  </si>
  <si>
    <t>allow the display of its WEB screens with a minimum resolution of 1024 * 768</t>
  </si>
  <si>
    <t>allow the display of its WEB screens with the browser ** Chrome ** Version 75.0. on Windows 10 (64 Bits).</t>
  </si>
  <si>
    <t>be tested with a display of its WEB screens with the browser ** Firefox ** Version 68 on Windows 10 (64 Bits).</t>
  </si>
  <si>
    <t>be tested with a display of its WEB screens with the browser ** Safari ** Version 12 on MacOs Mojave.</t>
  </si>
  <si>
    <t>allow the display of its WEB screens in a "responsive" approach allowing the management of 'Tablet' orientations</t>
  </si>
  <si>
    <t>allow data segregation by client ("Multi-tenant")</t>
  </si>
  <si>
    <t>display all labels of its interfaces in ** French ** by default</t>
  </si>
  <si>
    <t>allow the display of the labels of its interfaces in other languages(Right-To-Left) by loading a configuration file on the server, depending on the configuration of the calling browser.</t>
  </si>
  <si>
    <t>Origin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</si>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</sst>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sz val="14"/>
      <color theme="4"/>
      <name val="Cambria"/>
      <family val="1"/>
    </font>
    <font>
      <sz val="8"/>
      <color rgb="FF6A655B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6"/>
      <color indexed="63"/>
      <name val="IBM Plex Sans"/>
    </font>
    <font>
      <b/>
      <sz val="6"/>
      <color indexed="63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b/>
      <sz val="6"/>
      <color theme="1"/>
      <name val="IBM Plex Sans"/>
    </font>
    <font>
      <b/>
      <sz val="10"/>
      <color theme="1"/>
      <name val="IBM Plex Sans"/>
    </font>
    <font>
      <sz val="6"/>
      <color theme="1"/>
      <name val="IBM Plex Sans"/>
    </font>
    <font>
      <sz val="10"/>
      <color theme="4"/>
      <name val="IBM Plex Sans"/>
    </font>
    <font>
      <b/>
      <sz val="8"/>
      <color theme="1"/>
      <name val="IBM Plex Sans"/>
    </font>
    <font>
      <b/>
      <sz val="8"/>
      <color theme="0"/>
      <name val="IBM Plex Sans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20"/>
      <color rgb="FFFFFFFF"/>
      <name val="IBM Plex Sans"/>
    </font>
    <font>
      <b/>
      <sz val="16"/>
      <color theme="7"/>
      <name val="IBM Plex Sans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 style="thin">
        <color rgb="FFB7B3AB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11" fillId="6" borderId="7" applyNumberFormat="0" applyFill="0" applyBorder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8" fillId="3" borderId="0" xfId="3" applyFont="1" applyFill="1" applyBorder="1" applyAlignment="1">
      <alignment horizontal="left" vertical="center"/>
    </xf>
    <xf numFmtId="0" fontId="2" fillId="0" borderId="0" xfId="0" applyFont="1"/>
    <xf numFmtId="0" fontId="9" fillId="0" borderId="0" xfId="4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 wrapText="1"/>
    </xf>
    <xf numFmtId="9" fontId="4" fillId="0" borderId="9" xfId="2" applyFont="1" applyFill="1" applyBorder="1" applyAlignment="1">
      <alignment horizontal="left" vertical="center" wrapText="1"/>
    </xf>
    <xf numFmtId="9" fontId="4" fillId="0" borderId="11" xfId="2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9" fontId="4" fillId="0" borderId="13" xfId="2" applyFont="1" applyFill="1" applyBorder="1" applyAlignment="1">
      <alignment horizontal="left" vertical="center" wrapText="1"/>
    </xf>
    <xf numFmtId="9" fontId="4" fillId="0" borderId="14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4" fillId="0" borderId="0" xfId="1" applyFont="1" applyFill="1" applyBorder="1" applyAlignment="1" applyProtection="1">
      <alignment horizontal="right" vertical="center" wrapText="1"/>
    </xf>
    <xf numFmtId="0" fontId="15" fillId="0" borderId="0" xfId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horizontal="right" vertical="center" wrapText="1"/>
    </xf>
    <xf numFmtId="0" fontId="19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3" fillId="0" borderId="0" xfId="4" applyFont="1" applyFill="1" applyBorder="1" applyAlignment="1">
      <alignment horizontal="left" vertical="center"/>
    </xf>
    <xf numFmtId="0" fontId="17" fillId="2" borderId="5" xfId="0" quotePrefix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left" vertical="center" wrapText="1"/>
    </xf>
    <xf numFmtId="0" fontId="25" fillId="8" borderId="24" xfId="0" applyFont="1" applyFill="1" applyBorder="1" applyAlignment="1">
      <alignment horizontal="center" vertical="center" wrapText="1"/>
    </xf>
    <xf numFmtId="9" fontId="10" fillId="5" borderId="25" xfId="2" applyFont="1" applyFill="1" applyBorder="1" applyAlignment="1">
      <alignment horizontal="left" vertical="center" indent="1"/>
    </xf>
    <xf numFmtId="9" fontId="10" fillId="5" borderId="26" xfId="2" applyFont="1" applyFill="1" applyBorder="1" applyAlignment="1">
      <alignment horizontal="left" vertical="center" indent="1"/>
    </xf>
    <xf numFmtId="0" fontId="0" fillId="0" borderId="27" xfId="0" applyBorder="1"/>
    <xf numFmtId="0" fontId="0" fillId="0" borderId="28" xfId="0" applyBorder="1"/>
    <xf numFmtId="0" fontId="25" fillId="4" borderId="3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0" fontId="28" fillId="0" borderId="9" xfId="0" applyFont="1" applyBorder="1" applyAlignment="1">
      <alignment vertical="center" wrapText="1"/>
    </xf>
    <xf numFmtId="0" fontId="29" fillId="3" borderId="0" xfId="3" applyFont="1" applyFill="1" applyBorder="1" applyAlignment="1">
      <alignment horizontal="left" vertical="center"/>
    </xf>
    <xf numFmtId="0" fontId="30" fillId="7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5" fillId="8" borderId="0" xfId="0" applyFont="1" applyFill="1" applyBorder="1" applyAlignment="1">
      <alignment horizontal="center" vertical="center" wrapText="1"/>
    </xf>
  </cellXfs>
  <cellStyles count="5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1" xfId="1" builtinId="16"/>
    <cellStyle name="Heading 2" xfId="4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Per cent" xfId="2" builtinId="5"/>
    <cellStyle name="Summary Values" xfId="5" xr:uid="{00000000-0005-0000-0000-000030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tecture-Glossary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- Terms"/>
      <sheetName val="01 - Acronyms"/>
      <sheetName val="02 - Markdown Ex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showRuler="0" topLeftCell="E4" zoomScale="212" workbookViewId="0">
      <selection activeCell="K5" sqref="K5"/>
    </sheetView>
  </sheetViews>
  <sheetFormatPr baseColWidth="10" defaultColWidth="8.83203125" defaultRowHeight="15" x14ac:dyDescent="0.2"/>
  <cols>
    <col min="1" max="1" width="7.5" customWidth="1"/>
    <col min="2" max="4" width="12.5" customWidth="1"/>
    <col min="5" max="5" width="18" customWidth="1"/>
    <col min="6" max="6" width="27.83203125" customWidth="1"/>
    <col min="7" max="7" width="2.33203125" customWidth="1"/>
    <col min="8" max="8" width="19.1640625" customWidth="1"/>
  </cols>
  <sheetData>
    <row r="1" spans="1:11" s="1" customFormat="1" ht="24" customHeight="1" x14ac:dyDescent="0.2">
      <c r="A1" s="1" t="s">
        <v>4</v>
      </c>
      <c r="K1" s="1" t="s">
        <v>2</v>
      </c>
    </row>
    <row r="3" spans="1:11" x14ac:dyDescent="0.2">
      <c r="A3" s="2" t="s">
        <v>0</v>
      </c>
      <c r="B3" t="s">
        <v>63</v>
      </c>
      <c r="C3" s="2"/>
    </row>
    <row r="4" spans="1:11" ht="19" thickBot="1" x14ac:dyDescent="0.25">
      <c r="B4" s="3"/>
      <c r="H4" s="3"/>
    </row>
    <row r="5" spans="1:11" ht="25" thickBot="1" x14ac:dyDescent="0.25">
      <c r="B5" s="35" t="s">
        <v>27</v>
      </c>
      <c r="C5" s="35" t="s">
        <v>16</v>
      </c>
      <c r="D5" s="35" t="s">
        <v>82</v>
      </c>
      <c r="E5" s="35" t="s">
        <v>31</v>
      </c>
      <c r="F5" s="35" t="s">
        <v>57</v>
      </c>
      <c r="H5" s="40" t="s">
        <v>83</v>
      </c>
      <c r="J5" s="64" t="s">
        <v>100</v>
      </c>
      <c r="K5" t="s">
        <v>101</v>
      </c>
    </row>
    <row r="6" spans="1:11" ht="16" thickTop="1" x14ac:dyDescent="0.2">
      <c r="B6" s="10" t="s">
        <v>91</v>
      </c>
      <c r="C6" s="57" t="s">
        <v>94</v>
      </c>
      <c r="D6" s="5" t="s">
        <v>81</v>
      </c>
      <c r="E6" s="5" t="s">
        <v>20</v>
      </c>
      <c r="F6" s="6" t="str">
        <f t="shared" ref="F6:F37" si="0">IF(D6="","",B6&amp;"\"&amp;C6&amp;"\"&amp;D6)</f>
        <v>Quality\Execution\Accessibility</v>
      </c>
      <c r="H6" s="41" t="s">
        <v>64</v>
      </c>
    </row>
    <row r="7" spans="1:11" x14ac:dyDescent="0.2">
      <c r="B7" s="10" t="s">
        <v>91</v>
      </c>
      <c r="C7" s="57" t="s">
        <v>94</v>
      </c>
      <c r="D7" s="5" t="s">
        <v>80</v>
      </c>
      <c r="E7" s="5" t="s">
        <v>18</v>
      </c>
      <c r="F7" s="6" t="str">
        <f t="shared" si="0"/>
        <v>Quality\Execution\Capacity</v>
      </c>
      <c r="H7" s="42" t="s">
        <v>65</v>
      </c>
    </row>
    <row r="8" spans="1:11" x14ac:dyDescent="0.2">
      <c r="B8" s="10" t="s">
        <v>14</v>
      </c>
      <c r="C8" s="4" t="s">
        <v>96</v>
      </c>
      <c r="D8" s="5" t="s">
        <v>79</v>
      </c>
      <c r="E8" s="5" t="s">
        <v>23</v>
      </c>
      <c r="F8" s="6" t="str">
        <f t="shared" si="0"/>
        <v>Contrainte\Business\Corporate</v>
      </c>
      <c r="H8" s="42" t="s">
        <v>66</v>
      </c>
    </row>
    <row r="9" spans="1:11" x14ac:dyDescent="0.2">
      <c r="B9" s="10" t="s">
        <v>91</v>
      </c>
      <c r="C9" s="57" t="s">
        <v>94</v>
      </c>
      <c r="D9" s="5" t="s">
        <v>78</v>
      </c>
      <c r="E9" s="5" t="s">
        <v>84</v>
      </c>
      <c r="F9" s="6" t="str">
        <f t="shared" si="0"/>
        <v>Quality\Execution\Availability</v>
      </c>
      <c r="H9" s="43"/>
    </row>
    <row r="10" spans="1:11" ht="16" thickBot="1" x14ac:dyDescent="0.25">
      <c r="B10" s="10" t="s">
        <v>14</v>
      </c>
      <c r="C10" s="4" t="s">
        <v>93</v>
      </c>
      <c r="D10" s="5" t="s">
        <v>77</v>
      </c>
      <c r="E10" s="5" t="s">
        <v>26</v>
      </c>
      <c r="F10" s="6" t="str">
        <f t="shared" si="0"/>
        <v>Contrainte\Technical\Geolocation</v>
      </c>
      <c r="H10" s="44"/>
    </row>
    <row r="11" spans="1:11" x14ac:dyDescent="0.2">
      <c r="B11" s="10" t="s">
        <v>91</v>
      </c>
      <c r="C11" s="57" t="s">
        <v>94</v>
      </c>
      <c r="D11" s="5" t="s">
        <v>76</v>
      </c>
      <c r="E11" s="5" t="s">
        <v>85</v>
      </c>
      <c r="F11" s="6" t="str">
        <f t="shared" si="0"/>
        <v>Quality\Execution\Reliability</v>
      </c>
    </row>
    <row r="12" spans="1:11" x14ac:dyDescent="0.2">
      <c r="B12" s="10" t="s">
        <v>14</v>
      </c>
      <c r="C12" s="4" t="s">
        <v>93</v>
      </c>
      <c r="D12" s="5" t="s">
        <v>75</v>
      </c>
      <c r="E12" s="5" t="s">
        <v>86</v>
      </c>
      <c r="F12" s="6" t="str">
        <f t="shared" si="0"/>
        <v>Contrainte\Technical\integration</v>
      </c>
    </row>
    <row r="13" spans="1:11" x14ac:dyDescent="0.2">
      <c r="B13" s="10" t="s">
        <v>91</v>
      </c>
      <c r="C13" s="57" t="s">
        <v>94</v>
      </c>
      <c r="D13" s="5" t="s">
        <v>74</v>
      </c>
      <c r="E13" s="5" t="s">
        <v>87</v>
      </c>
      <c r="F13" s="6" t="str">
        <f t="shared" si="0"/>
        <v>Quality\Execution\Integrity</v>
      </c>
    </row>
    <row r="14" spans="1:11" x14ac:dyDescent="0.2">
      <c r="B14" s="10" t="s">
        <v>14</v>
      </c>
      <c r="C14" s="4" t="s">
        <v>93</v>
      </c>
      <c r="D14" s="5" t="s">
        <v>15</v>
      </c>
      <c r="E14" s="5" t="s">
        <v>25</v>
      </c>
      <c r="F14" s="6" t="str">
        <f t="shared" si="0"/>
        <v>Contrainte\Technical\Internationalisation</v>
      </c>
    </row>
    <row r="15" spans="1:11" x14ac:dyDescent="0.2">
      <c r="B15" s="10" t="s">
        <v>14</v>
      </c>
      <c r="C15" s="4" t="s">
        <v>96</v>
      </c>
      <c r="D15" s="5" t="s">
        <v>73</v>
      </c>
      <c r="E15" s="5" t="s">
        <v>88</v>
      </c>
      <c r="F15" s="6" t="str">
        <f t="shared" si="0"/>
        <v>Contrainte\Business\Regulation</v>
      </c>
    </row>
    <row r="16" spans="1:11" x14ac:dyDescent="0.2">
      <c r="B16" s="10" t="s">
        <v>91</v>
      </c>
      <c r="C16" s="4" t="s">
        <v>28</v>
      </c>
      <c r="D16" s="5" t="s">
        <v>68</v>
      </c>
      <c r="E16" s="5" t="s">
        <v>36</v>
      </c>
      <c r="F16" s="6" t="str">
        <f t="shared" si="0"/>
        <v>Quality\Conception\Maintainability</v>
      </c>
    </row>
    <row r="17" spans="2:6" x14ac:dyDescent="0.2">
      <c r="B17" s="10" t="s">
        <v>91</v>
      </c>
      <c r="C17" s="57" t="s">
        <v>94</v>
      </c>
      <c r="D17" s="5" t="s">
        <v>67</v>
      </c>
      <c r="E17" s="5" t="s">
        <v>19</v>
      </c>
      <c r="F17" s="6" t="str">
        <f t="shared" si="0"/>
        <v>Quality\Execution\Manageability</v>
      </c>
    </row>
    <row r="18" spans="2:6" x14ac:dyDescent="0.2">
      <c r="B18" s="10" t="s">
        <v>91</v>
      </c>
      <c r="C18" s="57" t="s">
        <v>94</v>
      </c>
      <c r="D18" s="5" t="s">
        <v>7</v>
      </c>
      <c r="E18" s="5" t="s">
        <v>17</v>
      </c>
      <c r="F18" s="6" t="str">
        <f t="shared" si="0"/>
        <v>Quality\Execution\Performance</v>
      </c>
    </row>
    <row r="19" spans="2:6" x14ac:dyDescent="0.2">
      <c r="B19" s="10" t="s">
        <v>91</v>
      </c>
      <c r="C19" s="4" t="s">
        <v>28</v>
      </c>
      <c r="D19" s="5" t="s">
        <v>69</v>
      </c>
      <c r="E19" s="5" t="s">
        <v>22</v>
      </c>
      <c r="F19" s="6" t="str">
        <f t="shared" si="0"/>
        <v>Quality\Conception\Portability</v>
      </c>
    </row>
    <row r="20" spans="2:6" x14ac:dyDescent="0.2">
      <c r="B20" s="10" t="s">
        <v>91</v>
      </c>
      <c r="C20" s="4" t="s">
        <v>28</v>
      </c>
      <c r="D20" s="5" t="s">
        <v>70</v>
      </c>
      <c r="E20" s="5" t="s">
        <v>89</v>
      </c>
      <c r="F20" s="6" t="str">
        <f t="shared" si="0"/>
        <v>Quality\Conception\Recovery</v>
      </c>
    </row>
    <row r="21" spans="2:6" x14ac:dyDescent="0.2">
      <c r="B21" s="10" t="s">
        <v>91</v>
      </c>
      <c r="C21" s="4" t="s">
        <v>28</v>
      </c>
      <c r="D21" s="5" t="s">
        <v>71</v>
      </c>
      <c r="E21" s="5" t="s">
        <v>21</v>
      </c>
      <c r="F21" s="6" t="str">
        <f t="shared" si="0"/>
        <v>Quality\Conception\Scalability</v>
      </c>
    </row>
    <row r="22" spans="2:6" x14ac:dyDescent="0.2">
      <c r="B22" s="10" t="s">
        <v>91</v>
      </c>
      <c r="C22" s="57" t="s">
        <v>94</v>
      </c>
      <c r="D22" s="5" t="s">
        <v>72</v>
      </c>
      <c r="E22" s="5" t="s">
        <v>90</v>
      </c>
      <c r="F22" s="6" t="str">
        <f t="shared" si="0"/>
        <v>Quality\Execution\Security</v>
      </c>
    </row>
    <row r="23" spans="2:6" x14ac:dyDescent="0.2">
      <c r="B23" s="10" t="s">
        <v>92</v>
      </c>
      <c r="C23" s="4" t="s">
        <v>93</v>
      </c>
      <c r="D23" s="5" t="s">
        <v>37</v>
      </c>
      <c r="E23" s="5" t="s">
        <v>24</v>
      </c>
      <c r="F23" s="6" t="str">
        <f t="shared" si="0"/>
        <v>Constraint\Technical\Standards</v>
      </c>
    </row>
    <row r="24" spans="2:6" x14ac:dyDescent="0.2">
      <c r="B24" s="56" t="s">
        <v>91</v>
      </c>
      <c r="C24" s="4" t="s">
        <v>94</v>
      </c>
      <c r="D24" s="5" t="s">
        <v>95</v>
      </c>
      <c r="E24" s="5" t="s">
        <v>46</v>
      </c>
      <c r="F24" s="6" t="str">
        <f t="shared" si="0"/>
        <v>Quality\Execution\Usability</v>
      </c>
    </row>
    <row r="25" spans="2:6" x14ac:dyDescent="0.2">
      <c r="B25" s="10"/>
      <c r="C25" s="4"/>
      <c r="D25" s="5"/>
      <c r="E25" s="5"/>
      <c r="F25" s="6" t="str">
        <f t="shared" si="0"/>
        <v/>
      </c>
    </row>
    <row r="26" spans="2:6" x14ac:dyDescent="0.2">
      <c r="B26" s="10"/>
      <c r="C26" s="4"/>
      <c r="D26" s="5"/>
      <c r="E26" s="5"/>
      <c r="F26" s="6" t="str">
        <f t="shared" si="0"/>
        <v/>
      </c>
    </row>
    <row r="27" spans="2:6" x14ac:dyDescent="0.2">
      <c r="B27" s="10"/>
      <c r="C27" s="4"/>
      <c r="D27" s="5"/>
      <c r="E27" s="5"/>
      <c r="F27" s="6" t="str">
        <f t="shared" si="0"/>
        <v/>
      </c>
    </row>
    <row r="28" spans="2:6" x14ac:dyDescent="0.2">
      <c r="B28" s="10"/>
      <c r="C28" s="4"/>
      <c r="D28" s="5"/>
      <c r="E28" s="5"/>
      <c r="F28" s="6" t="str">
        <f t="shared" si="0"/>
        <v/>
      </c>
    </row>
    <row r="29" spans="2:6" x14ac:dyDescent="0.2">
      <c r="B29" s="10"/>
      <c r="C29" s="4"/>
      <c r="D29" s="5"/>
      <c r="E29" s="5"/>
      <c r="F29" s="6" t="str">
        <f t="shared" si="0"/>
        <v/>
      </c>
    </row>
    <row r="30" spans="2:6" x14ac:dyDescent="0.2">
      <c r="B30" s="10"/>
      <c r="C30" s="4"/>
      <c r="D30" s="5"/>
      <c r="E30" s="5"/>
      <c r="F30" s="6" t="str">
        <f t="shared" si="0"/>
        <v/>
      </c>
    </row>
    <row r="31" spans="2:6" x14ac:dyDescent="0.2">
      <c r="B31" s="10"/>
      <c r="C31" s="4"/>
      <c r="D31" s="5"/>
      <c r="E31" s="5"/>
      <c r="F31" s="6" t="str">
        <f t="shared" si="0"/>
        <v/>
      </c>
    </row>
    <row r="32" spans="2:6" x14ac:dyDescent="0.2">
      <c r="B32" s="10"/>
      <c r="C32" s="4"/>
      <c r="D32" s="5"/>
      <c r="E32" s="5"/>
      <c r="F32" s="6" t="str">
        <f t="shared" si="0"/>
        <v/>
      </c>
    </row>
    <row r="33" spans="2:6" x14ac:dyDescent="0.2">
      <c r="B33" s="10"/>
      <c r="C33" s="4"/>
      <c r="D33" s="5"/>
      <c r="E33" s="5"/>
      <c r="F33" s="6" t="str">
        <f t="shared" si="0"/>
        <v/>
      </c>
    </row>
    <row r="34" spans="2:6" x14ac:dyDescent="0.2">
      <c r="B34" s="10"/>
      <c r="C34" s="4"/>
      <c r="D34" s="5"/>
      <c r="E34" s="5"/>
      <c r="F34" s="6" t="str">
        <f t="shared" si="0"/>
        <v/>
      </c>
    </row>
    <row r="35" spans="2:6" x14ac:dyDescent="0.2">
      <c r="B35" s="10"/>
      <c r="C35" s="4"/>
      <c r="D35" s="5"/>
      <c r="E35" s="5"/>
      <c r="F35" s="6" t="str">
        <f t="shared" si="0"/>
        <v/>
      </c>
    </row>
    <row r="36" spans="2:6" x14ac:dyDescent="0.2">
      <c r="B36" s="10"/>
      <c r="C36" s="4"/>
      <c r="D36" s="5"/>
      <c r="E36" s="5"/>
      <c r="F36" s="6" t="str">
        <f t="shared" si="0"/>
        <v/>
      </c>
    </row>
    <row r="37" spans="2:6" x14ac:dyDescent="0.2">
      <c r="B37" s="10"/>
      <c r="C37" s="4"/>
      <c r="D37" s="5"/>
      <c r="E37" s="5"/>
      <c r="F37" s="6" t="str">
        <f t="shared" si="0"/>
        <v/>
      </c>
    </row>
    <row r="38" spans="2:6" x14ac:dyDescent="0.2">
      <c r="B38" s="10"/>
      <c r="C38" s="4"/>
      <c r="D38" s="5"/>
      <c r="E38" s="5"/>
      <c r="F38" s="6" t="str">
        <f t="shared" ref="F38:F57" si="1">IF(D38="","",B38&amp;"\"&amp;C38&amp;"\"&amp;D38)</f>
        <v/>
      </c>
    </row>
    <row r="39" spans="2:6" x14ac:dyDescent="0.2">
      <c r="B39" s="10"/>
      <c r="C39" s="4"/>
      <c r="D39" s="5"/>
      <c r="E39" s="5"/>
      <c r="F39" s="6" t="str">
        <f t="shared" si="1"/>
        <v/>
      </c>
    </row>
    <row r="40" spans="2:6" x14ac:dyDescent="0.2">
      <c r="B40" s="10"/>
      <c r="C40" s="4"/>
      <c r="D40" s="5"/>
      <c r="E40" s="5"/>
      <c r="F40" s="6" t="str">
        <f t="shared" si="1"/>
        <v/>
      </c>
    </row>
    <row r="41" spans="2:6" x14ac:dyDescent="0.2">
      <c r="B41" s="10"/>
      <c r="C41" s="4"/>
      <c r="D41" s="5"/>
      <c r="E41" s="5"/>
      <c r="F41" s="6" t="str">
        <f t="shared" si="1"/>
        <v/>
      </c>
    </row>
    <row r="42" spans="2:6" x14ac:dyDescent="0.2">
      <c r="B42" s="10"/>
      <c r="C42" s="4"/>
      <c r="D42" s="5"/>
      <c r="E42" s="5"/>
      <c r="F42" s="6" t="str">
        <f t="shared" si="1"/>
        <v/>
      </c>
    </row>
    <row r="43" spans="2:6" x14ac:dyDescent="0.2">
      <c r="B43" s="10"/>
      <c r="C43" s="4"/>
      <c r="D43" s="5"/>
      <c r="E43" s="5"/>
      <c r="F43" s="6" t="str">
        <f t="shared" si="1"/>
        <v/>
      </c>
    </row>
    <row r="44" spans="2:6" x14ac:dyDescent="0.2">
      <c r="B44" s="10"/>
      <c r="C44" s="4"/>
      <c r="D44" s="5"/>
      <c r="E44" s="5"/>
      <c r="F44" s="6" t="str">
        <f t="shared" si="1"/>
        <v/>
      </c>
    </row>
    <row r="45" spans="2:6" x14ac:dyDescent="0.2">
      <c r="B45" s="10"/>
      <c r="C45" s="4"/>
      <c r="D45" s="5"/>
      <c r="E45" s="5"/>
      <c r="F45" s="6" t="str">
        <f t="shared" si="1"/>
        <v/>
      </c>
    </row>
    <row r="46" spans="2:6" x14ac:dyDescent="0.2">
      <c r="B46" s="10"/>
      <c r="C46" s="4"/>
      <c r="D46" s="5"/>
      <c r="E46" s="5"/>
      <c r="F46" s="6" t="str">
        <f t="shared" si="1"/>
        <v/>
      </c>
    </row>
    <row r="47" spans="2:6" x14ac:dyDescent="0.2">
      <c r="B47" s="10"/>
      <c r="C47" s="4"/>
      <c r="D47" s="5"/>
      <c r="E47" s="5"/>
      <c r="F47" s="6" t="str">
        <f t="shared" si="1"/>
        <v/>
      </c>
    </row>
    <row r="48" spans="2:6" x14ac:dyDescent="0.2">
      <c r="B48" s="10"/>
      <c r="C48" s="4"/>
      <c r="D48" s="5"/>
      <c r="E48" s="5"/>
      <c r="F48" s="6" t="str">
        <f t="shared" si="1"/>
        <v/>
      </c>
    </row>
    <row r="49" spans="2:6" x14ac:dyDescent="0.2">
      <c r="B49" s="10"/>
      <c r="C49" s="4"/>
      <c r="D49" s="5"/>
      <c r="E49" s="5"/>
      <c r="F49" s="6" t="str">
        <f t="shared" si="1"/>
        <v/>
      </c>
    </row>
    <row r="50" spans="2:6" x14ac:dyDescent="0.2">
      <c r="B50" s="10"/>
      <c r="C50" s="4"/>
      <c r="D50" s="5"/>
      <c r="E50" s="5"/>
      <c r="F50" s="6" t="str">
        <f t="shared" si="1"/>
        <v/>
      </c>
    </row>
    <row r="51" spans="2:6" x14ac:dyDescent="0.2">
      <c r="B51" s="10"/>
      <c r="C51" s="4"/>
      <c r="D51" s="5"/>
      <c r="E51" s="5"/>
      <c r="F51" s="6" t="str">
        <f t="shared" si="1"/>
        <v/>
      </c>
    </row>
    <row r="52" spans="2:6" x14ac:dyDescent="0.2">
      <c r="B52" s="10"/>
      <c r="C52" s="4"/>
      <c r="D52" s="5"/>
      <c r="E52" s="5"/>
      <c r="F52" s="6" t="str">
        <f t="shared" si="1"/>
        <v/>
      </c>
    </row>
    <row r="53" spans="2:6" x14ac:dyDescent="0.2">
      <c r="B53" s="10"/>
      <c r="C53" s="4"/>
      <c r="D53" s="5"/>
      <c r="E53" s="5"/>
      <c r="F53" s="6" t="str">
        <f t="shared" si="1"/>
        <v/>
      </c>
    </row>
    <row r="54" spans="2:6" x14ac:dyDescent="0.2">
      <c r="B54" s="10"/>
      <c r="C54" s="4"/>
      <c r="D54" s="5"/>
      <c r="E54" s="5"/>
      <c r="F54" s="6" t="str">
        <f t="shared" si="1"/>
        <v/>
      </c>
    </row>
    <row r="55" spans="2:6" x14ac:dyDescent="0.2">
      <c r="B55" s="10"/>
      <c r="C55" s="4"/>
      <c r="D55" s="5"/>
      <c r="E55" s="5"/>
      <c r="F55" s="6" t="str">
        <f t="shared" si="1"/>
        <v/>
      </c>
    </row>
    <row r="56" spans="2:6" x14ac:dyDescent="0.2">
      <c r="B56" s="10"/>
      <c r="C56" s="4"/>
      <c r="D56" s="5"/>
      <c r="E56" s="5"/>
      <c r="F56" s="6" t="str">
        <f t="shared" si="1"/>
        <v/>
      </c>
    </row>
    <row r="57" spans="2:6" ht="16" thickBot="1" x14ac:dyDescent="0.25">
      <c r="B57" s="11"/>
      <c r="C57" s="7"/>
      <c r="D57" s="8"/>
      <c r="E57" s="8"/>
      <c r="F57" s="9" t="str">
        <f t="shared" si="1"/>
        <v/>
      </c>
    </row>
  </sheetData>
  <autoFilter ref="B5:F57" xr:uid="{24E171FD-9A85-444A-A0EA-074ACCB34B17}"/>
  <sortState xmlns:xlrd2="http://schemas.microsoft.com/office/spreadsheetml/2017/richdata2" ref="B6:F57">
    <sortCondition ref="D6:D5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showRuler="0" zoomScale="180" zoomScaleNormal="180" zoomScalePageLayoutView="130"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3.6640625" style="20" customWidth="1"/>
    <col min="2" max="2" width="9.33203125" style="21" bestFit="1" customWidth="1"/>
    <col min="3" max="3" width="2.5" style="22" customWidth="1"/>
    <col min="4" max="4" width="26.83203125" style="23" hidden="1" customWidth="1"/>
    <col min="5" max="5" width="14.6640625" style="23" bestFit="1" customWidth="1"/>
    <col min="6" max="6" width="46.5" style="24" customWidth="1"/>
    <col min="7" max="7" width="11.6640625" style="25" customWidth="1"/>
    <col min="8" max="9" width="11.6640625" style="26" customWidth="1"/>
    <col min="10" max="16384" width="8.83203125" style="20"/>
  </cols>
  <sheetData>
    <row r="1" spans="1:9" s="1" customFormat="1" ht="24" customHeight="1" thickBot="1" x14ac:dyDescent="0.25">
      <c r="A1" s="1" t="s">
        <v>102</v>
      </c>
    </row>
    <row r="2" spans="1:9" s="19" customFormat="1" ht="21" hidden="1" thickBot="1" x14ac:dyDescent="0.25">
      <c r="A2" s="12" t="s">
        <v>31</v>
      </c>
      <c r="B2" s="13" t="s">
        <v>5</v>
      </c>
      <c r="C2" s="14"/>
      <c r="D2" s="15"/>
      <c r="E2" s="15"/>
      <c r="F2" s="16"/>
      <c r="G2" s="17"/>
      <c r="H2" s="18"/>
      <c r="I2" s="18"/>
    </row>
    <row r="3" spans="1:9" ht="16" thickBot="1" x14ac:dyDescent="0.25">
      <c r="A3" s="45" t="s">
        <v>1</v>
      </c>
      <c r="B3" s="46" t="s">
        <v>3</v>
      </c>
      <c r="C3" s="47"/>
      <c r="D3" s="36" t="s">
        <v>29</v>
      </c>
      <c r="E3" s="35" t="s">
        <v>30</v>
      </c>
      <c r="F3" s="35" t="s">
        <v>32</v>
      </c>
      <c r="G3" s="35" t="s">
        <v>113</v>
      </c>
      <c r="H3" s="37" t="s">
        <v>83</v>
      </c>
      <c r="I3" s="28"/>
    </row>
    <row r="4" spans="1:9" ht="25" thickTop="1" x14ac:dyDescent="0.2">
      <c r="A4" s="29">
        <v>1</v>
      </c>
      <c r="B4" s="48" t="s">
        <v>67</v>
      </c>
      <c r="C4" s="30"/>
      <c r="D4" s="49" t="str">
        <f>IF(B4="","",VLOOKUP(B4,'00 - Technical Parameter'!$D$6:$F$57,3))</f>
        <v>Contrainte\Technical\Geolocation</v>
      </c>
      <c r="E4" s="33" t="str">
        <f>IF(B4="","",'00 - Technical Parameter'!$B$3&amp;"_"&amp;$B$2&amp;"_"&amp;A4)</f>
        <v>PREFIX_NFR_1</v>
      </c>
      <c r="F4" s="31" t="s">
        <v>104</v>
      </c>
      <c r="G4" s="32" t="s">
        <v>103</v>
      </c>
      <c r="H4" s="38" t="s">
        <v>65</v>
      </c>
      <c r="I4" s="34"/>
    </row>
    <row r="5" spans="1:9" ht="24" x14ac:dyDescent="0.2">
      <c r="A5" s="29">
        <f>A4+1</f>
        <v>2</v>
      </c>
      <c r="B5" s="48" t="s">
        <v>95</v>
      </c>
      <c r="C5" s="30"/>
      <c r="D5" s="49" t="str">
        <f>IF(B5="","",VLOOKUP(B5,'00 - Technical Parameter'!$D$6:$F$57,3))</f>
        <v>Quality\Execution\Usability</v>
      </c>
      <c r="E5" s="33" t="str">
        <f>IF(B5="","",'00 - Technical Parameter'!$B$3&amp;"_"&amp;$B$2&amp;"_"&amp;A5)</f>
        <v>PREFIX_NFR_2</v>
      </c>
      <c r="F5" s="31" t="s">
        <v>105</v>
      </c>
      <c r="G5" s="32" t="s">
        <v>103</v>
      </c>
      <c r="H5" s="38" t="s">
        <v>65</v>
      </c>
      <c r="I5" s="34"/>
    </row>
    <row r="6" spans="1:9" ht="24" x14ac:dyDescent="0.2">
      <c r="A6" s="29">
        <f t="shared" ref="A6:A69" si="0">A5+1</f>
        <v>3</v>
      </c>
      <c r="B6" s="48" t="s">
        <v>95</v>
      </c>
      <c r="C6" s="30"/>
      <c r="D6" s="49" t="str">
        <f>IF(B6="","",VLOOKUP(B6,'00 - Technical Parameter'!$D$6:$F$57,3))</f>
        <v>Quality\Execution\Usability</v>
      </c>
      <c r="E6" s="33" t="str">
        <f>IF(B6="","",'00 - Technical Parameter'!$B$3&amp;"_"&amp;$B$2&amp;"_"&amp;A6)</f>
        <v>PREFIX_NFR_3</v>
      </c>
      <c r="F6" s="31" t="s">
        <v>106</v>
      </c>
      <c r="G6" s="32" t="s">
        <v>103</v>
      </c>
      <c r="H6" s="38" t="s">
        <v>64</v>
      </c>
      <c r="I6" s="34"/>
    </row>
    <row r="7" spans="1:9" ht="24" x14ac:dyDescent="0.2">
      <c r="A7" s="29">
        <f t="shared" si="0"/>
        <v>4</v>
      </c>
      <c r="B7" s="48" t="s">
        <v>95</v>
      </c>
      <c r="C7" s="30"/>
      <c r="D7" s="49" t="str">
        <f>IF(B7="","",VLOOKUP(B7,'00 - Technical Parameter'!$D$6:$F$57,3))</f>
        <v>Quality\Execution\Usability</v>
      </c>
      <c r="E7" s="33" t="str">
        <f>IF(B7="","",'00 - Technical Parameter'!$B$3&amp;"_"&amp;$B$2&amp;"_"&amp;A7)</f>
        <v>PREFIX_NFR_4</v>
      </c>
      <c r="F7" s="31" t="s">
        <v>107</v>
      </c>
      <c r="G7" s="32" t="s">
        <v>103</v>
      </c>
      <c r="H7" s="38" t="s">
        <v>65</v>
      </c>
      <c r="I7" s="34"/>
    </row>
    <row r="8" spans="1:9" ht="24" x14ac:dyDescent="0.2">
      <c r="A8" s="29">
        <f t="shared" si="0"/>
        <v>5</v>
      </c>
      <c r="B8" s="48" t="s">
        <v>95</v>
      </c>
      <c r="C8" s="30"/>
      <c r="D8" s="49" t="str">
        <f>IF(B8="","",VLOOKUP(B8,'00 - Technical Parameter'!$D$6:$F$57,3))</f>
        <v>Quality\Execution\Usability</v>
      </c>
      <c r="E8" s="33" t="str">
        <f>IF(B8="","",'00 - Technical Parameter'!$B$3&amp;"_"&amp;$B$2&amp;"_"&amp;A8)</f>
        <v>PREFIX_NFR_5</v>
      </c>
      <c r="F8" s="31" t="s">
        <v>108</v>
      </c>
      <c r="G8" s="32" t="s">
        <v>103</v>
      </c>
      <c r="H8" s="38" t="s">
        <v>65</v>
      </c>
      <c r="I8" s="34"/>
    </row>
    <row r="9" spans="1:9" ht="24" x14ac:dyDescent="0.2">
      <c r="A9" s="29">
        <f t="shared" si="0"/>
        <v>6</v>
      </c>
      <c r="B9" s="48" t="s">
        <v>95</v>
      </c>
      <c r="C9" s="30"/>
      <c r="D9" s="49" t="str">
        <f>IF(B9="","",VLOOKUP(B9,'00 - Technical Parameter'!$D$6:$F$57,3))</f>
        <v>Quality\Execution\Usability</v>
      </c>
      <c r="E9" s="33" t="str">
        <f>IF(B9="","",'00 - Technical Parameter'!$B$3&amp;"_"&amp;$B$2&amp;"_"&amp;A9)</f>
        <v>PREFIX_NFR_6</v>
      </c>
      <c r="F9" s="31" t="s">
        <v>109</v>
      </c>
      <c r="G9" s="32" t="s">
        <v>103</v>
      </c>
      <c r="H9" s="38" t="s">
        <v>64</v>
      </c>
      <c r="I9" s="34"/>
    </row>
    <row r="10" spans="1:9" x14ac:dyDescent="0.2">
      <c r="A10" s="29">
        <f t="shared" si="0"/>
        <v>7</v>
      </c>
      <c r="B10" s="48" t="s">
        <v>74</v>
      </c>
      <c r="C10" s="30"/>
      <c r="D10" s="49" t="str">
        <f>IF(B10="","",VLOOKUP(B10,'00 - Technical Parameter'!$D$6:$F$57,3))</f>
        <v>Contrainte\Technical\Geolocation</v>
      </c>
      <c r="E10" s="33" t="str">
        <f>IF(B10="","",'00 - Technical Parameter'!$B$3&amp;"_"&amp;$B$2&amp;"_"&amp;A10)</f>
        <v>PREFIX_NFR_7</v>
      </c>
      <c r="F10" s="31" t="s">
        <v>110</v>
      </c>
      <c r="G10" s="32" t="s">
        <v>103</v>
      </c>
      <c r="H10" s="38" t="s">
        <v>64</v>
      </c>
      <c r="I10" s="34"/>
    </row>
    <row r="11" spans="1:9" ht="24" x14ac:dyDescent="0.2">
      <c r="A11" s="29">
        <f t="shared" si="0"/>
        <v>8</v>
      </c>
      <c r="B11" s="48" t="s">
        <v>15</v>
      </c>
      <c r="C11" s="30"/>
      <c r="D11" s="49" t="str">
        <f>IF(B11="","",VLOOKUP(B11,'00 - Technical Parameter'!$D$6:$F$57,3))</f>
        <v>Contrainte\Technical\Geolocation</v>
      </c>
      <c r="E11" s="33" t="str">
        <f>IF(B11="","",'00 - Technical Parameter'!$B$3&amp;"_"&amp;$B$2&amp;"_"&amp;A11)</f>
        <v>PREFIX_NFR_8</v>
      </c>
      <c r="F11" s="31" t="s">
        <v>111</v>
      </c>
      <c r="G11" s="32" t="s">
        <v>103</v>
      </c>
      <c r="H11" s="38" t="s">
        <v>64</v>
      </c>
      <c r="I11" s="34"/>
    </row>
    <row r="12" spans="1:9" ht="36" x14ac:dyDescent="0.2">
      <c r="A12" s="29">
        <f t="shared" si="0"/>
        <v>9</v>
      </c>
      <c r="B12" s="48" t="s">
        <v>15</v>
      </c>
      <c r="C12" s="30"/>
      <c r="D12" s="49" t="str">
        <f>IF(B12="","",VLOOKUP(B12,'00 - Technical Parameter'!$D$6:$F$57,3))</f>
        <v>Contrainte\Technical\Geolocation</v>
      </c>
      <c r="E12" s="33" t="str">
        <f>IF(B12="","",'00 - Technical Parameter'!$B$3&amp;"_"&amp;$B$2&amp;"_"&amp;A12)</f>
        <v>PREFIX_NFR_9</v>
      </c>
      <c r="F12" s="31" t="s">
        <v>112</v>
      </c>
      <c r="G12" s="32" t="s">
        <v>103</v>
      </c>
      <c r="H12" s="38" t="s">
        <v>66</v>
      </c>
      <c r="I12" s="34"/>
    </row>
    <row r="13" spans="1:9" ht="24" x14ac:dyDescent="0.2">
      <c r="A13" s="29">
        <f t="shared" si="0"/>
        <v>10</v>
      </c>
      <c r="B13" s="48" t="s">
        <v>15</v>
      </c>
      <c r="C13" s="30"/>
      <c r="D13" s="49" t="str">
        <f>IF(B13="","",VLOOKUP(B13,'00 - Technical Parameter'!$D$6:$F$57,3))</f>
        <v>Contrainte\Technical\Geolocation</v>
      </c>
      <c r="E13" s="33" t="str">
        <f>IF(B13="","",'00 - Technical Parameter'!$B$3&amp;"_"&amp;$B$2&amp;"_"&amp;A13)</f>
        <v>PREFIX_NFR_10</v>
      </c>
      <c r="F13" s="31" t="s">
        <v>33</v>
      </c>
      <c r="G13" s="32" t="s">
        <v>103</v>
      </c>
      <c r="H13" s="38" t="s">
        <v>65</v>
      </c>
      <c r="I13" s="34"/>
    </row>
    <row r="14" spans="1:9" x14ac:dyDescent="0.2">
      <c r="A14" s="29">
        <f t="shared" si="0"/>
        <v>11</v>
      </c>
      <c r="B14" s="48" t="s">
        <v>74</v>
      </c>
      <c r="C14" s="30"/>
      <c r="D14" s="49" t="str">
        <f>IF(B14="","",VLOOKUP(B14,'00 - Technical Parameter'!$D$6:$F$57,3))</f>
        <v>Contrainte\Technical\Geolocation</v>
      </c>
      <c r="E14" s="33" t="str">
        <f>IF(B14="","",'00 - Technical Parameter'!$B$3&amp;"_"&amp;$B$2&amp;"_"&amp;A14)</f>
        <v>PREFIX_NFR_11</v>
      </c>
      <c r="F14" s="31" t="s">
        <v>34</v>
      </c>
      <c r="G14" s="32" t="s">
        <v>103</v>
      </c>
      <c r="H14" s="38" t="s">
        <v>64</v>
      </c>
      <c r="I14" s="34"/>
    </row>
    <row r="15" spans="1:9" ht="24" x14ac:dyDescent="0.2">
      <c r="A15" s="29">
        <f t="shared" si="0"/>
        <v>12</v>
      </c>
      <c r="B15" s="48" t="s">
        <v>95</v>
      </c>
      <c r="C15" s="30"/>
      <c r="D15" s="49" t="str">
        <f>IF(B15="","",VLOOKUP(B15,'00 - Technical Parameter'!$D$6:$F$57,3))</f>
        <v>Quality\Execution\Usability</v>
      </c>
      <c r="E15" s="33" t="str">
        <f>IF(B15="","",'00 - Technical Parameter'!$B$3&amp;"_"&amp;$B$2&amp;"_"&amp;A15)</f>
        <v>PREFIX_NFR_12</v>
      </c>
      <c r="F15" s="31" t="s">
        <v>52</v>
      </c>
      <c r="G15" s="32" t="s">
        <v>103</v>
      </c>
      <c r="H15" s="38" t="s">
        <v>65</v>
      </c>
      <c r="I15" s="34"/>
    </row>
    <row r="16" spans="1:9" ht="24" x14ac:dyDescent="0.2">
      <c r="A16" s="29">
        <f t="shared" si="0"/>
        <v>13</v>
      </c>
      <c r="B16" s="48" t="s">
        <v>11</v>
      </c>
      <c r="C16" s="30"/>
      <c r="D16" s="49" t="str">
        <f>IF(B16="","",VLOOKUP(B16,'00 - Technical Parameter'!$D$6:$F$57,3))</f>
        <v>Contrainte\Technical\Geolocation</v>
      </c>
      <c r="E16" s="33" t="str">
        <f>IF(B16="","",'00 - Technical Parameter'!$B$3&amp;"_"&amp;$B$2&amp;"_"&amp;A16)</f>
        <v>PREFIX_NFR_13</v>
      </c>
      <c r="F16" s="31" t="s">
        <v>35</v>
      </c>
      <c r="G16" s="32" t="s">
        <v>103</v>
      </c>
      <c r="H16" s="38" t="s">
        <v>64</v>
      </c>
      <c r="I16" s="34"/>
    </row>
    <row r="17" spans="1:9" x14ac:dyDescent="0.2">
      <c r="A17" s="29">
        <f t="shared" si="0"/>
        <v>14</v>
      </c>
      <c r="B17" s="48" t="s">
        <v>79</v>
      </c>
      <c r="C17" s="30"/>
      <c r="D17" s="49" t="str">
        <f>IF(B17="","",VLOOKUP(B17,'00 - Technical Parameter'!$D$6:$F$57,3))</f>
        <v>Contrainte\Business\Corporate</v>
      </c>
      <c r="E17" s="33" t="str">
        <f>IF(B17="","",'00 - Technical Parameter'!$B$3&amp;"_"&amp;$B$2&amp;"_"&amp;A17)</f>
        <v>PREFIX_NFR_14</v>
      </c>
      <c r="F17" s="31" t="s">
        <v>38</v>
      </c>
      <c r="G17" s="32" t="s">
        <v>103</v>
      </c>
      <c r="H17" s="38" t="s">
        <v>64</v>
      </c>
      <c r="I17" s="34"/>
    </row>
    <row r="18" spans="1:9" ht="24" x14ac:dyDescent="0.2">
      <c r="A18" s="29">
        <f t="shared" si="0"/>
        <v>15</v>
      </c>
      <c r="B18" s="48" t="s">
        <v>74</v>
      </c>
      <c r="C18" s="30"/>
      <c r="D18" s="49" t="str">
        <f>IF(B18="","",VLOOKUP(B18,'00 - Technical Parameter'!$D$6:$F$57,3))</f>
        <v>Contrainte\Technical\Geolocation</v>
      </c>
      <c r="E18" s="33" t="str">
        <f>IF(B18="","",'00 - Technical Parameter'!$B$3&amp;"_"&amp;$B$2&amp;"_"&amp;A18)</f>
        <v>PREFIX_NFR_15</v>
      </c>
      <c r="F18" s="31" t="s">
        <v>53</v>
      </c>
      <c r="G18" s="32" t="s">
        <v>103</v>
      </c>
      <c r="H18" s="38" t="s">
        <v>64</v>
      </c>
      <c r="I18" s="34"/>
    </row>
    <row r="19" spans="1:9" ht="24" x14ac:dyDescent="0.2">
      <c r="A19" s="29">
        <f t="shared" si="0"/>
        <v>16</v>
      </c>
      <c r="B19" s="48" t="s">
        <v>11</v>
      </c>
      <c r="C19" s="30"/>
      <c r="D19" s="49" t="str">
        <f>IF(B19="","",VLOOKUP(B19,'00 - Technical Parameter'!$D$6:$F$57,3))</f>
        <v>Contrainte\Technical\Geolocation</v>
      </c>
      <c r="E19" s="33" t="str">
        <f>IF(B19="","",'00 - Technical Parameter'!$B$3&amp;"_"&amp;$B$2&amp;"_"&amp;A19)</f>
        <v>PREFIX_NFR_16</v>
      </c>
      <c r="F19" s="31" t="s">
        <v>54</v>
      </c>
      <c r="G19" s="32" t="s">
        <v>103</v>
      </c>
      <c r="H19" s="38" t="s">
        <v>64</v>
      </c>
      <c r="I19" s="34"/>
    </row>
    <row r="20" spans="1:9" x14ac:dyDescent="0.2">
      <c r="A20" s="29">
        <f t="shared" si="0"/>
        <v>17</v>
      </c>
      <c r="B20" s="48" t="s">
        <v>8</v>
      </c>
      <c r="C20" s="30"/>
      <c r="D20" s="49" t="str">
        <f>IF(B20="","",VLOOKUP(B20,'00 - Technical Parameter'!$D$6:$F$57,3))</f>
        <v>Quality\Execution\Accessibility</v>
      </c>
      <c r="E20" s="33" t="str">
        <f>IF(B20="","",'00 - Technical Parameter'!$B$3&amp;"_"&amp;$B$2&amp;"_"&amp;A20)</f>
        <v>PREFIX_NFR_17</v>
      </c>
      <c r="F20" s="31" t="s">
        <v>58</v>
      </c>
      <c r="G20" s="32" t="s">
        <v>103</v>
      </c>
      <c r="H20" s="38" t="s">
        <v>64</v>
      </c>
      <c r="I20" s="34"/>
    </row>
    <row r="21" spans="1:9" ht="24" x14ac:dyDescent="0.2">
      <c r="A21" s="29">
        <f t="shared" si="0"/>
        <v>18</v>
      </c>
      <c r="B21" s="48" t="s">
        <v>8</v>
      </c>
      <c r="C21" s="30"/>
      <c r="D21" s="49" t="str">
        <f>IF(B21="","",VLOOKUP(B21,'00 - Technical Parameter'!$D$6:$F$57,3))</f>
        <v>Quality\Execution\Accessibility</v>
      </c>
      <c r="E21" s="33" t="str">
        <f>IF(B21="","",'00 - Technical Parameter'!$B$3&amp;"_"&amp;$B$2&amp;"_"&amp;A21)</f>
        <v>PREFIX_NFR_18</v>
      </c>
      <c r="F21" s="31" t="s">
        <v>48</v>
      </c>
      <c r="G21" s="32" t="s">
        <v>103</v>
      </c>
      <c r="H21" s="38" t="s">
        <v>65</v>
      </c>
      <c r="I21" s="34"/>
    </row>
    <row r="22" spans="1:9" ht="24" x14ac:dyDescent="0.2">
      <c r="A22" s="29">
        <f t="shared" si="0"/>
        <v>19</v>
      </c>
      <c r="B22" s="48" t="s">
        <v>8</v>
      </c>
      <c r="C22" s="30"/>
      <c r="D22" s="49" t="str">
        <f>IF(B22="","",VLOOKUP(B22,'00 - Technical Parameter'!$D$6:$F$57,3))</f>
        <v>Quality\Execution\Accessibility</v>
      </c>
      <c r="E22" s="33" t="str">
        <f>IF(B22="","",'00 - Technical Parameter'!$B$3&amp;"_"&amp;$B$2&amp;"_"&amp;A22)</f>
        <v>PREFIX_NFR_19</v>
      </c>
      <c r="F22" s="31" t="s">
        <v>45</v>
      </c>
      <c r="G22" s="32" t="s">
        <v>103</v>
      </c>
      <c r="H22" s="38" t="s">
        <v>65</v>
      </c>
      <c r="I22" s="34"/>
    </row>
    <row r="23" spans="1:9" ht="24" x14ac:dyDescent="0.2">
      <c r="A23" s="29">
        <f t="shared" si="0"/>
        <v>20</v>
      </c>
      <c r="B23" s="48" t="s">
        <v>8</v>
      </c>
      <c r="C23" s="30"/>
      <c r="D23" s="49" t="str">
        <f>IF(B23="","",VLOOKUP(B23,'00 - Technical Parameter'!$D$6:$F$57,3))</f>
        <v>Quality\Execution\Accessibility</v>
      </c>
      <c r="E23" s="33" t="str">
        <f>IF(B23="","",'00 - Technical Parameter'!$B$3&amp;"_"&amp;$B$2&amp;"_"&amp;A23)</f>
        <v>PREFIX_NFR_20</v>
      </c>
      <c r="F23" s="31" t="s">
        <v>47</v>
      </c>
      <c r="G23" s="32" t="s">
        <v>103</v>
      </c>
      <c r="H23" s="38" t="s">
        <v>64</v>
      </c>
      <c r="I23" s="34"/>
    </row>
    <row r="24" spans="1:9" ht="36" x14ac:dyDescent="0.2">
      <c r="A24" s="29">
        <f t="shared" si="0"/>
        <v>21</v>
      </c>
      <c r="B24" s="48" t="s">
        <v>9</v>
      </c>
      <c r="C24" s="30"/>
      <c r="D24" s="49" t="str">
        <f>IF(B24="","",VLOOKUP(B24,'00 - Technical Parameter'!$D$6:$F$57,3))</f>
        <v>Quality\Conception\Scalability</v>
      </c>
      <c r="E24" s="33" t="str">
        <f>IF(B24="","",'00 - Technical Parameter'!$B$3&amp;"_"&amp;$B$2&amp;"_"&amp;A24)</f>
        <v>PREFIX_NFR_21</v>
      </c>
      <c r="F24" s="31" t="s">
        <v>62</v>
      </c>
      <c r="G24" s="32" t="s">
        <v>103</v>
      </c>
      <c r="H24" s="38" t="s">
        <v>64</v>
      </c>
      <c r="I24" s="34"/>
    </row>
    <row r="25" spans="1:9" ht="24" x14ac:dyDescent="0.2">
      <c r="A25" s="29">
        <f t="shared" si="0"/>
        <v>22</v>
      </c>
      <c r="B25" s="48" t="s">
        <v>9</v>
      </c>
      <c r="C25" s="30"/>
      <c r="D25" s="49" t="str">
        <f>IF(B25="","",VLOOKUP(B25,'00 - Technical Parameter'!$D$6:$F$57,3))</f>
        <v>Quality\Conception\Scalability</v>
      </c>
      <c r="E25" s="33" t="str">
        <f>IF(B25="","",'00 - Technical Parameter'!$B$3&amp;"_"&amp;$B$2&amp;"_"&amp;A25)</f>
        <v>PREFIX_NFR_22</v>
      </c>
      <c r="F25" s="31" t="s">
        <v>39</v>
      </c>
      <c r="G25" s="32" t="s">
        <v>103</v>
      </c>
      <c r="H25" s="38" t="s">
        <v>64</v>
      </c>
      <c r="I25" s="34"/>
    </row>
    <row r="26" spans="1:9" ht="24" x14ac:dyDescent="0.2">
      <c r="A26" s="29">
        <f t="shared" si="0"/>
        <v>23</v>
      </c>
      <c r="B26" s="48" t="s">
        <v>9</v>
      </c>
      <c r="C26" s="30"/>
      <c r="D26" s="49" t="str">
        <f>IF(B26="","",VLOOKUP(B26,'00 - Technical Parameter'!$D$6:$F$57,3))</f>
        <v>Quality\Conception\Scalability</v>
      </c>
      <c r="E26" s="33" t="str">
        <f>IF(B26="","",'00 - Technical Parameter'!$B$3&amp;"_"&amp;$B$2&amp;"_"&amp;A26)</f>
        <v>PREFIX_NFR_23</v>
      </c>
      <c r="F26" s="31" t="s">
        <v>59</v>
      </c>
      <c r="G26" s="32" t="s">
        <v>103</v>
      </c>
      <c r="H26" s="38" t="s">
        <v>64</v>
      </c>
      <c r="I26" s="34"/>
    </row>
    <row r="27" spans="1:9" ht="36" x14ac:dyDescent="0.2">
      <c r="A27" s="29">
        <f t="shared" si="0"/>
        <v>24</v>
      </c>
      <c r="B27" s="48" t="s">
        <v>6</v>
      </c>
      <c r="C27" s="30"/>
      <c r="D27" s="49" t="str">
        <f>IF(B27="","",VLOOKUP(B27,'00 - Technical Parameter'!$D$6:$F$57,3))</f>
        <v>Quality\Execution\Availability</v>
      </c>
      <c r="E27" s="33" t="str">
        <f>IF(B27="","",'00 - Technical Parameter'!$B$3&amp;"_"&amp;$B$2&amp;"_"&amp;A27)</f>
        <v>PREFIX_NFR_24</v>
      </c>
      <c r="F27" s="31" t="s">
        <v>60</v>
      </c>
      <c r="G27" s="32" t="s">
        <v>103</v>
      </c>
      <c r="H27" s="38" t="s">
        <v>64</v>
      </c>
      <c r="I27" s="34"/>
    </row>
    <row r="28" spans="1:9" x14ac:dyDescent="0.2">
      <c r="A28" s="29">
        <f t="shared" si="0"/>
        <v>25</v>
      </c>
      <c r="B28" s="48" t="s">
        <v>6</v>
      </c>
      <c r="C28" s="30"/>
      <c r="D28" s="49" t="str">
        <f>IF(B28="","",VLOOKUP(B28,'00 - Technical Parameter'!$D$6:$F$57,3))</f>
        <v>Quality\Execution\Availability</v>
      </c>
      <c r="E28" s="33" t="str">
        <f>IF(B28="","",'00 - Technical Parameter'!$B$3&amp;"_"&amp;$B$2&amp;"_"&amp;A28)</f>
        <v>PREFIX_NFR_25</v>
      </c>
      <c r="F28" s="31" t="s">
        <v>49</v>
      </c>
      <c r="G28" s="32" t="s">
        <v>103</v>
      </c>
      <c r="H28" s="38" t="s">
        <v>65</v>
      </c>
      <c r="I28" s="34"/>
    </row>
    <row r="29" spans="1:9" x14ac:dyDescent="0.2">
      <c r="A29" s="29">
        <f t="shared" si="0"/>
        <v>26</v>
      </c>
      <c r="B29" s="48" t="s">
        <v>7</v>
      </c>
      <c r="C29" s="30"/>
      <c r="D29" s="49" t="str">
        <f>IF(B29="","",VLOOKUP(B29,'00 - Technical Parameter'!$D$6:$F$57,3))</f>
        <v>Quality\Execution\Performance</v>
      </c>
      <c r="E29" s="33" t="str">
        <f>IF(B29="","",'00 - Technical Parameter'!$B$3&amp;"_"&amp;$B$2&amp;"_"&amp;A29)</f>
        <v>PREFIX_NFR_26</v>
      </c>
      <c r="F29" s="31" t="s">
        <v>40</v>
      </c>
      <c r="G29" s="32" t="s">
        <v>103</v>
      </c>
      <c r="H29" s="38" t="s">
        <v>65</v>
      </c>
      <c r="I29" s="34"/>
    </row>
    <row r="30" spans="1:9" x14ac:dyDescent="0.2">
      <c r="A30" s="29">
        <f t="shared" si="0"/>
        <v>27</v>
      </c>
      <c r="B30" s="48" t="s">
        <v>7</v>
      </c>
      <c r="C30" s="30"/>
      <c r="D30" s="49" t="str">
        <f>IF(B30="","",VLOOKUP(B30,'00 - Technical Parameter'!$D$6:$F$57,3))</f>
        <v>Quality\Execution\Performance</v>
      </c>
      <c r="E30" s="33" t="str">
        <f>IF(B30="","",'00 - Technical Parameter'!$B$3&amp;"_"&amp;$B$2&amp;"_"&amp;A30)</f>
        <v>PREFIX_NFR_27</v>
      </c>
      <c r="F30" s="31" t="s">
        <v>41</v>
      </c>
      <c r="G30" s="32" t="s">
        <v>103</v>
      </c>
      <c r="H30" s="38" t="s">
        <v>65</v>
      </c>
      <c r="I30" s="34"/>
    </row>
    <row r="31" spans="1:9" x14ac:dyDescent="0.2">
      <c r="A31" s="29">
        <f t="shared" si="0"/>
        <v>28</v>
      </c>
      <c r="B31" s="48" t="s">
        <v>7</v>
      </c>
      <c r="C31" s="30"/>
      <c r="D31" s="49" t="str">
        <f>IF(B31="","",VLOOKUP(B31,'00 - Technical Parameter'!$D$6:$F$57,3))</f>
        <v>Quality\Execution\Performance</v>
      </c>
      <c r="E31" s="33" t="str">
        <f>IF(B31="","",'00 - Technical Parameter'!$B$3&amp;"_"&amp;$B$2&amp;"_"&amp;A31)</f>
        <v>PREFIX_NFR_28</v>
      </c>
      <c r="F31" s="31" t="s">
        <v>42</v>
      </c>
      <c r="G31" s="32" t="s">
        <v>103</v>
      </c>
      <c r="H31" s="38" t="s">
        <v>65</v>
      </c>
      <c r="I31" s="34"/>
    </row>
    <row r="32" spans="1:9" ht="24" x14ac:dyDescent="0.2">
      <c r="A32" s="29">
        <f t="shared" si="0"/>
        <v>29</v>
      </c>
      <c r="B32" s="48" t="s">
        <v>11</v>
      </c>
      <c r="C32" s="30"/>
      <c r="D32" s="49" t="str">
        <f>IF(B32="","",VLOOKUP(B32,'00 - Technical Parameter'!$D$6:$F$57,3))</f>
        <v>Contrainte\Technical\Geolocation</v>
      </c>
      <c r="E32" s="33" t="str">
        <f>IF(B32="","",'00 - Technical Parameter'!$B$3&amp;"_"&amp;$B$2&amp;"_"&amp;A32)</f>
        <v>PREFIX_NFR_29</v>
      </c>
      <c r="F32" s="31" t="s">
        <v>43</v>
      </c>
      <c r="G32" s="32" t="s">
        <v>103</v>
      </c>
      <c r="H32" s="38" t="s">
        <v>65</v>
      </c>
      <c r="I32" s="34"/>
    </row>
    <row r="33" spans="1:9" ht="24" x14ac:dyDescent="0.2">
      <c r="A33" s="29">
        <f t="shared" si="0"/>
        <v>30</v>
      </c>
      <c r="B33" s="48" t="s">
        <v>11</v>
      </c>
      <c r="C33" s="30"/>
      <c r="D33" s="49" t="str">
        <f>IF(B33="","",VLOOKUP(B33,'00 - Technical Parameter'!$D$6:$F$57,3))</f>
        <v>Contrainte\Technical\Geolocation</v>
      </c>
      <c r="E33" s="33" t="str">
        <f>IF(B33="","",'00 - Technical Parameter'!$B$3&amp;"_"&amp;$B$2&amp;"_"&amp;A33)</f>
        <v>PREFIX_NFR_30</v>
      </c>
      <c r="F33" s="31" t="s">
        <v>56</v>
      </c>
      <c r="G33" s="32" t="s">
        <v>103</v>
      </c>
      <c r="H33" s="38" t="s">
        <v>64</v>
      </c>
      <c r="I33" s="34"/>
    </row>
    <row r="34" spans="1:9" ht="24" x14ac:dyDescent="0.2">
      <c r="A34" s="29">
        <f t="shared" si="0"/>
        <v>31</v>
      </c>
      <c r="B34" s="48" t="s">
        <v>10</v>
      </c>
      <c r="C34" s="30"/>
      <c r="D34" s="49" t="str">
        <f>IF(B34="","",VLOOKUP(B34,'00 - Technical Parameter'!$D$6:$F$57,3))</f>
        <v>Contrainte\Technical\Geolocation</v>
      </c>
      <c r="E34" s="33" t="str">
        <f>IF(B34="","",'00 - Technical Parameter'!$B$3&amp;"_"&amp;$B$2&amp;"_"&amp;A34)</f>
        <v>PREFIX_NFR_31</v>
      </c>
      <c r="F34" s="31" t="s">
        <v>44</v>
      </c>
      <c r="G34" s="32" t="s">
        <v>103</v>
      </c>
      <c r="H34" s="38" t="s">
        <v>64</v>
      </c>
      <c r="I34" s="34"/>
    </row>
    <row r="35" spans="1:9" ht="24" x14ac:dyDescent="0.2">
      <c r="A35" s="29">
        <f t="shared" si="0"/>
        <v>32</v>
      </c>
      <c r="B35" s="48" t="s">
        <v>7</v>
      </c>
      <c r="C35" s="30"/>
      <c r="D35" s="49" t="str">
        <f>IF(B35="","",VLOOKUP(B35,'00 - Technical Parameter'!$D$6:$F$57,3))</f>
        <v>Quality\Execution\Performance</v>
      </c>
      <c r="E35" s="33" t="str">
        <f>IF(B35="","",'00 - Technical Parameter'!$B$3&amp;"_"&amp;$B$2&amp;"_"&amp;A35)</f>
        <v>PREFIX_NFR_32</v>
      </c>
      <c r="F35" s="31" t="s">
        <v>61</v>
      </c>
      <c r="G35" s="32" t="s">
        <v>103</v>
      </c>
      <c r="H35" s="38" t="s">
        <v>65</v>
      </c>
      <c r="I35" s="34"/>
    </row>
    <row r="36" spans="1:9" ht="24" x14ac:dyDescent="0.2">
      <c r="A36" s="29">
        <f t="shared" si="0"/>
        <v>33</v>
      </c>
      <c r="B36" s="48" t="s">
        <v>13</v>
      </c>
      <c r="C36" s="30"/>
      <c r="D36" s="49" t="str">
        <f>IF(B36="","",VLOOKUP(B36,'00 - Technical Parameter'!$D$6:$F$57,3))</f>
        <v>Quality\Execution\Performance</v>
      </c>
      <c r="E36" s="33" t="str">
        <f>IF(B36="","",'00 - Technical Parameter'!$B$3&amp;"_"&amp;$B$2&amp;"_"&amp;A36)</f>
        <v>PREFIX_NFR_33</v>
      </c>
      <c r="F36" s="31" t="s">
        <v>50</v>
      </c>
      <c r="G36" s="32" t="s">
        <v>103</v>
      </c>
      <c r="H36" s="38" t="s">
        <v>64</v>
      </c>
      <c r="I36" s="34"/>
    </row>
    <row r="37" spans="1:9" ht="24" x14ac:dyDescent="0.2">
      <c r="A37" s="29">
        <f t="shared" si="0"/>
        <v>34</v>
      </c>
      <c r="B37" s="48" t="s">
        <v>12</v>
      </c>
      <c r="C37" s="30"/>
      <c r="D37" s="49" t="str">
        <f>IF(B37="","",VLOOKUP(B37,'00 - Technical Parameter'!$D$6:$F$57,3))</f>
        <v>Quality\Conception\Recovery</v>
      </c>
      <c r="E37" s="33" t="str">
        <f>IF(B37="","",'00 - Technical Parameter'!$B$3&amp;"_"&amp;$B$2&amp;"_"&amp;A37)</f>
        <v>PREFIX_NFR_34</v>
      </c>
      <c r="F37" s="31" t="s">
        <v>51</v>
      </c>
      <c r="G37" s="32" t="s">
        <v>103</v>
      </c>
      <c r="H37" s="38" t="s">
        <v>64</v>
      </c>
      <c r="I37" s="34"/>
    </row>
    <row r="38" spans="1:9" x14ac:dyDescent="0.2">
      <c r="A38" s="29">
        <f t="shared" si="0"/>
        <v>35</v>
      </c>
      <c r="B38" s="48" t="s">
        <v>11</v>
      </c>
      <c r="C38" s="30"/>
      <c r="D38" s="49" t="str">
        <f>IF(B38="","",VLOOKUP(B38,'00 - Technical Parameter'!$D$6:$F$57,3))</f>
        <v>Contrainte\Technical\Geolocation</v>
      </c>
      <c r="E38" s="33" t="str">
        <f>IF(B38="","",'00 - Technical Parameter'!$B$3&amp;"_"&amp;$B$2&amp;"_"&amp;A38)</f>
        <v>PREFIX_NFR_35</v>
      </c>
      <c r="F38" s="31" t="s">
        <v>55</v>
      </c>
      <c r="G38" s="32" t="s">
        <v>103</v>
      </c>
      <c r="H38" s="38" t="s">
        <v>64</v>
      </c>
      <c r="I38" s="34"/>
    </row>
    <row r="39" spans="1:9" x14ac:dyDescent="0.2">
      <c r="A39" s="29">
        <f t="shared" si="0"/>
        <v>36</v>
      </c>
      <c r="B39" s="48"/>
      <c r="C39" s="30"/>
      <c r="D39" s="49" t="str">
        <f>IF(B39="","",VLOOKUP(B39,'00 - Technical Parameter'!$D$6:$F$57,3))</f>
        <v/>
      </c>
      <c r="E39" s="33" t="str">
        <f>IF(B39="","",'00 - Technical Parameter'!$B$3&amp;"_"&amp;$B$2&amp;"_"&amp;A39)</f>
        <v/>
      </c>
      <c r="F39" s="31"/>
      <c r="G39" s="32"/>
      <c r="H39" s="38"/>
      <c r="I39" s="34"/>
    </row>
    <row r="40" spans="1:9" x14ac:dyDescent="0.2">
      <c r="A40" s="29">
        <f t="shared" si="0"/>
        <v>37</v>
      </c>
      <c r="B40" s="48"/>
      <c r="C40" s="30"/>
      <c r="D40" s="49" t="str">
        <f>IF(B40="","",VLOOKUP(B40,'00 - Technical Parameter'!$D$6:$F$57,3))</f>
        <v/>
      </c>
      <c r="E40" s="33" t="str">
        <f>IF(B40="","",'00 - Technical Parameter'!$B$3&amp;"_"&amp;$B$2&amp;"_"&amp;A40)</f>
        <v/>
      </c>
      <c r="F40" s="31"/>
      <c r="G40" s="32"/>
      <c r="H40" s="38"/>
      <c r="I40" s="34"/>
    </row>
    <row r="41" spans="1:9" x14ac:dyDescent="0.2">
      <c r="A41" s="29">
        <f t="shared" si="0"/>
        <v>38</v>
      </c>
      <c r="B41" s="48"/>
      <c r="C41" s="30"/>
      <c r="D41" s="49" t="str">
        <f>IF(B41="","",VLOOKUP(B41,'00 - Technical Parameter'!$D$6:$F$57,3))</f>
        <v/>
      </c>
      <c r="E41" s="33" t="str">
        <f>IF(B41="","",'00 - Technical Parameter'!$B$3&amp;"_"&amp;$B$2&amp;"_"&amp;A41)</f>
        <v/>
      </c>
      <c r="F41" s="31"/>
      <c r="G41" s="32"/>
      <c r="H41" s="38"/>
      <c r="I41" s="34"/>
    </row>
    <row r="42" spans="1:9" x14ac:dyDescent="0.2">
      <c r="A42" s="29">
        <f t="shared" si="0"/>
        <v>39</v>
      </c>
      <c r="B42" s="48"/>
      <c r="C42" s="30"/>
      <c r="D42" s="49" t="str">
        <f>IF(B42="","",VLOOKUP(B42,'00 - Technical Parameter'!$D$6:$F$57,3))</f>
        <v/>
      </c>
      <c r="E42" s="33" t="str">
        <f>IF(B42="","",'00 - Technical Parameter'!$B$3&amp;"_"&amp;$B$2&amp;"_"&amp;A42)</f>
        <v/>
      </c>
      <c r="F42" s="31"/>
      <c r="G42" s="32"/>
      <c r="H42" s="38"/>
      <c r="I42" s="34"/>
    </row>
    <row r="43" spans="1:9" x14ac:dyDescent="0.2">
      <c r="A43" s="29">
        <f t="shared" si="0"/>
        <v>40</v>
      </c>
      <c r="B43" s="48"/>
      <c r="C43" s="30"/>
      <c r="D43" s="49" t="str">
        <f>IF(B43="","",VLOOKUP(B43,'00 - Technical Parameter'!$D$6:$F$57,3))</f>
        <v/>
      </c>
      <c r="E43" s="33" t="str">
        <f>IF(B43="","",'00 - Technical Parameter'!$B$3&amp;"_"&amp;$B$2&amp;"_"&amp;A43)</f>
        <v/>
      </c>
      <c r="F43" s="31"/>
      <c r="G43" s="32"/>
      <c r="H43" s="38"/>
      <c r="I43" s="34"/>
    </row>
    <row r="44" spans="1:9" x14ac:dyDescent="0.2">
      <c r="A44" s="29">
        <f t="shared" si="0"/>
        <v>41</v>
      </c>
      <c r="B44" s="48"/>
      <c r="C44" s="30"/>
      <c r="D44" s="49" t="str">
        <f>IF(B44="","",VLOOKUP(B44,'00 - Technical Parameter'!$D$6:$F$57,3))</f>
        <v/>
      </c>
      <c r="E44" s="33" t="str">
        <f>IF(B44="","",'00 - Technical Parameter'!$B$3&amp;"_"&amp;$B$2&amp;"_"&amp;A44)</f>
        <v/>
      </c>
      <c r="F44" s="31"/>
      <c r="G44" s="32"/>
      <c r="H44" s="38"/>
      <c r="I44" s="34"/>
    </row>
    <row r="45" spans="1:9" x14ac:dyDescent="0.2">
      <c r="A45" s="29">
        <f t="shared" si="0"/>
        <v>42</v>
      </c>
      <c r="B45" s="48"/>
      <c r="C45" s="30"/>
      <c r="D45" s="49" t="str">
        <f>IF(B45="","",VLOOKUP(B45,'00 - Technical Parameter'!$D$6:$F$57,3))</f>
        <v/>
      </c>
      <c r="E45" s="33" t="str">
        <f>IF(B45="","",'00 - Technical Parameter'!$B$3&amp;"_"&amp;$B$2&amp;"_"&amp;A45)</f>
        <v/>
      </c>
      <c r="F45" s="31"/>
      <c r="G45" s="32"/>
      <c r="H45" s="38"/>
      <c r="I45" s="34"/>
    </row>
    <row r="46" spans="1:9" x14ac:dyDescent="0.2">
      <c r="A46" s="29">
        <f t="shared" si="0"/>
        <v>43</v>
      </c>
      <c r="B46" s="48"/>
      <c r="C46" s="30"/>
      <c r="D46" s="49" t="str">
        <f>IF(B46="","",VLOOKUP(B46,'00 - Technical Parameter'!$D$6:$F$57,3))</f>
        <v/>
      </c>
      <c r="E46" s="33" t="str">
        <f>IF(B46="","",'00 - Technical Parameter'!$B$3&amp;"_"&amp;$B$2&amp;"_"&amp;A46)</f>
        <v/>
      </c>
      <c r="F46" s="31"/>
      <c r="G46" s="32"/>
      <c r="H46" s="38"/>
      <c r="I46" s="34"/>
    </row>
    <row r="47" spans="1:9" x14ac:dyDescent="0.2">
      <c r="A47" s="29">
        <f t="shared" si="0"/>
        <v>44</v>
      </c>
      <c r="B47" s="48"/>
      <c r="C47" s="30"/>
      <c r="D47" s="49" t="str">
        <f>IF(B47="","",VLOOKUP(B47,'00 - Technical Parameter'!$D$6:$F$57,3))</f>
        <v/>
      </c>
      <c r="E47" s="33" t="str">
        <f>IF(B47="","",'00 - Technical Parameter'!$B$3&amp;"_"&amp;$B$2&amp;"_"&amp;A47)</f>
        <v/>
      </c>
      <c r="F47" s="31"/>
      <c r="G47" s="32"/>
      <c r="H47" s="38"/>
      <c r="I47" s="34"/>
    </row>
    <row r="48" spans="1:9" x14ac:dyDescent="0.2">
      <c r="A48" s="29">
        <f t="shared" si="0"/>
        <v>45</v>
      </c>
      <c r="B48" s="48"/>
      <c r="C48" s="30"/>
      <c r="D48" s="49" t="str">
        <f>IF(B48="","",VLOOKUP(B48,'00 - Technical Parameter'!$D$6:$F$57,3))</f>
        <v/>
      </c>
      <c r="E48" s="33" t="str">
        <f>IF(B48="","",'00 - Technical Parameter'!$B$3&amp;"_"&amp;$B$2&amp;"_"&amp;A48)</f>
        <v/>
      </c>
      <c r="F48" s="31"/>
      <c r="G48" s="32"/>
      <c r="H48" s="38"/>
      <c r="I48" s="34"/>
    </row>
    <row r="49" spans="1:9" x14ac:dyDescent="0.2">
      <c r="A49" s="29">
        <f t="shared" si="0"/>
        <v>46</v>
      </c>
      <c r="B49" s="48"/>
      <c r="C49" s="30"/>
      <c r="D49" s="49" t="str">
        <f>IF(B49="","",VLOOKUP(B49,'00 - Technical Parameter'!$D$6:$F$57,3))</f>
        <v/>
      </c>
      <c r="E49" s="33" t="str">
        <f>IF(B49="","",'00 - Technical Parameter'!$B$3&amp;"_"&amp;$B$2&amp;"_"&amp;A49)</f>
        <v/>
      </c>
      <c r="F49" s="31"/>
      <c r="G49" s="32"/>
      <c r="H49" s="38"/>
      <c r="I49" s="34"/>
    </row>
    <row r="50" spans="1:9" x14ac:dyDescent="0.2">
      <c r="A50" s="29">
        <f t="shared" si="0"/>
        <v>47</v>
      </c>
      <c r="B50" s="48"/>
      <c r="C50" s="30"/>
      <c r="D50" s="49" t="str">
        <f>IF(B50="","",VLOOKUP(B50,'00 - Technical Parameter'!$D$6:$F$57,3))</f>
        <v/>
      </c>
      <c r="E50" s="33" t="str">
        <f>IF(B50="","",'00 - Technical Parameter'!$B$3&amp;"_"&amp;$B$2&amp;"_"&amp;A50)</f>
        <v/>
      </c>
      <c r="F50" s="31"/>
      <c r="G50" s="32"/>
      <c r="H50" s="38"/>
      <c r="I50" s="34"/>
    </row>
    <row r="51" spans="1:9" x14ac:dyDescent="0.2">
      <c r="A51" s="29">
        <f t="shared" si="0"/>
        <v>48</v>
      </c>
      <c r="B51" s="48"/>
      <c r="C51" s="30"/>
      <c r="D51" s="49" t="str">
        <f>IF(B51="","",VLOOKUP(B51,'00 - Technical Parameter'!$D$6:$F$57,3))</f>
        <v/>
      </c>
      <c r="E51" s="33" t="str">
        <f>IF(B51="","",'00 - Technical Parameter'!$B$3&amp;"_"&amp;$B$2&amp;"_"&amp;A51)</f>
        <v/>
      </c>
      <c r="F51" s="31"/>
      <c r="G51" s="32"/>
      <c r="H51" s="38"/>
      <c r="I51" s="34"/>
    </row>
    <row r="52" spans="1:9" x14ac:dyDescent="0.2">
      <c r="A52" s="29">
        <f t="shared" si="0"/>
        <v>49</v>
      </c>
      <c r="B52" s="48"/>
      <c r="C52" s="30"/>
      <c r="D52" s="49" t="str">
        <f>IF(B52="","",VLOOKUP(B52,'00 - Technical Parameter'!$D$6:$F$57,3))</f>
        <v/>
      </c>
      <c r="E52" s="33" t="str">
        <f>IF(B52="","",'00 - Technical Parameter'!$B$3&amp;"_"&amp;$B$2&amp;"_"&amp;A52)</f>
        <v/>
      </c>
      <c r="F52" s="31"/>
      <c r="G52" s="32"/>
      <c r="H52" s="38"/>
      <c r="I52" s="34"/>
    </row>
    <row r="53" spans="1:9" x14ac:dyDescent="0.2">
      <c r="A53" s="29">
        <f t="shared" si="0"/>
        <v>50</v>
      </c>
      <c r="B53" s="48"/>
      <c r="C53" s="30"/>
      <c r="D53" s="49" t="str">
        <f>IF(B53="","",VLOOKUP(B53,'00 - Technical Parameter'!$D$6:$F$57,3))</f>
        <v/>
      </c>
      <c r="E53" s="33" t="str">
        <f>IF(B53="","",'00 - Technical Parameter'!$B$3&amp;"_"&amp;$B$2&amp;"_"&amp;A53)</f>
        <v/>
      </c>
      <c r="F53" s="31"/>
      <c r="G53" s="32"/>
      <c r="H53" s="38"/>
      <c r="I53" s="34"/>
    </row>
    <row r="54" spans="1:9" x14ac:dyDescent="0.2">
      <c r="A54" s="29">
        <f t="shared" si="0"/>
        <v>51</v>
      </c>
      <c r="B54" s="48"/>
      <c r="C54" s="30"/>
      <c r="D54" s="49" t="str">
        <f>IF(B54="","",VLOOKUP(B54,'00 - Technical Parameter'!$D$6:$F$57,3))</f>
        <v/>
      </c>
      <c r="E54" s="33" t="str">
        <f>IF(B54="","",'00 - Technical Parameter'!$B$3&amp;"_"&amp;$B$2&amp;"_"&amp;A54)</f>
        <v/>
      </c>
      <c r="F54" s="31"/>
      <c r="G54" s="32"/>
      <c r="H54" s="38"/>
      <c r="I54" s="34"/>
    </row>
    <row r="55" spans="1:9" x14ac:dyDescent="0.2">
      <c r="A55" s="29">
        <f t="shared" si="0"/>
        <v>52</v>
      </c>
      <c r="B55" s="48"/>
      <c r="C55" s="30"/>
      <c r="D55" s="49" t="str">
        <f>IF(B55="","",VLOOKUP(B55,'00 - Technical Parameter'!$D$6:$F$57,3))</f>
        <v/>
      </c>
      <c r="E55" s="33" t="str">
        <f>IF(B55="","",'00 - Technical Parameter'!$B$3&amp;"_"&amp;$B$2&amp;"_"&amp;A55)</f>
        <v/>
      </c>
      <c r="F55" s="31"/>
      <c r="G55" s="32"/>
      <c r="H55" s="38"/>
      <c r="I55" s="34"/>
    </row>
    <row r="56" spans="1:9" x14ac:dyDescent="0.2">
      <c r="A56" s="29">
        <f t="shared" si="0"/>
        <v>53</v>
      </c>
      <c r="B56" s="48"/>
      <c r="C56" s="30"/>
      <c r="D56" s="49" t="str">
        <f>IF(B56="","",VLOOKUP(B56,'00 - Technical Parameter'!$D$6:$F$57,3))</f>
        <v/>
      </c>
      <c r="E56" s="33" t="str">
        <f>IF(B56="","",'00 - Technical Parameter'!$B$3&amp;"_"&amp;$B$2&amp;"_"&amp;A56)</f>
        <v/>
      </c>
      <c r="F56" s="31"/>
      <c r="G56" s="32"/>
      <c r="H56" s="38"/>
      <c r="I56" s="34"/>
    </row>
    <row r="57" spans="1:9" x14ac:dyDescent="0.2">
      <c r="A57" s="29">
        <f t="shared" si="0"/>
        <v>54</v>
      </c>
      <c r="B57" s="48"/>
      <c r="C57" s="30"/>
      <c r="D57" s="49" t="str">
        <f>IF(B57="","",VLOOKUP(B57,'00 - Technical Parameter'!$D$6:$F$57,3))</f>
        <v/>
      </c>
      <c r="E57" s="33" t="str">
        <f>IF(B57="","",'00 - Technical Parameter'!$B$3&amp;"_"&amp;$B$2&amp;"_"&amp;A57)</f>
        <v/>
      </c>
      <c r="F57" s="31"/>
      <c r="G57" s="32"/>
      <c r="H57" s="38"/>
      <c r="I57" s="34"/>
    </row>
    <row r="58" spans="1:9" x14ac:dyDescent="0.2">
      <c r="A58" s="29">
        <f t="shared" si="0"/>
        <v>55</v>
      </c>
      <c r="B58" s="48"/>
      <c r="C58" s="30"/>
      <c r="D58" s="49" t="str">
        <f>IF(B58="","",VLOOKUP(B58,'00 - Technical Parameter'!$D$6:$F$57,3))</f>
        <v/>
      </c>
      <c r="E58" s="33" t="str">
        <f>IF(B58="","",'00 - Technical Parameter'!$B$3&amp;"_"&amp;$B$2&amp;"_"&amp;A58)</f>
        <v/>
      </c>
      <c r="F58" s="31"/>
      <c r="G58" s="32"/>
      <c r="H58" s="38"/>
      <c r="I58" s="34"/>
    </row>
    <row r="59" spans="1:9" x14ac:dyDescent="0.2">
      <c r="A59" s="29">
        <f t="shared" si="0"/>
        <v>56</v>
      </c>
      <c r="B59" s="48"/>
      <c r="C59" s="30"/>
      <c r="D59" s="49" t="str">
        <f>IF(B59="","",VLOOKUP(B59,'00 - Technical Parameter'!$D$6:$F$57,3))</f>
        <v/>
      </c>
      <c r="E59" s="33" t="str">
        <f>IF(B59="","",'00 - Technical Parameter'!$B$3&amp;"_"&amp;$B$2&amp;"_"&amp;A59)</f>
        <v/>
      </c>
      <c r="F59" s="31"/>
      <c r="G59" s="32"/>
      <c r="H59" s="38"/>
      <c r="I59" s="34"/>
    </row>
    <row r="60" spans="1:9" x14ac:dyDescent="0.2">
      <c r="A60" s="29">
        <f t="shared" si="0"/>
        <v>57</v>
      </c>
      <c r="B60" s="48"/>
      <c r="C60" s="30"/>
      <c r="D60" s="49" t="str">
        <f>IF(B60="","",VLOOKUP(B60,'00 - Technical Parameter'!$D$6:$F$57,3))</f>
        <v/>
      </c>
      <c r="E60" s="33" t="str">
        <f>IF(B60="","",'00 - Technical Parameter'!$B$3&amp;"_"&amp;$B$2&amp;"_"&amp;A60)</f>
        <v/>
      </c>
      <c r="F60" s="31"/>
      <c r="G60" s="32"/>
      <c r="H60" s="38"/>
      <c r="I60" s="34"/>
    </row>
    <row r="61" spans="1:9" x14ac:dyDescent="0.2">
      <c r="A61" s="29">
        <f t="shared" si="0"/>
        <v>58</v>
      </c>
      <c r="B61" s="48"/>
      <c r="C61" s="30"/>
      <c r="D61" s="49" t="str">
        <f>IF(B61="","",VLOOKUP(B61,'00 - Technical Parameter'!$D$6:$F$57,3))</f>
        <v/>
      </c>
      <c r="E61" s="33" t="str">
        <f>IF(B61="","",'00 - Technical Parameter'!$B$3&amp;"_"&amp;$B$2&amp;"_"&amp;A61)</f>
        <v/>
      </c>
      <c r="F61" s="31"/>
      <c r="G61" s="32"/>
      <c r="H61" s="38"/>
      <c r="I61" s="34"/>
    </row>
    <row r="62" spans="1:9" x14ac:dyDescent="0.2">
      <c r="A62" s="29">
        <f t="shared" si="0"/>
        <v>59</v>
      </c>
      <c r="B62" s="48"/>
      <c r="C62" s="30"/>
      <c r="D62" s="49" t="str">
        <f>IF(B62="","",VLOOKUP(B62,'00 - Technical Parameter'!$D$6:$F$57,3))</f>
        <v/>
      </c>
      <c r="E62" s="33" t="str">
        <f>IF(B62="","",'00 - Technical Parameter'!$B$3&amp;"_"&amp;$B$2&amp;"_"&amp;A62)</f>
        <v/>
      </c>
      <c r="F62" s="31"/>
      <c r="G62" s="32"/>
      <c r="H62" s="38"/>
      <c r="I62" s="34"/>
    </row>
    <row r="63" spans="1:9" x14ac:dyDescent="0.2">
      <c r="A63" s="29">
        <f t="shared" si="0"/>
        <v>60</v>
      </c>
      <c r="B63" s="48"/>
      <c r="C63" s="30"/>
      <c r="D63" s="49" t="str">
        <f>IF(B63="","",VLOOKUP(B63,'00 - Technical Parameter'!$D$6:$F$57,3))</f>
        <v/>
      </c>
      <c r="E63" s="33" t="str">
        <f>IF(B63="","",'00 - Technical Parameter'!$B$3&amp;"_"&amp;$B$2&amp;"_"&amp;A63)</f>
        <v/>
      </c>
      <c r="F63" s="31"/>
      <c r="G63" s="32"/>
      <c r="H63" s="38"/>
      <c r="I63" s="34"/>
    </row>
    <row r="64" spans="1:9" x14ac:dyDescent="0.2">
      <c r="A64" s="29">
        <f t="shared" si="0"/>
        <v>61</v>
      </c>
      <c r="B64" s="48"/>
      <c r="C64" s="30"/>
      <c r="D64" s="49" t="str">
        <f>IF(B64="","",VLOOKUP(B64,'00 - Technical Parameter'!$D$6:$F$57,3))</f>
        <v/>
      </c>
      <c r="E64" s="33" t="str">
        <f>IF(B64="","",'00 - Technical Parameter'!$B$3&amp;"_"&amp;$B$2&amp;"_"&amp;A64)</f>
        <v/>
      </c>
      <c r="F64" s="31"/>
      <c r="G64" s="32"/>
      <c r="H64" s="38"/>
      <c r="I64" s="34"/>
    </row>
    <row r="65" spans="1:9" x14ac:dyDescent="0.2">
      <c r="A65" s="29">
        <f t="shared" si="0"/>
        <v>62</v>
      </c>
      <c r="B65" s="48"/>
      <c r="C65" s="30"/>
      <c r="D65" s="49" t="str">
        <f>IF(B65="","",VLOOKUP(B65,'00 - Technical Parameter'!$D$6:$F$57,3))</f>
        <v/>
      </c>
      <c r="E65" s="33" t="str">
        <f>IF(B65="","",'00 - Technical Parameter'!$B$3&amp;"_"&amp;$B$2&amp;"_"&amp;A65)</f>
        <v/>
      </c>
      <c r="F65" s="31"/>
      <c r="G65" s="32"/>
      <c r="H65" s="38"/>
      <c r="I65" s="34"/>
    </row>
    <row r="66" spans="1:9" x14ac:dyDescent="0.2">
      <c r="A66" s="29">
        <f t="shared" si="0"/>
        <v>63</v>
      </c>
      <c r="B66" s="48"/>
      <c r="C66" s="30"/>
      <c r="D66" s="49" t="str">
        <f>IF(B66="","",VLOOKUP(B66,'00 - Technical Parameter'!$D$6:$F$57,3))</f>
        <v/>
      </c>
      <c r="E66" s="33" t="str">
        <f>IF(B66="","",'00 - Technical Parameter'!$B$3&amp;"_"&amp;$B$2&amp;"_"&amp;A66)</f>
        <v/>
      </c>
      <c r="F66" s="31"/>
      <c r="G66" s="32"/>
      <c r="H66" s="38"/>
      <c r="I66" s="34"/>
    </row>
    <row r="67" spans="1:9" x14ac:dyDescent="0.2">
      <c r="A67" s="29">
        <f t="shared" si="0"/>
        <v>64</v>
      </c>
      <c r="B67" s="48"/>
      <c r="C67" s="30"/>
      <c r="D67" s="49" t="str">
        <f>IF(B67="","",VLOOKUP(B67,'00 - Technical Parameter'!$D$6:$F$57,3))</f>
        <v/>
      </c>
      <c r="E67" s="33" t="str">
        <f>IF(B67="","",'00 - Technical Parameter'!$B$3&amp;"_"&amp;$B$2&amp;"_"&amp;A67)</f>
        <v/>
      </c>
      <c r="F67" s="31"/>
      <c r="G67" s="32"/>
      <c r="H67" s="38"/>
      <c r="I67" s="34"/>
    </row>
    <row r="68" spans="1:9" x14ac:dyDescent="0.2">
      <c r="A68" s="29">
        <f t="shared" si="0"/>
        <v>65</v>
      </c>
      <c r="B68" s="48"/>
      <c r="C68" s="30"/>
      <c r="D68" s="49" t="str">
        <f>IF(B68="","",VLOOKUP(B68,'00 - Technical Parameter'!$D$6:$F$57,3))</f>
        <v/>
      </c>
      <c r="E68" s="33" t="str">
        <f>IF(B68="","",'00 - Technical Parameter'!$B$3&amp;"_"&amp;$B$2&amp;"_"&amp;A68)</f>
        <v/>
      </c>
      <c r="F68" s="31"/>
      <c r="G68" s="32"/>
      <c r="H68" s="38"/>
      <c r="I68" s="34"/>
    </row>
    <row r="69" spans="1:9" x14ac:dyDescent="0.2">
      <c r="A69" s="29">
        <f t="shared" si="0"/>
        <v>66</v>
      </c>
      <c r="B69" s="48"/>
      <c r="C69" s="30"/>
      <c r="D69" s="49" t="str">
        <f>IF(B69="","",VLOOKUP(B69,'00 - Technical Parameter'!$D$6:$F$57,3))</f>
        <v/>
      </c>
      <c r="E69" s="33" t="str">
        <f>IF(B69="","",'00 - Technical Parameter'!$B$3&amp;"_"&amp;$B$2&amp;"_"&amp;A69)</f>
        <v/>
      </c>
      <c r="F69" s="31"/>
      <c r="G69" s="32"/>
      <c r="H69" s="38"/>
      <c r="I69" s="34"/>
    </row>
    <row r="70" spans="1:9" x14ac:dyDescent="0.2">
      <c r="A70" s="29">
        <f t="shared" ref="A70:A90" si="1">A69+1</f>
        <v>67</v>
      </c>
      <c r="B70" s="48"/>
      <c r="C70" s="30"/>
      <c r="D70" s="49" t="str">
        <f>IF(B70="","",VLOOKUP(B70,'00 - Technical Parameter'!$D$6:$F$57,3))</f>
        <v/>
      </c>
      <c r="E70" s="33" t="str">
        <f>IF(B70="","",'00 - Technical Parameter'!$B$3&amp;"_"&amp;$B$2&amp;"_"&amp;A70)</f>
        <v/>
      </c>
      <c r="F70" s="31"/>
      <c r="G70" s="32"/>
      <c r="H70" s="38"/>
      <c r="I70" s="34"/>
    </row>
    <row r="71" spans="1:9" x14ac:dyDescent="0.2">
      <c r="A71" s="29">
        <f t="shared" si="1"/>
        <v>68</v>
      </c>
      <c r="B71" s="48"/>
      <c r="C71" s="30"/>
      <c r="D71" s="49" t="str">
        <f>IF(B71="","",VLOOKUP(B71,'00 - Technical Parameter'!$D$6:$F$57,3))</f>
        <v/>
      </c>
      <c r="E71" s="33" t="str">
        <f>IF(B71="","",'00 - Technical Parameter'!$B$3&amp;"_"&amp;$B$2&amp;"_"&amp;A71)</f>
        <v/>
      </c>
      <c r="F71" s="31"/>
      <c r="G71" s="32"/>
      <c r="H71" s="38"/>
      <c r="I71" s="34"/>
    </row>
    <row r="72" spans="1:9" x14ac:dyDescent="0.2">
      <c r="A72" s="29">
        <f t="shared" si="1"/>
        <v>69</v>
      </c>
      <c r="B72" s="48"/>
      <c r="C72" s="30"/>
      <c r="D72" s="49" t="str">
        <f>IF(B72="","",VLOOKUP(B72,'00 - Technical Parameter'!$D$6:$F$57,3))</f>
        <v/>
      </c>
      <c r="E72" s="33" t="str">
        <f>IF(B72="","",'00 - Technical Parameter'!$B$3&amp;"_"&amp;$B$2&amp;"_"&amp;A72)</f>
        <v/>
      </c>
      <c r="F72" s="31"/>
      <c r="G72" s="32"/>
      <c r="H72" s="38"/>
      <c r="I72" s="34"/>
    </row>
    <row r="73" spans="1:9" x14ac:dyDescent="0.2">
      <c r="A73" s="29">
        <f t="shared" si="1"/>
        <v>70</v>
      </c>
      <c r="B73" s="48"/>
      <c r="C73" s="30"/>
      <c r="D73" s="49" t="str">
        <f>IF(B73="","",VLOOKUP(B73,'00 - Technical Parameter'!$D$6:$F$57,3))</f>
        <v/>
      </c>
      <c r="E73" s="33" t="str">
        <f>IF(B73="","",'00 - Technical Parameter'!$B$3&amp;"_"&amp;$B$2&amp;"_"&amp;A73)</f>
        <v/>
      </c>
      <c r="F73" s="31"/>
      <c r="G73" s="32"/>
      <c r="H73" s="38"/>
      <c r="I73" s="34"/>
    </row>
    <row r="74" spans="1:9" x14ac:dyDescent="0.2">
      <c r="A74" s="29">
        <f t="shared" si="1"/>
        <v>71</v>
      </c>
      <c r="B74" s="48"/>
      <c r="C74" s="30"/>
      <c r="D74" s="49" t="str">
        <f>IF(B74="","",VLOOKUP(B74,'00 - Technical Parameter'!$D$6:$F$57,3))</f>
        <v/>
      </c>
      <c r="E74" s="33" t="str">
        <f>IF(B74="","",'00 - Technical Parameter'!$B$3&amp;"_"&amp;$B$2&amp;"_"&amp;A74)</f>
        <v/>
      </c>
      <c r="F74" s="31"/>
      <c r="G74" s="32"/>
      <c r="H74" s="38"/>
      <c r="I74" s="34"/>
    </row>
    <row r="75" spans="1:9" x14ac:dyDescent="0.2">
      <c r="A75" s="29">
        <f t="shared" si="1"/>
        <v>72</v>
      </c>
      <c r="B75" s="48"/>
      <c r="C75" s="30"/>
      <c r="D75" s="49" t="str">
        <f>IF(B75="","",VLOOKUP(B75,'00 - Technical Parameter'!$D$6:$F$57,3))</f>
        <v/>
      </c>
      <c r="E75" s="33" t="str">
        <f>IF(B75="","",'00 - Technical Parameter'!$B$3&amp;"_"&amp;$B$2&amp;"_"&amp;A75)</f>
        <v/>
      </c>
      <c r="F75" s="31"/>
      <c r="G75" s="32"/>
      <c r="H75" s="38"/>
      <c r="I75" s="34"/>
    </row>
    <row r="76" spans="1:9" x14ac:dyDescent="0.2">
      <c r="A76" s="29">
        <f t="shared" si="1"/>
        <v>73</v>
      </c>
      <c r="B76" s="48"/>
      <c r="C76" s="30"/>
      <c r="D76" s="49" t="str">
        <f>IF(B76="","",VLOOKUP(B76,'00 - Technical Parameter'!$D$6:$F$57,3))</f>
        <v/>
      </c>
      <c r="E76" s="33" t="str">
        <f>IF(B76="","",'00 - Technical Parameter'!$B$3&amp;"_"&amp;$B$2&amp;"_"&amp;A76)</f>
        <v/>
      </c>
      <c r="F76" s="31"/>
      <c r="G76" s="32"/>
      <c r="H76" s="38"/>
      <c r="I76" s="34"/>
    </row>
    <row r="77" spans="1:9" x14ac:dyDescent="0.2">
      <c r="A77" s="29">
        <f t="shared" si="1"/>
        <v>74</v>
      </c>
      <c r="B77" s="48"/>
      <c r="C77" s="30"/>
      <c r="D77" s="49" t="str">
        <f>IF(B77="","",VLOOKUP(B77,'00 - Technical Parameter'!$D$6:$F$57,3))</f>
        <v/>
      </c>
      <c r="E77" s="33" t="str">
        <f>IF(B77="","",'00 - Technical Parameter'!$B$3&amp;"_"&amp;$B$2&amp;"_"&amp;A77)</f>
        <v/>
      </c>
      <c r="F77" s="31"/>
      <c r="G77" s="32"/>
      <c r="H77" s="38"/>
      <c r="I77" s="34"/>
    </row>
    <row r="78" spans="1:9" x14ac:dyDescent="0.2">
      <c r="A78" s="29">
        <f t="shared" si="1"/>
        <v>75</v>
      </c>
      <c r="B78" s="48"/>
      <c r="C78" s="30"/>
      <c r="D78" s="49" t="str">
        <f>IF(B78="","",VLOOKUP(B78,'00 - Technical Parameter'!$D$6:$F$57,3))</f>
        <v/>
      </c>
      <c r="E78" s="33" t="str">
        <f>IF(B78="","",'00 - Technical Parameter'!$B$3&amp;"_"&amp;$B$2&amp;"_"&amp;A78)</f>
        <v/>
      </c>
      <c r="F78" s="31"/>
      <c r="G78" s="32"/>
      <c r="H78" s="38"/>
      <c r="I78" s="34"/>
    </row>
    <row r="79" spans="1:9" x14ac:dyDescent="0.2">
      <c r="A79" s="29">
        <f t="shared" si="1"/>
        <v>76</v>
      </c>
      <c r="B79" s="48"/>
      <c r="C79" s="30"/>
      <c r="D79" s="49" t="str">
        <f>IF(B79="","",VLOOKUP(B79,'00 - Technical Parameter'!$D$6:$F$57,3))</f>
        <v/>
      </c>
      <c r="E79" s="33" t="str">
        <f>IF(B79="","",'00 - Technical Parameter'!$B$3&amp;"_"&amp;$B$2&amp;"_"&amp;A79)</f>
        <v/>
      </c>
      <c r="F79" s="31"/>
      <c r="G79" s="32"/>
      <c r="H79" s="38"/>
      <c r="I79" s="34"/>
    </row>
    <row r="80" spans="1:9" x14ac:dyDescent="0.2">
      <c r="A80" s="29">
        <f t="shared" si="1"/>
        <v>77</v>
      </c>
      <c r="B80" s="48"/>
      <c r="C80" s="30"/>
      <c r="D80" s="49" t="str">
        <f>IF(B80="","",VLOOKUP(B80,'00 - Technical Parameter'!$D$6:$F$57,3))</f>
        <v/>
      </c>
      <c r="E80" s="33" t="str">
        <f>IF(B80="","",'00 - Technical Parameter'!$B$3&amp;"_"&amp;$B$2&amp;"_"&amp;A80)</f>
        <v/>
      </c>
      <c r="F80" s="31"/>
      <c r="G80" s="32"/>
      <c r="H80" s="38"/>
      <c r="I80" s="34"/>
    </row>
    <row r="81" spans="1:9" x14ac:dyDescent="0.2">
      <c r="A81" s="29">
        <f t="shared" si="1"/>
        <v>78</v>
      </c>
      <c r="B81" s="48"/>
      <c r="C81" s="30"/>
      <c r="D81" s="49" t="str">
        <f>IF(B81="","",VLOOKUP(B81,'00 - Technical Parameter'!$D$6:$F$57,3))</f>
        <v/>
      </c>
      <c r="E81" s="33" t="str">
        <f>IF(B81="","",'00 - Technical Parameter'!$B$3&amp;"_"&amp;$B$2&amp;"_"&amp;A81)</f>
        <v/>
      </c>
      <c r="F81" s="31"/>
      <c r="G81" s="32"/>
      <c r="H81" s="38"/>
      <c r="I81" s="34"/>
    </row>
    <row r="82" spans="1:9" x14ac:dyDescent="0.2">
      <c r="A82" s="29">
        <f t="shared" si="1"/>
        <v>79</v>
      </c>
      <c r="B82" s="48"/>
      <c r="C82" s="30"/>
      <c r="D82" s="49" t="str">
        <f>IF(B82="","",VLOOKUP(B82,'00 - Technical Parameter'!$D$6:$F$57,3))</f>
        <v/>
      </c>
      <c r="E82" s="33" t="str">
        <f>IF(B82="","",'00 - Technical Parameter'!$B$3&amp;"_"&amp;$B$2&amp;"_"&amp;A82)</f>
        <v/>
      </c>
      <c r="F82" s="31"/>
      <c r="G82" s="32"/>
      <c r="H82" s="38"/>
      <c r="I82" s="34"/>
    </row>
    <row r="83" spans="1:9" x14ac:dyDescent="0.2">
      <c r="A83" s="29">
        <f t="shared" si="1"/>
        <v>80</v>
      </c>
      <c r="B83" s="48"/>
      <c r="C83" s="30"/>
      <c r="D83" s="49" t="str">
        <f>IF(B83="","",VLOOKUP(B83,'00 - Technical Parameter'!$D$6:$F$57,3))</f>
        <v/>
      </c>
      <c r="E83" s="33" t="str">
        <f>IF(B83="","",'00 - Technical Parameter'!$B$3&amp;"_"&amp;$B$2&amp;"_"&amp;A83)</f>
        <v/>
      </c>
      <c r="F83" s="31"/>
      <c r="G83" s="32"/>
      <c r="H83" s="38"/>
      <c r="I83" s="34"/>
    </row>
    <row r="84" spans="1:9" x14ac:dyDescent="0.2">
      <c r="A84" s="29">
        <f t="shared" si="1"/>
        <v>81</v>
      </c>
      <c r="B84" s="48"/>
      <c r="C84" s="30"/>
      <c r="D84" s="49" t="str">
        <f>IF(B84="","",VLOOKUP(B84,'00 - Technical Parameter'!$D$6:$F$57,3))</f>
        <v/>
      </c>
      <c r="E84" s="33" t="str">
        <f>IF(B84="","",'00 - Technical Parameter'!$B$3&amp;"_"&amp;$B$2&amp;"_"&amp;A84)</f>
        <v/>
      </c>
      <c r="F84" s="31"/>
      <c r="G84" s="32"/>
      <c r="H84" s="38"/>
      <c r="I84" s="34"/>
    </row>
    <row r="85" spans="1:9" x14ac:dyDescent="0.2">
      <c r="A85" s="29">
        <f t="shared" si="1"/>
        <v>82</v>
      </c>
      <c r="B85" s="48"/>
      <c r="C85" s="30"/>
      <c r="D85" s="49" t="str">
        <f>IF(B85="","",VLOOKUP(B85,'00 - Technical Parameter'!$D$6:$F$57,3))</f>
        <v/>
      </c>
      <c r="E85" s="33" t="str">
        <f>IF(B85="","",'00 - Technical Parameter'!$B$3&amp;"_"&amp;$B$2&amp;"_"&amp;A85)</f>
        <v/>
      </c>
      <c r="F85" s="31"/>
      <c r="G85" s="32"/>
      <c r="H85" s="38"/>
      <c r="I85" s="34"/>
    </row>
    <row r="86" spans="1:9" x14ac:dyDescent="0.2">
      <c r="A86" s="29">
        <f t="shared" si="1"/>
        <v>83</v>
      </c>
      <c r="B86" s="48"/>
      <c r="C86" s="30"/>
      <c r="D86" s="49" t="str">
        <f>IF(B86="","",VLOOKUP(B86,'00 - Technical Parameter'!$D$6:$F$57,3))</f>
        <v/>
      </c>
      <c r="E86" s="33" t="str">
        <f>IF(B86="","",'00 - Technical Parameter'!$B$3&amp;"_"&amp;$B$2&amp;"_"&amp;A86)</f>
        <v/>
      </c>
      <c r="F86" s="31"/>
      <c r="G86" s="32"/>
      <c r="H86" s="38"/>
      <c r="I86" s="34"/>
    </row>
    <row r="87" spans="1:9" x14ac:dyDescent="0.2">
      <c r="A87" s="29">
        <f t="shared" si="1"/>
        <v>84</v>
      </c>
      <c r="B87" s="48"/>
      <c r="C87" s="30"/>
      <c r="D87" s="49" t="str">
        <f>IF(B87="","",VLOOKUP(B87,'00 - Technical Parameter'!$D$6:$F$57,3))</f>
        <v/>
      </c>
      <c r="E87" s="33" t="str">
        <f>IF(B87="","",'00 - Technical Parameter'!$B$3&amp;"_"&amp;$B$2&amp;"_"&amp;A87)</f>
        <v/>
      </c>
      <c r="F87" s="31"/>
      <c r="G87" s="32"/>
      <c r="H87" s="38"/>
      <c r="I87" s="34"/>
    </row>
    <row r="88" spans="1:9" x14ac:dyDescent="0.2">
      <c r="A88" s="29">
        <f t="shared" si="1"/>
        <v>85</v>
      </c>
      <c r="B88" s="48"/>
      <c r="C88" s="30"/>
      <c r="D88" s="49" t="str">
        <f>IF(B88="","",VLOOKUP(B88,'00 - Technical Parameter'!$D$6:$F$57,3))</f>
        <v/>
      </c>
      <c r="E88" s="33" t="str">
        <f>IF(B88="","",'00 - Technical Parameter'!$B$3&amp;"_"&amp;$B$2&amp;"_"&amp;A88)</f>
        <v/>
      </c>
      <c r="F88" s="31"/>
      <c r="G88" s="32"/>
      <c r="H88" s="38"/>
      <c r="I88" s="34"/>
    </row>
    <row r="89" spans="1:9" x14ac:dyDescent="0.2">
      <c r="A89" s="29">
        <f t="shared" si="1"/>
        <v>86</v>
      </c>
      <c r="B89" s="48"/>
      <c r="C89" s="47"/>
      <c r="D89" s="49"/>
      <c r="E89" s="33"/>
      <c r="F89" s="31"/>
      <c r="G89" s="50"/>
      <c r="H89" s="51"/>
    </row>
    <row r="90" spans="1:9" ht="16" thickBot="1" x14ac:dyDescent="0.25">
      <c r="A90" s="29">
        <f t="shared" si="1"/>
        <v>87</v>
      </c>
      <c r="B90" s="48"/>
      <c r="C90" s="47"/>
      <c r="D90" s="52"/>
      <c r="E90" s="53"/>
      <c r="F90" s="39"/>
      <c r="G90" s="54"/>
      <c r="H90" s="55"/>
    </row>
    <row r="91" spans="1:9" x14ac:dyDescent="0.2">
      <c r="A91" s="29"/>
    </row>
    <row r="92" spans="1:9" x14ac:dyDescent="0.2">
      <c r="A92" s="29"/>
    </row>
    <row r="93" spans="1:9" x14ac:dyDescent="0.2">
      <c r="A93" s="29"/>
    </row>
    <row r="94" spans="1:9" x14ac:dyDescent="0.2">
      <c r="A94" s="29"/>
    </row>
    <row r="95" spans="1:9" x14ac:dyDescent="0.2">
      <c r="A95" s="29"/>
    </row>
  </sheetData>
  <autoFilter ref="A3:B95" xr:uid="{311966ED-1EC1-AE43-8D85-720F186E80ED}"/>
  <phoneticPr fontId="26" type="noConversion"/>
  <dataValidations count="2">
    <dataValidation type="list" allowBlank="1" showInputMessage="1" showErrorMessage="1" sqref="H4:I88" xr:uid="{00000000-0002-0000-0100-000001000000}">
      <formula1>CRITICITY</formula1>
    </dataValidation>
    <dataValidation type="list" allowBlank="1" showInputMessage="1" showErrorMessage="1" sqref="B4:B90" xr:uid="{00000000-0002-0000-0100-000000000000}">
      <formula1>AREA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1F99-1460-534A-B38B-B8FA4397E1BA}">
  <sheetPr filterMode="1"/>
  <dimension ref="A1:C110"/>
  <sheetViews>
    <sheetView tabSelected="1" zoomScaleNormal="100" workbookViewId="0">
      <selection activeCell="C4" sqref="C4:C17"/>
    </sheetView>
  </sheetViews>
  <sheetFormatPr baseColWidth="10" defaultColWidth="8.83203125" defaultRowHeight="15" x14ac:dyDescent="0.2"/>
  <cols>
    <col min="1" max="1" width="2.5" style="60" customWidth="1"/>
    <col min="2" max="2" width="30.6640625" style="60" customWidth="1"/>
    <col min="3" max="3" width="172.6640625" style="63" bestFit="1" customWidth="1"/>
    <col min="4" max="4" width="8.83203125" style="62"/>
    <col min="5" max="5" width="50.6640625" style="62" customWidth="1"/>
    <col min="6" max="16384" width="8.83203125" style="62"/>
  </cols>
  <sheetData>
    <row r="1" spans="1:3" s="58" customFormat="1" ht="26" x14ac:dyDescent="0.2">
      <c r="A1" s="58" t="s">
        <v>97</v>
      </c>
    </row>
    <row r="2" spans="1:3" s="59" customFormat="1" ht="21" x14ac:dyDescent="0.2">
      <c r="C2" s="59" t="s">
        <v>98</v>
      </c>
    </row>
    <row r="3" spans="1:3" s="59" customFormat="1" ht="21" x14ac:dyDescent="0.2">
      <c r="C3" s="59" t="s">
        <v>99</v>
      </c>
    </row>
    <row r="4" spans="1:3" ht="16" x14ac:dyDescent="0.2">
      <c r="C4" s="61" t="str">
        <f>"|**"&amp;'02-NONFUNCTIONALREQUIREMENTS'!E3&amp;"**|"&amp;'02-NONFUNCTIONALREQUIREMENTS'!F3&amp;"|"&amp;'02-NONFUNCTIONALREQUIREMENTS'!G3&amp;"|"&amp;'02-NONFUNCTIONALREQUIREMENTS'!H3&amp;"|"</f>
        <v>|**Identifiant**|Description|Origin|Level|</v>
      </c>
    </row>
    <row r="5" spans="1:3" x14ac:dyDescent="0.2">
      <c r="B5" s="60" t="s">
        <v>114</v>
      </c>
      <c r="C5" s="27" t="str">
        <f>"|---|---|---|---|"</f>
        <v>|---|---|---|---|</v>
      </c>
    </row>
    <row r="6" spans="1:3" ht="16" hidden="1" x14ac:dyDescent="0.2">
      <c r="B6" s="60" t="str">
        <f>'02-NONFUNCTIONALREQUIREMENTS'!B4</f>
        <v>Manageability</v>
      </c>
      <c r="C6" s="61" t="str">
        <f>IF( '02-NONFUNCTIONALREQUIREMENTS'!E4="","","|**"&amp;'02-NONFUNCTIONALREQUIREMENTS'!E4&amp;"**|The SYSTEM "&amp;'02-NONFUNCTIONALREQUIREMENTS'!F4&amp;"|"&amp;'02-NONFUNCTIONALREQUIREMENTS'!G4&amp;"|"&amp;'02-NONFUNCTIONALREQUIREMENTS'!H4&amp;"|")</f>
        <v>|**PREFIX_NFR_1**|The SYSTEM must implement a continuous integration and deployment chain (DEVOPS - CI / CD) in order to allow optimized time to market (TTM).|Assumption|ESSENTIAL|</v>
      </c>
    </row>
    <row r="7" spans="1:3" ht="16" x14ac:dyDescent="0.2">
      <c r="B7" s="60" t="str">
        <f>'02-NONFUNCTIONALREQUIREMENTS'!B5</f>
        <v>Usability</v>
      </c>
      <c r="C7" s="61" t="str">
        <f>IF( '02-NONFUNCTIONALREQUIREMENTS'!E5="","","|**"&amp;'02-NONFUNCTIONALREQUIREMENTS'!E5&amp;"**|The SYSTEM "&amp;'02-NONFUNCTIONALREQUIREMENTS'!F5&amp;"|"&amp;'02-NONFUNCTIONALREQUIREMENTS'!G5&amp;"|"&amp;'02-NONFUNCTIONALREQUIREMENTS'!H5&amp;"|")</f>
        <v>|**PREFIX_NFR_2**|The SYSTEM allow the display of its WEB screens with a minimum resolution of 1024 * 768|Assumption|ESSENTIAL|</v>
      </c>
    </row>
    <row r="8" spans="1:3" ht="16" x14ac:dyDescent="0.2">
      <c r="B8" s="60" t="str">
        <f>'02-NONFUNCTIONALREQUIREMENTS'!B6</f>
        <v>Usability</v>
      </c>
      <c r="C8" s="61" t="str">
        <f>IF( '02-NONFUNCTIONALREQUIREMENTS'!E6="","","|**"&amp;'02-NONFUNCTIONALREQUIREMENTS'!E6&amp;"**|The SYSTEM "&amp;'02-NONFUNCTIONALREQUIREMENTS'!F6&amp;"|"&amp;'02-NONFUNCTIONALREQUIREMENTS'!G6&amp;"|"&amp;'02-NONFUNCTIONALREQUIREMENTS'!H6&amp;"|")</f>
        <v>|**PREFIX_NFR_3**|The SYSTEM allow the display of its WEB screens with the browser ** Chrome ** Version 75.0. on Windows 10 (64 Bits).|Assumption|MANDATORY|</v>
      </c>
    </row>
    <row r="9" spans="1:3" ht="16" x14ac:dyDescent="0.2">
      <c r="B9" s="60" t="str">
        <f>'02-NONFUNCTIONALREQUIREMENTS'!B7</f>
        <v>Usability</v>
      </c>
      <c r="C9" s="61" t="str">
        <f>IF( '02-NONFUNCTIONALREQUIREMENTS'!E7="","","|**"&amp;'02-NONFUNCTIONALREQUIREMENTS'!E7&amp;"**|The SYSTEM "&amp;'02-NONFUNCTIONALREQUIREMENTS'!F7&amp;"|"&amp;'02-NONFUNCTIONALREQUIREMENTS'!G7&amp;"|"&amp;'02-NONFUNCTIONALREQUIREMENTS'!H7&amp;"|")</f>
        <v>|**PREFIX_NFR_4**|The SYSTEM be tested with a display of its WEB screens with the browser ** Firefox ** Version 68 on Windows 10 (64 Bits).|Assumption|ESSENTIAL|</v>
      </c>
    </row>
    <row r="10" spans="1:3" ht="16" x14ac:dyDescent="0.2">
      <c r="B10" s="60" t="str">
        <f>'02-NONFUNCTIONALREQUIREMENTS'!B8</f>
        <v>Usability</v>
      </c>
      <c r="C10" s="61" t="str">
        <f>IF( '02-NONFUNCTIONALREQUIREMENTS'!E8="","","|**"&amp;'02-NONFUNCTIONALREQUIREMENTS'!E8&amp;"**|The SYSTEM "&amp;'02-NONFUNCTIONALREQUIREMENTS'!F8&amp;"|"&amp;'02-NONFUNCTIONALREQUIREMENTS'!G8&amp;"|"&amp;'02-NONFUNCTIONALREQUIREMENTS'!H8&amp;"|")</f>
        <v>|**PREFIX_NFR_5**|The SYSTEM be tested with a display of its WEB screens with the browser ** Safari ** Version 12 on MacOs Mojave.|Assumption|ESSENTIAL|</v>
      </c>
    </row>
    <row r="11" spans="1:3" ht="16" x14ac:dyDescent="0.2">
      <c r="B11" s="60" t="str">
        <f>'02-NONFUNCTIONALREQUIREMENTS'!B9</f>
        <v>Usability</v>
      </c>
      <c r="C11" s="61" t="str">
        <f>IF( '02-NONFUNCTIONALREQUIREMENTS'!E9="","","|**"&amp;'02-NONFUNCTIONALREQUIREMENTS'!E9&amp;"**|The SYSTEM "&amp;'02-NONFUNCTIONALREQUIREMENTS'!F9&amp;"|"&amp;'02-NONFUNCTIONALREQUIREMENTS'!G9&amp;"|"&amp;'02-NONFUNCTIONALREQUIREMENTS'!H9&amp;"|")</f>
        <v>|**PREFIX_NFR_6**|The SYSTEM allow the display of its WEB screens in a "responsive" approach allowing the management of 'Tablet' orientations|Assumption|MANDATORY|</v>
      </c>
    </row>
    <row r="12" spans="1:3" ht="16" hidden="1" x14ac:dyDescent="0.2">
      <c r="B12" s="60" t="str">
        <f>'02-NONFUNCTIONALREQUIREMENTS'!B10</f>
        <v>Integrity</v>
      </c>
      <c r="C12" s="61" t="str">
        <f>IF( '02-NONFUNCTIONALREQUIREMENTS'!E10="","","|**"&amp;'02-NONFUNCTIONALREQUIREMENTS'!E10&amp;"**|The SYSTEM "&amp;'02-NONFUNCTIONALREQUIREMENTS'!F10&amp;"|"&amp;'02-NONFUNCTIONALREQUIREMENTS'!G10&amp;"|"&amp;'02-NONFUNCTIONALREQUIREMENTS'!H10&amp;"|")</f>
        <v>|**PREFIX_NFR_7**|The SYSTEM allow data segregation by client ("Multi-tenant")|Assumption|MANDATORY|</v>
      </c>
    </row>
    <row r="13" spans="1:3" ht="16" hidden="1" x14ac:dyDescent="0.2">
      <c r="B13" s="60" t="str">
        <f>'02-NONFUNCTIONALREQUIREMENTS'!B11</f>
        <v>Internationalisation</v>
      </c>
      <c r="C13" s="61" t="str">
        <f>IF( '02-NONFUNCTIONALREQUIREMENTS'!E11="","","|**"&amp;'02-NONFUNCTIONALREQUIREMENTS'!E11&amp;"**|The SYSTEM "&amp;'02-NONFUNCTIONALREQUIREMENTS'!F11&amp;"|"&amp;'02-NONFUNCTIONALREQUIREMENTS'!G11&amp;"|"&amp;'02-NONFUNCTIONALREQUIREMENTS'!H11&amp;"|")</f>
        <v>|**PREFIX_NFR_8**|The SYSTEM display all labels of its interfaces in ** French ** by default|Assumption|MANDATORY|</v>
      </c>
    </row>
    <row r="14" spans="1:3" ht="32" hidden="1" x14ac:dyDescent="0.2">
      <c r="B14" s="60" t="str">
        <f>'02-NONFUNCTIONALREQUIREMENTS'!B12</f>
        <v>Internationalisation</v>
      </c>
      <c r="C14" s="61" t="str">
        <f>IF( '02-NONFUNCTIONALREQUIREMENTS'!E12="","","|**"&amp;'02-NONFUNCTIONALREQUIREMENTS'!E12&amp;"**|The SYSTEM "&amp;'02-NONFUNCTIONALREQUIREMENTS'!F12&amp;"|"&amp;'02-NONFUNCTIONALREQUIREMENTS'!G12&amp;"|"&amp;'02-NONFUNCTIONALREQUIREMENTS'!H12&amp;"|")</f>
        <v>|**PREFIX_NFR_9**|The SYSTEM allow the display of the labels of its interfaces in other languages(Right-To-Left) by loading a configuration file on the server, depending on the configuration of the calling browser.|Assumption|OPTIONAL|</v>
      </c>
    </row>
    <row r="15" spans="1:3" ht="16" hidden="1" x14ac:dyDescent="0.2">
      <c r="B15" s="60" t="str">
        <f>'02-NONFUNCTIONALREQUIREMENTS'!B13</f>
        <v>Internationalisation</v>
      </c>
      <c r="C15" s="61" t="str">
        <f>IF( '02-NONFUNCTIONALREQUIREMENTS'!E13="","","|**"&amp;'02-NONFUNCTIONALREQUIREMENTS'!E13&amp;"**|The SYSTEM "&amp;'02-NONFUNCTIONALREQUIREMENTS'!F13&amp;"|"&amp;'02-NONFUNCTIONALREQUIREMENTS'!G13&amp;"|"&amp;'02-NONFUNCTIONALREQUIREMENTS'!H13&amp;"|")</f>
        <v>|**PREFIX_NFR_10**|The SYSTEM stocker et afficher les éléments journalisés sur la plateforme en **anglais**|Assumption|ESSENTIAL|</v>
      </c>
    </row>
    <row r="16" spans="1:3" ht="16" hidden="1" x14ac:dyDescent="0.2">
      <c r="B16" s="60" t="str">
        <f>'02-NONFUNCTIONALREQUIREMENTS'!B14</f>
        <v>Integrity</v>
      </c>
      <c r="C16" s="61" t="str">
        <f>IF( '02-NONFUNCTIONALREQUIREMENTS'!E14="","","|**"&amp;'02-NONFUNCTIONALREQUIREMENTS'!E14&amp;"**|The SYSTEM "&amp;'02-NONFUNCTIONALREQUIREMENTS'!F14&amp;"|"&amp;'02-NONFUNCTIONALREQUIREMENTS'!G14&amp;"|"&amp;'02-NONFUNCTIONALREQUIREMENTS'!H14&amp;"|")</f>
        <v>|**PREFIX_NFR_11**|The SYSTEM stocker toutes les information de date/temps  selon la zone  **UTC Zero**|Assumption|MANDATORY|</v>
      </c>
    </row>
    <row r="17" spans="2:3" ht="16" x14ac:dyDescent="0.2">
      <c r="B17" s="60" t="str">
        <f>'02-NONFUNCTIONALREQUIREMENTS'!B15</f>
        <v>Usability</v>
      </c>
      <c r="C17" s="61" t="str">
        <f>IF( '02-NONFUNCTIONALREQUIREMENTS'!E15="","","|**"&amp;'02-NONFUNCTIONALREQUIREMENTS'!E15&amp;"**|The SYSTEM "&amp;'02-NONFUNCTIONALREQUIREMENTS'!F15&amp;"|"&amp;'02-NONFUNCTIONALREQUIREMENTS'!G15&amp;"|"&amp;'02-NONFUNCTIONALREQUIREMENTS'!H15&amp;"|")</f>
        <v>|**PREFIX_NFR_12**|The SYSTEM Afficher les informations de date/temps dans le fuseau horaire configuré sur le navigateur de l'utilisateur.|Assumption|ESSENTIAL|</v>
      </c>
    </row>
    <row r="18" spans="2:3" ht="16" hidden="1" x14ac:dyDescent="0.2">
      <c r="B18" s="60" t="str">
        <f>'02-NONFUNCTIONALREQUIREMENTS'!B16</f>
        <v>Intégrité</v>
      </c>
      <c r="C18" s="61" t="str">
        <f>IF( '02-NONFUNCTIONALREQUIREMENTS'!E16="","","|**"&amp;'02-NONFUNCTIONALREQUIREMENTS'!E16&amp;"**|The SYSTEM "&amp;'02-NONFUNCTIONALREQUIREMENTS'!F16&amp;"|"&amp;'02-NONFUNCTIONALREQUIREMENTS'!G16&amp;"|"&amp;'02-NONFUNCTIONALREQUIREMENTS'!H16&amp;"|")</f>
        <v>|**PREFIX_NFR_13**|The SYSTEM stocker les informations de date/temps au format **ISO 8601**  Exemple : **2017-09-15T17:27:00Z**|Assumption|MANDATORY|</v>
      </c>
    </row>
    <row r="19" spans="2:3" ht="16" hidden="1" x14ac:dyDescent="0.2">
      <c r="B19" s="60" t="str">
        <f>'02-NONFUNCTIONALREQUIREMENTS'!B17</f>
        <v>Corporate</v>
      </c>
      <c r="C19" s="61" t="str">
        <f>IF( '02-NONFUNCTIONALREQUIREMENTS'!E17="","","|**"&amp;'02-NONFUNCTIONALREQUIREMENTS'!E17&amp;"**|The SYSTEM "&amp;'02-NONFUNCTIONALREQUIREMENTS'!F17&amp;"|"&amp;'02-NONFUNCTIONALREQUIREMENTS'!G17&amp;"|"&amp;'02-NONFUNCTIONALREQUIREMENTS'!H17&amp;"|")</f>
        <v>|**PREFIX_NFR_14**|The SYSTEM doit être localisé en Union Européenne|Assumption|MANDATORY|</v>
      </c>
    </row>
    <row r="20" spans="2:3" ht="16" hidden="1" x14ac:dyDescent="0.2">
      <c r="B20" s="60" t="str">
        <f>'02-NONFUNCTIONALREQUIREMENTS'!B18</f>
        <v>Integrity</v>
      </c>
      <c r="C20" s="61" t="str">
        <f>IF( '02-NONFUNCTIONALREQUIREMENTS'!E18="","","|**"&amp;'02-NONFUNCTIONALREQUIREMENTS'!E18&amp;"**|The SYSTEM "&amp;'02-NONFUNCTIONALREQUIREMENTS'!F18&amp;"|"&amp;'02-NONFUNCTIONALREQUIREMENTS'!G18&amp;"|"&amp;'02-NONFUNCTIONALREQUIREMENTS'!H18&amp;"|")</f>
        <v>|**PREFIX_NFR_15**|The SYSTEM stocker les informations de codes pays  au format **ISO  3166**  Exemple : **fr**|Assumption|MANDATORY|</v>
      </c>
    </row>
    <row r="21" spans="2:3" ht="16" hidden="1" x14ac:dyDescent="0.2">
      <c r="B21" s="60" t="str">
        <f>'02-NONFUNCTIONALREQUIREMENTS'!B19</f>
        <v>Intégrité</v>
      </c>
      <c r="C21" s="61" t="str">
        <f>IF( '02-NONFUNCTIONALREQUIREMENTS'!E19="","","|**"&amp;'02-NONFUNCTIONALREQUIREMENTS'!E19&amp;"**|The SYSTEM "&amp;'02-NONFUNCTIONALREQUIREMENTS'!F19&amp;"|"&amp;'02-NONFUNCTIONALREQUIREMENTS'!G19&amp;"|"&amp;'02-NONFUNCTIONALREQUIREMENTS'!H19&amp;"|")</f>
        <v>|**PREFIX_NFR_16**|The SYSTEM stocker les informations d'unités monétaires au format **ISO 4217**  Exemple : **EUR**|Assumption|MANDATORY|</v>
      </c>
    </row>
    <row r="22" spans="2:3" ht="16" hidden="1" x14ac:dyDescent="0.2">
      <c r="B22" s="60" t="str">
        <f>'02-NONFUNCTIONALREQUIREMENTS'!B20</f>
        <v>Capacité</v>
      </c>
      <c r="C22" s="61" t="str">
        <f>IF( '02-NONFUNCTIONALREQUIREMENTS'!E20="","","|**"&amp;'02-NONFUNCTIONALREQUIREMENTS'!E20&amp;"**|The SYSTEM "&amp;'02-NONFUNCTIONALREQUIREMENTS'!F20&amp;"|"&amp;'02-NONFUNCTIONALREQUIREMENTS'!G20&amp;"|"&amp;'02-NONFUNCTIONALREQUIREMENTS'!H20&amp;"|")</f>
        <v>|**PREFIX_NFR_17**|The SYSTEM accueillir  YYYY utilisateurs **potentiels**  |Assumption|MANDATORY|</v>
      </c>
    </row>
    <row r="23" spans="2:3" ht="16" hidden="1" x14ac:dyDescent="0.2">
      <c r="B23" s="60" t="str">
        <f>'02-NONFUNCTIONALREQUIREMENTS'!B21</f>
        <v>Capacité</v>
      </c>
      <c r="C23" s="61" t="str">
        <f>IF( '02-NONFUNCTIONALREQUIREMENTS'!E21="","","|**"&amp;'02-NONFUNCTIONALREQUIREMENTS'!E21&amp;"**|The SYSTEM "&amp;'02-NONFUNCTIONALREQUIREMENTS'!F21&amp;"|"&amp;'02-NONFUNCTIONALREQUIREMENTS'!G21&amp;"|"&amp;'02-NONFUNCTIONALREQUIREMENTS'!H21&amp;"|")</f>
        <v>|**PREFIX_NFR_18**|The SYSTEM accueillir  des utilisateurs **courants** (Connectés au système, mais pas forcément actifs) à hauteur de 10% des utilisateurs potentiels|Assumption|ESSENTIAL|</v>
      </c>
    </row>
    <row r="24" spans="2:3" ht="16" hidden="1" x14ac:dyDescent="0.2">
      <c r="B24" s="60" t="str">
        <f>'02-NONFUNCTIONALREQUIREMENTS'!B22</f>
        <v>Capacité</v>
      </c>
      <c r="C24" s="61" t="str">
        <f>IF( '02-NONFUNCTIONALREQUIREMENTS'!E22="","","|**"&amp;'02-NONFUNCTIONALREQUIREMENTS'!E22&amp;"**|The SYSTEM "&amp;'02-NONFUNCTIONALREQUIREMENTS'!F22&amp;"|"&amp;'02-NONFUNCTIONALREQUIREMENTS'!G22&amp;"|"&amp;'02-NONFUNCTIONALREQUIREMENTS'!H22&amp;"|")</f>
        <v>|**PREFIX_NFR_19**|The SYSTEM accueillir  des utilisateurs **actifs/concurrents**   à hauteur de 1% des utilisateurs potentiels|Assumption|ESSENTIAL|</v>
      </c>
    </row>
    <row r="25" spans="2:3" ht="16" hidden="1" x14ac:dyDescent="0.2">
      <c r="B25" s="60" t="str">
        <f>'02-NONFUNCTIONALREQUIREMENTS'!B23</f>
        <v>Capacité</v>
      </c>
      <c r="C25" s="61" t="str">
        <f>IF( '02-NONFUNCTIONALREQUIREMENTS'!E23="","","|**"&amp;'02-NONFUNCTIONALREQUIREMENTS'!E23&amp;"**|The SYSTEM "&amp;'02-NONFUNCTIONALREQUIREMENTS'!F23&amp;"|"&amp;'02-NONFUNCTIONALREQUIREMENTS'!G23&amp;"|"&amp;'02-NONFUNCTIONALREQUIREMENTS'!H23&amp;"|")</f>
        <v>|**PREFIX_NFR_20**|The SYSTEM pouvoir répondre à **2 sollicitations** (API) concurrentes par des systèmes externes |Assumption|MANDATORY|</v>
      </c>
    </row>
    <row r="26" spans="2:3" ht="32" hidden="1" x14ac:dyDescent="0.2">
      <c r="B26" s="60" t="str">
        <f>'02-NONFUNCTIONALREQUIREMENTS'!B24</f>
        <v>Sécurité</v>
      </c>
      <c r="C26" s="61" t="str">
        <f>IF( '02-NONFUNCTIONALREQUIREMENTS'!E24="","","|**"&amp;'02-NONFUNCTIONALREQUIREMENTS'!E24&amp;"**|The SYSTEM "&amp;'02-NONFUNCTIONALREQUIREMENTS'!F24&amp;"|"&amp;'02-NONFUNCTIONALREQUIREMENTS'!G24&amp;"|"&amp;'02-NONFUNCTIONALREQUIREMENTS'!H24&amp;"|")</f>
        <v>|**PREFIX_NFR_21**|The SYSTEM reposer sur un référentiel des identités fourni par un tiers externe (OpenID Connect) pour l'ensemble de ses utilisateurs (Interne/Externe) (Authentification: Identification de haut niveau : Accès à l'application) |Assumption|MANDATORY|</v>
      </c>
    </row>
    <row r="27" spans="2:3" ht="16" hidden="1" x14ac:dyDescent="0.2">
      <c r="B27" s="60" t="str">
        <f>'02-NONFUNCTIONALREQUIREMENTS'!B25</f>
        <v>Sécurité</v>
      </c>
      <c r="C27" s="61" t="str">
        <f>IF( '02-NONFUNCTIONALREQUIREMENTS'!E25="","","|**"&amp;'02-NONFUNCTIONALREQUIREMENTS'!E25&amp;"**|The SYSTEM "&amp;'02-NONFUNCTIONALREQUIREMENTS'!F25&amp;"|"&amp;'02-NONFUNCTIONALREQUIREMENTS'!G25&amp;"|"&amp;'02-NONFUNCTIONALREQUIREMENTS'!H25&amp;"|")</f>
        <v>|**PREFIX_NFR_22**|The SYSTEM reposer sur un gestionnaire  des identités interne au SYSTEME permettant d'associer des permissions à un utilisateur|Assumption|MANDATORY|</v>
      </c>
    </row>
    <row r="28" spans="2:3" ht="32" hidden="1" x14ac:dyDescent="0.2">
      <c r="B28" s="60" t="str">
        <f>'02-NONFUNCTIONALREQUIREMENTS'!B26</f>
        <v>Sécurité</v>
      </c>
      <c r="C28" s="61" t="str">
        <f>IF( '02-NONFUNCTIONALREQUIREMENTS'!E26="","","|**"&amp;'02-NONFUNCTIONALREQUIREMENTS'!E26&amp;"**|The SYSTEM "&amp;'02-NONFUNCTIONALREQUIREMENTS'!F26&amp;"|"&amp;'02-NONFUNCTIONALREQUIREMENTS'!G26&amp;"|"&amp;'02-NONFUNCTIONALREQUIREMENTS'!H26&amp;"|")</f>
        <v>|**PREFIX_NFR_23**|The SYSTEM reposer sur le protocole https (Combinaison entre HTTP et un protocole de chiffrement) pour opérer ses échanges entre les clients et le serveur.|Assumption|MANDATORY|</v>
      </c>
    </row>
    <row r="29" spans="2:3" ht="32" hidden="1" x14ac:dyDescent="0.2">
      <c r="B29" s="60" t="str">
        <f>'02-NONFUNCTIONALREQUIREMENTS'!B27</f>
        <v>Disponibilité</v>
      </c>
      <c r="C29" s="61" t="str">
        <f>IF( '02-NONFUNCTIONALREQUIREMENTS'!E27="","","|**"&amp;'02-NONFUNCTIONALREQUIREMENTS'!E27&amp;"**|The SYSTEM "&amp;'02-NONFUNCTIONALREQUIREMENTS'!F27&amp;"|"&amp;'02-NONFUNCTIONALREQUIREMENTS'!G27&amp;"|"&amp;'02-NONFUNCTIONALREQUIREMENTS'!H27&amp;"|")</f>
        <v>|**PREFIX_NFR_24**|The SYSTEM proposer une plage de service remontant une disponibilité  correspondant a un SLA de 99.9% en dehors des interruptions pour maintenance programmée|Assumption|MANDATORY|</v>
      </c>
    </row>
    <row r="30" spans="2:3" ht="16" hidden="1" x14ac:dyDescent="0.2">
      <c r="B30" s="60" t="str">
        <f>'02-NONFUNCTIONALREQUIREMENTS'!B28</f>
        <v>Disponibilité</v>
      </c>
      <c r="C30" s="61" t="str">
        <f>IF( '02-NONFUNCTIONALREQUIREMENTS'!E28="","","|**"&amp;'02-NONFUNCTIONALREQUIREMENTS'!E28&amp;"**|The SYSTEM "&amp;'02-NONFUNCTIONALREQUIREMENTS'!F28&amp;"|"&amp;'02-NONFUNCTIONALREQUIREMENTS'!G28&amp;"|"&amp;'02-NONFUNCTIONALREQUIREMENTS'!H28&amp;"|")</f>
        <v>|**PREFIX_NFR_25**|The SYSTEM programmer des plages de maintenance d'une durée de 4h par mois|Assumption|ESSENTIAL|</v>
      </c>
    </row>
    <row r="31" spans="2:3" ht="16" hidden="1" x14ac:dyDescent="0.2">
      <c r="B31" s="60" t="str">
        <f>'02-NONFUNCTIONALREQUIREMENTS'!B29</f>
        <v>Performance</v>
      </c>
      <c r="C31" s="61" t="str">
        <f>IF( '02-NONFUNCTIONALREQUIREMENTS'!E29="","","|**"&amp;'02-NONFUNCTIONALREQUIREMENTS'!E29&amp;"**|The SYSTEM "&amp;'02-NONFUNCTIONALREQUIREMENTS'!F29&amp;"|"&amp;'02-NONFUNCTIONALREQUIREMENTS'!G29&amp;"|"&amp;'02-NONFUNCTIONALREQUIREMENTS'!H29&amp;"|")</f>
        <v>|**PREFIX_NFR_26**|The SYSTEM authentifier un utilisateur anonyme en 30 secondes|Assumption|ESSENTIAL|</v>
      </c>
    </row>
    <row r="32" spans="2:3" ht="16" hidden="1" x14ac:dyDescent="0.2">
      <c r="B32" s="60" t="str">
        <f>'02-NONFUNCTIONALREQUIREMENTS'!B30</f>
        <v>Performance</v>
      </c>
      <c r="C32" s="61" t="str">
        <f>IF( '02-NONFUNCTIONALREQUIREMENTS'!E30="","","|**"&amp;'02-NONFUNCTIONALREQUIREMENTS'!E30&amp;"**|The SYSTEM "&amp;'02-NONFUNCTIONALREQUIREMENTS'!F30&amp;"|"&amp;'02-NONFUNCTIONALREQUIREMENTS'!G30&amp;"|"&amp;'02-NONFUNCTIONALREQUIREMENTS'!H30&amp;"|")</f>
        <v>|**PREFIX_NFR_27**|The SYSTEM afficher 90% des pages Web en moins de 3 secondes|Assumption|ESSENTIAL|</v>
      </c>
    </row>
    <row r="33" spans="2:3" ht="16" hidden="1" x14ac:dyDescent="0.2">
      <c r="B33" s="60" t="str">
        <f>'02-NONFUNCTIONALREQUIREMENTS'!B31</f>
        <v>Performance</v>
      </c>
      <c r="C33" s="61" t="str">
        <f>IF( '02-NONFUNCTIONALREQUIREMENTS'!E31="","","|**"&amp;'02-NONFUNCTIONALREQUIREMENTS'!E31&amp;"**|The SYSTEM "&amp;'02-NONFUNCTIONALREQUIREMENTS'!F31&amp;"|"&amp;'02-NONFUNCTIONALREQUIREMENTS'!G31&amp;"|"&amp;'02-NONFUNCTIONALREQUIREMENTS'!H31&amp;"|")</f>
        <v>|**PREFIX_NFR_28**|The SYSTEM afficher les pages web en moins de 15 secondes|Assumption|ESSENTIAL|</v>
      </c>
    </row>
    <row r="34" spans="2:3" ht="16" hidden="1" x14ac:dyDescent="0.2">
      <c r="B34" s="60" t="str">
        <f>'02-NONFUNCTIONALREQUIREMENTS'!B32</f>
        <v>Intégrité</v>
      </c>
      <c r="C34" s="61" t="str">
        <f>IF( '02-NONFUNCTIONALREQUIREMENTS'!E32="","","|**"&amp;'02-NONFUNCTIONALREQUIREMENTS'!E32&amp;"**|The SYSTEM "&amp;'02-NONFUNCTIONALREQUIREMENTS'!F32&amp;"|"&amp;'02-NONFUNCTIONALREQUIREMENTS'!G32&amp;"|"&amp;'02-NONFUNCTIONALREQUIREMENTS'!H32&amp;"|")</f>
        <v>|**PREFIX_NFR_29**|The SYSTEM mettre en place des mécanismes permettant d'optimiser la qualité des données entrantes (Contrôle d'intégrité, Liste de valeurs finies)|Assumption|ESSENTIAL|</v>
      </c>
    </row>
    <row r="35" spans="2:3" ht="16" hidden="1" x14ac:dyDescent="0.2">
      <c r="B35" s="60" t="str">
        <f>'02-NONFUNCTIONALREQUIREMENTS'!B33</f>
        <v>Intégrité</v>
      </c>
      <c r="C35" s="61" t="str">
        <f>IF( '02-NONFUNCTIONALREQUIREMENTS'!E33="","","|**"&amp;'02-NONFUNCTIONALREQUIREMENTS'!E33&amp;"**|The SYSTEM "&amp;'02-NONFUNCTIONALREQUIREMENTS'!F33&amp;"|"&amp;'02-NONFUNCTIONALREQUIREMENTS'!G33&amp;"|"&amp;'02-NONFUNCTIONALREQUIREMENTS'!H33&amp;"|")</f>
        <v>|**PREFIX_NFR_30**|The SYSTEM journaliser les évènements 'métier' (opérations sur les données) à des fins de traçabilité|Assumption|MANDATORY|</v>
      </c>
    </row>
    <row r="36" spans="2:3" ht="16" hidden="1" x14ac:dyDescent="0.2">
      <c r="B36" s="60" t="str">
        <f>'02-NONFUNCTIONALREQUIREMENTS'!B34</f>
        <v>Manageabilité</v>
      </c>
      <c r="C36" s="61" t="str">
        <f>IF( '02-NONFUNCTIONALREQUIREMENTS'!E34="","","|**"&amp;'02-NONFUNCTIONALREQUIREMENTS'!E34&amp;"**|The SYSTEM "&amp;'02-NONFUNCTIONALREQUIREMENTS'!F34&amp;"|"&amp;'02-NONFUNCTIONALREQUIREMENTS'!G34&amp;"|"&amp;'02-NONFUNCTIONALREQUIREMENTS'!H34&amp;"|")</f>
        <v>|**PREFIX_NFR_31**|The SYSTEM  promouvoir le couplage faible entre composants (internes et externes)|Assumption|MANDATORY|</v>
      </c>
    </row>
    <row r="37" spans="2:3" ht="16" hidden="1" x14ac:dyDescent="0.2">
      <c r="B37" s="60" t="str">
        <f>'02-NONFUNCTIONALREQUIREMENTS'!B35</f>
        <v>Performance</v>
      </c>
      <c r="C37" s="61" t="str">
        <f>IF( '02-NONFUNCTIONALREQUIREMENTS'!E35="","","|**"&amp;'02-NONFUNCTIONALREQUIREMENTS'!E35&amp;"**|The SYSTEM "&amp;'02-NONFUNCTIONALREQUIREMENTS'!F35&amp;"|"&amp;'02-NONFUNCTIONALREQUIREMENTS'!G35&amp;"|"&amp;'02-NONFUNCTIONALREQUIREMENTS'!H35&amp;"|")</f>
        <v>|**PREFIX_NFR_32**|The SYSTEM absorber un pic de charge correspondant à **25%** de la charge totale concentrée sur un pic d'1heure.|Assumption|ESSENTIAL|</v>
      </c>
    </row>
    <row r="38" spans="2:3" ht="16" hidden="1" x14ac:dyDescent="0.2">
      <c r="B38" s="60" t="str">
        <f>'02-NONFUNCTIONALREQUIREMENTS'!B36</f>
        <v>Portabilité</v>
      </c>
      <c r="C38" s="61" t="str">
        <f>IF( '02-NONFUNCTIONALREQUIREMENTS'!E36="","","|**"&amp;'02-NONFUNCTIONALREQUIREMENTS'!E36&amp;"**|The SYSTEM "&amp;'02-NONFUNCTIONALREQUIREMENTS'!F36&amp;"|"&amp;'02-NONFUNCTIONALREQUIREMENTS'!G36&amp;"|"&amp;'02-NONFUNCTIONALREQUIREMENTS'!H36&amp;"|")</f>
        <v>|**PREFIX_NFR_33**|The SYSTEM faciliter la portabilité de la solution vers différents systèmes d'hébergement (Fournisseur Cloud, Sur site)|Assumption|MANDATORY|</v>
      </c>
    </row>
    <row r="39" spans="2:3" ht="16" hidden="1" x14ac:dyDescent="0.2">
      <c r="B39" s="60" t="str">
        <f>'02-NONFUNCTIONALREQUIREMENTS'!B37</f>
        <v>Scalabilité</v>
      </c>
      <c r="C39" s="61" t="str">
        <f>IF( '02-NONFUNCTIONALREQUIREMENTS'!E37="","","|**"&amp;'02-NONFUNCTIONALREQUIREMENTS'!E37&amp;"**|The SYSTEM "&amp;'02-NONFUNCTIONALREQUIREMENTS'!F37&amp;"|"&amp;'02-NONFUNCTIONALREQUIREMENTS'!G37&amp;"|"&amp;'02-NONFUNCTIONALREQUIREMENTS'!H37&amp;"|")</f>
        <v>|**PREFIX_NFR_34**|The SYSTEM permettre d'adapter sa configuration à la charge utilisateurs/systèmes (Croissance/Décroissance)|Assumption|MANDATORY|</v>
      </c>
    </row>
    <row r="40" spans="2:3" ht="16" hidden="1" x14ac:dyDescent="0.2">
      <c r="B40" s="60" t="str">
        <f>'02-NONFUNCTIONALREQUIREMENTS'!B38</f>
        <v>Intégrité</v>
      </c>
      <c r="C40" s="61" t="str">
        <f>IF( '02-NONFUNCTIONALREQUIREMENTS'!E38="","","|**"&amp;'02-NONFUNCTIONALREQUIREMENTS'!E38&amp;"**|The SYSTEM "&amp;'02-NONFUNCTIONALREQUIREMENTS'!F38&amp;"|"&amp;'02-NONFUNCTIONALREQUIREMENTS'!G38&amp;"|"&amp;'02-NONFUNCTIONALREQUIREMENTS'!H38&amp;"|")</f>
        <v>|**PREFIX_NFR_35**|The SYSTEM journaliser les évènements techniques|Assumption|MANDATORY|</v>
      </c>
    </row>
    <row r="41" spans="2:3" ht="16" hidden="1" x14ac:dyDescent="0.2">
      <c r="B41" s="60">
        <f>'02-NONFUNCTIONALREQUIREMENTS'!B39</f>
        <v>0</v>
      </c>
      <c r="C41" s="61" t="str">
        <f>IF( '02-NONFUNCTIONALREQUIREMENTS'!E39="","","|**"&amp;'02-NONFUNCTIONALREQUIREMENTS'!E39&amp;"**|The SYSTEM "&amp;'02-NONFUNCTIONALREQUIREMENTS'!F39&amp;"|"&amp;'02-NONFUNCTIONALREQUIREMENTS'!G39&amp;"|"&amp;'02-NONFUNCTIONALREQUIREMENTS'!H39&amp;"|")</f>
        <v/>
      </c>
    </row>
    <row r="42" spans="2:3" ht="16" hidden="1" x14ac:dyDescent="0.2">
      <c r="B42" s="60">
        <f>'02-NONFUNCTIONALREQUIREMENTS'!B40</f>
        <v>0</v>
      </c>
      <c r="C42" s="61" t="str">
        <f>IF( '02-NONFUNCTIONALREQUIREMENTS'!E40="","","|**"&amp;'02-NONFUNCTIONALREQUIREMENTS'!E40&amp;"**|The SYSTEM "&amp;'02-NONFUNCTIONALREQUIREMENTS'!F40&amp;"|"&amp;'02-NONFUNCTIONALREQUIREMENTS'!G40&amp;"|"&amp;'02-NONFUNCTIONALREQUIREMENTS'!H40&amp;"|")</f>
        <v/>
      </c>
    </row>
    <row r="43" spans="2:3" ht="16" hidden="1" x14ac:dyDescent="0.2">
      <c r="B43" s="60">
        <f>'02-NONFUNCTIONALREQUIREMENTS'!B41</f>
        <v>0</v>
      </c>
      <c r="C43" s="61" t="str">
        <f>IF( '02-NONFUNCTIONALREQUIREMENTS'!E41="","","|**"&amp;'02-NONFUNCTIONALREQUIREMENTS'!E41&amp;"**|The SYSTEM "&amp;'02-NONFUNCTIONALREQUIREMENTS'!F41&amp;"|"&amp;'02-NONFUNCTIONALREQUIREMENTS'!G41&amp;"|"&amp;'02-NONFUNCTIONALREQUIREMENTS'!H41&amp;"|")</f>
        <v/>
      </c>
    </row>
    <row r="44" spans="2:3" ht="16" hidden="1" x14ac:dyDescent="0.2">
      <c r="B44" s="60">
        <f>'02-NONFUNCTIONALREQUIREMENTS'!B42</f>
        <v>0</v>
      </c>
      <c r="C44" s="61" t="str">
        <f>IF( '02-NONFUNCTIONALREQUIREMENTS'!E42="","","|**"&amp;'02-NONFUNCTIONALREQUIREMENTS'!E42&amp;"**|The SYSTEM "&amp;'02-NONFUNCTIONALREQUIREMENTS'!F42&amp;"|"&amp;'02-NONFUNCTIONALREQUIREMENTS'!G42&amp;"|"&amp;'02-NONFUNCTIONALREQUIREMENTS'!H42&amp;"|")</f>
        <v/>
      </c>
    </row>
    <row r="45" spans="2:3" ht="16" hidden="1" x14ac:dyDescent="0.2">
      <c r="B45" s="60">
        <f>'02-NONFUNCTIONALREQUIREMENTS'!B43</f>
        <v>0</v>
      </c>
      <c r="C45" s="61" t="str">
        <f>IF( '02-NONFUNCTIONALREQUIREMENTS'!E43="","","|**"&amp;'02-NONFUNCTIONALREQUIREMENTS'!E43&amp;"**|The SYSTEM "&amp;'02-NONFUNCTIONALREQUIREMENTS'!F43&amp;"|"&amp;'02-NONFUNCTIONALREQUIREMENTS'!G43&amp;"|"&amp;'02-NONFUNCTIONALREQUIREMENTS'!H43&amp;"|")</f>
        <v/>
      </c>
    </row>
    <row r="46" spans="2:3" ht="16" hidden="1" x14ac:dyDescent="0.2">
      <c r="B46" s="60">
        <f>'02-NONFUNCTIONALREQUIREMENTS'!B44</f>
        <v>0</v>
      </c>
      <c r="C46" s="61" t="str">
        <f>IF( '02-NONFUNCTIONALREQUIREMENTS'!E44="","","|**"&amp;'02-NONFUNCTIONALREQUIREMENTS'!E44&amp;"**|The SYSTEM "&amp;'02-NONFUNCTIONALREQUIREMENTS'!F44&amp;"|"&amp;'02-NONFUNCTIONALREQUIREMENTS'!G44&amp;"|"&amp;'02-NONFUNCTIONALREQUIREMENTS'!H44&amp;"|")</f>
        <v/>
      </c>
    </row>
    <row r="47" spans="2:3" ht="16" hidden="1" x14ac:dyDescent="0.2">
      <c r="B47" s="60">
        <f>'02-NONFUNCTIONALREQUIREMENTS'!B45</f>
        <v>0</v>
      </c>
      <c r="C47" s="61" t="str">
        <f>IF( '02-NONFUNCTIONALREQUIREMENTS'!E45="","","|**"&amp;'02-NONFUNCTIONALREQUIREMENTS'!E45&amp;"**|The SYSTEM "&amp;'02-NONFUNCTIONALREQUIREMENTS'!F45&amp;"|"&amp;'02-NONFUNCTIONALREQUIREMENTS'!G45&amp;"|"&amp;'02-NONFUNCTIONALREQUIREMENTS'!H45&amp;"|")</f>
        <v/>
      </c>
    </row>
    <row r="48" spans="2:3" ht="16" hidden="1" x14ac:dyDescent="0.2">
      <c r="B48" s="60">
        <f>'02-NONFUNCTIONALREQUIREMENTS'!B46</f>
        <v>0</v>
      </c>
      <c r="C48" s="61" t="str">
        <f>IF( '02-NONFUNCTIONALREQUIREMENTS'!E46="","","|**"&amp;'02-NONFUNCTIONALREQUIREMENTS'!E46&amp;"**|The SYSTEM "&amp;'02-NONFUNCTIONALREQUIREMENTS'!F46&amp;"|"&amp;'02-NONFUNCTIONALREQUIREMENTS'!G46&amp;"|"&amp;'02-NONFUNCTIONALREQUIREMENTS'!H46&amp;"|")</f>
        <v/>
      </c>
    </row>
    <row r="49" spans="2:3" ht="16" hidden="1" x14ac:dyDescent="0.2">
      <c r="B49" s="60">
        <f>'02-NONFUNCTIONALREQUIREMENTS'!B47</f>
        <v>0</v>
      </c>
      <c r="C49" s="61" t="str">
        <f>IF( '02-NONFUNCTIONALREQUIREMENTS'!E47="","","|**"&amp;'02-NONFUNCTIONALREQUIREMENTS'!E47&amp;"**|The SYSTEM "&amp;'02-NONFUNCTIONALREQUIREMENTS'!F47&amp;"|"&amp;'02-NONFUNCTIONALREQUIREMENTS'!G47&amp;"|"&amp;'02-NONFUNCTIONALREQUIREMENTS'!H47&amp;"|")</f>
        <v/>
      </c>
    </row>
    <row r="50" spans="2:3" ht="16" hidden="1" x14ac:dyDescent="0.2">
      <c r="B50" s="60">
        <f>'02-NONFUNCTIONALREQUIREMENTS'!B48</f>
        <v>0</v>
      </c>
      <c r="C50" s="61" t="str">
        <f>IF( '02-NONFUNCTIONALREQUIREMENTS'!E48="","","|**"&amp;'02-NONFUNCTIONALREQUIREMENTS'!E48&amp;"**|The SYSTEM "&amp;'02-NONFUNCTIONALREQUIREMENTS'!F48&amp;"|"&amp;'02-NONFUNCTIONALREQUIREMENTS'!G48&amp;"|"&amp;'02-NONFUNCTIONALREQUIREMENTS'!H48&amp;"|")</f>
        <v/>
      </c>
    </row>
    <row r="51" spans="2:3" ht="16" hidden="1" x14ac:dyDescent="0.2">
      <c r="B51" s="60">
        <f>'02-NONFUNCTIONALREQUIREMENTS'!B49</f>
        <v>0</v>
      </c>
      <c r="C51" s="61" t="str">
        <f>IF( '02-NONFUNCTIONALREQUIREMENTS'!E49="","","|**"&amp;'02-NONFUNCTIONALREQUIREMENTS'!E49&amp;"**|The SYSTEM "&amp;'02-NONFUNCTIONALREQUIREMENTS'!F49&amp;"|"&amp;'02-NONFUNCTIONALREQUIREMENTS'!G49&amp;"|"&amp;'02-NONFUNCTIONALREQUIREMENTS'!H49&amp;"|")</f>
        <v/>
      </c>
    </row>
    <row r="52" spans="2:3" ht="16" hidden="1" x14ac:dyDescent="0.2">
      <c r="B52" s="60">
        <f>'02-NONFUNCTIONALREQUIREMENTS'!B50</f>
        <v>0</v>
      </c>
      <c r="C52" s="61" t="str">
        <f>IF( '02-NONFUNCTIONALREQUIREMENTS'!E50="","","|**"&amp;'02-NONFUNCTIONALREQUIREMENTS'!E50&amp;"**|The SYSTEM "&amp;'02-NONFUNCTIONALREQUIREMENTS'!F50&amp;"|"&amp;'02-NONFUNCTIONALREQUIREMENTS'!G50&amp;"|"&amp;'02-NONFUNCTIONALREQUIREMENTS'!H50&amp;"|")</f>
        <v/>
      </c>
    </row>
    <row r="53" spans="2:3" ht="16" hidden="1" x14ac:dyDescent="0.2">
      <c r="B53" s="60">
        <f>'02-NONFUNCTIONALREQUIREMENTS'!B51</f>
        <v>0</v>
      </c>
      <c r="C53" s="61" t="str">
        <f>IF( '02-NONFUNCTIONALREQUIREMENTS'!E51="","","|**"&amp;'02-NONFUNCTIONALREQUIREMENTS'!E51&amp;"**|The SYSTEM "&amp;'02-NONFUNCTIONALREQUIREMENTS'!F51&amp;"|"&amp;'02-NONFUNCTIONALREQUIREMENTS'!G51&amp;"|"&amp;'02-NONFUNCTIONALREQUIREMENTS'!H51&amp;"|")</f>
        <v/>
      </c>
    </row>
    <row r="54" spans="2:3" ht="16" hidden="1" x14ac:dyDescent="0.2">
      <c r="B54" s="60">
        <f>'02-NONFUNCTIONALREQUIREMENTS'!B52</f>
        <v>0</v>
      </c>
      <c r="C54" s="61" t="str">
        <f>IF( '02-NONFUNCTIONALREQUIREMENTS'!E52="","","|**"&amp;'02-NONFUNCTIONALREQUIREMENTS'!E52&amp;"**|The SYSTEM "&amp;'02-NONFUNCTIONALREQUIREMENTS'!F52&amp;"|"&amp;'02-NONFUNCTIONALREQUIREMENTS'!G52&amp;"|"&amp;'02-NONFUNCTIONALREQUIREMENTS'!H52&amp;"|")</f>
        <v/>
      </c>
    </row>
    <row r="55" spans="2:3" ht="16" hidden="1" x14ac:dyDescent="0.2">
      <c r="B55" s="60">
        <f>'02-NONFUNCTIONALREQUIREMENTS'!B53</f>
        <v>0</v>
      </c>
      <c r="C55" s="61" t="str">
        <f>IF( '02-NONFUNCTIONALREQUIREMENTS'!E53="","","|**"&amp;'02-NONFUNCTIONALREQUIREMENTS'!E53&amp;"**|The SYSTEM "&amp;'02-NONFUNCTIONALREQUIREMENTS'!F53&amp;"|"&amp;'02-NONFUNCTIONALREQUIREMENTS'!G53&amp;"|"&amp;'02-NONFUNCTIONALREQUIREMENTS'!H53&amp;"|")</f>
        <v/>
      </c>
    </row>
    <row r="56" spans="2:3" ht="16" hidden="1" x14ac:dyDescent="0.2">
      <c r="B56" s="60">
        <f>'02-NONFUNCTIONALREQUIREMENTS'!B54</f>
        <v>0</v>
      </c>
      <c r="C56" s="61" t="str">
        <f>IF( '02-NONFUNCTIONALREQUIREMENTS'!E54="","","|**"&amp;'02-NONFUNCTIONALREQUIREMENTS'!E54&amp;"**|The SYSTEM "&amp;'02-NONFUNCTIONALREQUIREMENTS'!F54&amp;"|"&amp;'02-NONFUNCTIONALREQUIREMENTS'!G54&amp;"|"&amp;'02-NONFUNCTIONALREQUIREMENTS'!H54&amp;"|")</f>
        <v/>
      </c>
    </row>
    <row r="57" spans="2:3" ht="16" hidden="1" x14ac:dyDescent="0.2">
      <c r="B57" s="60">
        <f>'02-NONFUNCTIONALREQUIREMENTS'!B55</f>
        <v>0</v>
      </c>
      <c r="C57" s="61" t="str">
        <f>IF( '02-NONFUNCTIONALREQUIREMENTS'!E55="","","|**"&amp;'02-NONFUNCTIONALREQUIREMENTS'!E55&amp;"**|The SYSTEM "&amp;'02-NONFUNCTIONALREQUIREMENTS'!F55&amp;"|"&amp;'02-NONFUNCTIONALREQUIREMENTS'!G55&amp;"|"&amp;'02-NONFUNCTIONALREQUIREMENTS'!H55&amp;"|")</f>
        <v/>
      </c>
    </row>
    <row r="58" spans="2:3" ht="16" hidden="1" x14ac:dyDescent="0.2">
      <c r="B58" s="60">
        <f>'02-NONFUNCTIONALREQUIREMENTS'!B56</f>
        <v>0</v>
      </c>
      <c r="C58" s="61" t="str">
        <f>IF( '02-NONFUNCTIONALREQUIREMENTS'!E56="","","|**"&amp;'02-NONFUNCTIONALREQUIREMENTS'!E56&amp;"**|The SYSTEM "&amp;'02-NONFUNCTIONALREQUIREMENTS'!F56&amp;"|"&amp;'02-NONFUNCTIONALREQUIREMENTS'!G56&amp;"|"&amp;'02-NONFUNCTIONALREQUIREMENTS'!H56&amp;"|")</f>
        <v/>
      </c>
    </row>
    <row r="59" spans="2:3" ht="16" hidden="1" x14ac:dyDescent="0.2">
      <c r="B59" s="60">
        <f>'02-NONFUNCTIONALREQUIREMENTS'!B57</f>
        <v>0</v>
      </c>
      <c r="C59" s="61" t="str">
        <f>IF( '02-NONFUNCTIONALREQUIREMENTS'!E57="","","|**"&amp;'02-NONFUNCTIONALREQUIREMENTS'!E57&amp;"**|The SYSTEM "&amp;'02-NONFUNCTIONALREQUIREMENTS'!F57&amp;"|"&amp;'02-NONFUNCTIONALREQUIREMENTS'!G57&amp;"|"&amp;'02-NONFUNCTIONALREQUIREMENTS'!H57&amp;"|")</f>
        <v/>
      </c>
    </row>
    <row r="60" spans="2:3" ht="16" hidden="1" x14ac:dyDescent="0.2">
      <c r="B60" s="60">
        <f>'02-NONFUNCTIONALREQUIREMENTS'!B58</f>
        <v>0</v>
      </c>
      <c r="C60" s="61" t="str">
        <f>IF( '02-NONFUNCTIONALREQUIREMENTS'!E58="","","|**"&amp;'02-NONFUNCTIONALREQUIREMENTS'!E58&amp;"**|The SYSTEM "&amp;'02-NONFUNCTIONALREQUIREMENTS'!F58&amp;"|"&amp;'02-NONFUNCTIONALREQUIREMENTS'!G58&amp;"|"&amp;'02-NONFUNCTIONALREQUIREMENTS'!H58&amp;"|")</f>
        <v/>
      </c>
    </row>
    <row r="61" spans="2:3" ht="16" hidden="1" x14ac:dyDescent="0.2">
      <c r="C61" s="61" t="str">
        <f>IF( '02-NONFUNCTIONALREQUIREMENTS'!E59="","","|**"&amp;'02-NONFUNCTIONALREQUIREMENTS'!E59&amp;"**|The SYSTEM "&amp;'02-NONFUNCTIONALREQUIREMENTS'!F59&amp;"|"&amp;'02-NONFUNCTIONALREQUIREMENTS'!G59&amp;"|"&amp;'02-NONFUNCTIONALREQUIREMENTS'!H59&amp;"|")</f>
        <v/>
      </c>
    </row>
    <row r="62" spans="2:3" ht="16" hidden="1" x14ac:dyDescent="0.2">
      <c r="C62" s="61" t="str">
        <f>IF( '02-NONFUNCTIONALREQUIREMENTS'!E60="","","|**"&amp;'02-NONFUNCTIONALREQUIREMENTS'!E60&amp;"**|The SYSTEM "&amp;'02-NONFUNCTIONALREQUIREMENTS'!F60&amp;"|"&amp;'02-NONFUNCTIONALREQUIREMENTS'!G60&amp;"|"&amp;'02-NONFUNCTIONALREQUIREMENTS'!H60&amp;"|")</f>
        <v/>
      </c>
    </row>
    <row r="63" spans="2:3" ht="16" hidden="1" x14ac:dyDescent="0.2">
      <c r="C63" s="61" t="str">
        <f>IF( '02-NONFUNCTIONALREQUIREMENTS'!E61="","","|**"&amp;'02-NONFUNCTIONALREQUIREMENTS'!E61&amp;"**|The SYSTEM "&amp;'02-NONFUNCTIONALREQUIREMENTS'!F61&amp;"|"&amp;'02-NONFUNCTIONALREQUIREMENTS'!G61&amp;"|"&amp;'02-NONFUNCTIONALREQUIREMENTS'!H61&amp;"|")</f>
        <v/>
      </c>
    </row>
    <row r="64" spans="2:3" ht="16" hidden="1" x14ac:dyDescent="0.2">
      <c r="C64" s="61" t="str">
        <f>IF( '02-NONFUNCTIONALREQUIREMENTS'!E62="","","|**"&amp;'02-NONFUNCTIONALREQUIREMENTS'!E62&amp;"**|The SYSTEM "&amp;'02-NONFUNCTIONALREQUIREMENTS'!F62&amp;"|"&amp;'02-NONFUNCTIONALREQUIREMENTS'!G62&amp;"|"&amp;'02-NONFUNCTIONALREQUIREMENTS'!H62&amp;"|")</f>
        <v/>
      </c>
    </row>
    <row r="65" spans="3:3" ht="16" hidden="1" x14ac:dyDescent="0.2">
      <c r="C65" s="61" t="str">
        <f>IF( '02-NONFUNCTIONALREQUIREMENTS'!E63="","","|**"&amp;'02-NONFUNCTIONALREQUIREMENTS'!E63&amp;"**|The SYSTEM "&amp;'02-NONFUNCTIONALREQUIREMENTS'!F63&amp;"|"&amp;'02-NONFUNCTIONALREQUIREMENTS'!G63&amp;"|"&amp;'02-NONFUNCTIONALREQUIREMENTS'!H63&amp;"|")</f>
        <v/>
      </c>
    </row>
    <row r="66" spans="3:3" ht="16" hidden="1" x14ac:dyDescent="0.2">
      <c r="C66" s="61" t="str">
        <f>IF( '02-NONFUNCTIONALREQUIREMENTS'!E64="","","|**"&amp;'02-NONFUNCTIONALREQUIREMENTS'!E64&amp;"**|The SYSTEM "&amp;'02-NONFUNCTIONALREQUIREMENTS'!F64&amp;"|"&amp;'02-NONFUNCTIONALREQUIREMENTS'!G64&amp;"|"&amp;'02-NONFUNCTIONALREQUIREMENTS'!H64&amp;"|")</f>
        <v/>
      </c>
    </row>
    <row r="67" spans="3:3" ht="16" hidden="1" x14ac:dyDescent="0.2">
      <c r="C67" s="61" t="str">
        <f>IF( '02-NONFUNCTIONALREQUIREMENTS'!E65="","","|**"&amp;'02-NONFUNCTIONALREQUIREMENTS'!E65&amp;"**|The SYSTEM "&amp;'02-NONFUNCTIONALREQUIREMENTS'!F65&amp;"|"&amp;'02-NONFUNCTIONALREQUIREMENTS'!G65&amp;"|"&amp;'02-NONFUNCTIONALREQUIREMENTS'!H65&amp;"|")</f>
        <v/>
      </c>
    </row>
    <row r="68" spans="3:3" ht="16" hidden="1" x14ac:dyDescent="0.2">
      <c r="C68" s="61" t="str">
        <f>IF( '02-NONFUNCTIONALREQUIREMENTS'!E66="","","|**"&amp;'02-NONFUNCTIONALREQUIREMENTS'!E66&amp;"**|The SYSTEM "&amp;'02-NONFUNCTIONALREQUIREMENTS'!F66&amp;"|"&amp;'02-NONFUNCTIONALREQUIREMENTS'!G66&amp;"|"&amp;'02-NONFUNCTIONALREQUIREMENTS'!H66&amp;"|")</f>
        <v/>
      </c>
    </row>
    <row r="69" spans="3:3" ht="16" hidden="1" x14ac:dyDescent="0.2">
      <c r="C69" s="61" t="str">
        <f>IF( '02-NONFUNCTIONALREQUIREMENTS'!E67="","","|**"&amp;'02-NONFUNCTIONALREQUIREMENTS'!E67&amp;"**|The SYSTEM "&amp;'02-NONFUNCTIONALREQUIREMENTS'!F67&amp;"|"&amp;'02-NONFUNCTIONALREQUIREMENTS'!G67&amp;"|"&amp;'02-NONFUNCTIONALREQUIREMENTS'!H67&amp;"|")</f>
        <v/>
      </c>
    </row>
    <row r="70" spans="3:3" ht="16" hidden="1" x14ac:dyDescent="0.2">
      <c r="C70" s="61" t="str">
        <f>IF( '02-NONFUNCTIONALREQUIREMENTS'!E68="","","|**"&amp;'02-NONFUNCTIONALREQUIREMENTS'!E68&amp;"**|The SYSTEM "&amp;'02-NONFUNCTIONALREQUIREMENTS'!F68&amp;"|"&amp;'02-NONFUNCTIONALREQUIREMENTS'!G68&amp;"|"&amp;'02-NONFUNCTIONALREQUIREMENTS'!H68&amp;"|")</f>
        <v/>
      </c>
    </row>
    <row r="71" spans="3:3" ht="16" hidden="1" x14ac:dyDescent="0.2">
      <c r="C71" s="61" t="str">
        <f>IF( '02-NONFUNCTIONALREQUIREMENTS'!E69="","","|**"&amp;'02-NONFUNCTIONALREQUIREMENTS'!E69&amp;"**|The SYSTEM "&amp;'02-NONFUNCTIONALREQUIREMENTS'!F69&amp;"|"&amp;'02-NONFUNCTIONALREQUIREMENTS'!G69&amp;"|"&amp;'02-NONFUNCTIONALREQUIREMENTS'!H69&amp;"|")</f>
        <v/>
      </c>
    </row>
    <row r="72" spans="3:3" ht="16" hidden="1" x14ac:dyDescent="0.2">
      <c r="C72" s="61" t="str">
        <f>IF( '02-NONFUNCTIONALREQUIREMENTS'!E70="","","|**"&amp;'02-NONFUNCTIONALREQUIREMENTS'!E70&amp;"**|The SYSTEM "&amp;'02-NONFUNCTIONALREQUIREMENTS'!F70&amp;"|"&amp;'02-NONFUNCTIONALREQUIREMENTS'!G70&amp;"|"&amp;'02-NONFUNCTIONALREQUIREMENTS'!H70&amp;"|")</f>
        <v/>
      </c>
    </row>
    <row r="73" spans="3:3" ht="16" hidden="1" x14ac:dyDescent="0.2">
      <c r="C73" s="61" t="str">
        <f>IF( '02-NONFUNCTIONALREQUIREMENTS'!E71="","","|**"&amp;'02-NONFUNCTIONALREQUIREMENTS'!E71&amp;"**|The SYSTEM "&amp;'02-NONFUNCTIONALREQUIREMENTS'!F71&amp;"|"&amp;'02-NONFUNCTIONALREQUIREMENTS'!G71&amp;"|"&amp;'02-NONFUNCTIONALREQUIREMENTS'!H71&amp;"|")</f>
        <v/>
      </c>
    </row>
    <row r="74" spans="3:3" ht="16" hidden="1" x14ac:dyDescent="0.2">
      <c r="C74" s="61" t="str">
        <f>IF( '02-NONFUNCTIONALREQUIREMENTS'!E72="","","|**"&amp;'02-NONFUNCTIONALREQUIREMENTS'!E72&amp;"**|The SYSTEM "&amp;'02-NONFUNCTIONALREQUIREMENTS'!F72&amp;"|"&amp;'02-NONFUNCTIONALREQUIREMENTS'!G72&amp;"|"&amp;'02-NONFUNCTIONALREQUIREMENTS'!H72&amp;"|")</f>
        <v/>
      </c>
    </row>
    <row r="75" spans="3:3" ht="16" hidden="1" x14ac:dyDescent="0.2">
      <c r="C75" s="61" t="str">
        <f>IF( '02-NONFUNCTIONALREQUIREMENTS'!E73="","","|**"&amp;'02-NONFUNCTIONALREQUIREMENTS'!E73&amp;"**|The SYSTEM "&amp;'02-NONFUNCTIONALREQUIREMENTS'!F73&amp;"|"&amp;'02-NONFUNCTIONALREQUIREMENTS'!G73&amp;"|"&amp;'02-NONFUNCTIONALREQUIREMENTS'!H73&amp;"|")</f>
        <v/>
      </c>
    </row>
    <row r="76" spans="3:3" ht="16" hidden="1" x14ac:dyDescent="0.2">
      <c r="C76" s="61" t="str">
        <f>IF( '02-NONFUNCTIONALREQUIREMENTS'!E74="","","|**"&amp;'02-NONFUNCTIONALREQUIREMENTS'!E74&amp;"**|The SYSTEM "&amp;'02-NONFUNCTIONALREQUIREMENTS'!F74&amp;"|"&amp;'02-NONFUNCTIONALREQUIREMENTS'!G74&amp;"|"&amp;'02-NONFUNCTIONALREQUIREMENTS'!H74&amp;"|")</f>
        <v/>
      </c>
    </row>
    <row r="77" spans="3:3" ht="16" hidden="1" x14ac:dyDescent="0.2">
      <c r="C77" s="61" t="str">
        <f>IF( '02-NONFUNCTIONALREQUIREMENTS'!E75="","","|**"&amp;'02-NONFUNCTIONALREQUIREMENTS'!E75&amp;"**|The SYSTEM "&amp;'02-NONFUNCTIONALREQUIREMENTS'!F75&amp;"|"&amp;'02-NONFUNCTIONALREQUIREMENTS'!G75&amp;"|"&amp;'02-NONFUNCTIONALREQUIREMENTS'!H75&amp;"|")</f>
        <v/>
      </c>
    </row>
    <row r="78" spans="3:3" ht="16" hidden="1" x14ac:dyDescent="0.2">
      <c r="C78" s="61" t="str">
        <f>IF( '02-NONFUNCTIONALREQUIREMENTS'!E76="","","|**"&amp;'02-NONFUNCTIONALREQUIREMENTS'!E76&amp;"**|The SYSTEM "&amp;'02-NONFUNCTIONALREQUIREMENTS'!F76&amp;"|"&amp;'02-NONFUNCTIONALREQUIREMENTS'!G76&amp;"|"&amp;'02-NONFUNCTIONALREQUIREMENTS'!H76&amp;"|")</f>
        <v/>
      </c>
    </row>
    <row r="79" spans="3:3" ht="16" hidden="1" x14ac:dyDescent="0.2">
      <c r="C79" s="61" t="str">
        <f>IF( '02-NONFUNCTIONALREQUIREMENTS'!E77="","","|**"&amp;'02-NONFUNCTIONALREQUIREMENTS'!E77&amp;"**|The SYSTEM "&amp;'02-NONFUNCTIONALREQUIREMENTS'!F77&amp;"|"&amp;'02-NONFUNCTIONALREQUIREMENTS'!G77&amp;"|"&amp;'02-NONFUNCTIONALREQUIREMENTS'!H77&amp;"|")</f>
        <v/>
      </c>
    </row>
    <row r="80" spans="3:3" ht="16" hidden="1" x14ac:dyDescent="0.2">
      <c r="C80" s="61" t="str">
        <f>IF( '02-NONFUNCTIONALREQUIREMENTS'!E78="","","|**"&amp;'02-NONFUNCTIONALREQUIREMENTS'!E78&amp;"**|The SYSTEM "&amp;'02-NONFUNCTIONALREQUIREMENTS'!F78&amp;"|"&amp;'02-NONFUNCTIONALREQUIREMENTS'!G78&amp;"|"&amp;'02-NONFUNCTIONALREQUIREMENTS'!H78&amp;"|")</f>
        <v/>
      </c>
    </row>
    <row r="81" spans="3:3" ht="16" hidden="1" x14ac:dyDescent="0.2">
      <c r="C81" s="61" t="str">
        <f>IF( '02-NONFUNCTIONALREQUIREMENTS'!E79="","","|**"&amp;'02-NONFUNCTIONALREQUIREMENTS'!E79&amp;"**|The SYSTEM "&amp;'02-NONFUNCTIONALREQUIREMENTS'!F79&amp;"|"&amp;'02-NONFUNCTIONALREQUIREMENTS'!G79&amp;"|"&amp;'02-NONFUNCTIONALREQUIREMENTS'!H79&amp;"|")</f>
        <v/>
      </c>
    </row>
    <row r="82" spans="3:3" ht="16" hidden="1" x14ac:dyDescent="0.2">
      <c r="C82" s="61" t="str">
        <f>IF( '02-NONFUNCTIONALREQUIREMENTS'!E80="","","|**"&amp;'02-NONFUNCTIONALREQUIREMENTS'!E80&amp;"**|The SYSTEM "&amp;'02-NONFUNCTIONALREQUIREMENTS'!F80&amp;"|"&amp;'02-NONFUNCTIONALREQUIREMENTS'!G80&amp;"|"&amp;'02-NONFUNCTIONALREQUIREMENTS'!H80&amp;"|")</f>
        <v/>
      </c>
    </row>
    <row r="83" spans="3:3" ht="16" hidden="1" x14ac:dyDescent="0.2">
      <c r="C83" s="61" t="str">
        <f>IF( '02-NONFUNCTIONALREQUIREMENTS'!E81="","","|**"&amp;'02-NONFUNCTIONALREQUIREMENTS'!E81&amp;"**|The SYSTEM "&amp;'02-NONFUNCTIONALREQUIREMENTS'!F81&amp;"|"&amp;'02-NONFUNCTIONALREQUIREMENTS'!G81&amp;"|"&amp;'02-NONFUNCTIONALREQUIREMENTS'!H81&amp;"|")</f>
        <v/>
      </c>
    </row>
    <row r="84" spans="3:3" ht="16" hidden="1" x14ac:dyDescent="0.2">
      <c r="C84" s="61" t="str">
        <f>IF( '02-NONFUNCTIONALREQUIREMENTS'!E82="","","|**"&amp;'02-NONFUNCTIONALREQUIREMENTS'!E82&amp;"**|The SYSTEM "&amp;'02-NONFUNCTIONALREQUIREMENTS'!F82&amp;"|"&amp;'02-NONFUNCTIONALREQUIREMENTS'!G82&amp;"|"&amp;'02-NONFUNCTIONALREQUIREMENTS'!H82&amp;"|")</f>
        <v/>
      </c>
    </row>
    <row r="85" spans="3:3" ht="16" hidden="1" x14ac:dyDescent="0.2">
      <c r="C85" s="61" t="str">
        <f>IF( '02-NONFUNCTIONALREQUIREMENTS'!E83="","","|**"&amp;'02-NONFUNCTIONALREQUIREMENTS'!E83&amp;"**|The SYSTEM "&amp;'02-NONFUNCTIONALREQUIREMENTS'!F83&amp;"|"&amp;'02-NONFUNCTIONALREQUIREMENTS'!G83&amp;"|"&amp;'02-NONFUNCTIONALREQUIREMENTS'!H83&amp;"|")</f>
        <v/>
      </c>
    </row>
    <row r="86" spans="3:3" ht="16" hidden="1" x14ac:dyDescent="0.2">
      <c r="C86" s="61" t="str">
        <f>IF( '02-NONFUNCTIONALREQUIREMENTS'!E84="","","|**"&amp;'02-NONFUNCTIONALREQUIREMENTS'!E84&amp;"**|The SYSTEM "&amp;'02-NONFUNCTIONALREQUIREMENTS'!F84&amp;"|"&amp;'02-NONFUNCTIONALREQUIREMENTS'!G84&amp;"|"&amp;'02-NONFUNCTIONALREQUIREMENTS'!H84&amp;"|")</f>
        <v/>
      </c>
    </row>
    <row r="87" spans="3:3" ht="16" hidden="1" x14ac:dyDescent="0.2">
      <c r="C87" s="61" t="str">
        <f>IF( '02-NONFUNCTIONALREQUIREMENTS'!E85="","","|**"&amp;'02-NONFUNCTIONALREQUIREMENTS'!E85&amp;"**|The SYSTEM "&amp;'02-NONFUNCTIONALREQUIREMENTS'!F85&amp;"|"&amp;'02-NONFUNCTIONALREQUIREMENTS'!G85&amp;"|"&amp;'02-NONFUNCTIONALREQUIREMENTS'!H85&amp;"|")</f>
        <v/>
      </c>
    </row>
    <row r="88" spans="3:3" ht="16" hidden="1" x14ac:dyDescent="0.2">
      <c r="C88" s="61" t="str">
        <f>IF( '02-NONFUNCTIONALREQUIREMENTS'!E86="","","|**"&amp;'02-NONFUNCTIONALREQUIREMENTS'!E86&amp;"**|The SYSTEM "&amp;'02-NONFUNCTIONALREQUIREMENTS'!F86&amp;"|"&amp;'02-NONFUNCTIONALREQUIREMENTS'!G86&amp;"|"&amp;'02-NONFUNCTIONALREQUIREMENTS'!H86&amp;"|")</f>
        <v/>
      </c>
    </row>
    <row r="89" spans="3:3" hidden="1" x14ac:dyDescent="0.2">
      <c r="C89" s="62" t="str">
        <f>IF('[1]01 - Terms'!B80="","","|**"&amp;'[1]01 - Terms'!B80&amp;"**|"&amp;'[1]01 - Terms'!C80&amp;"|"&amp;'[1]01 - Terms'!#REF!&amp;"|"&amp;'[1]01 - Terms'!#REF!&amp;"|"&amp;'[1]01 - Terms'!#REF!&amp;"|")</f>
        <v/>
      </c>
    </row>
    <row r="90" spans="3:3" hidden="1" x14ac:dyDescent="0.2">
      <c r="C90" s="62" t="str">
        <f>IF('[1]01 - Terms'!B81="","","|**"&amp;'[1]01 - Terms'!B81&amp;"**|"&amp;'[1]01 - Terms'!C81&amp;"|"&amp;'[1]01 - Terms'!#REF!&amp;"|"&amp;'[1]01 - Terms'!#REF!&amp;"|"&amp;'[1]01 - Terms'!#REF!&amp;"|")</f>
        <v/>
      </c>
    </row>
    <row r="91" spans="3:3" hidden="1" x14ac:dyDescent="0.2">
      <c r="C91" s="62" t="str">
        <f>IF('[1]01 - Terms'!B82="","","|**"&amp;'[1]01 - Terms'!B82&amp;"**|"&amp;'[1]01 - Terms'!C82&amp;"|"&amp;'[1]01 - Terms'!#REF!&amp;"|"&amp;'[1]01 - Terms'!#REF!&amp;"|"&amp;'[1]01 - Terms'!#REF!&amp;"|")</f>
        <v/>
      </c>
    </row>
    <row r="92" spans="3:3" hidden="1" x14ac:dyDescent="0.2">
      <c r="C92" s="62" t="str">
        <f>IF('[1]01 - Terms'!B83="","","|**"&amp;'[1]01 - Terms'!B83&amp;"**|"&amp;'[1]01 - Terms'!C83&amp;"|"&amp;'[1]01 - Terms'!#REF!&amp;"|"&amp;'[1]01 - Terms'!#REF!&amp;"|"&amp;'[1]01 - Terms'!#REF!&amp;"|")</f>
        <v/>
      </c>
    </row>
    <row r="93" spans="3:3" hidden="1" x14ac:dyDescent="0.2">
      <c r="C93" s="62" t="str">
        <f>IF('[1]01 - Terms'!B84="","","|**"&amp;'[1]01 - Terms'!B84&amp;"**|"&amp;'[1]01 - Terms'!C84&amp;"|"&amp;'[1]01 - Terms'!#REF!&amp;"|"&amp;'[1]01 - Terms'!#REF!&amp;"|"&amp;'[1]01 - Terms'!#REF!&amp;"|")</f>
        <v/>
      </c>
    </row>
    <row r="94" spans="3:3" hidden="1" x14ac:dyDescent="0.2">
      <c r="C94" s="62" t="str">
        <f>IF('[1]01 - Terms'!B85="","","|**"&amp;'[1]01 - Terms'!B85&amp;"**|"&amp;'[1]01 - Terms'!C85&amp;"|"&amp;'[1]01 - Terms'!#REF!&amp;"|"&amp;'[1]01 - Terms'!#REF!&amp;"|"&amp;'[1]01 - Terms'!#REF!&amp;"|")</f>
        <v/>
      </c>
    </row>
    <row r="95" spans="3:3" hidden="1" x14ac:dyDescent="0.2">
      <c r="C95" s="62" t="str">
        <f>IF('[1]01 - Terms'!B86="","","|**"&amp;'[1]01 - Terms'!B86&amp;"**|"&amp;'[1]01 - Terms'!C86&amp;"|"&amp;'[1]01 - Terms'!#REF!&amp;"|"&amp;'[1]01 - Terms'!#REF!&amp;"|"&amp;'[1]01 - Terms'!#REF!&amp;"|")</f>
        <v/>
      </c>
    </row>
    <row r="96" spans="3:3" hidden="1" x14ac:dyDescent="0.2">
      <c r="C96" s="62" t="str">
        <f>IF('[1]01 - Terms'!B87="","","|**"&amp;'[1]01 - Terms'!B87&amp;"**|"&amp;'[1]01 - Terms'!C87&amp;"|"&amp;'[1]01 - Terms'!#REF!&amp;"|"&amp;'[1]01 - Terms'!#REF!&amp;"|"&amp;'[1]01 - Terms'!#REF!&amp;"|")</f>
        <v/>
      </c>
    </row>
    <row r="97" spans="3:3" hidden="1" x14ac:dyDescent="0.2">
      <c r="C97" s="62" t="str">
        <f>IF('[1]01 - Terms'!B88="","","|**"&amp;'[1]01 - Terms'!B88&amp;"**|"&amp;'[1]01 - Terms'!C88&amp;"|"&amp;'[1]01 - Terms'!#REF!&amp;"|"&amp;'[1]01 - Terms'!#REF!&amp;"|"&amp;'[1]01 - Terms'!#REF!&amp;"|")</f>
        <v/>
      </c>
    </row>
    <row r="98" spans="3:3" hidden="1" x14ac:dyDescent="0.2">
      <c r="C98" s="62" t="str">
        <f>IF('[1]01 - Terms'!B89="","","|**"&amp;'[1]01 - Terms'!B89&amp;"**|"&amp;'[1]01 - Terms'!C89&amp;"|"&amp;'[1]01 - Terms'!#REF!&amp;"|"&amp;'[1]01 - Terms'!#REF!&amp;"|"&amp;'[1]01 - Terms'!#REF!&amp;"|")</f>
        <v/>
      </c>
    </row>
    <row r="99" spans="3:3" hidden="1" x14ac:dyDescent="0.2">
      <c r="C99" s="62" t="str">
        <f>IF('[1]01 - Terms'!B90="","","|**"&amp;'[1]01 - Terms'!B90&amp;"**|"&amp;'[1]01 - Terms'!C90&amp;"|"&amp;'[1]01 - Terms'!#REF!&amp;"|"&amp;'[1]01 - Terms'!#REF!&amp;"|"&amp;'[1]01 - Terms'!#REF!&amp;"|")</f>
        <v/>
      </c>
    </row>
    <row r="100" spans="3:3" hidden="1" x14ac:dyDescent="0.2">
      <c r="C100" s="62" t="str">
        <f>IF('[1]01 - Terms'!B91="","","|**"&amp;'[1]01 - Terms'!B91&amp;"**|"&amp;'[1]01 - Terms'!C91&amp;"|"&amp;'[1]01 - Terms'!#REF!&amp;"|"&amp;'[1]01 - Terms'!#REF!&amp;"|"&amp;'[1]01 - Terms'!#REF!&amp;"|")</f>
        <v/>
      </c>
    </row>
    <row r="101" spans="3:3" hidden="1" x14ac:dyDescent="0.2">
      <c r="C101" s="62" t="str">
        <f>IF('[1]01 - Terms'!B92="","","|**"&amp;'[1]01 - Terms'!B92&amp;"**|"&amp;'[1]01 - Terms'!C92&amp;"|"&amp;'[1]01 - Terms'!#REF!&amp;"|"&amp;'[1]01 - Terms'!#REF!&amp;"|"&amp;'[1]01 - Terms'!#REF!&amp;"|")</f>
        <v/>
      </c>
    </row>
    <row r="102" spans="3:3" hidden="1" x14ac:dyDescent="0.2">
      <c r="C102" s="62" t="str">
        <f>IF('[1]01 - Terms'!B93="","","|**"&amp;'[1]01 - Terms'!B93&amp;"**|"&amp;'[1]01 - Terms'!C93&amp;"|"&amp;'[1]01 - Terms'!#REF!&amp;"|"&amp;'[1]01 - Terms'!#REF!&amp;"|"&amp;'[1]01 - Terms'!#REF!&amp;"|")</f>
        <v/>
      </c>
    </row>
    <row r="103" spans="3:3" hidden="1" x14ac:dyDescent="0.2">
      <c r="C103" s="62" t="str">
        <f>IF('[1]01 - Terms'!B94="","","|**"&amp;'[1]01 - Terms'!B94&amp;"**|"&amp;'[1]01 - Terms'!C94&amp;"|"&amp;'[1]01 - Terms'!#REF!&amp;"|"&amp;'[1]01 - Terms'!#REF!&amp;"|"&amp;'[1]01 - Terms'!#REF!&amp;"|")</f>
        <v/>
      </c>
    </row>
    <row r="104" spans="3:3" hidden="1" x14ac:dyDescent="0.2">
      <c r="C104" s="62" t="str">
        <f>IF('[1]01 - Terms'!B95="","","|**"&amp;'[1]01 - Terms'!B95&amp;"**|"&amp;'[1]01 - Terms'!C95&amp;"|"&amp;'[1]01 - Terms'!#REF!&amp;"|"&amp;'[1]01 - Terms'!#REF!&amp;"|"&amp;'[1]01 - Terms'!#REF!&amp;"|")</f>
        <v/>
      </c>
    </row>
    <row r="105" spans="3:3" hidden="1" x14ac:dyDescent="0.2">
      <c r="C105" s="62" t="str">
        <f>IF('[1]01 - Terms'!B96="","","|**"&amp;'[1]01 - Terms'!B96&amp;"**|"&amp;'[1]01 - Terms'!C96&amp;"|"&amp;'[1]01 - Terms'!#REF!&amp;"|"&amp;'[1]01 - Terms'!#REF!&amp;"|"&amp;'[1]01 - Terms'!#REF!&amp;"|")</f>
        <v/>
      </c>
    </row>
    <row r="106" spans="3:3" hidden="1" x14ac:dyDescent="0.2">
      <c r="C106" s="62" t="str">
        <f>IF('[1]01 - Terms'!B97="","","|**"&amp;'[1]01 - Terms'!B97&amp;"**|"&amp;'[1]01 - Terms'!C97&amp;"|"&amp;'[1]01 - Terms'!#REF!&amp;"|"&amp;'[1]01 - Terms'!#REF!&amp;"|"&amp;'[1]01 - Terms'!#REF!&amp;"|")</f>
        <v/>
      </c>
    </row>
    <row r="107" spans="3:3" hidden="1" x14ac:dyDescent="0.2">
      <c r="C107" s="62" t="str">
        <f>IF('[1]01 - Terms'!B98="","","|**"&amp;'[1]01 - Terms'!B98&amp;"**|"&amp;'[1]01 - Terms'!C98&amp;"|"&amp;'[1]01 - Terms'!#REF!&amp;"|"&amp;'[1]01 - Terms'!#REF!&amp;"|"&amp;'[1]01 - Terms'!#REF!&amp;"|")</f>
        <v/>
      </c>
    </row>
    <row r="108" spans="3:3" hidden="1" x14ac:dyDescent="0.2">
      <c r="C108" s="62" t="str">
        <f>IF('[1]01 - Terms'!B99="","","|**"&amp;'[1]01 - Terms'!B99&amp;"**|"&amp;'[1]01 - Terms'!C99&amp;"|"&amp;'[1]01 - Terms'!#REF!&amp;"|"&amp;'[1]01 - Terms'!#REF!&amp;"|"&amp;'[1]01 - Terms'!#REF!&amp;"|")</f>
        <v/>
      </c>
    </row>
    <row r="109" spans="3:3" hidden="1" x14ac:dyDescent="0.2">
      <c r="C109" s="62" t="str">
        <f>IF('[1]01 - Terms'!B100="","","|**"&amp;'[1]01 - Terms'!B100&amp;"**|"&amp;'[1]01 - Terms'!C100&amp;"|"&amp;'[1]01 - Terms'!#REF!&amp;"|"&amp;'[1]01 - Terms'!#REF!&amp;"|"&amp;'[1]01 - Terms'!#REF!&amp;"|")</f>
        <v/>
      </c>
    </row>
    <row r="110" spans="3:3" hidden="1" x14ac:dyDescent="0.2">
      <c r="C110" s="62" t="str">
        <f>IF('[1]01 - Terms'!B101="","","|**"&amp;'[1]01 - Terms'!B101&amp;"**|"&amp;'[1]01 - Terms'!C101&amp;"|"&amp;'[1]01 - Terms'!#REF!&amp;"|"&amp;'[1]01 - Terms'!#REF!&amp;"|"&amp;'[1]01 - Terms'!#REF!&amp;"|")</f>
        <v/>
      </c>
    </row>
  </sheetData>
  <autoFilter ref="B5:B110" xr:uid="{A55E5BA5-AC83-0648-9D01-2CBE479B329D}">
    <filterColumn colId="0">
      <filters>
        <filter val="Usabili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00 - Technical Parameter</vt:lpstr>
      <vt:lpstr>02-NONFUNCTIONALREQUIREMENTS</vt:lpstr>
      <vt:lpstr>03-Markdown</vt:lpstr>
      <vt:lpstr>AREA</vt:lpstr>
      <vt:lpstr>CRITICITY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Microsoft Office User</cp:lastModifiedBy>
  <dcterms:created xsi:type="dcterms:W3CDTF">2014-02-13T14:55:13Z</dcterms:created>
  <dcterms:modified xsi:type="dcterms:W3CDTF">2020-02-10T10:01:58Z</dcterms:modified>
</cp:coreProperties>
</file>