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6395" windowHeight="5550" tabRatio="871" firstSheet="1" activeTab="3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10" i="5" l="1"/>
  <c r="K4" i="5"/>
  <c r="K4" i="15"/>
  <c r="K7" i="2" l="1"/>
  <c r="J17" i="9"/>
  <c r="I7" i="1"/>
  <c r="J7" i="1"/>
  <c r="L12" i="2" l="1"/>
  <c r="K17" i="9"/>
  <c r="K4" i="9"/>
  <c r="K16" i="6" l="1"/>
  <c r="K11" i="3" l="1"/>
  <c r="K20" i="7"/>
  <c r="K9" i="6"/>
  <c r="J18" i="9" l="1"/>
  <c r="K12" i="2" l="1"/>
  <c r="K13" i="4"/>
  <c r="K9" i="15"/>
  <c r="L9" i="15"/>
  <c r="L12" i="6" l="1"/>
  <c r="K13" i="15"/>
  <c r="J12" i="8"/>
  <c r="K9" i="2" l="1"/>
  <c r="K8" i="2"/>
  <c r="K12" i="5"/>
  <c r="K14" i="6"/>
  <c r="L14" i="6" s="1"/>
  <c r="L5" i="6"/>
  <c r="L6" i="6"/>
  <c r="L7" i="6"/>
  <c r="L8" i="6"/>
  <c r="L9" i="6"/>
  <c r="L10" i="6"/>
  <c r="L11" i="6"/>
  <c r="L13" i="6"/>
  <c r="L16" i="6"/>
  <c r="L17" i="6"/>
  <c r="L18" i="6"/>
  <c r="L19" i="6"/>
  <c r="K8" i="6"/>
  <c r="K7" i="15"/>
  <c r="K15" i="15" l="1"/>
  <c r="J9" i="8" l="1"/>
  <c r="J8" i="8"/>
  <c r="K10" i="15"/>
  <c r="K7" i="5" l="1"/>
  <c r="I16" i="1"/>
  <c r="K14" i="15" l="1"/>
  <c r="K5" i="7"/>
  <c r="K4" i="3"/>
  <c r="K14" i="5"/>
  <c r="K19" i="6"/>
  <c r="K5" i="3"/>
  <c r="I20" i="1"/>
  <c r="K12" i="6"/>
  <c r="K12" i="7" l="1"/>
  <c r="K11" i="6" l="1"/>
  <c r="J20" i="1"/>
  <c r="I13" i="1"/>
  <c r="K11" i="2"/>
  <c r="J6" i="9"/>
  <c r="I10" i="1"/>
  <c r="I9" i="1"/>
  <c r="J4" i="8"/>
  <c r="K15" i="8" l="1"/>
  <c r="I5" i="1"/>
  <c r="J13" i="9"/>
  <c r="K5" i="15"/>
  <c r="K5" i="4" l="1"/>
  <c r="K16" i="15" l="1"/>
  <c r="K19" i="7"/>
  <c r="J6" i="8" l="1"/>
  <c r="J4" i="15" l="1"/>
  <c r="K7" i="8" l="1"/>
  <c r="J19" i="15"/>
  <c r="L19" i="7"/>
  <c r="K7" i="6" l="1"/>
  <c r="K9" i="5"/>
  <c r="K12" i="4"/>
  <c r="J12" i="4"/>
  <c r="J12" i="9"/>
  <c r="K11" i="7"/>
  <c r="J11" i="7"/>
  <c r="K5" i="6"/>
  <c r="J6" i="15" l="1"/>
  <c r="K6" i="15"/>
  <c r="L6" i="15" l="1"/>
  <c r="K10" i="6"/>
  <c r="K21" i="7" l="1"/>
  <c r="J20" i="7"/>
  <c r="L20" i="7" s="1"/>
  <c r="K13" i="8"/>
  <c r="K14" i="8"/>
  <c r="J9" i="9" l="1"/>
  <c r="K6" i="2"/>
  <c r="K5" i="2"/>
  <c r="K11" i="5"/>
  <c r="K11" i="4"/>
  <c r="J18" i="7" l="1"/>
  <c r="L18" i="7" s="1"/>
  <c r="K11" i="15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J11" i="8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K9" i="9" s="1"/>
  <c r="I10" i="9"/>
  <c r="I11" i="9"/>
  <c r="I12" i="9"/>
  <c r="K12" i="9" s="1"/>
  <c r="K20" i="9" s="1"/>
  <c r="K13" i="9"/>
  <c r="I14" i="9"/>
  <c r="K14" i="9" s="1"/>
  <c r="I16" i="9"/>
  <c r="K16" i="9" s="1"/>
  <c r="I18" i="9"/>
  <c r="K18" i="9" s="1"/>
  <c r="I19" i="9"/>
  <c r="K19" i="9" s="1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L11" i="7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J13" i="6"/>
  <c r="J14" i="6"/>
  <c r="J15" i="6"/>
  <c r="L15" i="6" s="1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7" i="9"/>
  <c r="K6" i="9"/>
  <c r="K5" i="9"/>
  <c r="J3" i="8"/>
  <c r="J19" i="8" s="1"/>
  <c r="K4" i="8"/>
  <c r="K5" i="8"/>
  <c r="K6" i="8"/>
  <c r="K8" i="8"/>
  <c r="K9" i="8"/>
  <c r="K10" i="8"/>
  <c r="K11" i="8"/>
  <c r="K12" i="8"/>
  <c r="J12" i="11" l="1"/>
  <c r="M8" i="11"/>
  <c r="J18" i="1"/>
  <c r="J21" i="7"/>
  <c r="L4" i="7"/>
  <c r="L21" i="7" s="1"/>
  <c r="J16" i="5"/>
  <c r="L16" i="5"/>
  <c r="J20" i="6"/>
  <c r="L20" i="6" s="1"/>
  <c r="J20" i="9"/>
  <c r="D12" i="11" s="1"/>
  <c r="K15" i="9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19" i="8" l="1"/>
  <c r="C3" i="11" s="1"/>
  <c r="M3" i="11" s="1"/>
  <c r="E19" i="8"/>
  <c r="C7" i="11" s="1"/>
  <c r="M7" i="11" s="1"/>
  <c r="F19" i="8"/>
  <c r="C6" i="11" s="1"/>
  <c r="M6" i="11" s="1"/>
  <c r="G19" i="8"/>
  <c r="C5" i="11" s="1"/>
  <c r="M5" i="11" s="1"/>
  <c r="H19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19" i="8" l="1"/>
  <c r="K19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3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<sst xmlns="http://schemas.openxmlformats.org/spreadsheetml/2006/main" count="393" uniqueCount="235">
  <si>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</si>
  <si>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</si>
  <si>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</si>
  <si>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</si>
  <si>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</si>
  <si>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</si>
  <si>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</si>
  <si>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</si>
  <si>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</si>
  <si>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</si>
  <si>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</si>
  <si>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</si>
  <si>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</si>
  <si>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</si>
  <si>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</si>
  <si>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</si>
  <si>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</si>
  <si>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</si>
  <si>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</si>
  <si>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</si>
  <si>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</si>
  <si>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</si>
  <si>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</si>
  <si>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</si>
  <si>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</si>
  <si>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</si>
  <si>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</si>
  <si>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</si>
  <si>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</si>
  <si>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</si>
  <si>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</si>
  <si>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</si>
  <si>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</si>
  <si>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</si>
  <si>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</si>
  <si>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</si>
  <si>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</si>
  <si>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</si>
  <si>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</si>
  <si>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</si>
  <si>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</si>
  <si>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</si>
  <si>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</si>
  <si>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</si>
  <si>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</si>
  <si>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</si>
  <si>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</si>
  <si>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</si>
  <si>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</si>
  <si>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</si>
  <si>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</si>
  <si>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</si>
  <si>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</si>
  <si>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</si>
  <si>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</si>
  <si>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</si>
  <si>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</si>
  <si>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</si>
  <si>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</si>
  <si>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</si>
  <si>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</si>
  <si>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</si>
  <si>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</si>
  <si>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</si>
  <si>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</si>
  <si>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</si>
  <si>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</si>
  <si>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</si>
  <si>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</si>
  <si>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</si>
  <si>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</si>
  <si>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</si>
  <si>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</si>
  <si>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</si>
  <si>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</si>
  <si>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</si>
  <si>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</si>
  <si>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</si>
  <si>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</si>
  <si>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</si>
  <si>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</si>
  <si>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</si>
  <si>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</si>
  <si>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</si>
  <si>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</si>
  <si>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</si>
  <si>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</si>
  <si>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</si>
  <si>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</si>
  <si>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</si>
  <si>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</si>
  <si>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</si>
  <si>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</si>
  <si>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</si>
  <si>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</si>
  <si>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</si>
  <si>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</si>
  <si>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</si>
  <si>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</si>
  <si>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</si>
  <si>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</si>
  <si>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</si>
  <si>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</si>
  <si>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</si>
  <si>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</si>
  <si>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</si>
  <si>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</si>
  <si>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</si>
  <si>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</si>
  <si>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</si>
  <si>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</si>
  <si>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</si>
  <si>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</si>
  <si>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</si>
  <si>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</si>
  <si>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</si>
  <si>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</si>
  <si>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</si>
  <si>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</si>
  <si>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</si>
  <si>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</si>
  <si>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</si>
  <si>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</si>
  <si>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</si>
  <si>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</si>
  <si>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</si>
  <si>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</si>
  <si>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</si>
  <si>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</si>
  <si>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</si>
  <si>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</si>
  <si>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</si>
  <si>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</si>
  <si>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</si>
  <si>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</si>
  <si>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</si>
  <si>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</si>
  <si>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</si>
  <si>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</si>
  <si>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</si>
  <si>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</si>
  <si>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</si>
  <si>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</si>
  <si>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</si>
  <si>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</si>
  <si>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</si>
  <si>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</si>
  <si>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</si>
  <si>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</si>
  <si>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</si>
  <si>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</si>
  <si>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</si>
  <si>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</si>
  <si>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</si>
  <si>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</si>
  <si>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</si>
  <si>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</si>
  <si>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</si>
  <si>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</si>
  <si>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</si>
  <si>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</si>
  <si>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</si>
  <si>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</si>
  <si>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</si>
  <si>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</si>
  <si>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</si>
  <si>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</si>
  <si>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</si>
  <si>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</si>
  <si>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</si>
  <si>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</si>
  <si>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</si>
  <si>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</si>
  <si>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</si>
  <si>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</si>
  <si>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</si>
  <si>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</si>
  <si>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</si>
  <si>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</si>
  <si>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</si>
  <si>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</si>
  <si>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</si>
  <si>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</si>
  <si>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</si>
  <si>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</si>
  <si>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</si>
  <si>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</si>
  <si>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</si>
  <si>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</si>
  <si>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</si>
  <si>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</si>
  <si>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</si>
  <si>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</si>
  <si>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</si>
  <si>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</si>
  <si>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</si>
  <si>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</si>
  <si>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</si>
  <si>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</si>
  <si>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</si>
  <si>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</si>
  <si>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</si>
  <si>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</si>
  <si>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</si>
  <si>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</si>
  <si>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</si>
  <si>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</si>
  <si>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</si>
  <si>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</si>
  <si>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</si>
  <si>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 10/09/2018/09/10/2018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</si>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</sst>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4272"/>
        <c:axId val="68265088"/>
      </c:barChart>
      <c:catAx>
        <c:axId val="678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088"/>
        <c:crosses val="autoZero"/>
        <c:auto val="1"/>
        <c:lblAlgn val="ctr"/>
        <c:lblOffset val="100"/>
        <c:noMultiLvlLbl val="0"/>
      </c:catAx>
      <c:valAx>
        <c:axId val="682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31264"/>
        <c:axId val="33932800"/>
      </c:barChart>
      <c:catAx>
        <c:axId val="339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2800"/>
        <c:crosses val="autoZero"/>
        <c:auto val="1"/>
        <c:lblAlgn val="ctr"/>
        <c:lblOffset val="100"/>
        <c:noMultiLvlLbl val="0"/>
      </c:catAx>
      <c:valAx>
        <c:axId val="33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20000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28450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5520"/>
        <c:axId val="35277056"/>
      </c:barChart>
      <c:catAx>
        <c:axId val="352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7056"/>
        <c:crosses val="autoZero"/>
        <c:auto val="1"/>
        <c:lblAlgn val="ctr"/>
        <c:lblOffset val="100"/>
        <c:noMultiLvlLbl val="0"/>
      </c:catAx>
      <c:valAx>
        <c:axId val="35277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2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9968"/>
        <c:axId val="34101504"/>
      </c:barChart>
      <c:catAx>
        <c:axId val="340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01504"/>
        <c:crosses val="autoZero"/>
        <c:auto val="1"/>
        <c:lblAlgn val="ctr"/>
        <c:lblOffset val="100"/>
        <c:noMultiLvlLbl val="0"/>
      </c:catAx>
      <c:valAx>
        <c:axId val="341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M16" sqref="M16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/>
      <c r="J12" s="34">
        <f t="shared" si="0"/>
        <v>61430</v>
      </c>
      <c r="K12" s="34">
        <f>30000+25000</f>
        <v>55000</v>
      </c>
      <c r="L12" s="34">
        <f>J12-K12</f>
        <v>6430</v>
      </c>
      <c r="M12" s="31" t="s">
        <v>217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219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</f>
        <v>40450</v>
      </c>
      <c r="L14" s="34">
        <f t="shared" si="1"/>
        <v>20980</v>
      </c>
      <c r="M14" s="31" t="s">
        <v>228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37500</v>
      </c>
      <c r="J20" s="34">
        <f t="shared" si="2"/>
        <v>1041380</v>
      </c>
      <c r="K20" s="34">
        <f t="shared" si="2"/>
        <v>1013970</v>
      </c>
      <c r="L20" s="34">
        <f t="shared" si="1"/>
        <v>27410</v>
      </c>
      <c r="M20" s="31" t="s">
        <v>221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B1" zoomScale="80" zoomScaleNormal="80" workbookViewId="0">
      <selection activeCell="N18" sqref="N18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14.1406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223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v>50000</v>
      </c>
      <c r="L6" s="34">
        <f t="shared" si="1"/>
        <v>39740</v>
      </c>
      <c r="M6" s="25"/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</f>
        <v>74740</v>
      </c>
      <c r="L11" s="34">
        <f t="shared" si="1"/>
        <v>15000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 t="shared" si="1"/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v>50000</v>
      </c>
      <c r="L13" s="34">
        <f t="shared" si="1"/>
        <v>39740</v>
      </c>
      <c r="M13" s="31">
        <v>43332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218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v>88740</v>
      </c>
      <c r="L17" s="34">
        <f t="shared" si="1"/>
        <v>1000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 t="shared" si="1"/>
        <v>59740</v>
      </c>
      <c r="M18" s="31">
        <v>43343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1227580</v>
      </c>
      <c r="L21" s="34">
        <f>SUM(L4:L20)</f>
        <v>298000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M4" sqref="M4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232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226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v>20000</v>
      </c>
      <c r="L12" s="34">
        <f t="shared" si="0"/>
        <v>51140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</f>
        <v>67000</v>
      </c>
      <c r="L13" s="34">
        <f t="shared" si="0"/>
        <v>4140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224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</f>
        <v>30000</v>
      </c>
      <c r="L16" s="34">
        <f t="shared" si="0"/>
        <v>41140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1000050</v>
      </c>
      <c r="L20" s="34">
        <f t="shared" si="2"/>
        <v>96550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I7" sqref="I7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Preschool!D19</f>
        <v>420000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4846500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Preschool!G19</f>
        <v>114600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2514690</v>
      </c>
    </row>
    <row r="6" spans="2:13" x14ac:dyDescent="0.25">
      <c r="B6" s="10" t="s">
        <v>4</v>
      </c>
      <c r="C6" s="1">
        <f>Preschool!F19</f>
        <v>186000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5000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677000</v>
      </c>
    </row>
    <row r="7" spans="2:13" x14ac:dyDescent="0.25">
      <c r="B7" s="10" t="s">
        <v>2</v>
      </c>
      <c r="C7" s="2">
        <f>Preschool!E19</f>
        <v>12000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133000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Preschool!H19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37500</v>
      </c>
      <c r="K9" s="18">
        <f>'JSS 1'!I21</f>
        <v>0</v>
      </c>
      <c r="L9" s="53">
        <f>'JSS 2'!I20</f>
        <v>7500</v>
      </c>
      <c r="M9" s="19">
        <f t="shared" si="0"/>
        <v>145000</v>
      </c>
    </row>
    <row r="10" spans="2:13" x14ac:dyDescent="0.25">
      <c r="B10" s="20" t="s">
        <v>7</v>
      </c>
      <c r="C10" s="21">
        <f>Preschool!C19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747600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687590</v>
      </c>
      <c r="I11" s="60">
        <f t="shared" si="1"/>
        <v>774720</v>
      </c>
      <c r="J11" s="60">
        <f t="shared" si="1"/>
        <v>1041380</v>
      </c>
      <c r="K11" s="61">
        <f t="shared" si="1"/>
        <v>1346100</v>
      </c>
      <c r="L11" s="61">
        <f t="shared" si="1"/>
        <v>1096600</v>
      </c>
      <c r="M11" s="23">
        <f>SUM(M3:M10)</f>
        <v>8620690</v>
      </c>
    </row>
    <row r="12" spans="2:13" x14ac:dyDescent="0.25">
      <c r="B12" s="62" t="s">
        <v>189</v>
      </c>
      <c r="C12" s="1">
        <f>Preschool!J19</f>
        <v>653100</v>
      </c>
      <c r="D12" s="1">
        <f>Nur.!J20</f>
        <v>642100</v>
      </c>
      <c r="E12" s="1">
        <f>Nur.!J20</f>
        <v>642100</v>
      </c>
      <c r="F12" s="1">
        <f>'Grade 1'!K13</f>
        <v>548300</v>
      </c>
      <c r="G12" s="1">
        <f>'Grade 2'!K13</f>
        <v>470560</v>
      </c>
      <c r="H12" s="1">
        <f>'Grade 3'!K15</f>
        <v>489630</v>
      </c>
      <c r="I12" s="1">
        <f>'Grade 4'!K16</f>
        <v>706480</v>
      </c>
      <c r="J12" s="1">
        <f>'Grade 5'!K20</f>
        <v>1013970</v>
      </c>
      <c r="K12" s="1">
        <f>'JSS 1'!K21</f>
        <v>1227580</v>
      </c>
      <c r="L12" s="1">
        <f>'JSS 2'!K20</f>
        <v>1000050</v>
      </c>
      <c r="M12" s="2">
        <f>SUM(C12:L12)</f>
        <v>7393870</v>
      </c>
    </row>
    <row r="13" spans="2:13" x14ac:dyDescent="0.25">
      <c r="B13" s="62" t="s">
        <v>30</v>
      </c>
      <c r="C13" s="63">
        <f>C11-C12</f>
        <v>94500</v>
      </c>
      <c r="D13" s="63">
        <f t="shared" ref="D13:M13" si="2">D11-D12</f>
        <v>166700</v>
      </c>
      <c r="E13" s="63">
        <f t="shared" si="2"/>
        <v>262000</v>
      </c>
      <c r="F13" s="63">
        <f t="shared" si="2"/>
        <v>109750</v>
      </c>
      <c r="G13" s="63">
        <f t="shared" si="2"/>
        <v>85190</v>
      </c>
      <c r="H13" s="63">
        <f t="shared" si="2"/>
        <v>197960</v>
      </c>
      <c r="I13" s="63">
        <f t="shared" si="2"/>
        <v>68240</v>
      </c>
      <c r="J13" s="63">
        <f t="shared" si="2"/>
        <v>27410</v>
      </c>
      <c r="K13" s="63">
        <f t="shared" si="2"/>
        <v>118520</v>
      </c>
      <c r="L13" s="63">
        <f t="shared" si="2"/>
        <v>96550</v>
      </c>
      <c r="M13" s="63">
        <f t="shared" si="2"/>
        <v>1226820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B16" sqref="B16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5" si="0">SUM(I4-J4)</f>
        <v>0</v>
      </c>
      <c r="L4" s="31" t="s">
        <v>213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149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f>45000+15950</f>
        <v>60950</v>
      </c>
      <c r="K8" s="34">
        <f t="shared" si="0"/>
        <v>0</v>
      </c>
      <c r="L8" s="31" t="s">
        <v>227</v>
      </c>
    </row>
    <row r="9" spans="1:15" x14ac:dyDescent="0.25">
      <c r="A9" s="33">
        <v>7</v>
      </c>
      <c r="B9" s="25" t="s">
        <v>150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227</v>
      </c>
    </row>
    <row r="10" spans="1:15" x14ac:dyDescent="0.25">
      <c r="A10" s="33">
        <v>8</v>
      </c>
      <c r="B10" s="25" t="s">
        <v>151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v>59950</v>
      </c>
      <c r="K10" s="34">
        <f t="shared" si="0"/>
        <v>1000</v>
      </c>
      <c r="L10" s="31">
        <v>43355</v>
      </c>
    </row>
    <row r="11" spans="1:15" x14ac:dyDescent="0.25">
      <c r="A11" s="33">
        <v>9</v>
      </c>
      <c r="B11" s="25" t="s">
        <v>152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f>20000</f>
        <v>20000</v>
      </c>
      <c r="K11" s="34">
        <f t="shared" si="0"/>
        <v>40950</v>
      </c>
      <c r="L11" s="31">
        <v>43360</v>
      </c>
    </row>
    <row r="12" spans="1:15" x14ac:dyDescent="0.25">
      <c r="A12" s="33">
        <v>10</v>
      </c>
      <c r="B12" s="25" t="s">
        <v>153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20000+40000</f>
        <v>60000</v>
      </c>
      <c r="K12" s="34">
        <f t="shared" si="0"/>
        <v>950</v>
      </c>
      <c r="L12" s="31">
        <v>43404</v>
      </c>
    </row>
    <row r="13" spans="1:15" x14ac:dyDescent="0.25">
      <c r="A13" s="33">
        <v>11</v>
      </c>
      <c r="B13" s="25" t="s">
        <v>193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v>60950</v>
      </c>
      <c r="K13" s="34">
        <f t="shared" si="0"/>
        <v>0</v>
      </c>
      <c r="L13" s="31">
        <v>43367</v>
      </c>
    </row>
    <row r="14" spans="1:15" x14ac:dyDescent="0.25">
      <c r="A14" s="33"/>
      <c r="B14" s="25" t="s">
        <v>154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43361</v>
      </c>
    </row>
    <row r="15" spans="1:15" x14ac:dyDescent="0.25">
      <c r="A15" s="36"/>
      <c r="B15" s="25" t="s">
        <v>212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20950</v>
      </c>
      <c r="K15" s="34">
        <f t="shared" si="0"/>
        <v>40000</v>
      </c>
      <c r="L15" s="70">
        <v>43382</v>
      </c>
    </row>
    <row r="16" spans="1:15" x14ac:dyDescent="0.25">
      <c r="A16" s="45"/>
      <c r="B16" s="25"/>
      <c r="C16" s="25"/>
      <c r="D16" s="34"/>
      <c r="E16" s="34"/>
      <c r="F16" s="34"/>
      <c r="G16" s="34"/>
      <c r="H16" s="34"/>
      <c r="I16" s="34"/>
      <c r="J16" s="34"/>
      <c r="K16" s="34"/>
      <c r="L16" s="70"/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44" t="s">
        <v>69</v>
      </c>
      <c r="C19" s="44"/>
      <c r="D19" s="34">
        <f t="shared" ref="D19:J19" si="1">SUM(D3:D14)</f>
        <v>420000</v>
      </c>
      <c r="E19" s="34">
        <f t="shared" si="1"/>
        <v>12000</v>
      </c>
      <c r="F19" s="34">
        <f t="shared" si="1"/>
        <v>186000</v>
      </c>
      <c r="G19" s="34">
        <f t="shared" si="1"/>
        <v>114600</v>
      </c>
      <c r="H19" s="34">
        <f t="shared" si="1"/>
        <v>15000</v>
      </c>
      <c r="I19" s="34">
        <f t="shared" si="1"/>
        <v>746400</v>
      </c>
      <c r="J19" s="34">
        <f t="shared" si="1"/>
        <v>653100</v>
      </c>
      <c r="K19" s="34">
        <f>SUM(I19-J19)</f>
        <v>93300</v>
      </c>
    </row>
    <row r="20" spans="1:12" x14ac:dyDescent="0.25">
      <c r="L20" s="25"/>
    </row>
    <row r="21" spans="1:12" x14ac:dyDescent="0.25">
      <c r="B21" s="36"/>
      <c r="C21" s="36"/>
    </row>
    <row r="22" spans="1:12" x14ac:dyDescent="0.25">
      <c r="B22" s="36"/>
      <c r="C22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3" zoomScale="90" zoomScaleNormal="90" workbookViewId="0">
      <selection activeCell="H12" sqref="H12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9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215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v>9550</v>
      </c>
      <c r="K8" s="34">
        <f t="shared" si="1"/>
        <v>36000</v>
      </c>
      <c r="L8" s="25"/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/>
      <c r="K14" s="34">
        <f t="shared" si="2"/>
        <v>45550</v>
      </c>
      <c r="L14" s="25" t="s">
        <v>210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/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234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f t="shared" si="0"/>
        <v>45550</v>
      </c>
      <c r="J19" s="34"/>
      <c r="K19" s="34">
        <f t="shared" si="2"/>
        <v>45550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821300</v>
      </c>
      <c r="J20" s="34">
        <f t="shared" si="3"/>
        <v>642100</v>
      </c>
      <c r="K20" s="34">
        <f>SUM(K4:K19)</f>
        <v>179200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H30" sqref="H30:H31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211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v>20000</v>
      </c>
      <c r="J8" s="34">
        <f>H8-I8</f>
        <v>28450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231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214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214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216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747750</v>
      </c>
      <c r="J22" s="34">
        <f t="shared" si="17"/>
        <v>157350</v>
      </c>
      <c r="K22" s="31">
        <v>43355</v>
      </c>
      <c r="L22" s="25" t="s">
        <v>220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I22" sqref="I22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</f>
        <v>64000</v>
      </c>
      <c r="L9" s="34">
        <f t="shared" si="1"/>
        <v>5450</v>
      </c>
      <c r="M9" s="29" t="s">
        <v>230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548300</v>
      </c>
      <c r="L13" s="34">
        <f t="shared" si="2"/>
        <v>114750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M11" sqref="M11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</f>
        <v>60250</v>
      </c>
      <c r="L4" s="34">
        <f>J4-K4</f>
        <v>1000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v>20000</v>
      </c>
      <c r="L9" s="34">
        <f t="shared" si="1"/>
        <v>41250</v>
      </c>
      <c r="M9" s="29">
        <v>43403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470560</v>
      </c>
      <c r="L13" s="34">
        <f t="shared" si="2"/>
        <v>85190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14" sqref="M14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18.140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v>15000</v>
      </c>
      <c r="L7" s="34">
        <f t="shared" si="0"/>
        <v>45950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v>30000</v>
      </c>
      <c r="L9" s="34">
        <f t="shared" si="0"/>
        <v>30950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</f>
        <v>60950</v>
      </c>
      <c r="L12" s="34">
        <f t="shared" si="0"/>
        <v>15000</v>
      </c>
      <c r="M12" s="29"/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/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5000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489630</v>
      </c>
      <c r="L15" s="48">
        <f t="shared" si="1"/>
        <v>195820</v>
      </c>
      <c r="M15" s="31" t="s">
        <v>233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L26" sqref="L26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225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</f>
        <v>50000</v>
      </c>
      <c r="L12" s="34">
        <f t="shared" si="1"/>
        <v>12810</v>
      </c>
      <c r="M12" s="31" t="s">
        <v>229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222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706480</v>
      </c>
      <c r="L16" s="34">
        <f t="shared" si="2"/>
        <v>86740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2007-01-01T00:45:31Z</dcterms:modified>
</cp:coreProperties>
</file>