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inhuang/SIT-homework/CS/cs513-homework/Final_Jiayin Huang/"/>
    </mc:Choice>
  </mc:AlternateContent>
  <xr:revisionPtr revIDLastSave="0" documentId="13_ncr:1_{198A9780-A287-2643-AB68-4A8C6ADD2A2D}" xr6:coauthVersionLast="47" xr6:coauthVersionMax="47" xr10:uidLastSave="{00000000-0000-0000-0000-000000000000}"/>
  <bookViews>
    <workbookView xWindow="500" yWindow="500" windowWidth="28800" windowHeight="17500" xr2:uid="{311C785D-ECFA-1D4A-A84B-9438EDC3B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V18" i="1"/>
  <c r="AC25" i="1"/>
  <c r="F48" i="1"/>
  <c r="F44" i="1"/>
  <c r="F42" i="1" l="1"/>
  <c r="F19" i="1" l="1"/>
  <c r="L54" i="1"/>
  <c r="L53" i="1"/>
  <c r="L52" i="1"/>
  <c r="L42" i="1"/>
  <c r="L41" i="1"/>
  <c r="L40" i="1"/>
  <c r="F34" i="1"/>
  <c r="F33" i="1"/>
  <c r="F32" i="1"/>
  <c r="F31" i="1"/>
  <c r="F30" i="1"/>
  <c r="N29" i="1"/>
  <c r="N28" i="1"/>
  <c r="N27" i="1"/>
  <c r="L27" i="1"/>
  <c r="F22" i="1"/>
  <c r="F21" i="1"/>
  <c r="F20" i="1"/>
  <c r="F18" i="1"/>
  <c r="F35" i="1" l="1"/>
  <c r="F37" i="1" s="1"/>
  <c r="F23" i="1"/>
  <c r="F25" i="1" s="1"/>
  <c r="B39" i="1" s="1"/>
  <c r="B40" i="1"/>
  <c r="F45" i="1" s="1"/>
  <c r="F46" i="1" l="1"/>
  <c r="K16" i="1" s="1"/>
  <c r="L28" i="1"/>
  <c r="L29" i="1"/>
  <c r="M19" i="1" l="1"/>
  <c r="M23" i="1"/>
  <c r="N49" i="1" s="1"/>
  <c r="N37" i="1" l="1"/>
  <c r="M29" i="1"/>
  <c r="O29" i="1" s="1"/>
  <c r="M28" i="1"/>
  <c r="O28" i="1" s="1"/>
  <c r="M27" i="1"/>
  <c r="O27" i="1" s="1"/>
  <c r="M54" i="1"/>
  <c r="O54" i="1" s="1"/>
  <c r="M41" i="1"/>
  <c r="O41" i="1" s="1"/>
  <c r="M55" i="1" l="1"/>
  <c r="O55" i="1" s="1"/>
  <c r="M53" i="1"/>
  <c r="O53" i="1" s="1"/>
  <c r="M52" i="1"/>
  <c r="O52" i="1" s="1"/>
  <c r="M44" i="1"/>
  <c r="O44" i="1" s="1"/>
  <c r="M43" i="1"/>
  <c r="O43" i="1" s="1"/>
  <c r="M42" i="1"/>
  <c r="O42" i="1" s="1"/>
  <c r="M40" i="1"/>
  <c r="O40" i="1" s="1"/>
  <c r="M56" i="1"/>
  <c r="O56" i="1" s="1"/>
</calcChain>
</file>

<file path=xl/sharedStrings.xml><?xml version="1.0" encoding="utf-8"?>
<sst xmlns="http://schemas.openxmlformats.org/spreadsheetml/2006/main" count="116" uniqueCount="41">
  <si>
    <t>INPUT LAYER</t>
  </si>
  <si>
    <t>HIDDEN LAYER</t>
  </si>
  <si>
    <t>OUTPUT LAYER</t>
  </si>
  <si>
    <t>Predicted Value=</t>
  </si>
  <si>
    <t>Actual Value=</t>
  </si>
  <si>
    <t>input</t>
  </si>
  <si>
    <t>From</t>
  </si>
  <si>
    <t>To</t>
  </si>
  <si>
    <t>Weight</t>
  </si>
  <si>
    <t>Output</t>
  </si>
  <si>
    <t xml:space="preserve"> </t>
  </si>
  <si>
    <t>x</t>
  </si>
  <si>
    <t>A</t>
  </si>
  <si>
    <t>Learning Rate=</t>
  </si>
  <si>
    <t>Node 1</t>
  </si>
  <si>
    <t>Error=</t>
  </si>
  <si>
    <t>Actual - Predicted</t>
  </si>
  <si>
    <t>Node 2</t>
  </si>
  <si>
    <t>Node 3</t>
  </si>
  <si>
    <t>Node 4</t>
  </si>
  <si>
    <t>Output layer</t>
  </si>
  <si>
    <t>Delta =  .875 *(1-.875)*(.75-.875)</t>
  </si>
  <si>
    <t>Actual</t>
  </si>
  <si>
    <t>Signal</t>
  </si>
  <si>
    <t>(1/(1+exp(-x))=</t>
  </si>
  <si>
    <t>Adjustments</t>
  </si>
  <si>
    <t>Predicted</t>
  </si>
  <si>
    <t>Flow</t>
  </si>
  <si>
    <t>Adjustment</t>
  </si>
  <si>
    <t>Old Weight</t>
  </si>
  <si>
    <t>New Weight</t>
  </si>
  <si>
    <t>xx</t>
  </si>
  <si>
    <t>B</t>
  </si>
  <si>
    <t>Hidden layer</t>
  </si>
  <si>
    <t>Delta =  .85320966*(1-.85320966)*.9*(-.01373465)</t>
  </si>
  <si>
    <t>X</t>
  </si>
  <si>
    <t>z</t>
  </si>
  <si>
    <t>Delta = .874352143*(1-.874352143)*.9*(-.01373467)</t>
  </si>
  <si>
    <t>Name</t>
  </si>
  <si>
    <t>Jiayin Huang</t>
  </si>
  <si>
    <t>CWID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</si>
</sst>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"/>
    <numFmt numFmtId="170" formatCode="0.000000000"/>
  </numFmts>
  <fonts count="1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Gisha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u/>
      <sz val="13"/>
      <color theme="1"/>
      <name val="Calibri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1">
    <xf numFmtId="0" fontId="0" fillId="0" borderId="0" xfId="0"/>
    <xf numFmtId="0" fontId="3" fillId="0" borderId="0" xfId="0" applyFont="1"/>
    <xf numFmtId="0" fontId="3" fillId="4" borderId="9" xfId="0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/>
    <xf numFmtId="0" fontId="3" fillId="0" borderId="16" xfId="0" applyFont="1" applyBorder="1"/>
    <xf numFmtId="0" fontId="3" fillId="5" borderId="0" xfId="0" applyFont="1" applyFill="1"/>
    <xf numFmtId="0" fontId="3" fillId="0" borderId="14" xfId="0" applyFont="1" applyBorder="1"/>
    <xf numFmtId="0" fontId="3" fillId="0" borderId="15" xfId="0" applyFont="1" applyBorder="1"/>
    <xf numFmtId="0" fontId="3" fillId="0" borderId="20" xfId="0" applyFont="1" applyBorder="1"/>
    <xf numFmtId="0" fontId="3" fillId="0" borderId="0" xfId="0" applyFont="1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21" xfId="0" applyFont="1" applyBorder="1"/>
    <xf numFmtId="165" fontId="3" fillId="0" borderId="0" xfId="0" applyNumberFormat="1" applyFont="1"/>
    <xf numFmtId="2" fontId="3" fillId="0" borderId="12" xfId="0" applyNumberFormat="1" applyFont="1" applyBorder="1" applyAlignment="1">
      <alignment horizontal="center"/>
    </xf>
    <xf numFmtId="0" fontId="5" fillId="0" borderId="0" xfId="0" applyFont="1"/>
    <xf numFmtId="2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/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3" borderId="4" xfId="0" applyNumberFormat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6" fillId="0" borderId="0" xfId="0" applyFont="1"/>
    <xf numFmtId="0" fontId="5" fillId="4" borderId="8" xfId="0" applyFont="1" applyFill="1" applyBorder="1"/>
    <xf numFmtId="0" fontId="5" fillId="4" borderId="9" xfId="0" applyFont="1" applyFill="1" applyBorder="1"/>
    <xf numFmtId="164" fontId="5" fillId="4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17" xfId="0" applyFont="1" applyFill="1" applyBorder="1"/>
    <xf numFmtId="2" fontId="3" fillId="3" borderId="18" xfId="0" applyNumberFormat="1" applyFont="1" applyFill="1" applyBorder="1" applyAlignment="1">
      <alignment horizontal="center"/>
    </xf>
    <xf numFmtId="0" fontId="5" fillId="0" borderId="19" xfId="0" applyFont="1" applyBorder="1"/>
    <xf numFmtId="0" fontId="5" fillId="0" borderId="21" xfId="0" applyFont="1" applyBorder="1"/>
    <xf numFmtId="0" fontId="8" fillId="3" borderId="12" xfId="0" applyFont="1" applyFill="1" applyBorder="1"/>
    <xf numFmtId="0" fontId="5" fillId="6" borderId="17" xfId="0" applyFont="1" applyFill="1" applyBorder="1"/>
    <xf numFmtId="0" fontId="5" fillId="3" borderId="23" xfId="0" applyFont="1" applyFill="1" applyBorder="1"/>
    <xf numFmtId="166" fontId="5" fillId="0" borderId="12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0" fontId="5" fillId="0" borderId="12" xfId="0" applyFont="1" applyBorder="1"/>
    <xf numFmtId="0" fontId="7" fillId="6" borderId="12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3" fillId="3" borderId="22" xfId="0" applyNumberFormat="1" applyFont="1" applyFill="1" applyBorder="1"/>
    <xf numFmtId="165" fontId="3" fillId="3" borderId="4" xfId="0" applyNumberFormat="1" applyFont="1" applyFill="1" applyBorder="1"/>
    <xf numFmtId="165" fontId="3" fillId="0" borderId="1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3" borderId="24" xfId="0" applyNumberFormat="1" applyFont="1" applyFill="1" applyBorder="1"/>
    <xf numFmtId="165" fontId="3" fillId="0" borderId="12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170" fontId="3" fillId="0" borderId="13" xfId="0" applyNumberFormat="1" applyFont="1" applyBorder="1" applyAlignment="1">
      <alignment horizontal="center"/>
    </xf>
    <xf numFmtId="165" fontId="8" fillId="3" borderId="12" xfId="0" applyNumberFormat="1" applyFont="1" applyFill="1" applyBorder="1"/>
    <xf numFmtId="165" fontId="2" fillId="2" borderId="1" xfId="1" applyNumberFormat="1" applyFont="1"/>
  </cellXfs>
  <cellStyles count="2">
    <cellStyle name="Normal" xfId="0" builtinId="0"/>
    <cellStyle name="Output 2" xfId="1" xr:uid="{05E09EF4-D07F-5F48-B15B-D9B3A1CF1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673100</xdr:colOff>
          <xdr:row>4</xdr:row>
          <xdr:rowOff>139700</xdr:rowOff>
        </xdr:from>
        <xdr:to>
          <xdr:col>8</xdr:col>
          <xdr:colOff>88900</xdr:colOff>
          <xdr:row>13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4</xdr:row>
          <xdr:rowOff>114300</xdr:rowOff>
        </xdr:from>
        <xdr:to>
          <xdr:col>3</xdr:col>
          <xdr:colOff>495300</xdr:colOff>
          <xdr:row>7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xdr:twoCellAnchor>
    <xdr:from>
      <xdr:col>16</xdr:col>
      <xdr:colOff>85725</xdr:colOff>
      <xdr:row>16</xdr:row>
      <xdr:rowOff>28575</xdr:rowOff>
    </xdr:from>
    <xdr:to>
      <xdr:col>17</xdr:col>
      <xdr:colOff>504825</xdr:colOff>
      <xdr:row>19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6265525" y="3508375"/>
          <a:ext cx="1092200" cy="669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21</xdr:row>
      <xdr:rowOff>95250</xdr:rowOff>
    </xdr:from>
    <xdr:to>
      <xdr:col>17</xdr:col>
      <xdr:colOff>504825</xdr:colOff>
      <xdr:row>24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6265525" y="4679950"/>
          <a:ext cx="1092200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85725</xdr:colOff>
      <xdr:row>26</xdr:row>
      <xdr:rowOff>0</xdr:rowOff>
    </xdr:from>
    <xdr:to>
      <xdr:col>17</xdr:col>
      <xdr:colOff>504825</xdr:colOff>
      <xdr:row>29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6265525" y="5727700"/>
          <a:ext cx="10922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85725</xdr:colOff>
      <xdr:row>18</xdr:row>
      <xdr:rowOff>123825</xdr:rowOff>
    </xdr:from>
    <xdr:to>
      <xdr:col>22</xdr:col>
      <xdr:colOff>504825</xdr:colOff>
      <xdr:row>22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9631025" y="4035425"/>
          <a:ext cx="1092200" cy="911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20</xdr:col>
      <xdr:colOff>590550</xdr:colOff>
      <xdr:row>24</xdr:row>
      <xdr:rowOff>133350</xdr:rowOff>
    </xdr:from>
    <xdr:to>
      <xdr:col>22</xdr:col>
      <xdr:colOff>400050</xdr:colOff>
      <xdr:row>27</xdr:row>
      <xdr:rowOff>142875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9462750" y="5403850"/>
          <a:ext cx="115570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17</xdr:col>
      <xdr:colOff>415925</xdr:colOff>
      <xdr:row>17</xdr:row>
      <xdr:rowOff>69850</xdr:rowOff>
    </xdr:from>
    <xdr:to>
      <xdr:col>21</xdr:col>
      <xdr:colOff>92075</xdr:colOff>
      <xdr:row>19</xdr:row>
      <xdr:rowOff>141288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7268825" y="3765550"/>
          <a:ext cx="2368550" cy="51593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495300</xdr:colOff>
      <xdr:row>17</xdr:row>
      <xdr:rowOff>152400</xdr:rowOff>
    </xdr:from>
    <xdr:to>
      <xdr:col>20</xdr:col>
      <xdr:colOff>581025</xdr:colOff>
      <xdr:row>26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7348200" y="3848100"/>
          <a:ext cx="2105025" cy="192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501697</xdr:colOff>
      <xdr:row>21</xdr:row>
      <xdr:rowOff>54303</xdr:rowOff>
    </xdr:from>
    <xdr:to>
      <xdr:col>21</xdr:col>
      <xdr:colOff>44497</xdr:colOff>
      <xdr:row>22</xdr:row>
      <xdr:rowOff>159672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17354597" y="4639003"/>
          <a:ext cx="2235200" cy="33396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23</xdr:row>
      <xdr:rowOff>9525</xdr:rowOff>
    </xdr:from>
    <xdr:to>
      <xdr:col>20</xdr:col>
      <xdr:colOff>590550</xdr:colOff>
      <xdr:row>26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17310100" y="5051425"/>
          <a:ext cx="215265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26</xdr:row>
      <xdr:rowOff>38100</xdr:rowOff>
    </xdr:from>
    <xdr:to>
      <xdr:col>20</xdr:col>
      <xdr:colOff>590550</xdr:colOff>
      <xdr:row>27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17338675" y="5765800"/>
          <a:ext cx="2124075" cy="263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485775</xdr:colOff>
      <xdr:row>21</xdr:row>
      <xdr:rowOff>38100</xdr:rowOff>
    </xdr:from>
    <xdr:to>
      <xdr:col>21</xdr:col>
      <xdr:colOff>104775</xdr:colOff>
      <xdr:row>27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flipV="1">
          <a:off x="17338675" y="4622800"/>
          <a:ext cx="2311400" cy="1377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24</xdr:col>
      <xdr:colOff>304800</xdr:colOff>
      <xdr:row>21</xdr:row>
      <xdr:rowOff>152400</xdr:rowOff>
    </xdr:from>
    <xdr:to>
      <xdr:col>26</xdr:col>
      <xdr:colOff>114300</xdr:colOff>
      <xdr:row>25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1869400" y="4737100"/>
          <a:ext cx="1155700" cy="762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22</xdr:col>
      <xdr:colOff>520065</xdr:colOff>
      <xdr:row>21</xdr:row>
      <xdr:rowOff>62865</xdr:rowOff>
    </xdr:from>
    <xdr:to>
      <xdr:col>24</xdr:col>
      <xdr:colOff>320040</xdr:colOff>
      <xdr:row>23</xdr:row>
      <xdr:rowOff>72390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20738465" y="4647565"/>
          <a:ext cx="1146175" cy="466725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400050</xdr:colOff>
      <xdr:row>23</xdr:row>
      <xdr:rowOff>66675</xdr:rowOff>
    </xdr:from>
    <xdr:to>
      <xdr:col>24</xdr:col>
      <xdr:colOff>295275</xdr:colOff>
      <xdr:row>26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20618450" y="5108575"/>
          <a:ext cx="1241425" cy="685800"/>
        </a:xfrm>
        <a:prstGeom prst="line">
          <a:avLst/>
        </a:prstGeom>
        <a:noFill/>
        <a:ln w="9525">
          <a:solidFill>
            <a:schemeClr val="accent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112395</xdr:colOff>
      <xdr:row>11</xdr:row>
      <xdr:rowOff>57150</xdr:rowOff>
    </xdr:from>
    <xdr:to>
      <xdr:col>17</xdr:col>
      <xdr:colOff>531495</xdr:colOff>
      <xdr:row>14</xdr:row>
      <xdr:rowOff>66675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292195" y="2432050"/>
          <a:ext cx="10922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17</xdr:col>
      <xdr:colOff>533400</xdr:colOff>
      <xdr:row>13</xdr:row>
      <xdr:rowOff>28575</xdr:rowOff>
    </xdr:from>
    <xdr:to>
      <xdr:col>21</xdr:col>
      <xdr:colOff>66675</xdr:colOff>
      <xdr:row>21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17386300" y="2835275"/>
          <a:ext cx="2225675" cy="177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13</xdr:row>
      <xdr:rowOff>28575</xdr:rowOff>
    </xdr:from>
    <xdr:to>
      <xdr:col>20</xdr:col>
      <xdr:colOff>571500</xdr:colOff>
      <xdr:row>26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7367250" y="2835275"/>
          <a:ext cx="2076450" cy="294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13</xdr:row>
      <xdr:rowOff>28575</xdr:rowOff>
    </xdr:from>
    <xdr:to>
      <xdr:col>22</xdr:col>
      <xdr:colOff>496455</xdr:colOff>
      <xdr:row>16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9650075" y="2835275"/>
          <a:ext cx="106478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22</xdr:col>
      <xdr:colOff>533400</xdr:colOff>
      <xdr:row>14</xdr:row>
      <xdr:rowOff>142875</xdr:rowOff>
    </xdr:from>
    <xdr:to>
      <xdr:col>24</xdr:col>
      <xdr:colOff>295275</xdr:colOff>
      <xdr:row>23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0751800" y="3165475"/>
          <a:ext cx="1108075" cy="1924050"/>
        </a:xfrm>
        <a:prstGeom prst="line">
          <a:avLst/>
        </a:prstGeom>
        <a:noFill/>
        <a:ln w="9525">
          <a:solidFill>
            <a:schemeClr val="accent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323850</xdr:colOff>
      <xdr:row>17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6503650" y="37528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16</xdr:col>
      <xdr:colOff>276225</xdr:colOff>
      <xdr:row>22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6456025" y="49276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16</xdr:col>
      <xdr:colOff>352425</xdr:colOff>
      <xdr:row>27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532225" y="59531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16</xdr:col>
      <xdr:colOff>409575</xdr:colOff>
      <xdr:row>12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589375" y="26765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25</xdr:col>
      <xdr:colOff>0</xdr:colOff>
      <xdr:row>23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2237700" y="50514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oneCellAnchor>
    <xdr:from>
      <xdr:col>24</xdr:col>
      <xdr:colOff>544946</xdr:colOff>
      <xdr:row>15</xdr:row>
      <xdr:rowOff>150379</xdr:rowOff>
    </xdr:from>
    <xdr:ext cx="18531" cy="179601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2109546" y="3401579"/>
          <a:ext cx="18531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16</xdr:col>
      <xdr:colOff>196761</xdr:colOff>
      <xdr:row>29</xdr:row>
      <xdr:rowOff>134155</xdr:rowOff>
    </xdr:from>
    <xdr:to>
      <xdr:col>18</xdr:col>
      <xdr:colOff>7692</xdr:colOff>
      <xdr:row>34</xdr:row>
      <xdr:rowOff>63187</xdr:rowOff>
    </xdr:to>
    <xdr:sp macro="" textlink="">
      <xdr:nvSpPr>
        <xdr:cNvPr id="29" name="Oval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16376561" y="6534955"/>
          <a:ext cx="1157131" cy="1021232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IN"/>
            <a:t>Node 4</a:t>
          </a:r>
        </a:p>
        <a:p>
          <a:endParaRPr lang="en-IN"/>
        </a:p>
      </xdr:txBody>
    </xdr:sp>
    <xdr:clientData/>
  </xdr:twoCellAnchor>
  <xdr:twoCellAnchor>
    <xdr:from>
      <xdr:col>18</xdr:col>
      <xdr:colOff>12512</xdr:colOff>
      <xdr:row>21</xdr:row>
      <xdr:rowOff>134506</xdr:rowOff>
    </xdr:from>
    <xdr:to>
      <xdr:col>21</xdr:col>
      <xdr:colOff>84458</xdr:colOff>
      <xdr:row>31</xdr:row>
      <xdr:rowOff>49062</xdr:rowOff>
    </xdr:to>
    <xdr:sp macro="" textlink="">
      <xdr:nvSpPr>
        <xdr:cNvPr id="30" name="Line 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V="1">
          <a:off x="17538512" y="4719206"/>
          <a:ext cx="2091246" cy="21624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600591</xdr:colOff>
      <xdr:row>26</xdr:row>
      <xdr:rowOff>68817</xdr:rowOff>
    </xdr:from>
    <xdr:to>
      <xdr:col>20</xdr:col>
      <xdr:colOff>566182</xdr:colOff>
      <xdr:row>31</xdr:row>
      <xdr:rowOff>141467</xdr:rowOff>
    </xdr:to>
    <xdr:sp macro="" textlink="">
      <xdr:nvSpPr>
        <xdr:cNvPr id="31" name="Line 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 flipV="1">
          <a:off x="17453491" y="5796517"/>
          <a:ext cx="1984891" cy="117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19F6-B067-F246-AA0A-67D4D94FC0F4}">
  <dimension ref="A1:AC56"/>
  <sheetViews>
    <sheetView tabSelected="1" workbookViewId="0">
      <selection activeCell="J6" sqref="J6"/>
    </sheetView>
  </sheetViews>
  <sheetFormatPr baseColWidth="10" defaultColWidth="8.83203125" defaultRowHeight="17" x14ac:dyDescent="0.2"/>
  <cols>
    <col min="1" max="1" width="10.83203125" style="1" customWidth="1"/>
    <col min="2" max="2" width="29.5" style="1" customWidth="1"/>
    <col min="3" max="3" width="13.5" style="1" customWidth="1"/>
    <col min="4" max="4" width="12.1640625" style="1" customWidth="1"/>
    <col min="5" max="5" width="10.5" style="1" customWidth="1"/>
    <col min="6" max="9" width="8.83203125" style="1"/>
    <col min="10" max="10" width="18.5" style="1" customWidth="1"/>
    <col min="11" max="11" width="13.5" style="1" customWidth="1"/>
    <col min="12" max="12" width="8.83203125" style="1"/>
    <col min="13" max="13" width="18.83203125" style="1" customWidth="1"/>
    <col min="14" max="14" width="15.5" style="1" bestFit="1" customWidth="1"/>
    <col min="15" max="15" width="20.5" style="1" bestFit="1" customWidth="1"/>
    <col min="16" max="27" width="8.83203125" style="1"/>
    <col min="28" max="28" width="11.83203125" style="1" bestFit="1" customWidth="1"/>
    <col min="29" max="16384" width="8.83203125" style="1"/>
  </cols>
  <sheetData>
    <row r="1" spans="1:28" x14ac:dyDescent="0.2">
      <c r="A1" s="1" t="s">
        <v>38</v>
      </c>
      <c r="B1" s="1" t="s">
        <v>39</v>
      </c>
    </row>
    <row r="2" spans="1:28" x14ac:dyDescent="0.2">
      <c r="A2" s="1" t="s">
        <v>40</v>
      </c>
      <c r="B2" s="58">
        <v>10477088</v>
      </c>
    </row>
    <row r="10" spans="1:28" x14ac:dyDescent="0.2">
      <c r="Q10" s="1" t="s">
        <v>0</v>
      </c>
      <c r="V10" s="59" t="s">
        <v>1</v>
      </c>
      <c r="W10" s="59"/>
      <c r="Z10" s="59" t="s">
        <v>2</v>
      </c>
      <c r="AA10" s="60"/>
    </row>
    <row r="11" spans="1:28" ht="18" thickBot="1" x14ac:dyDescent="0.25"/>
    <row r="12" spans="1:28" x14ac:dyDescent="0.2">
      <c r="B12" s="22" t="s">
        <v>5</v>
      </c>
      <c r="Y12" s="17"/>
    </row>
    <row r="13" spans="1:28" x14ac:dyDescent="0.2">
      <c r="B13" s="3">
        <v>1</v>
      </c>
      <c r="P13" s="29">
        <v>1</v>
      </c>
    </row>
    <row r="14" spans="1:28" x14ac:dyDescent="0.2">
      <c r="B14" s="3">
        <v>0.3</v>
      </c>
      <c r="P14" s="29"/>
      <c r="U14" s="29"/>
    </row>
    <row r="15" spans="1:28" ht="18" thickBot="1" x14ac:dyDescent="0.25">
      <c r="B15" s="3">
        <v>0.6</v>
      </c>
      <c r="P15" s="29"/>
      <c r="X15" s="17"/>
    </row>
    <row r="16" spans="1:28" ht="18" thickBot="1" x14ac:dyDescent="0.25">
      <c r="B16" s="3">
        <v>0.6</v>
      </c>
      <c r="J16" s="27" t="s">
        <v>3</v>
      </c>
      <c r="K16" s="27">
        <f>F48</f>
        <v>0.87313689059838373</v>
      </c>
      <c r="L16" s="27"/>
      <c r="M16" s="27" t="s">
        <v>4</v>
      </c>
      <c r="N16" s="28">
        <v>0.85</v>
      </c>
      <c r="P16" s="29"/>
      <c r="T16" s="52">
        <v>0.5</v>
      </c>
      <c r="AB16" s="17"/>
    </row>
    <row r="17" spans="2:29" x14ac:dyDescent="0.2">
      <c r="B17" s="3">
        <v>0.3</v>
      </c>
      <c r="C17" s="23" t="s">
        <v>6</v>
      </c>
      <c r="D17" s="23" t="s">
        <v>7</v>
      </c>
      <c r="E17" s="23" t="s">
        <v>8</v>
      </c>
      <c r="F17" s="24" t="s">
        <v>9</v>
      </c>
      <c r="G17" s="1" t="s">
        <v>10</v>
      </c>
      <c r="J17" s="30"/>
      <c r="K17" s="31"/>
      <c r="L17" s="2"/>
      <c r="M17" s="31"/>
      <c r="N17" s="32"/>
      <c r="P17" s="29"/>
      <c r="S17" s="55">
        <v>0.7</v>
      </c>
      <c r="AB17" s="17"/>
    </row>
    <row r="18" spans="2:29" ht="18" thickBot="1" x14ac:dyDescent="0.25">
      <c r="B18" s="9"/>
      <c r="C18" s="4" t="s">
        <v>11</v>
      </c>
      <c r="D18" s="4" t="s">
        <v>12</v>
      </c>
      <c r="E18" s="4">
        <v>0.5</v>
      </c>
      <c r="F18" s="5">
        <f>B13*E18</f>
        <v>0.5</v>
      </c>
      <c r="J18" s="33" t="s">
        <v>13</v>
      </c>
      <c r="K18" s="34"/>
      <c r="L18" s="34"/>
      <c r="M18" s="34">
        <v>0.1</v>
      </c>
      <c r="N18" s="6"/>
      <c r="P18" s="29">
        <v>0.3</v>
      </c>
      <c r="V18" s="70">
        <f>F37</f>
        <v>0.85195280196831058</v>
      </c>
      <c r="X18" s="56">
        <v>0.5</v>
      </c>
    </row>
    <row r="19" spans="2:29" ht="18" thickBot="1" x14ac:dyDescent="0.25">
      <c r="C19" s="4" t="s">
        <v>14</v>
      </c>
      <c r="D19" s="4" t="s">
        <v>12</v>
      </c>
      <c r="E19" s="4">
        <v>0.6</v>
      </c>
      <c r="F19" s="5">
        <f>B14*E19</f>
        <v>0.18</v>
      </c>
      <c r="J19" s="36" t="s">
        <v>15</v>
      </c>
      <c r="K19" s="37" t="s">
        <v>16</v>
      </c>
      <c r="L19" s="38"/>
      <c r="M19" s="39">
        <f>N16-K16</f>
        <v>-2.3136890598383753E-2</v>
      </c>
      <c r="N19" s="7"/>
      <c r="P19" s="29"/>
      <c r="V19" s="8"/>
      <c r="X19" s="40"/>
      <c r="AB19" s="1" t="s">
        <v>10</v>
      </c>
    </row>
    <row r="20" spans="2:29" x14ac:dyDescent="0.2">
      <c r="C20" s="4" t="s">
        <v>17</v>
      </c>
      <c r="D20" s="4" t="s">
        <v>12</v>
      </c>
      <c r="E20" s="4">
        <v>0.8</v>
      </c>
      <c r="F20" s="5">
        <f>B15*E20</f>
        <v>0.48</v>
      </c>
      <c r="P20" s="29"/>
      <c r="T20" s="53">
        <v>0.6</v>
      </c>
    </row>
    <row r="21" spans="2:29" ht="18" thickBot="1" x14ac:dyDescent="0.25">
      <c r="C21" s="34" t="s">
        <v>18</v>
      </c>
      <c r="D21" s="34" t="s">
        <v>12</v>
      </c>
      <c r="E21" s="4">
        <v>0.6</v>
      </c>
      <c r="F21" s="5">
        <f>B16*E21</f>
        <v>0.36</v>
      </c>
      <c r="P21" s="29"/>
      <c r="T21" s="35"/>
    </row>
    <row r="22" spans="2:29" ht="18" thickBot="1" x14ac:dyDescent="0.25">
      <c r="C22" s="34" t="s">
        <v>19</v>
      </c>
      <c r="D22" s="4" t="s">
        <v>12</v>
      </c>
      <c r="E22" s="4">
        <v>0.2</v>
      </c>
      <c r="F22" s="5">
        <f>B17*E22</f>
        <v>0.06</v>
      </c>
      <c r="J22" s="41" t="s">
        <v>20</v>
      </c>
      <c r="P22" s="29"/>
      <c r="S22" s="55">
        <v>0.9</v>
      </c>
      <c r="X22" s="57">
        <v>0.85</v>
      </c>
      <c r="AB22" s="1" t="s">
        <v>10</v>
      </c>
    </row>
    <row r="23" spans="2:29" ht="18" thickBot="1" x14ac:dyDescent="0.25">
      <c r="C23" s="10"/>
      <c r="D23" s="10"/>
      <c r="E23" s="10"/>
      <c r="F23" s="42">
        <f>SUM(F18:F22)</f>
        <v>1.58</v>
      </c>
      <c r="J23" s="43" t="s">
        <v>21</v>
      </c>
      <c r="K23" s="11"/>
      <c r="L23" s="11"/>
      <c r="M23" s="44">
        <f>K16*(1-K16)*(N16-K16)</f>
        <v>-2.5628470157625124E-3</v>
      </c>
      <c r="O23" s="17" t="s">
        <v>10</v>
      </c>
      <c r="P23" s="29"/>
      <c r="S23" s="12" t="s">
        <v>10</v>
      </c>
      <c r="T23" s="53">
        <v>0.8</v>
      </c>
    </row>
    <row r="24" spans="2:29" ht="18" thickBot="1" x14ac:dyDescent="0.25">
      <c r="B24" s="25" t="s">
        <v>5</v>
      </c>
      <c r="P24" s="29">
        <v>0.6</v>
      </c>
      <c r="V24" s="70">
        <f>F48</f>
        <v>0.87313689059838373</v>
      </c>
      <c r="AB24" s="51" t="s">
        <v>22</v>
      </c>
      <c r="AC24" s="45">
        <v>0.85</v>
      </c>
    </row>
    <row r="25" spans="2:29" ht="18" thickBot="1" x14ac:dyDescent="0.25">
      <c r="B25" s="3">
        <v>1</v>
      </c>
      <c r="C25" s="13" t="s">
        <v>23</v>
      </c>
      <c r="D25" s="11" t="s">
        <v>24</v>
      </c>
      <c r="E25" s="14"/>
      <c r="F25" s="61">
        <f>(1/(1+EXP(-F23)))</f>
        <v>0.82920451797762562</v>
      </c>
      <c r="J25" s="46" t="s">
        <v>25</v>
      </c>
      <c r="P25" s="29"/>
      <c r="S25" s="55">
        <v>0.8</v>
      </c>
      <c r="T25" s="54">
        <v>0.6</v>
      </c>
      <c r="W25" s="17"/>
      <c r="AB25" s="51" t="s">
        <v>26</v>
      </c>
      <c r="AC25" s="69">
        <f>F48</f>
        <v>0.87313689059838373</v>
      </c>
    </row>
    <row r="26" spans="2:29" ht="18" thickBot="1" x14ac:dyDescent="0.25">
      <c r="B26" s="3">
        <v>0.3</v>
      </c>
      <c r="J26" s="27" t="s">
        <v>6</v>
      </c>
      <c r="K26" s="27" t="s">
        <v>7</v>
      </c>
      <c r="L26" s="27" t="s">
        <v>27</v>
      </c>
      <c r="M26" s="27" t="s">
        <v>28</v>
      </c>
      <c r="N26" s="27" t="s">
        <v>29</v>
      </c>
      <c r="O26" s="28" t="s">
        <v>30</v>
      </c>
      <c r="P26" s="29"/>
      <c r="X26" s="57">
        <v>0.85</v>
      </c>
      <c r="Z26" s="15"/>
    </row>
    <row r="27" spans="2:29" x14ac:dyDescent="0.2">
      <c r="B27" s="3">
        <v>0.6</v>
      </c>
      <c r="J27" s="33" t="s">
        <v>31</v>
      </c>
      <c r="K27" s="34" t="s">
        <v>36</v>
      </c>
      <c r="L27" s="4">
        <f>B37</f>
        <v>1</v>
      </c>
      <c r="M27" s="4">
        <f>$M$18*$M$23*L27</f>
        <v>-2.5628470157625126E-4</v>
      </c>
      <c r="N27" s="4">
        <f>E42</f>
        <v>0.5</v>
      </c>
      <c r="O27" s="5">
        <f>N27+M27</f>
        <v>0.49974371529842376</v>
      </c>
      <c r="P27" s="29"/>
      <c r="Z27" s="15"/>
    </row>
    <row r="28" spans="2:29" ht="18" thickBot="1" x14ac:dyDescent="0.25">
      <c r="B28" s="3">
        <v>0.6</v>
      </c>
      <c r="J28" s="33" t="s">
        <v>12</v>
      </c>
      <c r="K28" s="34" t="s">
        <v>36</v>
      </c>
      <c r="L28" s="66">
        <f>B39</f>
        <v>0.82920451797762562</v>
      </c>
      <c r="M28" s="4">
        <f>$M$18*$M$23*L28</f>
        <v>-2.1251243243557505E-4</v>
      </c>
      <c r="N28" s="4">
        <f>E44</f>
        <v>0.85</v>
      </c>
      <c r="O28" s="5">
        <f>N28+M28</f>
        <v>0.84978748756756439</v>
      </c>
      <c r="P28" s="29">
        <v>0.6</v>
      </c>
      <c r="S28" s="55">
        <v>0.4</v>
      </c>
    </row>
    <row r="29" spans="2:29" ht="18" thickBot="1" x14ac:dyDescent="0.25">
      <c r="B29" s="3">
        <v>0.3</v>
      </c>
      <c r="C29" s="25" t="s">
        <v>6</v>
      </c>
      <c r="D29" s="25" t="s">
        <v>7</v>
      </c>
      <c r="E29" s="25" t="s">
        <v>8</v>
      </c>
      <c r="F29" s="25" t="s">
        <v>9</v>
      </c>
      <c r="I29" s="17"/>
      <c r="J29" s="36" t="s">
        <v>32</v>
      </c>
      <c r="K29" s="38" t="s">
        <v>36</v>
      </c>
      <c r="L29" s="67">
        <f>B40</f>
        <v>0.85195280196831058</v>
      </c>
      <c r="M29" s="19">
        <f>$M$18*$M$23*L29</f>
        <v>-2.1834246960949957E-4</v>
      </c>
      <c r="N29" s="19">
        <f>E45</f>
        <v>0.85</v>
      </c>
      <c r="O29" s="20">
        <f>N29+M29</f>
        <v>0.84978165753039048</v>
      </c>
      <c r="U29" s="55">
        <v>0.2</v>
      </c>
      <c r="V29" s="8"/>
    </row>
    <row r="30" spans="2:29" ht="18" thickBot="1" x14ac:dyDescent="0.25">
      <c r="B30" s="9"/>
      <c r="C30" s="4" t="s">
        <v>11</v>
      </c>
      <c r="D30" s="4" t="s">
        <v>32</v>
      </c>
      <c r="E30" s="4">
        <v>0.7</v>
      </c>
      <c r="F30" s="5">
        <f>B25*E30</f>
        <v>0.7</v>
      </c>
      <c r="S30" s="54">
        <v>0.2</v>
      </c>
    </row>
    <row r="31" spans="2:29" x14ac:dyDescent="0.2">
      <c r="C31" s="4" t="s">
        <v>14</v>
      </c>
      <c r="D31" s="4" t="s">
        <v>32</v>
      </c>
      <c r="E31" s="4">
        <v>0.9</v>
      </c>
      <c r="F31" s="5">
        <f>B26*E31</f>
        <v>0.27</v>
      </c>
    </row>
    <row r="32" spans="2:29" x14ac:dyDescent="0.2">
      <c r="C32" s="4" t="s">
        <v>17</v>
      </c>
      <c r="D32" s="4" t="s">
        <v>32</v>
      </c>
      <c r="E32" s="4">
        <v>0.8</v>
      </c>
      <c r="F32" s="5">
        <f>B27*E32</f>
        <v>0.48</v>
      </c>
      <c r="P32" s="29">
        <v>0.3</v>
      </c>
    </row>
    <row r="33" spans="2:16" x14ac:dyDescent="0.2">
      <c r="C33" s="34" t="s">
        <v>18</v>
      </c>
      <c r="D33" s="34" t="s">
        <v>32</v>
      </c>
      <c r="E33" s="4">
        <v>0.4</v>
      </c>
      <c r="F33" s="5">
        <f>B28*E33</f>
        <v>0.24</v>
      </c>
      <c r="P33" s="29"/>
    </row>
    <row r="34" spans="2:16" ht="18" thickBot="1" x14ac:dyDescent="0.25">
      <c r="C34" s="34" t="s">
        <v>19</v>
      </c>
      <c r="D34" s="4" t="s">
        <v>32</v>
      </c>
      <c r="E34" s="4">
        <v>0.2</v>
      </c>
      <c r="F34" s="5">
        <f>B29*E34</f>
        <v>0.06</v>
      </c>
    </row>
    <row r="35" spans="2:16" ht="18" thickBot="1" x14ac:dyDescent="0.25">
      <c r="C35" s="10"/>
      <c r="D35" s="10"/>
      <c r="E35" s="10"/>
      <c r="F35" s="26">
        <f>SUM(F30:F34)</f>
        <v>1.75</v>
      </c>
    </row>
    <row r="36" spans="2:16" ht="18" thickBot="1" x14ac:dyDescent="0.25">
      <c r="B36" s="27" t="s">
        <v>5</v>
      </c>
      <c r="J36" s="47" t="s">
        <v>33</v>
      </c>
    </row>
    <row r="37" spans="2:16" ht="18" thickBot="1" x14ac:dyDescent="0.25">
      <c r="B37" s="3">
        <v>1</v>
      </c>
      <c r="C37" s="13" t="s">
        <v>23</v>
      </c>
      <c r="D37" s="11" t="s">
        <v>24</v>
      </c>
      <c r="E37" s="14"/>
      <c r="F37" s="62">
        <f>(1/(1+EXP(-F35)))</f>
        <v>0.85195280196831058</v>
      </c>
      <c r="J37" s="43" t="s">
        <v>34</v>
      </c>
      <c r="K37" s="11"/>
      <c r="L37" s="11"/>
      <c r="M37" s="11"/>
      <c r="N37" s="44">
        <f>F25*(1-F25)*E44*M23</f>
        <v>-3.0851738833544108E-4</v>
      </c>
    </row>
    <row r="38" spans="2:16" ht="18" thickBot="1" x14ac:dyDescent="0.25">
      <c r="B38" s="3"/>
    </row>
    <row r="39" spans="2:16" ht="18" thickBot="1" x14ac:dyDescent="0.25">
      <c r="B39" s="63">
        <f>F25</f>
        <v>0.82920451797762562</v>
      </c>
      <c r="J39" s="27" t="s">
        <v>6</v>
      </c>
      <c r="K39" s="27" t="s">
        <v>7</v>
      </c>
      <c r="L39" s="27" t="s">
        <v>27</v>
      </c>
      <c r="M39" s="27" t="s">
        <v>28</v>
      </c>
      <c r="N39" s="27" t="s">
        <v>29</v>
      </c>
      <c r="O39" s="28" t="s">
        <v>30</v>
      </c>
    </row>
    <row r="40" spans="2:16" ht="18" thickBot="1" x14ac:dyDescent="0.25">
      <c r="B40" s="64">
        <f>F37</f>
        <v>0.85195280196831058</v>
      </c>
      <c r="J40" s="33" t="s">
        <v>35</v>
      </c>
      <c r="K40" s="4" t="s">
        <v>12</v>
      </c>
      <c r="L40" s="16">
        <f>B13</f>
        <v>1</v>
      </c>
      <c r="M40" s="48">
        <f>$M$18*$N$37*L40</f>
        <v>-3.0851738833544109E-5</v>
      </c>
      <c r="N40" s="16">
        <v>0.5</v>
      </c>
      <c r="O40" s="68">
        <f>N40+M40</f>
        <v>0.49996914826116645</v>
      </c>
    </row>
    <row r="41" spans="2:16" ht="18" thickBot="1" x14ac:dyDescent="0.25">
      <c r="C41" s="27" t="s">
        <v>6</v>
      </c>
      <c r="D41" s="27" t="s">
        <v>7</v>
      </c>
      <c r="E41" s="27" t="s">
        <v>8</v>
      </c>
      <c r="F41" s="28" t="s">
        <v>9</v>
      </c>
      <c r="J41" s="3" t="s">
        <v>14</v>
      </c>
      <c r="K41" s="4" t="s">
        <v>12</v>
      </c>
      <c r="L41" s="16">
        <f>B14</f>
        <v>0.3</v>
      </c>
      <c r="M41" s="48">
        <f>$M$18*$N$37*L41</f>
        <v>-9.255521650063232E-6</v>
      </c>
      <c r="N41" s="16">
        <v>0.6</v>
      </c>
      <c r="O41" s="68">
        <f>N41+M41</f>
        <v>0.59999074447834988</v>
      </c>
    </row>
    <row r="42" spans="2:16" x14ac:dyDescent="0.2">
      <c r="C42" s="34" t="s">
        <v>31</v>
      </c>
      <c r="D42" s="34" t="s">
        <v>36</v>
      </c>
      <c r="E42" s="4">
        <v>0.5</v>
      </c>
      <c r="F42" s="5">
        <f>B37*E42</f>
        <v>0.5</v>
      </c>
      <c r="J42" s="3" t="s">
        <v>17</v>
      </c>
      <c r="K42" s="4" t="s">
        <v>12</v>
      </c>
      <c r="L42" s="16">
        <f>B15</f>
        <v>0.6</v>
      </c>
      <c r="M42" s="48">
        <f>$M$18*$N$37*L42</f>
        <v>-1.8511043300126464E-5</v>
      </c>
      <c r="N42" s="16">
        <v>0.8</v>
      </c>
      <c r="O42" s="68">
        <f>N42+M42</f>
        <v>0.79998148895669996</v>
      </c>
    </row>
    <row r="43" spans="2:16" x14ac:dyDescent="0.2">
      <c r="C43" s="34"/>
      <c r="D43" s="34"/>
      <c r="E43" s="4"/>
      <c r="F43" s="5"/>
      <c r="J43" s="3" t="s">
        <v>18</v>
      </c>
      <c r="K43" s="4" t="s">
        <v>12</v>
      </c>
      <c r="L43" s="16">
        <v>0.6</v>
      </c>
      <c r="M43" s="48">
        <f>$M$18*$N$37*L43</f>
        <v>-1.8511043300126464E-5</v>
      </c>
      <c r="N43" s="16">
        <v>0.6</v>
      </c>
      <c r="O43" s="68">
        <f>N43+M43</f>
        <v>0.59998148895669989</v>
      </c>
    </row>
    <row r="44" spans="2:16" ht="18" thickBot="1" x14ac:dyDescent="0.25">
      <c r="C44" s="34" t="s">
        <v>12</v>
      </c>
      <c r="D44" s="34" t="s">
        <v>36</v>
      </c>
      <c r="E44" s="4">
        <v>0.85</v>
      </c>
      <c r="F44" s="5">
        <f>B39*E44</f>
        <v>0.70482384028098177</v>
      </c>
      <c r="J44" s="36" t="s">
        <v>19</v>
      </c>
      <c r="K44" s="19" t="s">
        <v>12</v>
      </c>
      <c r="L44" s="18">
        <v>0.3</v>
      </c>
      <c r="M44" s="49">
        <f>$M$18*$N$37*L44</f>
        <v>-9.255521650063232E-6</v>
      </c>
      <c r="N44" s="18">
        <v>0.2</v>
      </c>
      <c r="O44" s="68">
        <f>N44+M44</f>
        <v>0.19999074447834994</v>
      </c>
    </row>
    <row r="45" spans="2:16" ht="18" thickBot="1" x14ac:dyDescent="0.25">
      <c r="C45" s="38" t="s">
        <v>32</v>
      </c>
      <c r="D45" s="38" t="s">
        <v>36</v>
      </c>
      <c r="E45" s="19">
        <v>0.85</v>
      </c>
      <c r="F45" s="20">
        <f>B40*E45</f>
        <v>0.724159881673064</v>
      </c>
    </row>
    <row r="46" spans="2:16" ht="18" thickBot="1" x14ac:dyDescent="0.25">
      <c r="F46" s="65">
        <f>SUM(F41:F45)</f>
        <v>1.928983721954046</v>
      </c>
    </row>
    <row r="47" spans="2:16" ht="18" thickBot="1" x14ac:dyDescent="0.25"/>
    <row r="48" spans="2:16" ht="18" thickBot="1" x14ac:dyDescent="0.25">
      <c r="C48" s="13" t="s">
        <v>23</v>
      </c>
      <c r="D48" s="11" t="s">
        <v>24</v>
      </c>
      <c r="E48" s="11"/>
      <c r="F48" s="62">
        <f>(1/(1+EXP(-F46)))</f>
        <v>0.87313689059838373</v>
      </c>
      <c r="J48" s="26" t="s">
        <v>33</v>
      </c>
    </row>
    <row r="49" spans="10:15" x14ac:dyDescent="0.2">
      <c r="J49" s="50" t="s">
        <v>37</v>
      </c>
      <c r="K49" s="21"/>
      <c r="L49" s="21"/>
      <c r="M49" s="21"/>
      <c r="N49" s="50">
        <f>F37*(1-F37)*E45*M23</f>
        <v>-2.7476242211454851E-4</v>
      </c>
    </row>
    <row r="50" spans="10:15" ht="18" thickBot="1" x14ac:dyDescent="0.25"/>
    <row r="51" spans="10:15" ht="18" thickBot="1" x14ac:dyDescent="0.25">
      <c r="J51" s="25" t="s">
        <v>6</v>
      </c>
      <c r="K51" s="25" t="s">
        <v>7</v>
      </c>
      <c r="L51" s="25" t="s">
        <v>27</v>
      </c>
      <c r="M51" s="25" t="s">
        <v>28</v>
      </c>
      <c r="N51" s="25" t="s">
        <v>29</v>
      </c>
      <c r="O51" s="25" t="s">
        <v>30</v>
      </c>
    </row>
    <row r="52" spans="10:15" x14ac:dyDescent="0.2">
      <c r="J52" s="34" t="s">
        <v>35</v>
      </c>
      <c r="K52" s="4" t="s">
        <v>32</v>
      </c>
      <c r="L52" s="16">
        <f>B25</f>
        <v>1</v>
      </c>
      <c r="M52" s="48">
        <f>$M$18*$N$37*L52</f>
        <v>-3.0851738833544109E-5</v>
      </c>
      <c r="N52" s="16">
        <v>0.7</v>
      </c>
      <c r="O52" s="68">
        <f>N52+M52</f>
        <v>0.69996914826116641</v>
      </c>
    </row>
    <row r="53" spans="10:15" x14ac:dyDescent="0.2">
      <c r="J53" s="4" t="s">
        <v>14</v>
      </c>
      <c r="K53" s="4" t="s">
        <v>32</v>
      </c>
      <c r="L53" s="16">
        <f>B26</f>
        <v>0.3</v>
      </c>
      <c r="M53" s="48">
        <f>$M$18*$N$37*L53</f>
        <v>-9.255521650063232E-6</v>
      </c>
      <c r="N53" s="16">
        <v>0.9</v>
      </c>
      <c r="O53" s="68">
        <f>N53+M53</f>
        <v>0.89999074447834992</v>
      </c>
    </row>
    <row r="54" spans="10:15" x14ac:dyDescent="0.2">
      <c r="J54" s="4" t="s">
        <v>17</v>
      </c>
      <c r="K54" s="4" t="s">
        <v>32</v>
      </c>
      <c r="L54" s="16">
        <f>B27</f>
        <v>0.6</v>
      </c>
      <c r="M54" s="48">
        <f>$M$18*$N$37*L54</f>
        <v>-1.8511043300126464E-5</v>
      </c>
      <c r="N54" s="16">
        <v>0.8</v>
      </c>
      <c r="O54" s="68">
        <f>N54+M54</f>
        <v>0.79998148895669996</v>
      </c>
    </row>
    <row r="55" spans="10:15" x14ac:dyDescent="0.2">
      <c r="J55" s="4" t="s">
        <v>18</v>
      </c>
      <c r="K55" s="4" t="s">
        <v>32</v>
      </c>
      <c r="L55" s="16">
        <v>0.6</v>
      </c>
      <c r="M55" s="48">
        <f>$M$18*$N$37*L55</f>
        <v>-1.8511043300126464E-5</v>
      </c>
      <c r="N55" s="16">
        <v>0.4</v>
      </c>
      <c r="O55" s="68">
        <f>N55+M55</f>
        <v>0.39998148895669988</v>
      </c>
    </row>
    <row r="56" spans="10:15" x14ac:dyDescent="0.2">
      <c r="J56" s="34" t="s">
        <v>19</v>
      </c>
      <c r="K56" s="4" t="s">
        <v>32</v>
      </c>
      <c r="L56" s="16">
        <v>0.3</v>
      </c>
      <c r="M56" s="48">
        <f>$M$18*$N$37*L56</f>
        <v>-9.255521650063232E-6</v>
      </c>
      <c r="N56" s="16">
        <v>0.2</v>
      </c>
      <c r="O56" s="68">
        <f>N56+M56</f>
        <v>0.19999074447834994</v>
      </c>
    </row>
  </sheetData>
  <mergeCells count="2">
    <mergeCell ref="V10:W10"/>
    <mergeCell ref="Z10:AA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3</xdr:col>
                <xdr:colOff>673100</xdr:colOff>
                <xdr:row>4</xdr:row>
                <xdr:rowOff>139700</xdr:rowOff>
              </from>
              <to>
                <xdr:col>8</xdr:col>
                <xdr:colOff>88900</xdr:colOff>
                <xdr:row>13</xdr:row>
                <xdr:rowOff>139700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266700</xdr:colOff>
                <xdr:row>4</xdr:row>
                <xdr:rowOff>114300</xdr:rowOff>
              </from>
              <to>
                <xdr:col>3</xdr:col>
                <xdr:colOff>495300</xdr:colOff>
                <xdr:row>7</xdr:row>
                <xdr:rowOff>152400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2022-05-11T00:58:01Z</dcterms:created>
  <dcterms:modified xsi:type="dcterms:W3CDTF">2023-05-09T05:25:09Z</dcterms:modified>
</cp:coreProperties>
</file>