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jiayinhuang/SIT-homework/CS/cs513-homework/Final_Jiayin Huang/"/>
    </mc:Choice>
  </mc:AlternateContent>
  <xr:revisionPtr revIDLastSave="0" documentId="13_ncr:1_{DCEC8E3D-F4AD-F84E-B29A-A3D2FAE504A9}" xr6:coauthVersionLast="47" xr6:coauthVersionMax="47" xr10:uidLastSave="{00000000-0000-0000-0000-000000000000}"/>
  <bookViews>
    <workbookView xWindow="180" yWindow="500" windowWidth="289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N25" i="1"/>
  <c r="N24" i="1"/>
  <c r="J23" i="1"/>
  <c r="K26" i="1"/>
  <c r="L26" i="1" s="1"/>
  <c r="K24" i="1"/>
  <c r="L24" i="1" s="1"/>
  <c r="K25" i="1"/>
  <c r="L25" i="1" s="1"/>
  <c r="K23" i="1"/>
  <c r="L23" i="1" s="1"/>
  <c r="J24" i="1"/>
  <c r="J25" i="1"/>
  <c r="H25" i="1"/>
  <c r="H26" i="1"/>
  <c r="H23" i="1"/>
  <c r="N23" i="1"/>
  <c r="D21" i="1"/>
  <c r="D22" i="1"/>
  <c r="D20" i="1"/>
  <c r="H13" i="1"/>
  <c r="D25" i="1" l="1"/>
  <c r="M26" i="1"/>
  <c r="O26" i="1" s="1"/>
  <c r="M25" i="1"/>
  <c r="O25" i="1" s="1"/>
  <c r="H15" i="1"/>
  <c r="N14" i="1"/>
  <c r="N13" i="1"/>
  <c r="K14" i="1"/>
  <c r="L14" i="1" s="1"/>
  <c r="K15" i="1"/>
  <c r="L15" i="1" s="1"/>
  <c r="K13" i="1"/>
  <c r="L13" i="1" s="1"/>
  <c r="M13" i="1" s="1"/>
  <c r="J14" i="1"/>
  <c r="J15" i="1"/>
  <c r="O13" i="1" l="1"/>
  <c r="M15" i="1"/>
  <c r="O15" i="1" s="1"/>
  <c r="H24" i="1"/>
  <c r="H14" i="1"/>
  <c r="M14" i="1" s="1"/>
  <c r="O14" i="1" s="1"/>
  <c r="O16" i="1" l="1"/>
  <c r="I17" i="1" s="1"/>
  <c r="M24" i="1"/>
  <c r="O24" i="1" s="1"/>
  <c r="M23" i="1"/>
  <c r="O23" i="1" s="1"/>
  <c r="O27" i="1" l="1"/>
  <c r="I28" i="1" s="1"/>
</calcChain>
</file>

<file path=xl/sharedStrings.xml><?xml version="1.0" encoding="utf-8"?>
<sst xmlns="http://schemas.openxmlformats.org/spreadsheetml/2006/main" count="72" uniqueCount="35">
  <si>
    <t>H(x)=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</si>
  <si>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</si>
  <si>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 xml:space="preserve"> </t>
  </si>
  <si>
    <t>Hs(T)=</t>
  </si>
  <si>
    <r>
      <t>sum(Pi</t>
    </r>
    <r>
      <rPr>
        <b/>
        <sz val="11"/>
        <color theme="1"/>
        <rFont val="Calibri"/>
        <family val="2"/>
        <scheme val="minor"/>
      </rPr>
      <t xml:space="preserve"> * Hs(T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</si>
  <si>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 xml:space="preserve">To find Entropy: </t>
  </si>
  <si>
    <t>Split</t>
  </si>
  <si>
    <t>Pj</t>
  </si>
  <si>
    <t>-  (Pj* log(Pj)</t>
  </si>
  <si>
    <t>Row Total</t>
  </si>
  <si>
    <t>Percent</t>
  </si>
  <si>
    <t xml:space="preserve">Pct * Row total </t>
  </si>
  <si>
    <t>High</t>
  </si>
  <si>
    <t>Total Entropy</t>
  </si>
  <si>
    <t xml:space="preserve">Total  </t>
  </si>
  <si>
    <t>Net Gain</t>
  </si>
  <si>
    <t>Dist_to_work</t>
  </si>
  <si>
    <t>Age_cat</t>
  </si>
  <si>
    <t>Abs_low</t>
  </si>
  <si>
    <t>low</t>
  </si>
  <si>
    <t>Abs_Med</t>
  </si>
  <si>
    <t>Med</t>
  </si>
  <si>
    <t>Abs_High</t>
  </si>
  <si>
    <t xml:space="preserve">Name: </t>
  </si>
  <si>
    <t>CWID:</t>
  </si>
  <si>
    <t>Jiayin Huang</t>
  </si>
  <si>
    <t>Age_Very_young</t>
  </si>
  <si>
    <t>Age_Young</t>
  </si>
  <si>
    <t>Age_Middle_Age</t>
  </si>
  <si>
    <t>Age_higher</t>
  </si>
  <si>
    <t>Count</t>
  </si>
  <si>
    <t>Dist_low</t>
  </si>
  <si>
    <t>Dist_Med</t>
  </si>
  <si>
    <t>Dist_High</t>
  </si>
  <si>
    <t>Abs_cat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</si>
</sst>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3" borderId="0" xfId="0" applyFill="1"/>
    <xf numFmtId="0" fontId="5" fillId="0" borderId="1" xfId="0" applyFont="1" applyBorder="1"/>
    <xf numFmtId="0" fontId="6" fillId="0" borderId="2" xfId="0" applyFont="1" applyBorder="1"/>
    <xf numFmtId="0" fontId="5" fillId="0" borderId="3" xfId="0" applyFont="1" applyBorder="1"/>
    <xf numFmtId="0" fontId="6" fillId="0" borderId="4" xfId="0" applyFont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5" xfId="0" quotePrefix="1" applyFill="1" applyBorder="1" applyAlignment="1">
      <alignment horizontal="center"/>
    </xf>
    <xf numFmtId="2" fontId="0" fillId="3" borderId="5" xfId="0" quotePrefix="1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4" fillId="4" borderId="1" xfId="1" applyFont="1" applyFill="1" applyBorder="1"/>
    <xf numFmtId="0" fontId="4" fillId="3" borderId="1" xfId="1" applyFont="1" applyFill="1" applyBorder="1"/>
    <xf numFmtId="165" fontId="4" fillId="3" borderId="1" xfId="1" applyNumberFormat="1" applyFont="1" applyFill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1206500</xdr:colOff>
          <xdr:row>7</xdr:row>
          <xdr:rowOff>139700</xdr:rowOff>
        </xdr:from>
        <xdr:to>
          <xdr:col>4</xdr:col>
          <xdr:colOff>800100</xdr:colOff>
          <xdr:row>9</xdr:row>
          <xdr:rowOff>63500</xdr:rowOff>
        </xdr:to>
        <xdr:sp macro="" textlink="">
          <xdr:nvSpPr>
            <xdr:cNvPr id="1026" name="Object 1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0059F9-A0BC-C144-B633-2E40F4316526}" name="Table1" displayName="Table1" ref="F3:G7" totalsRowShown="0">
  <autoFilter ref="F3:G7" xr:uid="{E10059F9-A0BC-C144-B633-2E40F4316526}"/>
  <tableColumns count="2">
    <tableColumn id="1" xr3:uid="{E7EBDFAF-2077-734A-B9BB-CFA30A8551BA}" name="Age_cat"/>
    <tableColumn id="2" xr3:uid="{2B2FEF0E-44DD-E645-91A9-DDBABD0A3505}" name="Coun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B2D170-558B-4841-B773-10883F3889ED}" name="Table2" displayName="Table2" ref="I3:J6" totalsRowShown="0">
  <autoFilter ref="I3:J6" xr:uid="{F5B2D170-558B-4841-B773-10883F3889ED}"/>
  <tableColumns count="2">
    <tableColumn id="1" xr3:uid="{07978E93-440F-8845-A2FC-1F5D43F7D4F6}" name="Dist_to_work"/>
    <tableColumn id="2" xr3:uid="{BE5BDA63-8B45-2442-BB73-74137FE9AC87}" name="Cou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D949E0-D01A-3C4C-8B06-C6FFD7DABE73}" name="Table3" displayName="Table3" ref="L3:M6" totalsRowShown="0">
  <autoFilter ref="L3:M6" xr:uid="{BDD949E0-D01A-3C4C-8B06-C6FFD7DABE73}"/>
  <tableColumns count="2">
    <tableColumn id="1" xr3:uid="{9B89E4FA-75A7-4546-9017-0C4EF4D2E3E1}" name="Abs_cat"/>
    <tableColumn id="2" xr3:uid="{6B3C92BA-C427-2149-93D0-AE629D6CE6C4}" name="Cou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7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>
      <selection activeCell="M34" sqref="M34"/>
    </sheetView>
  </sheetViews>
  <sheetFormatPr baseColWidth="10" defaultColWidth="8.83203125" defaultRowHeight="15" x14ac:dyDescent="0.2"/>
  <cols>
    <col min="2" max="2" width="13.83203125" customWidth="1"/>
    <col min="3" max="3" width="10.83203125" customWidth="1"/>
    <col min="4" max="4" width="10.33203125" customWidth="1"/>
    <col min="5" max="5" width="19.5" customWidth="1"/>
    <col min="6" max="6" width="19.83203125" customWidth="1"/>
    <col min="7" max="7" width="10.5" customWidth="1"/>
    <col min="8" max="8" width="13" customWidth="1"/>
    <col min="9" max="9" width="18" customWidth="1"/>
    <col min="10" max="10" width="12.6640625" customWidth="1"/>
    <col min="11" max="11" width="9.1640625"/>
    <col min="12" max="12" width="20.5" customWidth="1"/>
    <col min="13" max="13" width="14.83203125" customWidth="1"/>
    <col min="15" max="15" width="14.5" customWidth="1"/>
  </cols>
  <sheetData>
    <row r="1" spans="1:15" ht="16" thickBot="1" x14ac:dyDescent="0.25"/>
    <row r="2" spans="1:15" x14ac:dyDescent="0.2">
      <c r="A2" s="7" t="s">
        <v>23</v>
      </c>
      <c r="B2" s="8" t="s">
        <v>25</v>
      </c>
    </row>
    <row r="3" spans="1:15" ht="16" thickBot="1" x14ac:dyDescent="0.25">
      <c r="A3" s="9" t="s">
        <v>24</v>
      </c>
      <c r="B3" s="10">
        <v>10477088</v>
      </c>
      <c r="F3" t="s">
        <v>17</v>
      </c>
      <c r="G3" t="s">
        <v>30</v>
      </c>
      <c r="I3" t="s">
        <v>16</v>
      </c>
      <c r="J3" t="s">
        <v>30</v>
      </c>
      <c r="L3" t="s">
        <v>34</v>
      </c>
      <c r="M3" t="s">
        <v>30</v>
      </c>
    </row>
    <row r="4" spans="1:15" x14ac:dyDescent="0.2">
      <c r="F4" t="s">
        <v>26</v>
      </c>
      <c r="G4">
        <v>13</v>
      </c>
      <c r="I4" t="s">
        <v>31</v>
      </c>
      <c r="J4">
        <v>13</v>
      </c>
      <c r="L4" t="s">
        <v>18</v>
      </c>
      <c r="M4">
        <v>31</v>
      </c>
    </row>
    <row r="5" spans="1:15" x14ac:dyDescent="0.2">
      <c r="F5" t="s">
        <v>27</v>
      </c>
      <c r="G5">
        <v>15</v>
      </c>
      <c r="I5" t="s">
        <v>32</v>
      </c>
      <c r="J5">
        <v>25</v>
      </c>
      <c r="L5" t="s">
        <v>20</v>
      </c>
      <c r="M5">
        <v>4</v>
      </c>
    </row>
    <row r="6" spans="1:15" x14ac:dyDescent="0.2">
      <c r="F6" t="s">
        <v>28</v>
      </c>
      <c r="G6">
        <v>15</v>
      </c>
      <c r="I6" t="s">
        <v>33</v>
      </c>
      <c r="J6">
        <v>16</v>
      </c>
      <c r="L6" t="s">
        <v>22</v>
      </c>
      <c r="M6">
        <v>21</v>
      </c>
    </row>
    <row r="7" spans="1:15" x14ac:dyDescent="0.2">
      <c r="A7" s="4" t="s">
        <v>0</v>
      </c>
      <c r="B7" s="3" t="s">
        <v>1</v>
      </c>
      <c r="F7" t="s">
        <v>29</v>
      </c>
      <c r="G7">
        <v>13</v>
      </c>
    </row>
    <row r="8" spans="1:15" x14ac:dyDescent="0.2">
      <c r="A8" s="4"/>
    </row>
    <row r="9" spans="1:15" x14ac:dyDescent="0.2">
      <c r="A9" s="4" t="s">
        <v>3</v>
      </c>
      <c r="B9" s="4" t="s">
        <v>4</v>
      </c>
      <c r="C9" s="4" t="s">
        <v>5</v>
      </c>
    </row>
    <row r="10" spans="1:15" ht="16" thickBot="1" x14ac:dyDescent="0.25">
      <c r="J10" t="s">
        <v>2</v>
      </c>
      <c r="K10" t="s">
        <v>2</v>
      </c>
    </row>
    <row r="11" spans="1:15" ht="16" thickBot="1" x14ac:dyDescent="0.25">
      <c r="E11" t="s">
        <v>2</v>
      </c>
      <c r="F11" s="17"/>
      <c r="G11" s="17"/>
      <c r="H11" s="17" t="s">
        <v>8</v>
      </c>
      <c r="I11" s="17"/>
      <c r="J11" s="17" t="s">
        <v>8</v>
      </c>
      <c r="K11" s="17"/>
      <c r="L11" s="17" t="s">
        <v>8</v>
      </c>
      <c r="M11" s="17" t="s">
        <v>9</v>
      </c>
      <c r="N11" s="17" t="s">
        <v>10</v>
      </c>
      <c r="O11" s="17" t="s">
        <v>11</v>
      </c>
    </row>
    <row r="12" spans="1:15" ht="16" thickBot="1" x14ac:dyDescent="0.25">
      <c r="F12" s="18" t="s">
        <v>16</v>
      </c>
      <c r="G12" s="18" t="s">
        <v>18</v>
      </c>
      <c r="H12" s="18" t="s">
        <v>19</v>
      </c>
      <c r="I12" s="18" t="s">
        <v>20</v>
      </c>
      <c r="J12" s="18" t="s">
        <v>21</v>
      </c>
      <c r="K12" s="18" t="s">
        <v>22</v>
      </c>
      <c r="L12" s="18" t="s">
        <v>12</v>
      </c>
      <c r="M12" s="18"/>
      <c r="N12" s="18"/>
      <c r="O12" s="18"/>
    </row>
    <row r="13" spans="1:15" ht="16" thickBot="1" x14ac:dyDescent="0.25">
      <c r="F13" s="18" t="s">
        <v>31</v>
      </c>
      <c r="G13" s="19">
        <v>0.69199999999999995</v>
      </c>
      <c r="H13" s="19">
        <f>-G13*LOG(G13,2)</f>
        <v>0.36755999146155083</v>
      </c>
      <c r="I13" s="19">
        <v>0</v>
      </c>
      <c r="J13" s="19">
        <v>0</v>
      </c>
      <c r="K13" s="19">
        <f>1-I13-G13</f>
        <v>0.30800000000000005</v>
      </c>
      <c r="L13" s="19">
        <f>-K13*LOG(K13,2)</f>
        <v>0.52329130514189315</v>
      </c>
      <c r="M13" s="19">
        <f>H13+J13+L13</f>
        <v>0.89085129660344398</v>
      </c>
      <c r="N13" s="19">
        <f>13/56</f>
        <v>0.23214285714285715</v>
      </c>
      <c r="O13" s="19">
        <f>M13*N13</f>
        <v>0.20680476528294237</v>
      </c>
    </row>
    <row r="14" spans="1:15" ht="16" thickBot="1" x14ac:dyDescent="0.25">
      <c r="F14" s="18" t="s">
        <v>32</v>
      </c>
      <c r="G14" s="19">
        <v>0.44</v>
      </c>
      <c r="H14" s="19">
        <f>-G14*LOG(G14,2)</f>
        <v>0.52114681130046814</v>
      </c>
      <c r="I14" s="19">
        <v>0.08</v>
      </c>
      <c r="J14" s="19">
        <f t="shared" ref="J14:J15" si="0">-I14*LOG(I14,2)</f>
        <v>0.29150849518197802</v>
      </c>
      <c r="K14" s="19">
        <f>1-I14-G14</f>
        <v>0.48000000000000004</v>
      </c>
      <c r="L14" s="19">
        <f t="shared" ref="L14:L15" si="1">-K14*LOG(K14,2)</f>
        <v>0.50826897074571287</v>
      </c>
      <c r="M14" s="19">
        <f t="shared" ref="M14:M15" si="2">H14+J14+L14</f>
        <v>1.3209242772281591</v>
      </c>
      <c r="N14" s="19">
        <f>25/56</f>
        <v>0.44642857142857145</v>
      </c>
      <c r="O14" s="19">
        <f>M14*N14</f>
        <v>0.58969833804828531</v>
      </c>
    </row>
    <row r="15" spans="1:15" ht="16" thickBot="1" x14ac:dyDescent="0.25">
      <c r="F15" s="18" t="s">
        <v>33</v>
      </c>
      <c r="G15" s="19">
        <v>0.68799999999999994</v>
      </c>
      <c r="H15" s="19">
        <f>-G15*LOG(G15,2)</f>
        <v>0.37118943661247256</v>
      </c>
      <c r="I15" s="19">
        <v>0.125</v>
      </c>
      <c r="J15" s="19">
        <f t="shared" si="0"/>
        <v>0.375</v>
      </c>
      <c r="K15" s="19">
        <f>1-I15-G15</f>
        <v>0.18700000000000006</v>
      </c>
      <c r="L15" s="19">
        <f t="shared" si="1"/>
        <v>0.45233239723282231</v>
      </c>
      <c r="M15" s="19">
        <f t="shared" si="2"/>
        <v>1.198521833845295</v>
      </c>
      <c r="N15" s="19">
        <v>0.2857142857142857</v>
      </c>
      <c r="O15" s="19">
        <f>M15*N15</f>
        <v>0.34243480967008427</v>
      </c>
    </row>
    <row r="16" spans="1:15" ht="16" thickBot="1" x14ac:dyDescent="0.25">
      <c r="F16" s="18" t="s">
        <v>14</v>
      </c>
      <c r="G16" s="18"/>
      <c r="H16" s="18"/>
      <c r="I16" s="18"/>
      <c r="J16" s="18"/>
      <c r="K16" s="18"/>
      <c r="L16" s="18"/>
      <c r="M16" s="18"/>
      <c r="N16" s="19">
        <v>1</v>
      </c>
      <c r="O16" s="19">
        <f>SUM(O12:O15)</f>
        <v>1.138937913001312</v>
      </c>
    </row>
    <row r="17" spans="2:16" x14ac:dyDescent="0.2">
      <c r="F17" s="18" t="s">
        <v>15</v>
      </c>
      <c r="G17" s="18"/>
      <c r="H17" s="18"/>
      <c r="I17" s="19">
        <f>D25-O16</f>
        <v>0.13444313468225522</v>
      </c>
      <c r="J17" s="18"/>
      <c r="K17" s="18"/>
      <c r="L17" s="18"/>
      <c r="M17" s="18"/>
      <c r="N17" s="18"/>
      <c r="O17" s="18"/>
    </row>
    <row r="18" spans="2:16" x14ac:dyDescent="0.2">
      <c r="B18" s="11" t="s">
        <v>6</v>
      </c>
      <c r="C18" s="11"/>
      <c r="D18" s="11"/>
      <c r="P18" s="6"/>
    </row>
    <row r="19" spans="2:16" x14ac:dyDescent="0.2">
      <c r="B19" s="12"/>
      <c r="C19" s="13" t="s">
        <v>7</v>
      </c>
      <c r="D19" s="14" t="s">
        <v>8</v>
      </c>
      <c r="F19" s="5"/>
      <c r="G19" s="1"/>
      <c r="H19" s="2"/>
    </row>
    <row r="20" spans="2:16" ht="16" thickBot="1" x14ac:dyDescent="0.25">
      <c r="B20" s="12" t="s">
        <v>18</v>
      </c>
      <c r="C20" s="15">
        <v>0.55000000000000004</v>
      </c>
      <c r="D20" s="15">
        <f>-C20*LOG(C20,2)</f>
        <v>0.47437306193753581</v>
      </c>
    </row>
    <row r="21" spans="2:16" ht="16" thickBot="1" x14ac:dyDescent="0.25">
      <c r="B21" s="12" t="s">
        <v>20</v>
      </c>
      <c r="C21" s="15">
        <v>7.0000000000000007E-2</v>
      </c>
      <c r="D21" s="15">
        <f t="shared" ref="D21:D22" si="3">-C21*LOG(C21,2)</f>
        <v>0.26855508874019846</v>
      </c>
      <c r="F21" s="17"/>
      <c r="G21" s="17"/>
      <c r="H21" s="17" t="s">
        <v>8</v>
      </c>
      <c r="I21" s="17"/>
      <c r="J21" s="17" t="s">
        <v>8</v>
      </c>
      <c r="K21" s="17" t="s">
        <v>9</v>
      </c>
      <c r="L21" s="17" t="s">
        <v>10</v>
      </c>
      <c r="M21" s="17" t="s">
        <v>9</v>
      </c>
      <c r="N21" s="17" t="s">
        <v>10</v>
      </c>
      <c r="O21" s="17" t="s">
        <v>11</v>
      </c>
    </row>
    <row r="22" spans="2:16" ht="16" thickBot="1" x14ac:dyDescent="0.25">
      <c r="B22" s="12" t="s">
        <v>22</v>
      </c>
      <c r="C22" s="13">
        <v>0.38</v>
      </c>
      <c r="D22" s="15">
        <f t="shared" si="3"/>
        <v>0.53045289700583287</v>
      </c>
      <c r="F22" s="18" t="s">
        <v>17</v>
      </c>
      <c r="G22" s="18" t="s">
        <v>18</v>
      </c>
      <c r="H22" s="18" t="s">
        <v>19</v>
      </c>
      <c r="I22" s="19" t="s">
        <v>20</v>
      </c>
      <c r="J22" s="18" t="s">
        <v>21</v>
      </c>
      <c r="K22" s="18" t="s">
        <v>22</v>
      </c>
      <c r="L22" s="18" t="s">
        <v>12</v>
      </c>
      <c r="M22" s="18"/>
      <c r="N22" s="18"/>
      <c r="O22" s="18"/>
    </row>
    <row r="23" spans="2:16" ht="16" thickBot="1" x14ac:dyDescent="0.25">
      <c r="B23" s="12"/>
      <c r="C23" s="15"/>
      <c r="D23" s="15"/>
      <c r="F23" s="18" t="s">
        <v>26</v>
      </c>
      <c r="G23" s="19">
        <v>0.38500000000000001</v>
      </c>
      <c r="H23" s="19">
        <f>-G23*LOG(G23,2)</f>
        <v>0.53017181489573195</v>
      </c>
      <c r="I23" s="19">
        <v>0.15</v>
      </c>
      <c r="J23" s="19">
        <f>-I23*LOG(I23,2)</f>
        <v>0.41054483912493089</v>
      </c>
      <c r="K23" s="19">
        <f>1-G23-I23</f>
        <v>0.46499999999999997</v>
      </c>
      <c r="L23" s="19">
        <f>-K23*LOG(K23,2)</f>
        <v>0.51368428108001241</v>
      </c>
      <c r="M23" s="19">
        <f>H23+J23+L23</f>
        <v>1.4544009351006753</v>
      </c>
      <c r="N23" s="19">
        <f>13/56</f>
        <v>0.23214285714285715</v>
      </c>
      <c r="O23" s="19">
        <f>M23*N23</f>
        <v>0.33762878850551392</v>
      </c>
    </row>
    <row r="24" spans="2:16" ht="16" thickBot="1" x14ac:dyDescent="0.25">
      <c r="B24" s="12"/>
      <c r="C24" s="15"/>
      <c r="D24" s="15"/>
      <c r="F24" s="18" t="s">
        <v>27</v>
      </c>
      <c r="G24" s="19">
        <v>0.33300000000000002</v>
      </c>
      <c r="H24" s="19">
        <f>-G24*LOG(G24,2)</f>
        <v>0.5282731705577447</v>
      </c>
      <c r="I24" s="19">
        <v>6.6699999999999995E-2</v>
      </c>
      <c r="J24" s="19">
        <f t="shared" ref="J24:J25" si="4">-I24*LOG(I24,2)</f>
        <v>0.26054150087193645</v>
      </c>
      <c r="K24" s="19">
        <f>1-G24-I24</f>
        <v>0.60030000000000006</v>
      </c>
      <c r="L24" s="19">
        <f t="shared" ref="L24:L26" si="5">-K24*LOG(K24,2)</f>
        <v>0.441967529481608</v>
      </c>
      <c r="M24" s="19">
        <f t="shared" ref="M24:M26" si="6">H24+J24+L24</f>
        <v>1.230782200911289</v>
      </c>
      <c r="N24" s="19">
        <f>15/56</f>
        <v>0.26785714285714285</v>
      </c>
      <c r="O24" s="19">
        <f>M24*N24</f>
        <v>0.3296738038155238</v>
      </c>
    </row>
    <row r="25" spans="2:16" ht="16" thickBot="1" x14ac:dyDescent="0.25">
      <c r="B25" s="12" t="s">
        <v>13</v>
      </c>
      <c r="C25" s="13"/>
      <c r="D25" s="16">
        <f>D20+D21+D22</f>
        <v>1.2733810476835672</v>
      </c>
      <c r="F25" s="18" t="s">
        <v>28</v>
      </c>
      <c r="G25" s="19">
        <v>0.86699999999999999</v>
      </c>
      <c r="H25" s="19">
        <f t="shared" ref="H25:H26" si="7">-G25*LOG(G25,2)</f>
        <v>0.17851191994869853</v>
      </c>
      <c r="I25" s="19">
        <v>6.6699999999999995E-2</v>
      </c>
      <c r="J25" s="19">
        <f t="shared" si="4"/>
        <v>0.26054150087193645</v>
      </c>
      <c r="K25" s="19">
        <f>1-G25-I25</f>
        <v>6.6300000000000012E-2</v>
      </c>
      <c r="L25" s="19">
        <f t="shared" si="5"/>
        <v>0.25955437727866398</v>
      </c>
      <c r="M25" s="19">
        <f t="shared" si="6"/>
        <v>0.69860779809929896</v>
      </c>
      <c r="N25" s="19">
        <f>15/56</f>
        <v>0.26785714285714285</v>
      </c>
      <c r="O25" s="19">
        <f>M25*N25</f>
        <v>0.18712708877659792</v>
      </c>
    </row>
    <row r="26" spans="2:16" ht="16" thickBot="1" x14ac:dyDescent="0.25">
      <c r="F26" s="18" t="s">
        <v>29</v>
      </c>
      <c r="G26" s="19">
        <v>0.61499999999999999</v>
      </c>
      <c r="H26" s="19">
        <f t="shared" si="7"/>
        <v>0.43132513592782318</v>
      </c>
      <c r="I26" s="19">
        <v>0</v>
      </c>
      <c r="J26" s="19">
        <v>0</v>
      </c>
      <c r="K26" s="19">
        <f>1-G26-I26</f>
        <v>0.38500000000000001</v>
      </c>
      <c r="L26" s="19">
        <f t="shared" si="5"/>
        <v>0.53017181489573195</v>
      </c>
      <c r="M26" s="19">
        <f t="shared" si="6"/>
        <v>0.96149695082355513</v>
      </c>
      <c r="N26" s="19">
        <f>13/56</f>
        <v>0.23214285714285715</v>
      </c>
      <c r="O26" s="19">
        <f>M26*N26</f>
        <v>0.22320464929832531</v>
      </c>
    </row>
    <row r="27" spans="2:16" ht="16" thickBot="1" x14ac:dyDescent="0.25">
      <c r="F27" s="18" t="s">
        <v>14</v>
      </c>
      <c r="G27" s="18"/>
      <c r="H27" s="18"/>
      <c r="I27" s="18"/>
      <c r="J27" s="18"/>
      <c r="K27" s="18"/>
      <c r="L27" s="19"/>
      <c r="M27" s="18"/>
      <c r="N27" s="19">
        <v>1</v>
      </c>
      <c r="O27" s="19">
        <f>SUM(O23:O26)</f>
        <v>1.077634330395961</v>
      </c>
    </row>
    <row r="28" spans="2:16" x14ac:dyDescent="0.2">
      <c r="F28" s="18" t="s">
        <v>15</v>
      </c>
      <c r="G28" s="18"/>
      <c r="H28" s="18"/>
      <c r="I28" s="19">
        <f>D25-O27</f>
        <v>0.19574671728760618</v>
      </c>
      <c r="J28" s="18"/>
      <c r="K28" s="18"/>
      <c r="L28" s="18"/>
      <c r="M28" s="18"/>
      <c r="N28" s="18"/>
      <c r="O28" s="18"/>
    </row>
    <row r="30" spans="2:16" ht="16" thickBot="1" x14ac:dyDescent="0.25">
      <c r="F30" s="5"/>
      <c r="G30" s="1"/>
      <c r="H30" s="2"/>
    </row>
    <row r="31" spans="2:16" x14ac:dyDescent="0.2">
      <c r="I31" s="19"/>
    </row>
  </sheetData>
  <mergeCells count="1">
    <mergeCell ref="B18:D1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6" r:id="rId3">
          <objectPr defaultSize="0" autoPict="0" r:id="rId4">
            <anchor moveWithCells="1" sizeWithCells="1">
              <from>
                <xdr:col>2</xdr:col>
                <xdr:colOff>1206500</xdr:colOff>
                <xdr:row>7</xdr:row>
                <xdr:rowOff>139700</xdr:rowOff>
              </from>
              <to>
                <xdr:col>4</xdr:col>
                <xdr:colOff>800100</xdr:colOff>
                <xdr:row>9</xdr:row>
                <xdr:rowOff>63500</xdr:rowOff>
              </to>
            </anchor>
          </objectPr>
        </oleObject>
      </mc:Choice>
      <mc:Fallback>
        <oleObject progId="Equation.3" shapeId="1026" r:id="rId3"/>
      </mc:Fallback>
    </mc:AlternateContent>
  </oleObjects>
  <tableParts count="3"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Sanam Sritam Jena;SJena8@its.jnj.com;sjena@stevens.edu</dc:creator>
  <cp:lastModifiedBy>Microsoft Office User</cp:lastModifiedBy>
  <dcterms:created xsi:type="dcterms:W3CDTF">2015-06-05T18:17:20Z</dcterms:created>
  <dcterms:modified xsi:type="dcterms:W3CDTF">2023-05-10T01:50:21Z</dcterms:modified>
</cp:coreProperties>
</file>