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Ex11.xml" ContentType="application/vnd.ms-office.chartex+xml"/>
  <Override PartName="/xl/charts/style11.xml" ContentType="application/vnd.ms-office.chartstyle+xml"/>
  <Override PartName="/xl/charts/colors11.xml" ContentType="application/vnd.ms-office.chartcolorstyle+xml"/>
  <Override PartName="/xl/charts/chartEx12.xml" ContentType="application/vnd.ms-office.chartex+xml"/>
  <Override PartName="/xl/charts/style12.xml" ContentType="application/vnd.ms-office.chartstyle+xml"/>
  <Override PartName="/xl/charts/colors12.xml" ContentType="application/vnd.ms-office.chartcolorstyle+xml"/>
  <Override PartName="/xl/charts/chartEx13.xml" ContentType="application/vnd.ms-office.chartex+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Ex14.xml" ContentType="application/vnd.ms-office.chartex+xml"/>
  <Override PartName="/xl/charts/style14.xml" ContentType="application/vnd.ms-office.chartstyle+xml"/>
  <Override PartName="/xl/charts/colors14.xml" ContentType="application/vnd.ms-office.chartcolorstyle+xml"/>
  <Override PartName="/xl/charts/chartEx15.xml" ContentType="application/vnd.ms-office.chartex+xml"/>
  <Override PartName="/xl/charts/style15.xml" ContentType="application/vnd.ms-office.chartstyle+xml"/>
  <Override PartName="/xl/charts/colors15.xml" ContentType="application/vnd.ms-office.chartcolorstyle+xml"/>
  <Override PartName="/xl/charts/chartEx16.xml" ContentType="application/vnd.ms-office.chartex+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charts/chartEx17.xml" ContentType="application/vnd.ms-office.chartex+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charts/chartEx18.xml" ContentType="application/vnd.ms-office.chartex+xml"/>
  <Override PartName="/xl/charts/style20.xml" ContentType="application/vnd.ms-office.chartstyle+xml"/>
  <Override PartName="/xl/charts/colors20.xml" ContentType="application/vnd.ms-office.chartcolorstyle+xml"/>
  <Override PartName="/xl/charts/chartEx19.xml" ContentType="application/vnd.ms-office.chartex+xml"/>
  <Override PartName="/xl/charts/style21.xml" ContentType="application/vnd.ms-office.chartstyle+xml"/>
  <Override PartName="/xl/charts/colors21.xml" ContentType="application/vnd.ms-office.chartcolorstyle+xml"/>
  <Override PartName="/xl/charts/chartEx20.xml" ContentType="application/vnd.ms-office.chartex+xml"/>
  <Override PartName="/xl/charts/style22.xml" ContentType="application/vnd.ms-office.chartstyle+xml"/>
  <Override PartName="/xl/charts/colors22.xml" ContentType="application/vnd.ms-office.chartcolorstyle+xml"/>
  <Override PartName="/xl/charts/chartEx21.xml" ContentType="application/vnd.ms-office.chartex+xml"/>
  <Override PartName="/xl/charts/style23.xml" ContentType="application/vnd.ms-office.chartstyle+xml"/>
  <Override PartName="/xl/charts/colors23.xml" ContentType="application/vnd.ms-office.chartcolorstyle+xml"/>
  <Override PartName="/xl/charts/chartEx22.xml" ContentType="application/vnd.ms-office.chartex+xml"/>
  <Override PartName="/xl/charts/style24.xml" ContentType="application/vnd.ms-office.chartstyle+xml"/>
  <Override PartName="/xl/charts/colors24.xml" ContentType="application/vnd.ms-office.chartcolorstyle+xml"/>
  <Override PartName="/xl/charts/chart3.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3.xml" ContentType="application/vnd.openxmlformats-officedocument.drawing+xml"/>
  <Override PartName="/xl/charts/chartEx23.xml" ContentType="application/vnd.ms-office.chartex+xml"/>
  <Override PartName="/xl/charts/style26.xml" ContentType="application/vnd.ms-office.chartstyle+xml"/>
  <Override PartName="/xl/charts/colors26.xml" ContentType="application/vnd.ms-office.chartcolorstyle+xml"/>
  <Override PartName="/xl/charts/chartEx24.xml" ContentType="application/vnd.ms-office.chartex+xml"/>
  <Override PartName="/xl/charts/style27.xml" ContentType="application/vnd.ms-office.chartstyle+xml"/>
  <Override PartName="/xl/charts/colors27.xml" ContentType="application/vnd.ms-office.chartcolorstyle+xml"/>
  <Override PartName="/xl/charts/chartEx25.xml" ContentType="application/vnd.ms-office.chartex+xml"/>
  <Override PartName="/xl/charts/style28.xml" ContentType="application/vnd.ms-office.chartstyle+xml"/>
  <Override PartName="/xl/charts/colors28.xml" ContentType="application/vnd.ms-office.chartcolorstyle+xml"/>
  <Override PartName="/xl/charts/chartEx26.xml" ContentType="application/vnd.ms-office.chartex+xml"/>
  <Override PartName="/xl/charts/style29.xml" ContentType="application/vnd.ms-office.chartstyle+xml"/>
  <Override PartName="/xl/charts/colors29.xml" ContentType="application/vnd.ms-office.chartcolorstyle+xml"/>
  <Override PartName="/xl/charts/chartEx27.xml" ContentType="application/vnd.ms-office.chartex+xml"/>
  <Override PartName="/xl/charts/style30.xml" ContentType="application/vnd.ms-office.chartstyle+xml"/>
  <Override PartName="/xl/charts/colors3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hidePivotFieldList="1" defaultThemeVersion="166925"/>
  <mc:AlternateContent xmlns:mc="http://schemas.openxmlformats.org/markup-compatibility/2006">
    <mc:Choice Requires="x15">
      <x15ac:absPath xmlns:x15ac="http://schemas.microsoft.com/office/spreadsheetml/2010/11/ac" url="C:\Users\mehem\Downloads\"/>
    </mc:Choice>
  </mc:AlternateContent>
  <xr:revisionPtr revIDLastSave="0" documentId="13_ncr:1_{9D8C606C-BDF3-405E-9EA1-374A98888274}" xr6:coauthVersionLast="47" xr6:coauthVersionMax="47" xr10:uidLastSave="{00000000-0000-0000-0000-000000000000}"/>
  <bookViews>
    <workbookView xWindow="-120" yWindow="-120" windowWidth="29040" windowHeight="15840" xr2:uid="{BB799073-1602-4A4D-B312-D2DD747832DC}"/>
  </bookViews>
  <sheets>
    <sheet name="Table of Contents" sheetId="1" r:id="rId1"/>
    <sheet name="Arrivals Compiled" sheetId="4" r:id="rId2"/>
    <sheet name="Monday Arrivals" sheetId="5" r:id="rId3"/>
    <sheet name="Tuesday Arrivals" sheetId="6" r:id="rId4"/>
    <sheet name="Wednesday Arrivals" sheetId="2" r:id="rId5"/>
    <sheet name="Thursday Arrivals" sheetId="7" r:id="rId6"/>
    <sheet name="Friday Arrivals" sheetId="3" r:id="rId7"/>
    <sheet name="Party Size by Day" sheetId="8" r:id="rId8"/>
    <sheet name="Parties Per Day" sheetId="16" r:id="rId9"/>
    <sheet name="Party Size - All Days" sheetId="10" r:id="rId10"/>
    <sheet name="Frequencies" sheetId="12" r:id="rId11"/>
    <sheet name="Correlations" sheetId="11" r:id="rId12"/>
    <sheet name="Order Types" sheetId="15" r:id="rId13"/>
    <sheet name="Order Data Distribution" sheetId="14" r:id="rId14"/>
    <sheet name="Order Data Sorted" sheetId="13" r:id="rId15"/>
    <sheet name="Price Data" sheetId="9" r:id="rId16"/>
    <sheet name="Model Comparison and Validation" sheetId="17" r:id="rId17"/>
  </sheets>
  <externalReferences>
    <externalReference r:id="rId18"/>
    <externalReference r:id="rId19"/>
  </externalReferences>
  <definedNames>
    <definedName name="_xlnm._FilterDatabase" localSheetId="13" hidden="1">'Order Data Distribution'!$E$2:$E$255</definedName>
    <definedName name="_xlchart.v1.0" hidden="1">'Monday Arrivals'!$D$6:$D$54</definedName>
    <definedName name="_xlchart.v1.1" hidden="1">'Monday Arrivals'!$O$4:$O$121</definedName>
    <definedName name="_xlchart.v1.10" hidden="1">'Thursday Arrivals'!$D$6:$D$38</definedName>
    <definedName name="_xlchart.v1.11" hidden="1">'Thursday Arrivals'!$B$6:$B$33</definedName>
    <definedName name="_xlchart.v1.12" hidden="1">'Thursday Arrivals'!$F$6:$F$37</definedName>
    <definedName name="_xlchart.v1.13" hidden="1">'Friday Arrivals'!$B$6:$B$48</definedName>
    <definedName name="_xlchart.v1.14" hidden="1">'Friday Arrivals'!$D$6:$D$44</definedName>
    <definedName name="_xlchart.v1.15" hidden="1">'Friday Arrivals'!$F$6:$F$52</definedName>
    <definedName name="_xlchart.v1.16" hidden="1">'Party Size - All Days'!$AG$10</definedName>
    <definedName name="_xlchart.v1.17" hidden="1">'Party Size - All Days'!$AG$11:$AG$14</definedName>
    <definedName name="_xlchart.v1.18" hidden="1">'Party Size - All Days'!$AH$11:$AH$14</definedName>
    <definedName name="_xlchart.v1.19" hidden="1">'Order Types'!$A$5</definedName>
    <definedName name="_xlchart.v1.2" hidden="1">'Monday Arrivals'!$F$6:$F$42</definedName>
    <definedName name="_xlchart.v1.20" hidden="1">'Order Types'!$B$5:$P$5</definedName>
    <definedName name="_xlchart.v1.21" hidden="1">'Order Types'!$A$3</definedName>
    <definedName name="_xlchart.v1.22" hidden="1">'Order Types'!$B$3:$P$3</definedName>
    <definedName name="_xlchart.v1.23" hidden="1">'Order Types'!$A$4</definedName>
    <definedName name="_xlchart.v1.24" hidden="1">'Order Types'!$B$4:$P$4</definedName>
    <definedName name="_xlchart.v1.25" hidden="1">'Order Types'!$A$6</definedName>
    <definedName name="_xlchart.v1.26" hidden="1">'Order Types'!$B$6:$P$6</definedName>
    <definedName name="_xlchart.v1.27" hidden="1">'Order Types'!$A$7</definedName>
    <definedName name="_xlchart.v1.28" hidden="1">'Order Types'!$B$7:$P$7</definedName>
    <definedName name="_xlchart.v1.29" hidden="1">'Order Data Distribution'!$D$2:$D$144</definedName>
    <definedName name="_xlchart.v1.3" hidden="1">'Monday Arrivals'!$B$6:$B$37</definedName>
    <definedName name="_xlchart.v1.30" hidden="1">'Order Data Distribution'!$E$2:$E$255</definedName>
    <definedName name="_xlchart.v1.31" hidden="1">'Order Data Distribution'!$B$2:$B$194</definedName>
    <definedName name="_xlchart.v1.32" hidden="1">'Order Data Distribution'!$C$2:$C$365</definedName>
    <definedName name="_xlchart.v1.33" hidden="1">'Order Data Distribution'!$A$2:$A$185</definedName>
    <definedName name="_xlchart.v1.4" hidden="1">'Tuesday Arrivals'!$F$6:$F$41</definedName>
    <definedName name="_xlchart.v1.5" hidden="1">'Tuesday Arrivals'!$B$6:$B$36</definedName>
    <definedName name="_xlchart.v1.6" hidden="1">'Tuesday Arrivals'!$D$6:$D$48</definedName>
    <definedName name="_xlchart.v1.7" hidden="1">'Wednesday Arrivals'!$D$6:$D$38</definedName>
    <definedName name="_xlchart.v1.8" hidden="1">'Wednesday Arrivals'!$B$6:$B$45</definedName>
    <definedName name="_xlchart.v1.9" hidden="1">'Wednesday Arrivals'!$F$6:$F$58</definedName>
  </definedNames>
  <calcPr calcId="191028"/>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5" i="11" l="1"/>
  <c r="O24" i="11"/>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11" i="10"/>
  <c r="M2" i="11"/>
  <c r="G4" i="9"/>
  <c r="G3" i="9"/>
  <c r="E57" i="5"/>
  <c r="D57" i="5"/>
  <c r="AA16" i="10" a="1"/>
  <c r="AA16" i="10" s="1"/>
  <c r="AB16" i="10" a="1"/>
  <c r="AB16" i="10" s="1"/>
  <c r="AC16" i="10" a="1"/>
  <c r="AC16" i="10" s="1"/>
  <c r="AD16" i="10" a="1"/>
  <c r="AD16" i="10" s="1"/>
  <c r="AA17" i="10" a="1"/>
  <c r="AA17" i="10" s="1"/>
  <c r="AB17" i="10" a="1"/>
  <c r="AB17" i="10" s="1"/>
  <c r="AC17" i="10" a="1"/>
  <c r="AC17" i="10" s="1"/>
  <c r="AD17" i="10" a="1"/>
  <c r="AD17" i="10" s="1"/>
  <c r="AA18" i="10" a="1"/>
  <c r="AA18" i="10" s="1"/>
  <c r="AB18" i="10" a="1"/>
  <c r="AB18" i="10" s="1"/>
  <c r="AC18" i="10" a="1"/>
  <c r="AC18" i="10" s="1"/>
  <c r="AD18" i="10" a="1"/>
  <c r="AD18" i="10" s="1"/>
  <c r="AB19" i="10" a="1"/>
  <c r="AB19" i="10" s="1"/>
  <c r="AC19" i="10" a="1"/>
  <c r="AC19" i="10" s="1"/>
  <c r="AD19" i="10" a="1"/>
  <c r="AD19" i="10" s="1"/>
  <c r="AA20" i="10" a="1"/>
  <c r="AA20" i="10" s="1"/>
  <c r="AD20" i="10" a="1"/>
  <c r="AD20" i="10" s="1"/>
  <c r="AA21" i="10" a="1"/>
  <c r="AA21" i="10" s="1"/>
  <c r="AB21" i="10" a="1"/>
  <c r="AB21" i="10" s="1"/>
  <c r="AC21" i="10" a="1"/>
  <c r="AC21" i="10" s="1"/>
  <c r="AD21" i="10" a="1"/>
  <c r="AD21" i="10" s="1"/>
  <c r="AB22" i="10" a="1"/>
  <c r="AB22" i="10" s="1"/>
  <c r="AC22" i="10" a="1"/>
  <c r="AC22" i="10" s="1"/>
  <c r="AD22" i="10" a="1"/>
  <c r="AD22" i="10" s="1"/>
  <c r="AA23" i="10" a="1"/>
  <c r="AA23" i="10" s="1"/>
  <c r="AB23" i="10" a="1"/>
  <c r="AB23" i="10" s="1"/>
  <c r="AC23" i="10" a="1"/>
  <c r="AC23" i="10" s="1"/>
  <c r="AD23" i="10" a="1"/>
  <c r="AD23" i="10" s="1"/>
  <c r="AA24" i="10" a="1"/>
  <c r="AA24" i="10" s="1"/>
  <c r="AB24" i="10" a="1"/>
  <c r="AB24" i="10" s="1"/>
  <c r="AC24" i="10" a="1"/>
  <c r="AC24" i="10" s="1"/>
  <c r="AD24" i="10" a="1"/>
  <c r="AD24" i="10" s="1"/>
  <c r="AA25" i="10" a="1"/>
  <c r="AA25" i="10" s="1"/>
  <c r="AB25" i="10" a="1"/>
  <c r="AB25" i="10" s="1"/>
  <c r="AC25" i="10" a="1"/>
  <c r="AC25" i="10" s="1"/>
  <c r="AD25" i="10" a="1"/>
  <c r="AD25" i="10" s="1"/>
  <c r="AA26" i="10" a="1"/>
  <c r="AA26" i="10" s="1"/>
  <c r="AB26" i="10" a="1"/>
  <c r="AB26" i="10"/>
  <c r="AC26" i="10" a="1"/>
  <c r="AC26" i="10" s="1"/>
  <c r="AD26" i="10" a="1"/>
  <c r="AD26" i="10" s="1"/>
  <c r="AA27" i="10" a="1"/>
  <c r="AA27" i="10" s="1"/>
  <c r="AB27" i="10" a="1"/>
  <c r="AB27" i="10" s="1"/>
  <c r="AC27" i="10" a="1"/>
  <c r="AC27" i="10" s="1"/>
  <c r="AD27" i="10" a="1"/>
  <c r="AD27" i="10" s="1"/>
  <c r="AA28" i="10" a="1"/>
  <c r="AA28" i="10" s="1"/>
  <c r="AB28" i="10" a="1"/>
  <c r="AB28" i="10" s="1"/>
  <c r="AC28" i="10" a="1"/>
  <c r="AC28" i="10" s="1"/>
  <c r="AD28" i="10" a="1"/>
  <c r="AD28" i="10" s="1"/>
  <c r="AA29" i="10" a="1"/>
  <c r="AA29" i="10" s="1"/>
  <c r="AB29" i="10" a="1"/>
  <c r="AB29" i="10" s="1"/>
  <c r="AC29" i="10" a="1"/>
  <c r="AC29" i="10" s="1"/>
  <c r="AD29" i="10" a="1"/>
  <c r="AD29" i="10" s="1"/>
  <c r="AB30" i="10" a="1"/>
  <c r="AB30" i="10" s="1"/>
  <c r="AC30" i="10" a="1"/>
  <c r="AC30" i="10" s="1"/>
  <c r="AD30" i="10" a="1"/>
  <c r="AD30" i="10" s="1"/>
  <c r="AA31" i="10" a="1"/>
  <c r="AA31" i="10" s="1"/>
  <c r="AC31" i="10" a="1"/>
  <c r="AC31" i="10" s="1"/>
  <c r="AD31" i="10" a="1"/>
  <c r="AD31" i="10" s="1"/>
  <c r="AA32" i="10" a="1"/>
  <c r="AA32" i="10" s="1"/>
  <c r="AB32" i="10" a="1"/>
  <c r="AB32" i="10" s="1"/>
  <c r="AC32" i="10" a="1"/>
  <c r="AC32" i="10" s="1"/>
  <c r="AD32" i="10" a="1"/>
  <c r="AD32" i="10" s="1"/>
  <c r="AC33" i="10" a="1"/>
  <c r="AC33" i="10" s="1"/>
  <c r="AD33" i="10" a="1"/>
  <c r="AD33" i="10" s="1"/>
  <c r="AA34" i="10" a="1"/>
  <c r="AA34" i="10" s="1"/>
  <c r="AB34" i="10" a="1"/>
  <c r="AB34" i="10" s="1"/>
  <c r="AC34" i="10" a="1"/>
  <c r="AC34" i="10" s="1"/>
  <c r="AD34" i="10" a="1"/>
  <c r="AD34" i="10" s="1"/>
  <c r="AA35" i="10" a="1"/>
  <c r="AA35" i="10" s="1"/>
  <c r="AB35" i="10" a="1"/>
  <c r="AB35" i="10" s="1"/>
  <c r="AC35" i="10" a="1"/>
  <c r="AC35" i="10" s="1"/>
  <c r="AD35" i="10" a="1"/>
  <c r="AD35" i="10" s="1"/>
  <c r="AB36" i="10" a="1"/>
  <c r="AB36" i="10" s="1"/>
  <c r="AD36" i="10" a="1"/>
  <c r="AD36" i="10" s="1"/>
  <c r="AA37" i="10" a="1"/>
  <c r="AA37" i="10" s="1"/>
  <c r="AB37" i="10" a="1"/>
  <c r="AB37" i="10" s="1"/>
  <c r="AC37" i="10" a="1"/>
  <c r="AC37" i="10" s="1"/>
  <c r="AD37" i="10" a="1"/>
  <c r="AD37" i="10" s="1"/>
  <c r="AA38" i="10" a="1"/>
  <c r="AA38" i="10" s="1"/>
  <c r="AB38" i="10" a="1"/>
  <c r="AB38" i="10" s="1"/>
  <c r="AC38" i="10" a="1"/>
  <c r="AC38" i="10" s="1"/>
  <c r="AD38" i="10" a="1"/>
  <c r="AD38" i="10" s="1"/>
  <c r="AA39" i="10" a="1"/>
  <c r="AA39" i="10" s="1"/>
  <c r="AB39" i="10" a="1"/>
  <c r="AB39" i="10" s="1"/>
  <c r="AC39" i="10" a="1"/>
  <c r="AC39" i="10" s="1"/>
  <c r="AD39" i="10" a="1"/>
  <c r="AD39" i="10" s="1"/>
  <c r="AA40" i="10" a="1"/>
  <c r="AA40" i="10" s="1"/>
  <c r="AD40" i="10" a="1"/>
  <c r="AD40" i="10" s="1"/>
  <c r="AA41" i="10" a="1"/>
  <c r="AA41" i="10" s="1"/>
  <c r="AC41" i="10" a="1"/>
  <c r="AC41" i="10" s="1"/>
  <c r="AD41" i="10" a="1"/>
  <c r="AD41" i="10" s="1"/>
  <c r="AA42" i="10" a="1"/>
  <c r="AA42" i="10" s="1"/>
  <c r="AB42" i="10" a="1"/>
  <c r="AB42" i="10" s="1"/>
  <c r="AC42" i="10" a="1"/>
  <c r="AC42" i="10" s="1"/>
  <c r="AD42" i="10" a="1"/>
  <c r="AD42" i="10" s="1"/>
  <c r="AC43" i="10" a="1"/>
  <c r="AC43" i="10" s="1"/>
  <c r="AD43" i="10" a="1"/>
  <c r="AD43" i="10" s="1"/>
  <c r="AA44" i="10" a="1"/>
  <c r="AA44" i="10" s="1"/>
  <c r="AB44" i="10" a="1"/>
  <c r="AB44" i="10" s="1"/>
  <c r="AC44" i="10" a="1"/>
  <c r="AC44" i="10" s="1"/>
  <c r="AD44" i="10" a="1"/>
  <c r="AD44" i="10" s="1"/>
  <c r="AA45" i="10" a="1"/>
  <c r="AA45" i="10" s="1"/>
  <c r="AB45" i="10" a="1"/>
  <c r="AB45" i="10" s="1"/>
  <c r="AC45" i="10" a="1"/>
  <c r="AC45" i="10" s="1"/>
  <c r="AD45" i="10" a="1"/>
  <c r="AD45" i="10" s="1"/>
  <c r="AC46" i="10" a="1"/>
  <c r="AC46" i="10" s="1"/>
  <c r="AD46" i="10" a="1"/>
  <c r="AD46" i="10" s="1"/>
  <c r="AB47" i="10" a="1"/>
  <c r="AB47" i="10" s="1"/>
  <c r="AC47" i="10" a="1"/>
  <c r="AC47" i="10" s="1"/>
  <c r="AD47" i="10" a="1"/>
  <c r="AD47" i="10" s="1"/>
  <c r="AA48" i="10" a="1"/>
  <c r="AA48" i="10" s="1"/>
  <c r="AB48" i="10" a="1"/>
  <c r="AB48" i="10" s="1"/>
  <c r="AC48" i="10" a="1"/>
  <c r="AC48" i="10" s="1"/>
  <c r="AD48" i="10" a="1"/>
  <c r="AD48" i="10" s="1"/>
  <c r="AA49" i="10" a="1"/>
  <c r="AA49" i="10" s="1"/>
  <c r="AB49" i="10" a="1"/>
  <c r="AB49" i="10" s="1"/>
  <c r="AD49" i="10" a="1"/>
  <c r="AD49" i="10" s="1"/>
  <c r="AB50" i="10" a="1"/>
  <c r="AB50" i="10" s="1"/>
  <c r="AC50" i="10" a="1"/>
  <c r="AC50" i="10" s="1"/>
  <c r="AD50" i="10" a="1"/>
  <c r="AD50" i="10" s="1"/>
  <c r="AB51" i="10" a="1"/>
  <c r="AB51" i="10" s="1"/>
  <c r="AC51" i="10" a="1"/>
  <c r="AC51" i="10" s="1"/>
  <c r="AD51" i="10" a="1"/>
  <c r="AD51" i="10" s="1"/>
  <c r="AA52" i="10" a="1"/>
  <c r="AA52" i="10" s="1"/>
  <c r="AB52" i="10" a="1"/>
  <c r="AB52" i="10" s="1"/>
  <c r="AC52" i="10" a="1"/>
  <c r="AC52" i="10" s="1"/>
  <c r="AD52" i="10" a="1"/>
  <c r="AD52" i="10" s="1"/>
  <c r="AA53" i="10" a="1"/>
  <c r="AA53" i="10" s="1"/>
  <c r="AB53" i="10" a="1"/>
  <c r="AB53" i="10" s="1"/>
  <c r="AC53" i="10" a="1"/>
  <c r="AC53" i="10" s="1"/>
  <c r="AD53" i="10" a="1"/>
  <c r="AD53" i="10" s="1"/>
  <c r="AA54" i="10" a="1"/>
  <c r="AA54" i="10" s="1"/>
  <c r="AB54" i="10" a="1"/>
  <c r="AB54" i="10" s="1"/>
  <c r="AC54" i="10" a="1"/>
  <c r="AC54" i="10" s="1"/>
  <c r="AD54" i="10" a="1"/>
  <c r="AD54" i="10" s="1"/>
  <c r="AB55" i="10" a="1"/>
  <c r="AB55" i="10" s="1"/>
  <c r="AC55" i="10" a="1"/>
  <c r="AC55" i="10" s="1"/>
  <c r="AD55" i="10" a="1"/>
  <c r="AD55" i="10" s="1"/>
  <c r="AA56" i="10" a="1"/>
  <c r="AA56" i="10" s="1"/>
  <c r="AB56" i="10" a="1"/>
  <c r="AB56" i="10" s="1"/>
  <c r="AC56" i="10" a="1"/>
  <c r="AC56" i="10" s="1"/>
  <c r="AD56" i="10" a="1"/>
  <c r="AD56" i="10" s="1"/>
  <c r="AA57" i="10" a="1"/>
  <c r="AA57" i="10" s="1"/>
  <c r="AB57" i="10" a="1"/>
  <c r="AB57" i="10" s="1"/>
  <c r="AC57" i="10" a="1"/>
  <c r="AC57" i="10" s="1"/>
  <c r="AB58" i="10" a="1"/>
  <c r="AB58" i="10" s="1"/>
  <c r="AC58" i="10" a="1"/>
  <c r="AC58" i="10" s="1"/>
  <c r="AD58" i="10" a="1"/>
  <c r="AD58" i="10" s="1"/>
  <c r="AA59" i="10" a="1"/>
  <c r="AA59" i="10" s="1"/>
  <c r="AB59" i="10" a="1"/>
  <c r="AB59" i="10" s="1"/>
  <c r="AC59" i="10" a="1"/>
  <c r="AC59" i="10" s="1"/>
  <c r="AD59" i="10" a="1"/>
  <c r="AD59" i="10" s="1"/>
  <c r="AA60" i="10" a="1"/>
  <c r="AA60" i="10" s="1"/>
  <c r="AB60" i="10" a="1"/>
  <c r="AB60" i="10" s="1"/>
  <c r="AC60" i="10" a="1"/>
  <c r="AC60" i="10" s="1"/>
  <c r="AD60" i="10" a="1"/>
  <c r="AD60" i="10" s="1"/>
  <c r="AA61" i="10" a="1"/>
  <c r="AA61" i="10" s="1"/>
  <c r="AB61" i="10" a="1"/>
  <c r="AB61" i="10" s="1"/>
  <c r="AC61" i="10" a="1"/>
  <c r="AC61" i="10" s="1"/>
  <c r="AD61" i="10" a="1"/>
  <c r="AD61" i="10" s="1"/>
  <c r="AB62" i="10" a="1"/>
  <c r="AB62" i="10" s="1"/>
  <c r="AC62" i="10" a="1"/>
  <c r="AC62" i="10" s="1"/>
  <c r="AD62" i="10" a="1"/>
  <c r="AD62" i="10" s="1"/>
  <c r="AA63" i="10" a="1"/>
  <c r="AA63" i="10" s="1"/>
  <c r="AB63" i="10" a="1"/>
  <c r="AB63" i="10" s="1"/>
  <c r="AC63" i="10" a="1"/>
  <c r="AC63" i="10" s="1"/>
  <c r="AD63" i="10" a="1"/>
  <c r="AD63" i="10" s="1"/>
  <c r="AB64" i="10" a="1"/>
  <c r="AB64" i="10" s="1"/>
  <c r="AC64" i="10" a="1"/>
  <c r="AC64" i="10" s="1"/>
  <c r="AD64" i="10" a="1"/>
  <c r="AD64" i="10" s="1"/>
  <c r="AA65" i="10" a="1"/>
  <c r="AA65" i="10" s="1"/>
  <c r="AB65" i="10" a="1"/>
  <c r="AB65" i="10" s="1"/>
  <c r="AC65" i="10" a="1"/>
  <c r="AC65" i="10" s="1"/>
  <c r="AD65" i="10" a="1"/>
  <c r="AD65" i="10" s="1"/>
  <c r="AA66" i="10" a="1"/>
  <c r="AA66" i="10" s="1"/>
  <c r="AD66" i="10" a="1"/>
  <c r="AD66" i="10" s="1"/>
  <c r="AA67" i="10" a="1"/>
  <c r="AA67" i="10" s="1"/>
  <c r="AC67" i="10" a="1"/>
  <c r="AC67" i="10" s="1"/>
  <c r="AD67" i="10" a="1"/>
  <c r="AD67" i="10" s="1"/>
  <c r="AA68" i="10" a="1"/>
  <c r="AA68" i="10" s="1"/>
  <c r="AB68" i="10" a="1"/>
  <c r="AB68" i="10" s="1"/>
  <c r="AC68" i="10" a="1"/>
  <c r="AC68" i="10" s="1"/>
  <c r="AD68" i="10" a="1"/>
  <c r="AD68" i="10" s="1"/>
  <c r="AA69" i="10" a="1"/>
  <c r="AA69" i="10" s="1"/>
  <c r="AB69" i="10" a="1"/>
  <c r="AB69" i="10" s="1"/>
  <c r="AC69" i="10" a="1"/>
  <c r="AC69" i="10" s="1"/>
  <c r="AD69" i="10" a="1"/>
  <c r="AD69" i="10" s="1"/>
  <c r="AC70" i="10" a="1"/>
  <c r="AC70" i="10" s="1"/>
  <c r="AD70" i="10" a="1"/>
  <c r="AD70" i="10" s="1"/>
  <c r="AB71" i="10" a="1"/>
  <c r="AB71" i="10" s="1"/>
  <c r="AC71" i="10" a="1"/>
  <c r="AC71" i="10" s="1"/>
  <c r="AD71" i="10" a="1"/>
  <c r="AD71" i="10" s="1"/>
  <c r="AA72" i="10" a="1"/>
  <c r="AA72" i="10" s="1"/>
  <c r="AB72" i="10" a="1"/>
  <c r="AB72" i="10" s="1"/>
  <c r="AC72" i="10" a="1"/>
  <c r="AC72" i="10" s="1"/>
  <c r="AD72" i="10" a="1"/>
  <c r="AD72" i="10" s="1"/>
  <c r="AA73" i="10" a="1"/>
  <c r="AA73" i="10" s="1"/>
  <c r="AC73" i="10" a="1"/>
  <c r="AC73" i="10" s="1"/>
  <c r="AD73" i="10" a="1"/>
  <c r="AD73" i="10" s="1"/>
  <c r="AA74" i="10" a="1"/>
  <c r="AA74" i="10" s="1"/>
  <c r="AB74" i="10" a="1"/>
  <c r="AB74" i="10" s="1"/>
  <c r="AC74" i="10" a="1"/>
  <c r="AC74" i="10" s="1"/>
  <c r="AD74" i="10" a="1"/>
  <c r="AD74" i="10" s="1"/>
  <c r="AA75" i="10" a="1"/>
  <c r="AA75" i="10" s="1"/>
  <c r="AB75" i="10" a="1"/>
  <c r="AB75" i="10" s="1"/>
  <c r="AD75" i="10" a="1"/>
  <c r="AD75" i="10" s="1"/>
  <c r="AA76" i="10" a="1"/>
  <c r="AA76" i="10" s="1"/>
  <c r="AB76" i="10" a="1"/>
  <c r="AB76" i="10" s="1"/>
  <c r="AA77" i="10" a="1"/>
  <c r="AA77" i="10" s="1"/>
  <c r="AC77" i="10" a="1"/>
  <c r="AC77" i="10" s="1"/>
  <c r="AD77" i="10" a="1"/>
  <c r="AD77" i="10" s="1"/>
  <c r="AA78" i="10" a="1"/>
  <c r="AA78" i="10" s="1"/>
  <c r="AB78" i="10" a="1"/>
  <c r="AB78" i="10" s="1"/>
  <c r="AC78" i="10" a="1"/>
  <c r="AC78" i="10" s="1"/>
  <c r="AD78" i="10" a="1"/>
  <c r="AD78" i="10" s="1"/>
  <c r="AA79" i="10" a="1"/>
  <c r="AA79" i="10" s="1"/>
  <c r="AB79" i="10" a="1"/>
  <c r="AB79" i="10" s="1"/>
  <c r="AC79" i="10" a="1"/>
  <c r="AC79" i="10" s="1"/>
  <c r="AD79" i="10" a="1"/>
  <c r="AD79" i="10" s="1"/>
  <c r="AA80" i="10" a="1"/>
  <c r="AA80" i="10" s="1"/>
  <c r="AC80" i="10" a="1"/>
  <c r="AC80" i="10" s="1"/>
  <c r="AD80" i="10" a="1"/>
  <c r="AD80" i="10" s="1"/>
  <c r="AA81" i="10" a="1"/>
  <c r="AA81" i="10" s="1"/>
  <c r="AC81" i="10" a="1"/>
  <c r="AC81" i="10" s="1"/>
  <c r="AD81" i="10" a="1"/>
  <c r="AD81" i="10" s="1"/>
  <c r="AA82" i="10" a="1"/>
  <c r="AA82" i="10" s="1"/>
  <c r="AC82" i="10" a="1"/>
  <c r="AC82" i="10" s="1"/>
  <c r="AD82" i="10" a="1"/>
  <c r="AD82" i="10" s="1"/>
  <c r="AA83" i="10" a="1"/>
  <c r="AA83" i="10" s="1"/>
  <c r="AB83" i="10" a="1"/>
  <c r="AB83" i="10" s="1"/>
  <c r="AC83" i="10" a="1"/>
  <c r="AC83" i="10" s="1"/>
  <c r="AD83" i="10" a="1"/>
  <c r="AD83" i="10" s="1"/>
  <c r="AB84" i="10" a="1"/>
  <c r="AB84" i="10" s="1"/>
  <c r="AC84" i="10" a="1"/>
  <c r="AC84" i="10" s="1"/>
  <c r="AD84" i="10" a="1"/>
  <c r="AD84" i="10" s="1"/>
  <c r="AA85" i="10" a="1"/>
  <c r="AA85" i="10" s="1"/>
  <c r="AB85" i="10" a="1"/>
  <c r="AB85" i="10" s="1"/>
  <c r="AC85" i="10" a="1"/>
  <c r="AC85" i="10" s="1"/>
  <c r="AD85" i="10" a="1"/>
  <c r="AD85" i="10" s="1"/>
  <c r="AB86" i="10" a="1"/>
  <c r="AB86" i="10" s="1"/>
  <c r="AC86" i="10" a="1"/>
  <c r="AC86" i="10" s="1"/>
  <c r="AD86" i="10" a="1"/>
  <c r="AD86" i="10" s="1"/>
  <c r="AA87" i="10" a="1"/>
  <c r="AA87" i="10" s="1"/>
  <c r="AC87" i="10" a="1"/>
  <c r="AC87" i="10" s="1"/>
  <c r="AD87" i="10" a="1"/>
  <c r="AD87" i="10" s="1"/>
  <c r="AA88" i="10" a="1"/>
  <c r="AA88" i="10" s="1"/>
  <c r="AB88" i="10" a="1"/>
  <c r="AB88" i="10" s="1"/>
  <c r="AC88" i="10" a="1"/>
  <c r="AC88" i="10" s="1"/>
  <c r="AD88" i="10" a="1"/>
  <c r="AD88" i="10" s="1"/>
  <c r="AA89" i="10" a="1"/>
  <c r="AA89" i="10" s="1"/>
  <c r="AB89" i="10" a="1"/>
  <c r="AB89" i="10" s="1"/>
  <c r="AC89" i="10" a="1"/>
  <c r="AC89" i="10" s="1"/>
  <c r="AD89" i="10" a="1"/>
  <c r="AD89" i="10" s="1"/>
  <c r="AA90" i="10" a="1"/>
  <c r="AA90" i="10" s="1"/>
  <c r="AB90" i="10" a="1"/>
  <c r="AB90" i="10" s="1"/>
  <c r="AC90" i="10" a="1"/>
  <c r="AC90" i="10" s="1"/>
  <c r="AD90" i="10" a="1"/>
  <c r="AD90" i="10" s="1"/>
  <c r="AA91" i="10" a="1"/>
  <c r="AA91" i="10" s="1"/>
  <c r="AC91" i="10" a="1"/>
  <c r="AC91" i="10" s="1"/>
  <c r="AD91" i="10" a="1"/>
  <c r="AD91" i="10" s="1"/>
  <c r="AA92" i="10" a="1"/>
  <c r="AA92" i="10" s="1"/>
  <c r="AB92" i="10" a="1"/>
  <c r="AB92" i="10" s="1"/>
  <c r="AC92" i="10" a="1"/>
  <c r="AC92" i="10" s="1"/>
  <c r="AD92" i="10" a="1"/>
  <c r="AD92" i="10" s="1"/>
  <c r="AA93" i="10" a="1"/>
  <c r="AA93" i="10" s="1"/>
  <c r="AC93" i="10" a="1"/>
  <c r="AC93" i="10" s="1"/>
  <c r="AD93" i="10" a="1"/>
  <c r="AD93" i="10" s="1"/>
  <c r="AA94" i="10" a="1"/>
  <c r="AA94" i="10" s="1"/>
  <c r="AB94" i="10" a="1"/>
  <c r="AB94" i="10" s="1"/>
  <c r="AC94" i="10" a="1"/>
  <c r="AC94" i="10" s="1"/>
  <c r="AD94" i="10" a="1"/>
  <c r="AD94" i="10" s="1"/>
  <c r="AA95" i="10" a="1"/>
  <c r="AA95" i="10" s="1"/>
  <c r="AB95" i="10" a="1"/>
  <c r="AB95" i="10" s="1"/>
  <c r="AC95" i="10" a="1"/>
  <c r="AC95" i="10" s="1"/>
  <c r="AD95" i="10" a="1"/>
  <c r="AD95" i="10" s="1"/>
  <c r="AA96" i="10" a="1"/>
  <c r="AA96" i="10" s="1"/>
  <c r="AB96" i="10" a="1"/>
  <c r="AB96" i="10" s="1"/>
  <c r="AC96" i="10" a="1"/>
  <c r="AC96" i="10" s="1"/>
  <c r="AD96" i="10" a="1"/>
  <c r="AD96" i="10" s="1"/>
  <c r="AA97" i="10" a="1"/>
  <c r="AA97" i="10" s="1"/>
  <c r="AB97" i="10" a="1"/>
  <c r="AB97" i="10" s="1"/>
  <c r="AC97" i="10" a="1"/>
  <c r="AC97" i="10" s="1"/>
  <c r="AD97" i="10" a="1"/>
  <c r="AD97" i="10" s="1"/>
  <c r="AA98" i="10" a="1"/>
  <c r="AA98" i="10" s="1"/>
  <c r="AC98" i="10" a="1"/>
  <c r="AC98" i="10" s="1"/>
  <c r="AD98" i="10" a="1"/>
  <c r="AD98" i="10" s="1"/>
  <c r="AD99" i="10" a="1"/>
  <c r="AD99" i="10" s="1"/>
  <c r="AA100" i="10" a="1"/>
  <c r="AA100" i="10" s="1"/>
  <c r="AB100" i="10" a="1"/>
  <c r="AB100" i="10" s="1"/>
  <c r="AC100" i="10" a="1"/>
  <c r="AC100" i="10" s="1"/>
  <c r="AD100" i="10" a="1"/>
  <c r="AD100" i="10" s="1"/>
  <c r="AC101" i="10" a="1"/>
  <c r="AC101" i="10" s="1"/>
  <c r="AD101" i="10" a="1"/>
  <c r="AD101" i="10" s="1"/>
  <c r="AB102" i="10" a="1"/>
  <c r="AB102" i="10" s="1"/>
  <c r="AC102" i="10" a="1"/>
  <c r="AC102" i="10" s="1"/>
  <c r="AC103" i="10" a="1"/>
  <c r="AC103" i="10" s="1"/>
  <c r="AD103" i="10" a="1"/>
  <c r="AD103" i="10" s="1"/>
  <c r="AD104" i="10" a="1"/>
  <c r="AD104" i="10" s="1"/>
  <c r="AA105" i="10" a="1"/>
  <c r="AA105" i="10" s="1"/>
  <c r="AB105" i="10" a="1"/>
  <c r="AB105" i="10" s="1"/>
  <c r="AC105" i="10" a="1"/>
  <c r="AC105" i="10" s="1"/>
  <c r="AD105" i="10" a="1"/>
  <c r="AD105" i="10" s="1"/>
  <c r="AA106" i="10" a="1"/>
  <c r="AA106" i="10" s="1"/>
  <c r="AB106" i="10" a="1"/>
  <c r="AB106" i="10" s="1"/>
  <c r="AC106" i="10" a="1"/>
  <c r="AC106" i="10" s="1"/>
  <c r="AD106" i="10" a="1"/>
  <c r="AD106" i="10" s="1"/>
  <c r="AA107" i="10" a="1"/>
  <c r="AA107" i="10" s="1"/>
  <c r="AB107" i="10" a="1"/>
  <c r="AB107" i="10" s="1"/>
  <c r="AC107" i="10" a="1"/>
  <c r="AC107" i="10" s="1"/>
  <c r="AD107" i="10" a="1"/>
  <c r="AD107" i="10" s="1"/>
  <c r="AA108" i="10" a="1"/>
  <c r="AA108" i="10" s="1"/>
  <c r="AB108" i="10" a="1"/>
  <c r="AB108" i="10" s="1"/>
  <c r="AC108" i="10" a="1"/>
  <c r="AC108" i="10" s="1"/>
  <c r="AD108" i="10" a="1"/>
  <c r="AD108" i="10" s="1"/>
  <c r="AA109" i="10" a="1"/>
  <c r="AA109" i="10" s="1"/>
  <c r="AB109" i="10" a="1"/>
  <c r="AB109" i="10" s="1"/>
  <c r="AC109" i="10" a="1"/>
  <c r="AC109" i="10" s="1"/>
  <c r="AD109" i="10" a="1"/>
  <c r="AD109" i="10" s="1"/>
  <c r="AA110" i="10" a="1"/>
  <c r="AA110" i="10" s="1"/>
  <c r="AB110" i="10" a="1"/>
  <c r="AB110" i="10" s="1"/>
  <c r="AC110" i="10" a="1"/>
  <c r="AC110" i="10" s="1"/>
  <c r="AD110" i="10" a="1"/>
  <c r="AD110" i="10" s="1"/>
  <c r="AA111" i="10" a="1"/>
  <c r="AA111" i="10" s="1"/>
  <c r="AB111" i="10" a="1"/>
  <c r="AB111" i="10" s="1"/>
  <c r="AC111" i="10" a="1"/>
  <c r="AC111" i="10" s="1"/>
  <c r="AD111" i="10" a="1"/>
  <c r="AD111" i="10" s="1"/>
  <c r="AB112" i="10" a="1"/>
  <c r="AB112" i="10" s="1"/>
  <c r="AC112" i="10" a="1"/>
  <c r="AC112" i="10" s="1"/>
  <c r="AD112" i="10" a="1"/>
  <c r="AD112" i="10" s="1"/>
  <c r="AB113" i="10" a="1"/>
  <c r="AB113" i="10" s="1"/>
  <c r="AC113" i="10" a="1"/>
  <c r="AC113" i="10" s="1"/>
  <c r="AD113" i="10" a="1"/>
  <c r="AD113" i="10" s="1"/>
  <c r="AA114" i="10" a="1"/>
  <c r="AA114" i="10" s="1"/>
  <c r="AC114" i="10" a="1"/>
  <c r="AC114" i="10" s="1"/>
  <c r="AD114" i="10" a="1"/>
  <c r="AD114" i="10" s="1"/>
  <c r="AC115" i="10" a="1"/>
  <c r="AC115" i="10" s="1"/>
  <c r="AD115" i="10" a="1"/>
  <c r="AD115" i="10" s="1"/>
  <c r="AA116" i="10" a="1"/>
  <c r="AA116" i="10" s="1"/>
  <c r="AC116" i="10" a="1"/>
  <c r="AC116" i="10" s="1"/>
  <c r="AD116" i="10" a="1"/>
  <c r="AD116" i="10" s="1"/>
  <c r="AA117" i="10" a="1"/>
  <c r="AA117" i="10" s="1"/>
  <c r="AB117" i="10" a="1"/>
  <c r="AB117" i="10" s="1"/>
  <c r="AC117" i="10" a="1"/>
  <c r="AC117" i="10" s="1"/>
  <c r="AD117" i="10" a="1"/>
  <c r="AD117" i="10" s="1"/>
  <c r="AA118" i="10" a="1"/>
  <c r="AA118" i="10" s="1"/>
  <c r="AC118" i="10" a="1"/>
  <c r="AC118" i="10" s="1"/>
  <c r="AD118" i="10" a="1"/>
  <c r="AD118" i="10" s="1"/>
  <c r="AA119" i="10" a="1"/>
  <c r="AA119" i="10" s="1"/>
  <c r="AB119" i="10" a="1"/>
  <c r="AB119" i="10" s="1"/>
  <c r="AC119" i="10" a="1"/>
  <c r="AC119" i="10" s="1"/>
  <c r="AD119" i="10" a="1"/>
  <c r="AD119" i="10" s="1"/>
  <c r="AB120" i="10" a="1"/>
  <c r="AB120" i="10" s="1"/>
  <c r="AC120" i="10" a="1"/>
  <c r="AC120" i="10" s="1"/>
  <c r="AD120" i="10" a="1"/>
  <c r="AD120" i="10" s="1"/>
  <c r="AB121" i="10" a="1"/>
  <c r="AB121" i="10" s="1"/>
  <c r="AC121" i="10" a="1"/>
  <c r="AC121" i="10" s="1"/>
  <c r="AD121" i="10" a="1"/>
  <c r="AD121" i="10" s="1"/>
  <c r="AA122" i="10" a="1"/>
  <c r="AA122" i="10" s="1"/>
  <c r="AB122" i="10" a="1"/>
  <c r="AB122" i="10" s="1"/>
  <c r="AC122" i="10" a="1"/>
  <c r="AC122" i="10" s="1"/>
  <c r="AD122" i="10" a="1"/>
  <c r="AD122" i="10" s="1"/>
  <c r="AA123" i="10" a="1"/>
  <c r="AA123" i="10" s="1"/>
  <c r="AB123" i="10" a="1"/>
  <c r="AB123" i="10" s="1"/>
  <c r="AC123" i="10" a="1"/>
  <c r="AC123" i="10" s="1"/>
  <c r="AD123" i="10" a="1"/>
  <c r="AD123" i="10" s="1"/>
  <c r="AA124" i="10" a="1"/>
  <c r="AA124" i="10" s="1"/>
  <c r="AB124" i="10" a="1"/>
  <c r="AB124" i="10" s="1"/>
  <c r="AC124" i="10" a="1"/>
  <c r="AC124" i="10" s="1"/>
  <c r="AD124" i="10" a="1"/>
  <c r="AD124" i="10" s="1"/>
  <c r="AA125" i="10" a="1"/>
  <c r="AA125" i="10" s="1"/>
  <c r="AC125" i="10" a="1"/>
  <c r="AC125" i="10" s="1"/>
  <c r="AD125" i="10" a="1"/>
  <c r="AD125" i="10" s="1"/>
  <c r="AA126" i="10" a="1"/>
  <c r="AA126" i="10" s="1"/>
  <c r="AB126" i="10" a="1"/>
  <c r="AB126" i="10" s="1"/>
  <c r="AC126" i="10" a="1"/>
  <c r="AC126" i="10" s="1"/>
  <c r="AD126" i="10" a="1"/>
  <c r="AD126" i="10" s="1"/>
  <c r="AB127" i="10" a="1"/>
  <c r="AB127" i="10" s="1"/>
  <c r="AC127" i="10" a="1"/>
  <c r="AC127" i="10" s="1"/>
  <c r="AB128" i="10" a="1"/>
  <c r="AB128" i="10" s="1"/>
  <c r="AC128" i="10" a="1"/>
  <c r="AC128" i="10" s="1"/>
  <c r="AD128" i="10" a="1"/>
  <c r="AD128" i="10" s="1"/>
  <c r="AA129" i="10" a="1"/>
  <c r="AA129" i="10" s="1"/>
  <c r="AB129" i="10" a="1"/>
  <c r="AB129" i="10" s="1"/>
  <c r="AC129" i="10" a="1"/>
  <c r="AC129" i="10" s="1"/>
  <c r="AD129" i="10" a="1"/>
  <c r="AD129" i="10" s="1"/>
  <c r="AA130" i="10" a="1"/>
  <c r="AA130" i="10" s="1"/>
  <c r="AB130" i="10" a="1"/>
  <c r="AB130" i="10" s="1"/>
  <c r="AC130" i="10" a="1"/>
  <c r="AC130" i="10" s="1"/>
  <c r="AD130" i="10" a="1"/>
  <c r="AD130" i="10" s="1"/>
  <c r="AA131" i="10" a="1"/>
  <c r="AA131" i="10" s="1"/>
  <c r="AB131" i="10" a="1"/>
  <c r="AB131" i="10" s="1"/>
  <c r="AC131" i="10" a="1"/>
  <c r="AC131" i="10" s="1"/>
  <c r="AD131" i="10" a="1"/>
  <c r="AD131" i="10" s="1"/>
  <c r="AA132" i="10" a="1"/>
  <c r="AA132" i="10" s="1"/>
  <c r="AB132" i="10" a="1"/>
  <c r="AB132" i="10" s="1"/>
  <c r="AD132" i="10" a="1"/>
  <c r="AD132" i="10" s="1"/>
  <c r="AA133" i="10" a="1"/>
  <c r="AA133" i="10" s="1"/>
  <c r="AB133" i="10" a="1"/>
  <c r="AB133" i="10" s="1"/>
  <c r="AC133" i="10" a="1"/>
  <c r="AC133" i="10" s="1"/>
  <c r="AD133" i="10" a="1"/>
  <c r="AD133" i="10" s="1"/>
  <c r="AA134" i="10" a="1"/>
  <c r="AA134" i="10" s="1"/>
  <c r="AB134" i="10" a="1"/>
  <c r="AB134" i="10" s="1"/>
  <c r="AC134" i="10" a="1"/>
  <c r="AC134" i="10" s="1"/>
  <c r="AD134" i="10" a="1"/>
  <c r="AD134" i="10" s="1"/>
  <c r="AA135" i="10" a="1"/>
  <c r="AA135" i="10" s="1"/>
  <c r="AC135" i="10" a="1"/>
  <c r="AC135" i="10" s="1"/>
  <c r="AD135" i="10" a="1"/>
  <c r="AD135" i="10" s="1"/>
  <c r="AA136" i="10" a="1"/>
  <c r="AA136" i="10" s="1"/>
  <c r="AB136" i="10" a="1"/>
  <c r="AB136" i="10" s="1"/>
  <c r="AC136" i="10" a="1"/>
  <c r="AC136" i="10" s="1"/>
  <c r="AD136" i="10" a="1"/>
  <c r="AD136" i="10" s="1"/>
  <c r="AB137" i="10" a="1"/>
  <c r="AB137" i="10" s="1"/>
  <c r="AC137" i="10" a="1"/>
  <c r="AC137" i="10" s="1"/>
  <c r="AD137" i="10" a="1"/>
  <c r="AD137" i="10" s="1"/>
  <c r="AB138" i="10" a="1"/>
  <c r="AB138" i="10" s="1"/>
  <c r="AC138" i="10" a="1"/>
  <c r="AC138" i="10" s="1"/>
  <c r="AD138" i="10" a="1"/>
  <c r="AD138" i="10" s="1"/>
  <c r="AD139" i="10" a="1"/>
  <c r="AD139" i="10" s="1"/>
  <c r="AB140" i="10" a="1"/>
  <c r="AB140" i="10" s="1"/>
  <c r="AC140" i="10" a="1"/>
  <c r="AC140" i="10" s="1"/>
  <c r="AD140" i="10" a="1"/>
  <c r="AD140" i="10" s="1"/>
  <c r="AA141" i="10" a="1"/>
  <c r="AA141" i="10" s="1"/>
  <c r="AB141" i="10" a="1"/>
  <c r="AB141" i="10" s="1"/>
  <c r="AC141" i="10" a="1"/>
  <c r="AC141" i="10" s="1"/>
  <c r="AD141" i="10" a="1"/>
  <c r="AD141" i="10" s="1"/>
  <c r="AB142" i="10" a="1"/>
  <c r="AB142" i="10" s="1"/>
  <c r="AC142" i="10" a="1"/>
  <c r="AC142" i="10" s="1"/>
  <c r="AD142" i="10" a="1"/>
  <c r="AD142" i="10" s="1"/>
  <c r="AB143" i="10" a="1"/>
  <c r="AB143" i="10" s="1"/>
  <c r="AC143" i="10" a="1"/>
  <c r="AC143" i="10" s="1"/>
  <c r="AD143" i="10" a="1"/>
  <c r="AD143" i="10" s="1"/>
  <c r="AA144" i="10" a="1"/>
  <c r="AA144" i="10" s="1"/>
  <c r="AC144" i="10" a="1"/>
  <c r="AC144" i="10" s="1"/>
  <c r="AD144" i="10" a="1"/>
  <c r="AD144" i="10" s="1"/>
  <c r="AA145" i="10" a="1"/>
  <c r="AA145" i="10" s="1"/>
  <c r="AB145" i="10" a="1"/>
  <c r="AB145" i="10" s="1"/>
  <c r="AC145" i="10" a="1"/>
  <c r="AC145" i="10" s="1"/>
  <c r="AD145" i="10" a="1"/>
  <c r="AD145" i="10" s="1"/>
  <c r="AB146" i="10" a="1"/>
  <c r="AB146" i="10" s="1"/>
  <c r="AC146" i="10" a="1"/>
  <c r="AC146" i="10" s="1"/>
  <c r="AD146" i="10" a="1"/>
  <c r="AD146" i="10" s="1"/>
  <c r="AA147" i="10" a="1"/>
  <c r="AA147" i="10" s="1"/>
  <c r="AB147" i="10" a="1"/>
  <c r="AB147" i="10" s="1"/>
  <c r="AC147" i="10" a="1"/>
  <c r="AC147" i="10" s="1"/>
  <c r="AD147" i="10" a="1"/>
  <c r="AD147" i="10" s="1"/>
  <c r="AA148" i="10" a="1"/>
  <c r="AA148" i="10" s="1"/>
  <c r="AC148" i="10" a="1"/>
  <c r="AC148" i="10" s="1"/>
  <c r="AD148" i="10" a="1"/>
  <c r="AD148" i="10" s="1"/>
  <c r="AA149" i="10" a="1"/>
  <c r="AA149" i="10" s="1"/>
  <c r="AC149" i="10" a="1"/>
  <c r="AC149" i="10" s="1"/>
  <c r="AD149" i="10" a="1"/>
  <c r="AD149" i="10" s="1"/>
  <c r="AA150" i="10" a="1"/>
  <c r="AA150" i="10" s="1"/>
  <c r="AB150" i="10" a="1"/>
  <c r="AB150" i="10" s="1"/>
  <c r="AC150" i="10" a="1"/>
  <c r="AC150" i="10" s="1"/>
  <c r="AD150" i="10" a="1"/>
  <c r="AD150" i="10" s="1"/>
  <c r="AA151" i="10" a="1"/>
  <c r="AA151" i="10" s="1"/>
  <c r="AB151" i="10" a="1"/>
  <c r="AB151" i="10" s="1"/>
  <c r="AC151" i="10" a="1"/>
  <c r="AC151" i="10" s="1"/>
  <c r="AD151" i="10" a="1"/>
  <c r="AD151" i="10" s="1"/>
  <c r="AC152" i="10" a="1"/>
  <c r="AC152" i="10" s="1"/>
  <c r="AD152" i="10" a="1"/>
  <c r="AD152" i="10" s="1"/>
  <c r="AB153" i="10" a="1"/>
  <c r="AB153" i="10" s="1"/>
  <c r="AC153" i="10" a="1"/>
  <c r="AC153" i="10" s="1"/>
  <c r="AD153" i="10" a="1"/>
  <c r="AD153" i="10" s="1"/>
  <c r="AA154" i="10" a="1"/>
  <c r="AA154" i="10" s="1"/>
  <c r="AB154" i="10" a="1"/>
  <c r="AB154" i="10" s="1"/>
  <c r="AC154" i="10" a="1"/>
  <c r="AC154" i="10" s="1"/>
  <c r="AD154" i="10" a="1"/>
  <c r="AD154" i="10" s="1"/>
  <c r="AA155" i="10" a="1"/>
  <c r="AA155" i="10" s="1"/>
  <c r="AB155" i="10" a="1"/>
  <c r="AB155" i="10" s="1"/>
  <c r="AC155" i="10" a="1"/>
  <c r="AC155" i="10" s="1"/>
  <c r="AD155" i="10" a="1"/>
  <c r="AD155" i="10" s="1"/>
  <c r="AA156" i="10" a="1"/>
  <c r="AA156" i="10" s="1"/>
  <c r="AB156" i="10" a="1"/>
  <c r="AB156" i="10" s="1"/>
  <c r="AC156" i="10" a="1"/>
  <c r="AC156" i="10" s="1"/>
  <c r="AD156" i="10" a="1"/>
  <c r="AD156" i="10" s="1"/>
  <c r="AA157" i="10" a="1"/>
  <c r="AA157" i="10" s="1"/>
  <c r="AB157" i="10" a="1"/>
  <c r="AB157" i="10" s="1"/>
  <c r="AC157" i="10" a="1"/>
  <c r="AC157" i="10" s="1"/>
  <c r="AD157" i="10" a="1"/>
  <c r="AD157" i="10" s="1"/>
  <c r="AC158" i="10" a="1"/>
  <c r="AC158" i="10" s="1"/>
  <c r="AD158" i="10" a="1"/>
  <c r="AD158" i="10" s="1"/>
  <c r="AC159" i="10" a="1"/>
  <c r="AC159" i="10" s="1"/>
  <c r="AD159" i="10" a="1"/>
  <c r="AD159" i="10" s="1"/>
  <c r="AB160" i="10" a="1"/>
  <c r="AB160" i="10" s="1"/>
  <c r="AC160" i="10" a="1"/>
  <c r="AC160" i="10" s="1"/>
  <c r="AD160" i="10" a="1"/>
  <c r="AD160" i="10" s="1"/>
  <c r="AA161" i="10" a="1"/>
  <c r="AA161" i="10" s="1"/>
  <c r="AC161" i="10" a="1"/>
  <c r="AC161" i="10" s="1"/>
  <c r="AD161" i="10" a="1"/>
  <c r="AD161" i="10" s="1"/>
  <c r="AB162" i="10" a="1"/>
  <c r="AB162" i="10" s="1"/>
  <c r="AC162" i="10" a="1"/>
  <c r="AC162" i="10" s="1"/>
  <c r="AD162" i="10" a="1"/>
  <c r="AD162" i="10" s="1"/>
  <c r="AA163" i="10" a="1"/>
  <c r="AA163" i="10" s="1"/>
  <c r="AC163" i="10" a="1"/>
  <c r="AC163" i="10" s="1"/>
  <c r="AD163" i="10" a="1"/>
  <c r="AD163" i="10" s="1"/>
  <c r="AA164" i="10" a="1"/>
  <c r="AA164" i="10" s="1"/>
  <c r="AC164" i="10" a="1"/>
  <c r="AC164" i="10" s="1"/>
  <c r="AD164" i="10" a="1"/>
  <c r="AD164" i="10" s="1"/>
  <c r="AA165" i="10" a="1"/>
  <c r="AA165" i="10" s="1"/>
  <c r="AB165" i="10" a="1"/>
  <c r="AB165" i="10" s="1"/>
  <c r="AC165" i="10" a="1"/>
  <c r="AC165" i="10" s="1"/>
  <c r="AD165" i="10" a="1"/>
  <c r="AD165" i="10" s="1"/>
  <c r="AA166" i="10" a="1"/>
  <c r="AA166" i="10" s="1"/>
  <c r="AB166" i="10" a="1"/>
  <c r="AB166" i="10" s="1"/>
  <c r="AC166" i="10" a="1"/>
  <c r="AC166" i="10" s="1"/>
  <c r="AD166" i="10" a="1"/>
  <c r="AD166" i="10" s="1"/>
  <c r="AC167" i="10" a="1"/>
  <c r="AC167" i="10" s="1"/>
  <c r="AD167" i="10" a="1"/>
  <c r="AD167" i="10" s="1"/>
  <c r="AA168" i="10" a="1"/>
  <c r="AA168" i="10" s="1"/>
  <c r="AC168" i="10" a="1"/>
  <c r="AC168" i="10" s="1"/>
  <c r="AD168" i="10" a="1"/>
  <c r="AD168" i="10" s="1"/>
  <c r="AB169" i="10" a="1"/>
  <c r="AB169" i="10" s="1"/>
  <c r="AC169" i="10" a="1"/>
  <c r="AC169" i="10" s="1"/>
  <c r="AA170" i="10" a="1"/>
  <c r="AA170" i="10" s="1"/>
  <c r="AB170" i="10" a="1"/>
  <c r="AB170" i="10" s="1"/>
  <c r="AC170" i="10" a="1"/>
  <c r="AC170" i="10" s="1"/>
  <c r="AD170" i="10" a="1"/>
  <c r="AD170" i="10" s="1"/>
  <c r="AB171" i="10" a="1"/>
  <c r="AB171" i="10" s="1"/>
  <c r="AD171" i="10" a="1"/>
  <c r="AD171" i="10" s="1"/>
  <c r="AC172" i="10" a="1"/>
  <c r="AC172" i="10" s="1"/>
  <c r="AD172" i="10" a="1"/>
  <c r="AD172" i="10" s="1"/>
  <c r="AB173" i="10" a="1"/>
  <c r="AB173" i="10" s="1"/>
  <c r="AC173" i="10" a="1"/>
  <c r="AC173" i="10" s="1"/>
  <c r="AD173" i="10" a="1"/>
  <c r="AD173" i="10" s="1"/>
  <c r="AA174" i="10" a="1"/>
  <c r="AA174" i="10" s="1"/>
  <c r="AB174" i="10" a="1"/>
  <c r="AB174" i="10" s="1"/>
  <c r="AC174" i="10" a="1"/>
  <c r="AC174" i="10" s="1"/>
  <c r="AD174" i="10" a="1"/>
  <c r="AD174" i="10" s="1"/>
  <c r="AA175" i="10" a="1"/>
  <c r="AA175" i="10" s="1"/>
  <c r="AB175" i="10" a="1"/>
  <c r="AB175" i="10" s="1"/>
  <c r="AC175" i="10" a="1"/>
  <c r="AC175" i="10" s="1"/>
  <c r="AD175" i="10" a="1"/>
  <c r="AD175" i="10" s="1"/>
  <c r="AA176" i="10" a="1"/>
  <c r="AA176" i="10" s="1"/>
  <c r="AC176" i="10" a="1"/>
  <c r="AC176" i="10" s="1"/>
  <c r="AD176" i="10" a="1"/>
  <c r="AD176" i="10" s="1"/>
  <c r="AA177" i="10" a="1"/>
  <c r="AA177" i="10" s="1"/>
  <c r="AB177" i="10" a="1"/>
  <c r="AB177" i="10" s="1"/>
  <c r="AC177" i="10" a="1"/>
  <c r="AC177" i="10" s="1"/>
  <c r="AD177" i="10" a="1"/>
  <c r="AD177" i="10" s="1"/>
  <c r="AD178" i="10" a="1"/>
  <c r="AD178" i="10" s="1"/>
  <c r="AB179" i="10" a="1"/>
  <c r="AB179" i="10" s="1"/>
  <c r="AC179" i="10" a="1"/>
  <c r="AC179" i="10" s="1"/>
  <c r="AD179" i="10" a="1"/>
  <c r="AD179" i="10" s="1"/>
  <c r="AA180" i="10" a="1"/>
  <c r="AA180" i="10" s="1"/>
  <c r="AB180" i="10" a="1"/>
  <c r="AB180" i="10" s="1"/>
  <c r="AC180" i="10" a="1"/>
  <c r="AC180" i="10" s="1"/>
  <c r="AD180" i="10" a="1"/>
  <c r="AD180" i="10" s="1"/>
  <c r="AA181" i="10" a="1"/>
  <c r="AA181" i="10" s="1"/>
  <c r="AC181" i="10" a="1"/>
  <c r="AC181" i="10" s="1"/>
  <c r="AD181" i="10" a="1"/>
  <c r="AD181" i="10" s="1"/>
  <c r="AB182" i="10" a="1"/>
  <c r="AB182" i="10" s="1"/>
  <c r="AC182" i="10" a="1"/>
  <c r="AC182" i="10" s="1"/>
  <c r="AD182" i="10" a="1"/>
  <c r="AD182" i="10" s="1"/>
  <c r="AA183" i="10" a="1"/>
  <c r="AA183" i="10" s="1"/>
  <c r="AC183" i="10" a="1"/>
  <c r="AC183" i="10" s="1"/>
  <c r="AD183" i="10" a="1"/>
  <c r="AD183" i="10" s="1"/>
  <c r="AC184" i="10" a="1"/>
  <c r="AC184" i="10" s="1"/>
  <c r="AD184" i="10" a="1"/>
  <c r="AD184" i="10" s="1"/>
  <c r="AA185" i="10" a="1"/>
  <c r="AA185" i="10" s="1"/>
  <c r="AB185" i="10" a="1"/>
  <c r="AB185" i="10" s="1"/>
  <c r="AC185" i="10" a="1"/>
  <c r="AC185" i="10" s="1"/>
  <c r="AD185" i="10" a="1"/>
  <c r="AD185" i="10" s="1"/>
  <c r="AA186" i="10" a="1"/>
  <c r="AA186" i="10" s="1"/>
  <c r="AB186" i="10" a="1"/>
  <c r="AB186" i="10" s="1"/>
  <c r="AC186" i="10" a="1"/>
  <c r="AC186" i="10" s="1"/>
  <c r="AD186" i="10" a="1"/>
  <c r="AD186" i="10" s="1"/>
  <c r="AA187" i="10" a="1"/>
  <c r="AA187" i="10" s="1"/>
  <c r="AB187" i="10" a="1"/>
  <c r="AB187" i="10" s="1"/>
  <c r="AC187" i="10" a="1"/>
  <c r="AC187" i="10" s="1"/>
  <c r="AD187" i="10" a="1"/>
  <c r="AD187" i="10" s="1"/>
  <c r="AB188" i="10" a="1"/>
  <c r="AB188" i="10" s="1"/>
  <c r="AC188" i="10" a="1"/>
  <c r="AC188" i="10" s="1"/>
  <c r="AD188" i="10" a="1"/>
  <c r="AD188" i="10" s="1"/>
  <c r="AA189" i="10" a="1"/>
  <c r="AA189" i="10" s="1"/>
  <c r="AB189" i="10" a="1"/>
  <c r="AB189" i="10" s="1"/>
  <c r="AC189" i="10" a="1"/>
  <c r="AC189" i="10" s="1"/>
  <c r="AD189" i="10" a="1"/>
  <c r="AD189" i="10" s="1"/>
  <c r="AC190" i="10" a="1"/>
  <c r="AC190" i="10" s="1"/>
  <c r="AD190" i="10" a="1"/>
  <c r="AD190" i="10" s="1"/>
  <c r="AB191" i="10" a="1"/>
  <c r="AB191" i="10" s="1"/>
  <c r="AC191" i="10" a="1"/>
  <c r="AC191" i="10" s="1"/>
  <c r="AD191" i="10" a="1"/>
  <c r="AD191" i="10" s="1"/>
  <c r="AB192" i="10" a="1"/>
  <c r="AB192" i="10" s="1"/>
  <c r="AC192" i="10" a="1"/>
  <c r="AC192" i="10" s="1"/>
  <c r="AD192" i="10" a="1"/>
  <c r="AD192" i="10" s="1"/>
  <c r="AA193" i="10" a="1"/>
  <c r="AA193" i="10" s="1"/>
  <c r="AB193" i="10" a="1"/>
  <c r="AB193" i="10" s="1"/>
  <c r="AD193" i="10" a="1"/>
  <c r="AD193" i="10" s="1"/>
  <c r="AA194" i="10" a="1"/>
  <c r="AA194" i="10" s="1"/>
  <c r="AB194" i="10" a="1"/>
  <c r="AB194" i="10" s="1"/>
  <c r="AC194" i="10" a="1"/>
  <c r="AC194" i="10" s="1"/>
  <c r="AD194" i="10" a="1"/>
  <c r="AD194" i="10" s="1"/>
  <c r="AB195" i="10" a="1"/>
  <c r="AB195" i="10" s="1"/>
  <c r="AC195" i="10" a="1"/>
  <c r="AC195" i="10" s="1"/>
  <c r="AD195" i="10" a="1"/>
  <c r="AD195" i="10" s="1"/>
  <c r="AA196" i="10" a="1"/>
  <c r="AA196" i="10" s="1"/>
  <c r="AC196" i="10" a="1"/>
  <c r="AC196" i="10" s="1"/>
  <c r="AD196" i="10" a="1"/>
  <c r="AD196" i="10" s="1"/>
  <c r="AB197" i="10" a="1"/>
  <c r="AB197" i="10" s="1"/>
  <c r="AC197" i="10" a="1"/>
  <c r="AC197" i="10" s="1"/>
  <c r="AD197" i="10" a="1"/>
  <c r="AD197" i="10" s="1"/>
  <c r="AB198" i="10" a="1"/>
  <c r="AB198" i="10" s="1"/>
  <c r="AC198" i="10" a="1"/>
  <c r="AC198" i="10" s="1"/>
  <c r="AD198" i="10" a="1"/>
  <c r="AD198" i="10" s="1"/>
  <c r="AA199" i="10" a="1"/>
  <c r="AA199" i="10" s="1"/>
  <c r="AC199" i="10" a="1"/>
  <c r="AC199" i="10" s="1"/>
  <c r="AD199" i="10" a="1"/>
  <c r="AD199" i="10" s="1"/>
  <c r="AA200" i="10" a="1"/>
  <c r="AA200" i="10" s="1"/>
  <c r="AB200" i="10" a="1"/>
  <c r="AB200" i="10" s="1"/>
  <c r="AC200" i="10" a="1"/>
  <c r="AC200" i="10" s="1"/>
  <c r="AD200" i="10" a="1"/>
  <c r="AD200" i="10" s="1"/>
  <c r="AA201" i="10" a="1"/>
  <c r="AA201" i="10" s="1"/>
  <c r="AB201" i="10" a="1"/>
  <c r="AB201" i="10" s="1"/>
  <c r="AC201" i="10" a="1"/>
  <c r="AC201" i="10" s="1"/>
  <c r="AD201" i="10" a="1"/>
  <c r="AD201" i="10" s="1"/>
  <c r="AC202" i="10" a="1"/>
  <c r="AC202" i="10" s="1"/>
  <c r="AD202" i="10" a="1"/>
  <c r="AD202" i="10" s="1"/>
  <c r="AB203" i="10" a="1"/>
  <c r="AB203" i="10" s="1"/>
  <c r="AC203" i="10" a="1"/>
  <c r="AC203" i="10" s="1"/>
  <c r="AD203" i="10" a="1"/>
  <c r="AD203" i="10" s="1"/>
  <c r="AB204" i="10" a="1"/>
  <c r="AB204" i="10" s="1"/>
  <c r="AC204" i="10" a="1"/>
  <c r="AC204" i="10" s="1"/>
  <c r="AD204" i="10" a="1"/>
  <c r="AD204" i="10" s="1"/>
  <c r="AA205" i="10" a="1"/>
  <c r="AA205" i="10" s="1"/>
  <c r="AB205" i="10" a="1"/>
  <c r="AB205" i="10" s="1"/>
  <c r="AD205" i="10" a="1"/>
  <c r="AD205" i="10" s="1"/>
  <c r="AB206" i="10" a="1"/>
  <c r="AB206" i="10" s="1"/>
  <c r="AC206" i="10" a="1"/>
  <c r="AC206" i="10" s="1"/>
  <c r="AD206" i="10" a="1"/>
  <c r="AD206" i="10" s="1"/>
  <c r="AA207" i="10" a="1"/>
  <c r="AA207" i="10" s="1"/>
  <c r="AB207" i="10" a="1"/>
  <c r="AB207" i="10" s="1"/>
  <c r="AC207" i="10" a="1"/>
  <c r="AC207" i="10" s="1"/>
  <c r="AD207" i="10" a="1"/>
  <c r="AD207" i="10" s="1"/>
  <c r="AA208" i="10" a="1"/>
  <c r="AA208" i="10" s="1"/>
  <c r="AB208" i="10" a="1"/>
  <c r="AB208" i="10" s="1"/>
  <c r="AC208" i="10" a="1"/>
  <c r="AC208" i="10" s="1"/>
  <c r="AD208" i="10" a="1"/>
  <c r="AD208" i="10" s="1"/>
  <c r="AA209" i="10" a="1"/>
  <c r="AA209" i="10" s="1"/>
  <c r="AB209" i="10" a="1"/>
  <c r="AB209" i="10" s="1"/>
  <c r="AC209" i="10" a="1"/>
  <c r="AC209" i="10" s="1"/>
  <c r="AD209" i="10" a="1"/>
  <c r="AD209" i="10" s="1"/>
  <c r="AB210" i="10" a="1"/>
  <c r="AB210" i="10" s="1"/>
  <c r="AC210" i="10" a="1"/>
  <c r="AC210" i="10" s="1"/>
  <c r="AD210" i="10" a="1"/>
  <c r="AD210" i="10" s="1"/>
  <c r="AA211" i="10" a="1"/>
  <c r="AA211" i="10" s="1"/>
  <c r="AC211" i="10" a="1"/>
  <c r="AC211" i="10" s="1"/>
  <c r="AD211" i="10" a="1"/>
  <c r="AD211" i="10" s="1"/>
  <c r="AA212" i="10" a="1"/>
  <c r="AA212" i="10" s="1"/>
  <c r="AB212" i="10" a="1"/>
  <c r="AB212" i="10" s="1"/>
  <c r="AC212" i="10" a="1"/>
  <c r="AC212" i="10" s="1"/>
  <c r="AD212" i="10" a="1"/>
  <c r="AD212" i="10" s="1"/>
  <c r="AC213" i="10" a="1"/>
  <c r="AC213" i="10" s="1"/>
  <c r="AD213" i="10" a="1"/>
  <c r="AD213" i="10" s="1"/>
  <c r="AA214" i="10" a="1"/>
  <c r="AA214" i="10" s="1"/>
  <c r="AB214" i="10" a="1"/>
  <c r="AB214" i="10" s="1"/>
  <c r="AC214" i="10" a="1"/>
  <c r="AC214" i="10" s="1"/>
  <c r="AD214" i="10" a="1"/>
  <c r="AD214" i="10" s="1"/>
  <c r="AA215" i="10" a="1"/>
  <c r="AA215" i="10"/>
  <c r="AC215" i="10" a="1"/>
  <c r="AC215" i="10" s="1"/>
  <c r="AD215" i="10" a="1"/>
  <c r="AD215" i="10" s="1"/>
  <c r="AC216" i="10" a="1"/>
  <c r="AC216" i="10"/>
  <c r="AD216" i="10" a="1"/>
  <c r="AD216" i="10" s="1"/>
  <c r="AA217" i="10" a="1"/>
  <c r="AA217" i="10" s="1"/>
  <c r="AB217" i="10" a="1"/>
  <c r="AB217" i="10" s="1"/>
  <c r="AC217" i="10" a="1"/>
  <c r="AC217" i="10" s="1"/>
  <c r="AD217" i="10" a="1"/>
  <c r="AD217" i="10" s="1"/>
  <c r="AA218" i="10" a="1"/>
  <c r="AA218" i="10" s="1"/>
  <c r="AB218" i="10" a="1"/>
  <c r="AB218" i="10" s="1"/>
  <c r="AC218" i="10" a="1"/>
  <c r="AC218" i="10" s="1"/>
  <c r="AD218" i="10" a="1"/>
  <c r="AD218" i="10" s="1"/>
  <c r="AB219" i="10" a="1"/>
  <c r="AB219" i="10" s="1"/>
  <c r="AC219" i="10" a="1"/>
  <c r="AC219" i="10" s="1"/>
  <c r="AD219" i="10" a="1"/>
  <c r="AD219" i="10" s="1"/>
  <c r="AA220" i="10" a="1"/>
  <c r="AA220" i="10" s="1"/>
  <c r="AB220" i="10" a="1"/>
  <c r="AB220" i="10" s="1"/>
  <c r="AC220" i="10" a="1"/>
  <c r="AC220" i="10" s="1"/>
  <c r="AD220" i="10" a="1"/>
  <c r="AD220" i="10" s="1"/>
  <c r="AB221" i="10" a="1"/>
  <c r="AB221" i="10" s="1"/>
  <c r="AC221" i="10" a="1"/>
  <c r="AC221" i="10" s="1"/>
  <c r="AD221" i="10" a="1"/>
  <c r="AD221" i="10" s="1"/>
  <c r="AA222" i="10" a="1"/>
  <c r="AA222" i="10" s="1"/>
  <c r="AD222" i="10" a="1"/>
  <c r="AD222" i="10" s="1"/>
  <c r="AA223" i="10" a="1"/>
  <c r="AA223" i="10" s="1"/>
  <c r="AB223" i="10" a="1"/>
  <c r="AB223" i="10" s="1"/>
  <c r="AC223" i="10" a="1"/>
  <c r="AC223" i="10" s="1"/>
  <c r="AD223" i="10" a="1"/>
  <c r="AD223" i="10" s="1"/>
  <c r="AA224" i="10" a="1"/>
  <c r="AA224" i="10" s="1"/>
  <c r="AB224" i="10" a="1"/>
  <c r="AB224" i="10" s="1"/>
  <c r="AC224" i="10" a="1"/>
  <c r="AC224" i="10" s="1"/>
  <c r="AD224" i="10" a="1"/>
  <c r="AD224" i="10" s="1"/>
  <c r="AB225" i="10" a="1"/>
  <c r="AB225" i="10" s="1"/>
  <c r="AC225" i="10" a="1"/>
  <c r="AC225" i="10" s="1"/>
  <c r="AD225" i="10" a="1"/>
  <c r="AD225" i="10" s="1"/>
  <c r="AA226" i="10" a="1"/>
  <c r="AA226" i="10" s="1"/>
  <c r="AB226" i="10" a="1"/>
  <c r="AB226" i="10" s="1"/>
  <c r="AD226" i="10" a="1"/>
  <c r="AD226" i="10" s="1"/>
  <c r="AB227" i="10" a="1"/>
  <c r="AB227" i="10" s="1"/>
  <c r="AC227" i="10" a="1"/>
  <c r="AC227" i="10" s="1"/>
  <c r="AD227" i="10" a="1"/>
  <c r="AD227" i="10" s="1"/>
  <c r="AA228" i="10" a="1"/>
  <c r="AA228" i="10" s="1"/>
  <c r="AB228" i="10" a="1"/>
  <c r="AB228" i="10" s="1"/>
  <c r="AC228" i="10" a="1"/>
  <c r="AC228" i="10" s="1"/>
  <c r="AD228" i="10" a="1"/>
  <c r="AD228" i="10" s="1"/>
  <c r="AA229" i="10" a="1"/>
  <c r="AA229" i="10" s="1"/>
  <c r="AB229" i="10" a="1"/>
  <c r="AB229" i="10" s="1"/>
  <c r="AC229" i="10" a="1"/>
  <c r="AC229" i="10" s="1"/>
  <c r="AD229" i="10" a="1"/>
  <c r="AD229" i="10" s="1"/>
  <c r="AA230" i="10" a="1"/>
  <c r="AA230" i="10" s="1"/>
  <c r="AB230" i="10" a="1"/>
  <c r="AB230" i="10" s="1"/>
  <c r="AC230" i="10" a="1"/>
  <c r="AC230" i="10" s="1"/>
  <c r="AD230" i="10" a="1"/>
  <c r="AD230" i="10" s="1"/>
  <c r="AA231" i="10" a="1"/>
  <c r="AA231" i="10" s="1"/>
  <c r="AB231" i="10" a="1"/>
  <c r="AB231" i="10" s="1"/>
  <c r="AC231" i="10" a="1"/>
  <c r="AC231" i="10" s="1"/>
  <c r="AD231" i="10" a="1"/>
  <c r="AD231" i="10" s="1"/>
  <c r="AA232" i="10" a="1"/>
  <c r="AA232" i="10" s="1"/>
  <c r="AB232" i="10" a="1"/>
  <c r="AB232" i="10" s="1"/>
  <c r="AC232" i="10" a="1"/>
  <c r="AC232" i="10" s="1"/>
  <c r="AD232" i="10" a="1"/>
  <c r="AD232" i="10" s="1"/>
  <c r="AA233" i="10" a="1"/>
  <c r="AA233" i="10" s="1"/>
  <c r="AB233" i="10" a="1"/>
  <c r="AB233" i="10" s="1"/>
  <c r="AC233" i="10" a="1"/>
  <c r="AC233" i="10" s="1"/>
  <c r="AD233" i="10" a="1"/>
  <c r="AD233" i="10" s="1"/>
  <c r="AA234" i="10" a="1"/>
  <c r="AA234" i="10" s="1"/>
  <c r="AB234" i="10" a="1"/>
  <c r="AB234" i="10" s="1"/>
  <c r="AD234" i="10" a="1"/>
  <c r="AD234" i="10" s="1"/>
  <c r="AB235" i="10" a="1"/>
  <c r="AB235" i="10" s="1"/>
  <c r="AC235" i="10" a="1"/>
  <c r="AC235" i="10" s="1"/>
  <c r="AD235" i="10" a="1"/>
  <c r="AD235" i="10" s="1"/>
  <c r="AD236" i="10" a="1"/>
  <c r="AD236" i="10" s="1"/>
  <c r="AA237" i="10" a="1"/>
  <c r="AA237" i="10" s="1"/>
  <c r="AC237" i="10" a="1"/>
  <c r="AC237" i="10" s="1"/>
  <c r="AD237" i="10" a="1"/>
  <c r="AD237" i="10" s="1"/>
  <c r="AA238" i="10" a="1"/>
  <c r="AA238" i="10" s="1"/>
  <c r="AB238" i="10" a="1"/>
  <c r="AB238" i="10" s="1"/>
  <c r="AC238" i="10" a="1"/>
  <c r="AC238" i="10" s="1"/>
  <c r="AD238" i="10" a="1"/>
  <c r="AD238" i="10" s="1"/>
  <c r="AC239" i="10" a="1"/>
  <c r="AC239" i="10" s="1"/>
  <c r="AD239" i="10" a="1"/>
  <c r="AD239" i="10" s="1"/>
  <c r="AA240" i="10" a="1"/>
  <c r="AA240" i="10" s="1"/>
  <c r="AB240" i="10" a="1"/>
  <c r="AB240" i="10" s="1"/>
  <c r="AC240" i="10" a="1"/>
  <c r="AC240" i="10" s="1"/>
  <c r="AD240" i="10" a="1"/>
  <c r="AD240" i="10" s="1"/>
  <c r="AA241" i="10" a="1"/>
  <c r="AA241" i="10" s="1"/>
  <c r="AC241" i="10" a="1"/>
  <c r="AC241" i="10" s="1"/>
  <c r="AD241" i="10" a="1"/>
  <c r="AD241" i="10" s="1"/>
  <c r="AA242" i="10" a="1"/>
  <c r="AA242" i="10" s="1"/>
  <c r="AB242" i="10" a="1"/>
  <c r="AB242" i="10" s="1"/>
  <c r="AC242" i="10" a="1"/>
  <c r="AC242" i="10" s="1"/>
  <c r="AD242" i="10" a="1"/>
  <c r="AD242" i="10" s="1"/>
  <c r="AA243" i="10" a="1"/>
  <c r="AA243" i="10" s="1"/>
  <c r="AB243" i="10" a="1"/>
  <c r="AB243" i="10" s="1"/>
  <c r="AC243" i="10" a="1"/>
  <c r="AC243" i="10" s="1"/>
  <c r="AD243" i="10" a="1"/>
  <c r="AD243" i="10" s="1"/>
  <c r="AA244" i="10" a="1"/>
  <c r="AA244" i="10" s="1"/>
  <c r="AB244" i="10" a="1"/>
  <c r="AB244" i="10" s="1"/>
  <c r="AC244" i="10" a="1"/>
  <c r="AC244" i="10" s="1"/>
  <c r="AD244" i="10" a="1"/>
  <c r="AD244" i="10" s="1"/>
  <c r="AA245" i="10" a="1"/>
  <c r="AA245" i="10" s="1"/>
  <c r="AD245" i="10" a="1"/>
  <c r="AD245" i="10" s="1"/>
  <c r="AA246" i="10" a="1"/>
  <c r="AA246" i="10" s="1"/>
  <c r="AB246" i="10" a="1"/>
  <c r="AB246" i="10" s="1"/>
  <c r="AC246" i="10" a="1"/>
  <c r="AC246" i="10" s="1"/>
  <c r="AD246" i="10" a="1"/>
  <c r="AD246" i="10" s="1"/>
  <c r="AA247" i="10" a="1"/>
  <c r="AA247" i="10" s="1"/>
  <c r="AC247" i="10" a="1"/>
  <c r="AC247" i="10" s="1"/>
  <c r="AD247" i="10" a="1"/>
  <c r="AD247" i="10" s="1"/>
  <c r="AB248" i="10" a="1"/>
  <c r="AB248" i="10" s="1"/>
  <c r="AC248" i="10" a="1"/>
  <c r="AC248" i="10" s="1"/>
  <c r="AD248" i="10" a="1"/>
  <c r="AD248" i="10" s="1"/>
  <c r="AA249" i="10" a="1"/>
  <c r="AA249" i="10" s="1"/>
  <c r="AB249" i="10" a="1"/>
  <c r="AB249" i="10" s="1"/>
  <c r="AC249" i="10" a="1"/>
  <c r="AC249" i="10" s="1"/>
  <c r="AD249" i="10" a="1"/>
  <c r="AD249" i="10" s="1"/>
  <c r="AB250" i="10" a="1"/>
  <c r="AB250" i="10" s="1"/>
  <c r="AC250" i="10" a="1"/>
  <c r="AC250" i="10" s="1"/>
  <c r="AD250" i="10" a="1"/>
  <c r="AD250" i="10" s="1"/>
  <c r="AB251" i="10" a="1"/>
  <c r="AB251" i="10" s="1"/>
  <c r="AC251" i="10" a="1"/>
  <c r="AC251" i="10" s="1"/>
  <c r="AD251" i="10" a="1"/>
  <c r="AD251" i="10" s="1"/>
  <c r="AA252" i="10" a="1"/>
  <c r="AA252" i="10" s="1"/>
  <c r="AB252" i="10" a="1"/>
  <c r="AB252" i="10" s="1"/>
  <c r="AC252" i="10" a="1"/>
  <c r="AC252" i="10" s="1"/>
  <c r="AD252" i="10" a="1"/>
  <c r="AD252" i="10" s="1"/>
  <c r="AA253" i="10" a="1"/>
  <c r="AA253" i="10" s="1"/>
  <c r="AB253" i="10" a="1"/>
  <c r="AB253" i="10" s="1"/>
  <c r="AC253" i="10" a="1"/>
  <c r="AC253" i="10" s="1"/>
  <c r="AD253" i="10" a="1"/>
  <c r="AD253" i="10" s="1"/>
  <c r="AB254" i="10" a="1"/>
  <c r="AB254" i="10" s="1"/>
  <c r="AC254" i="10" a="1"/>
  <c r="AC254" i="10" s="1"/>
  <c r="AD254" i="10" a="1"/>
  <c r="AD254" i="10" s="1"/>
  <c r="AB255" i="10" a="1"/>
  <c r="AB255" i="10" s="1"/>
  <c r="AC255" i="10" a="1"/>
  <c r="AC255" i="10" s="1"/>
  <c r="AD255" i="10" a="1"/>
  <c r="AD255" i="10" s="1"/>
  <c r="AA256" i="10" a="1"/>
  <c r="AA256" i="10" s="1"/>
  <c r="AB256" i="10" a="1"/>
  <c r="AB256" i="10" s="1"/>
  <c r="AC256" i="10" a="1"/>
  <c r="AC256" i="10" s="1"/>
  <c r="AD256" i="10" a="1"/>
  <c r="AD256" i="10" s="1"/>
  <c r="AB257" i="10" a="1"/>
  <c r="AB257" i="10" s="1"/>
  <c r="AC257" i="10" a="1"/>
  <c r="AC257" i="10" s="1"/>
  <c r="AD257" i="10" a="1"/>
  <c r="AD257" i="10" s="1"/>
  <c r="AB258" i="10" a="1"/>
  <c r="AB258" i="10" s="1"/>
  <c r="AC258" i="10" a="1"/>
  <c r="AC258" i="10" s="1"/>
  <c r="AD258" i="10" a="1"/>
  <c r="AD258" i="10" s="1"/>
  <c r="AA259" i="10" a="1"/>
  <c r="AA259" i="10" s="1"/>
  <c r="AB259" i="10" a="1"/>
  <c r="AB259" i="10" s="1"/>
  <c r="AC259" i="10" a="1"/>
  <c r="AC259" i="10" s="1"/>
  <c r="AD259" i="10" a="1"/>
  <c r="AD259" i="10" s="1"/>
  <c r="AB260" i="10" a="1"/>
  <c r="AB260" i="10" s="1"/>
  <c r="AC260" i="10" a="1"/>
  <c r="AC260" i="10" s="1"/>
  <c r="AD260" i="10" a="1"/>
  <c r="AD260" i="10" s="1"/>
  <c r="AC261" i="10" a="1"/>
  <c r="AC261" i="10" s="1"/>
  <c r="AD261" i="10" a="1"/>
  <c r="AD261" i="10" s="1"/>
  <c r="AA262" i="10" a="1"/>
  <c r="AA262" i="10" s="1"/>
  <c r="AB262" i="10" a="1"/>
  <c r="AB262" i="10" s="1"/>
  <c r="AC262" i="10" a="1"/>
  <c r="AC262" i="10" s="1"/>
  <c r="AD262" i="10" a="1"/>
  <c r="AD262" i="10" s="1"/>
  <c r="AB263" i="10" a="1"/>
  <c r="AB263" i="10" s="1"/>
  <c r="AC263" i="10" a="1"/>
  <c r="AC263" i="10" s="1"/>
  <c r="AD263" i="10" a="1"/>
  <c r="AD263" i="10" s="1"/>
  <c r="AA264" i="10" a="1"/>
  <c r="AA264" i="10" s="1"/>
  <c r="AB264" i="10" a="1"/>
  <c r="AB264" i="10" s="1"/>
  <c r="AC264" i="10" a="1"/>
  <c r="AC264" i="10" s="1"/>
  <c r="AD264" i="10" a="1"/>
  <c r="AD264" i="10" s="1"/>
  <c r="AB265" i="10" a="1"/>
  <c r="AB265" i="10" s="1"/>
  <c r="AC265" i="10" a="1"/>
  <c r="AC265" i="10" s="1"/>
  <c r="AD265" i="10" a="1"/>
  <c r="AD265" i="10" s="1"/>
  <c r="AA266" i="10" a="1"/>
  <c r="AA266" i="10" s="1"/>
  <c r="AB266" i="10" a="1"/>
  <c r="AB266" i="10" s="1"/>
  <c r="AD266" i="10" a="1"/>
  <c r="AD266" i="10" s="1"/>
  <c r="AA267" i="10" a="1"/>
  <c r="AA267" i="10" s="1"/>
  <c r="AB267" i="10" a="1"/>
  <c r="AB267" i="10" s="1"/>
  <c r="AC267" i="10" a="1"/>
  <c r="AC267" i="10" s="1"/>
  <c r="AD267" i="10" a="1"/>
  <c r="AD267" i="10" s="1"/>
  <c r="AB268" i="10" a="1"/>
  <c r="AB268" i="10" s="1"/>
  <c r="AC268" i="10" a="1"/>
  <c r="AC268" i="10" s="1"/>
  <c r="AD268" i="10" a="1"/>
  <c r="AD268" i="10" s="1"/>
  <c r="AA269" i="10" a="1"/>
  <c r="AA269" i="10" s="1"/>
  <c r="AB269" i="10" a="1"/>
  <c r="AB269" i="10" s="1"/>
  <c r="AC269" i="10" a="1"/>
  <c r="AC269" i="10" s="1"/>
  <c r="AD269" i="10" a="1"/>
  <c r="AD269" i="10" s="1"/>
  <c r="AB270" i="10" a="1"/>
  <c r="AB270" i="10" s="1"/>
  <c r="AC270" i="10" a="1"/>
  <c r="AC270" i="10" s="1"/>
  <c r="AD270" i="10" a="1"/>
  <c r="AD270" i="10" s="1"/>
  <c r="AA271" i="10" a="1"/>
  <c r="AA271" i="10" s="1"/>
  <c r="AC271" i="10" a="1"/>
  <c r="AC271" i="10" s="1"/>
  <c r="AD271" i="10" a="1"/>
  <c r="AD271" i="10" s="1"/>
  <c r="AA272" i="10" a="1"/>
  <c r="AA272" i="10" s="1"/>
  <c r="AC272" i="10" a="1"/>
  <c r="AC272" i="10" s="1"/>
  <c r="AD272" i="10" a="1"/>
  <c r="AD272" i="10" s="1"/>
  <c r="AA273" i="10" a="1"/>
  <c r="AA273" i="10" s="1"/>
  <c r="AB273" i="10" a="1"/>
  <c r="AB273" i="10" s="1"/>
  <c r="AC273" i="10" a="1"/>
  <c r="AC273" i="10" s="1"/>
  <c r="AD273" i="10" a="1"/>
  <c r="AD273" i="10" s="1"/>
  <c r="AA274" i="10" a="1"/>
  <c r="AA274" i="10" s="1"/>
  <c r="AB274" i="10" a="1"/>
  <c r="AB274" i="10" s="1"/>
  <c r="AC274" i="10" a="1"/>
  <c r="AC274" i="10" s="1"/>
  <c r="AD274" i="10" a="1"/>
  <c r="AD274" i="10" s="1"/>
  <c r="AB275" i="10" a="1"/>
  <c r="AB275" i="10" s="1"/>
  <c r="AC275" i="10" a="1"/>
  <c r="AC275" i="10" s="1"/>
  <c r="AD275" i="10" a="1"/>
  <c r="AD275" i="10" s="1"/>
  <c r="AA276" i="10" a="1"/>
  <c r="AA276" i="10" s="1"/>
  <c r="AB276" i="10" a="1"/>
  <c r="AB276" i="10" s="1"/>
  <c r="AC276" i="10" a="1"/>
  <c r="AC276" i="10" s="1"/>
  <c r="AD276" i="10" a="1"/>
  <c r="AD276" i="10" s="1"/>
  <c r="AB277" i="10" a="1"/>
  <c r="AB277" i="10" s="1"/>
  <c r="AC277" i="10" a="1"/>
  <c r="AC277" i="10" s="1"/>
  <c r="AD277" i="10" a="1"/>
  <c r="AD277" i="10" s="1"/>
  <c r="AA278" i="10" a="1"/>
  <c r="AA278" i="10" s="1"/>
  <c r="AB278" i="10" a="1"/>
  <c r="AB278" i="10" s="1"/>
  <c r="AC278" i="10" a="1"/>
  <c r="AC278" i="10" s="1"/>
  <c r="AD278" i="10" a="1"/>
  <c r="AD278" i="10" s="1"/>
  <c r="AA279" i="10" a="1"/>
  <c r="AA279" i="10" s="1"/>
  <c r="AB279" i="10" a="1"/>
  <c r="AB279" i="10" s="1"/>
  <c r="AC279" i="10" a="1"/>
  <c r="AC279" i="10" s="1"/>
  <c r="AD279" i="10" a="1"/>
  <c r="AD279" i="10" s="1"/>
  <c r="AA280" i="10" a="1"/>
  <c r="AA280" i="10" s="1"/>
  <c r="AB280" i="10" a="1"/>
  <c r="AB280" i="10" s="1"/>
  <c r="AC280" i="10" a="1"/>
  <c r="AC280" i="10" s="1"/>
  <c r="AD280" i="10" a="1"/>
  <c r="AD280" i="10" s="1"/>
  <c r="AA281" i="10" a="1"/>
  <c r="AA281" i="10" s="1"/>
  <c r="AB281" i="10" a="1"/>
  <c r="AB281" i="10" s="1"/>
  <c r="AC281" i="10" a="1"/>
  <c r="AC281" i="10" s="1"/>
  <c r="AD281" i="10" a="1"/>
  <c r="AD281" i="10" s="1"/>
  <c r="AA282" i="10" a="1"/>
  <c r="AA282" i="10" s="1"/>
  <c r="AC282" i="10" a="1"/>
  <c r="AC282" i="10" s="1"/>
  <c r="AD282" i="10" a="1"/>
  <c r="AD282" i="10" s="1"/>
  <c r="AB283" i="10" a="1"/>
  <c r="AB283" i="10" s="1"/>
  <c r="AC283" i="10" a="1"/>
  <c r="AC283" i="10" s="1"/>
  <c r="AD283" i="10" a="1"/>
  <c r="AD283" i="10" s="1"/>
  <c r="AA284" i="10" a="1"/>
  <c r="AA284" i="10" s="1"/>
  <c r="AB284" i="10" a="1"/>
  <c r="AB284" i="10" s="1"/>
  <c r="AD284" i="10" a="1"/>
  <c r="AD284" i="10" s="1"/>
  <c r="AA285" i="10" a="1"/>
  <c r="AA285" i="10" s="1"/>
  <c r="AC285" i="10" a="1"/>
  <c r="AC285" i="10" s="1"/>
  <c r="AD285" i="10" a="1"/>
  <c r="AD285" i="10" s="1"/>
  <c r="AA286" i="10" a="1"/>
  <c r="AA286" i="10" s="1"/>
  <c r="AB286" i="10" a="1"/>
  <c r="AB286" i="10" s="1"/>
  <c r="AC286" i="10" a="1"/>
  <c r="AC286" i="10" s="1"/>
  <c r="AD286" i="10" a="1"/>
  <c r="AD286" i="10" s="1"/>
  <c r="AA287" i="10" a="1"/>
  <c r="AA287" i="10" s="1"/>
  <c r="AB287" i="10" a="1"/>
  <c r="AB287" i="10" s="1"/>
  <c r="AC287" i="10" a="1"/>
  <c r="AC287" i="10" s="1"/>
  <c r="AD287" i="10" a="1"/>
  <c r="AD287" i="10" s="1"/>
  <c r="AA288" i="10" a="1"/>
  <c r="AA288" i="10" s="1"/>
  <c r="AB288" i="10" a="1"/>
  <c r="AB288" i="10" s="1"/>
  <c r="AC288" i="10" a="1"/>
  <c r="AC288" i="10" s="1"/>
  <c r="AD288" i="10" a="1"/>
  <c r="AD288" i="10" s="1"/>
  <c r="AA289" i="10" a="1"/>
  <c r="AA289" i="10" s="1"/>
  <c r="AB289" i="10" a="1"/>
  <c r="AB289" i="10" s="1"/>
  <c r="AC289" i="10" a="1"/>
  <c r="AC289" i="10" s="1"/>
  <c r="AD289" i="10" a="1"/>
  <c r="AD289" i="10" s="1"/>
  <c r="AA290" i="10" a="1"/>
  <c r="AA290" i="10" s="1"/>
  <c r="AB290" i="10" a="1"/>
  <c r="AB290" i="10" s="1"/>
  <c r="AD290" i="10" a="1"/>
  <c r="AD290" i="10" s="1"/>
  <c r="AB291" i="10" a="1"/>
  <c r="AB291" i="10" s="1"/>
  <c r="AC291" i="10" a="1"/>
  <c r="AC291" i="10" s="1"/>
  <c r="AD291" i="10" a="1"/>
  <c r="AD291" i="10" s="1"/>
  <c r="AA292" i="10" a="1"/>
  <c r="AA292" i="10" s="1"/>
  <c r="AB292" i="10" a="1"/>
  <c r="AB292" i="10" s="1"/>
  <c r="AC292" i="10" a="1"/>
  <c r="AC292" i="10" s="1"/>
  <c r="AD292" i="10" a="1"/>
  <c r="AD292" i="10" s="1"/>
  <c r="AA293" i="10" a="1"/>
  <c r="AA293" i="10" s="1"/>
  <c r="AB293" i="10" a="1"/>
  <c r="AB293" i="10" s="1"/>
  <c r="AD293" i="10" a="1"/>
  <c r="AD293" i="10" s="1"/>
  <c r="AB294" i="10" a="1"/>
  <c r="AB294" i="10" s="1"/>
  <c r="AC294" i="10" a="1"/>
  <c r="AC294" i="10" s="1"/>
  <c r="AD294" i="10" a="1"/>
  <c r="AD294" i="10" s="1"/>
  <c r="AA295" i="10" a="1"/>
  <c r="AA295" i="10" s="1"/>
  <c r="AC295" i="10" a="1"/>
  <c r="AC295" i="10" s="1"/>
  <c r="AD295" i="10" a="1"/>
  <c r="AD295" i="10" s="1"/>
  <c r="AA296" i="10" a="1"/>
  <c r="AA296" i="10" s="1"/>
  <c r="AB296" i="10" a="1"/>
  <c r="AB296" i="10" s="1"/>
  <c r="AC296" i="10" a="1"/>
  <c r="AC296" i="10" s="1"/>
  <c r="AD296" i="10" a="1"/>
  <c r="AD296" i="10" s="1"/>
  <c r="AA297" i="10" a="1"/>
  <c r="AA297" i="10" s="1"/>
  <c r="AC297" i="10" a="1"/>
  <c r="AC297" i="10" s="1"/>
  <c r="AD297" i="10" a="1"/>
  <c r="AD297" i="10" s="1"/>
  <c r="AD298" i="10" a="1"/>
  <c r="AD298" i="10" s="1"/>
  <c r="AA299" i="10" a="1"/>
  <c r="AA299" i="10" s="1"/>
  <c r="AB299" i="10" a="1"/>
  <c r="AB299" i="10" s="1"/>
  <c r="AC299" i="10" a="1"/>
  <c r="AC299" i="10" s="1"/>
  <c r="AD299" i="10" a="1"/>
  <c r="AD299" i="10" s="1"/>
  <c r="AA300" i="10" a="1"/>
  <c r="AA300" i="10" s="1"/>
  <c r="AB300" i="10" a="1"/>
  <c r="AB300" i="10" s="1"/>
  <c r="AC300" i="10" a="1"/>
  <c r="AC300" i="10" s="1"/>
  <c r="AD300" i="10" a="1"/>
  <c r="AD300" i="10" s="1"/>
  <c r="AA301" i="10" a="1"/>
  <c r="AA301" i="10" s="1"/>
  <c r="AB301" i="10" a="1"/>
  <c r="AB301" i="10" s="1"/>
  <c r="AC301" i="10" a="1"/>
  <c r="AC301" i="10" s="1"/>
  <c r="AD301" i="10" a="1"/>
  <c r="AD301" i="10" s="1"/>
  <c r="AA302" i="10" a="1"/>
  <c r="AA302" i="10" s="1"/>
  <c r="AB302" i="10" a="1"/>
  <c r="AB302" i="10" s="1"/>
  <c r="AC302" i="10" a="1"/>
  <c r="AC302" i="10" s="1"/>
  <c r="AD302" i="10" a="1"/>
  <c r="AD302" i="10" s="1"/>
  <c r="AD303" i="10" a="1"/>
  <c r="AD303" i="10" s="1"/>
  <c r="AA304" i="10" a="1"/>
  <c r="AA304" i="10" s="1"/>
  <c r="AB304" i="10" a="1"/>
  <c r="AB304" i="10" s="1"/>
  <c r="AC304" i="10" a="1"/>
  <c r="AC304" i="10" s="1"/>
  <c r="AD304" i="10" a="1"/>
  <c r="AD304" i="10" s="1"/>
  <c r="AA305" i="10" a="1"/>
  <c r="AA305" i="10" s="1"/>
  <c r="AB305" i="10" a="1"/>
  <c r="AB305" i="10" s="1"/>
  <c r="AC305" i="10" a="1"/>
  <c r="AC305" i="10" s="1"/>
  <c r="AD305" i="10" a="1"/>
  <c r="AD305" i="10" s="1"/>
  <c r="AA306" i="10" a="1"/>
  <c r="AA306" i="10" s="1"/>
  <c r="AB306" i="10" a="1"/>
  <c r="AB306" i="10" s="1"/>
  <c r="AC306" i="10" a="1"/>
  <c r="AC306" i="10" s="1"/>
  <c r="AD306" i="10" a="1"/>
  <c r="AD306" i="10" s="1"/>
  <c r="AA307" i="10" a="1"/>
  <c r="AA307" i="10" s="1"/>
  <c r="AB307" i="10" a="1"/>
  <c r="AB307" i="10" s="1"/>
  <c r="AC307" i="10" a="1"/>
  <c r="AC307" i="10" s="1"/>
  <c r="AD307" i="10" a="1"/>
  <c r="AD307" i="10" s="1"/>
  <c r="AA308" i="10" a="1"/>
  <c r="AA308" i="10" s="1"/>
  <c r="AC308" i="10" a="1"/>
  <c r="AC308" i="10" s="1"/>
  <c r="AD308" i="10" a="1"/>
  <c r="AD308" i="10" s="1"/>
  <c r="AA309" i="10" a="1"/>
  <c r="AA309" i="10" s="1"/>
  <c r="AB309" i="10" a="1"/>
  <c r="AB309" i="10" s="1"/>
  <c r="AC309" i="10" a="1"/>
  <c r="AC309" i="10" s="1"/>
  <c r="AD309" i="10" a="1"/>
  <c r="AD309" i="10" s="1"/>
  <c r="AB310" i="10" a="1"/>
  <c r="AB310" i="10" s="1"/>
  <c r="AC310" i="10" a="1"/>
  <c r="AC310" i="10" s="1"/>
  <c r="AD310" i="10" a="1"/>
  <c r="AD310" i="10" s="1"/>
  <c r="AA311" i="10" a="1"/>
  <c r="AA311" i="10" s="1"/>
  <c r="AC311" i="10" a="1"/>
  <c r="AC311" i="10" s="1"/>
  <c r="AD311" i="10" a="1"/>
  <c r="AD311" i="10" s="1"/>
  <c r="AB312" i="10" a="1"/>
  <c r="AB312" i="10" s="1"/>
  <c r="AC312" i="10" a="1"/>
  <c r="AC312" i="10" s="1"/>
  <c r="AD312" i="10" a="1"/>
  <c r="AD312" i="10" s="1"/>
  <c r="AC313" i="10" a="1"/>
  <c r="AC313" i="10" s="1"/>
  <c r="AD313" i="10" a="1"/>
  <c r="AD313" i="10" s="1"/>
  <c r="AC314" i="10" a="1"/>
  <c r="AC314" i="10" s="1"/>
  <c r="AD314" i="10" a="1"/>
  <c r="AD314" i="10" s="1"/>
  <c r="AA315" i="10" a="1"/>
  <c r="AA315" i="10" s="1"/>
  <c r="AB315" i="10" a="1"/>
  <c r="AB315" i="10" s="1"/>
  <c r="AC315" i="10" a="1"/>
  <c r="AC315" i="10" s="1"/>
  <c r="AD315" i="10" a="1"/>
  <c r="AD315" i="10" s="1"/>
  <c r="AA316" i="10" a="1"/>
  <c r="AA316" i="10" s="1"/>
  <c r="AB316" i="10" a="1"/>
  <c r="AB316" i="10" s="1"/>
  <c r="AC316" i="10" a="1"/>
  <c r="AC316" i="10" s="1"/>
  <c r="AD316" i="10" a="1"/>
  <c r="AD316" i="10" s="1"/>
  <c r="AA317" i="10" a="1"/>
  <c r="AA317" i="10" s="1"/>
  <c r="AC317" i="10" a="1"/>
  <c r="AC317" i="10" s="1"/>
  <c r="AD317" i="10" a="1"/>
  <c r="AD317" i="10" s="1"/>
  <c r="AC318" i="10" a="1"/>
  <c r="AC318" i="10" s="1"/>
  <c r="AD318" i="10" a="1"/>
  <c r="AD318" i="10" s="1"/>
  <c r="AB319" i="10" a="1"/>
  <c r="AB319" i="10" s="1"/>
  <c r="AC319" i="10" a="1"/>
  <c r="AC319" i="10" s="1"/>
  <c r="AD319" i="10" a="1"/>
  <c r="AD319" i="10" s="1"/>
  <c r="AC320" i="10" a="1"/>
  <c r="AC320" i="10" s="1"/>
  <c r="AD320" i="10" a="1"/>
  <c r="AD320" i="10" s="1"/>
  <c r="AA321" i="10" a="1"/>
  <c r="AA321" i="10" s="1"/>
  <c r="AC321" i="10" a="1"/>
  <c r="AC321" i="10" s="1"/>
  <c r="AD321" i="10" a="1"/>
  <c r="AD321" i="10" s="1"/>
  <c r="AA322" i="10" a="1"/>
  <c r="AA322" i="10" s="1"/>
  <c r="AC322" i="10" a="1"/>
  <c r="AC322" i="10" s="1"/>
  <c r="AD322" i="10" a="1"/>
  <c r="AD322" i="10" s="1"/>
  <c r="AC323" i="10" a="1"/>
  <c r="AC323" i="10" s="1"/>
  <c r="AD323" i="10" a="1"/>
  <c r="AD323" i="10" s="1"/>
  <c r="AA324" i="10" a="1"/>
  <c r="AA324" i="10" s="1"/>
  <c r="AC324" i="10" a="1"/>
  <c r="AC324" i="10" s="1"/>
  <c r="AA325" i="10" a="1"/>
  <c r="AA325" i="10" s="1"/>
  <c r="AB325" i="10" a="1"/>
  <c r="AB325" i="10" s="1"/>
  <c r="AD325" i="10" a="1"/>
  <c r="AD325" i="10" s="1"/>
  <c r="AA326" i="10" a="1"/>
  <c r="AA326" i="10" s="1"/>
  <c r="AB326" i="10" a="1"/>
  <c r="AB326" i="10" s="1"/>
  <c r="AC326" i="10" a="1"/>
  <c r="AC326" i="10" s="1"/>
  <c r="AD326" i="10" a="1"/>
  <c r="AD326" i="10" s="1"/>
  <c r="AA327" i="10" a="1"/>
  <c r="AA327" i="10" s="1"/>
  <c r="AB327" i="10" a="1"/>
  <c r="AB327" i="10" s="1"/>
  <c r="AC327" i="10" a="1"/>
  <c r="AC327" i="10" s="1"/>
  <c r="AD327" i="10" a="1"/>
  <c r="AD327" i="10" s="1"/>
  <c r="AA328" i="10" a="1"/>
  <c r="AA328" i="10" s="1"/>
  <c r="AB328" i="10" a="1"/>
  <c r="AB328" i="10" s="1"/>
  <c r="AC328" i="10" a="1"/>
  <c r="AC328" i="10" s="1"/>
  <c r="AD328" i="10" a="1"/>
  <c r="AD328" i="10" s="1"/>
  <c r="AA329" i="10" a="1"/>
  <c r="AA329" i="10" s="1"/>
  <c r="AB329" i="10" a="1"/>
  <c r="AB329" i="10" s="1"/>
  <c r="AC329" i="10" a="1"/>
  <c r="AC329" i="10" s="1"/>
  <c r="AD329" i="10" a="1"/>
  <c r="AD329" i="10" s="1"/>
  <c r="AA330" i="10" a="1"/>
  <c r="AA330" i="10" s="1"/>
  <c r="AB330" i="10" a="1"/>
  <c r="AB330" i="10" s="1"/>
  <c r="AC330" i="10" a="1"/>
  <c r="AC330" i="10" s="1"/>
  <c r="AD330" i="10" a="1"/>
  <c r="AD330" i="10" s="1"/>
  <c r="AB331" i="10" a="1"/>
  <c r="AB331" i="10" s="1"/>
  <c r="AC331" i="10" a="1"/>
  <c r="AC331" i="10" s="1"/>
  <c r="AD331" i="10" a="1"/>
  <c r="AD331" i="10" s="1"/>
  <c r="AA332" i="10" a="1"/>
  <c r="AA332" i="10" s="1"/>
  <c r="AB332" i="10" a="1"/>
  <c r="AB332" i="10" s="1"/>
  <c r="AC332" i="10" a="1"/>
  <c r="AC332" i="10" s="1"/>
  <c r="AD332" i="10" a="1"/>
  <c r="AD332" i="10" s="1"/>
  <c r="AB333" i="10" a="1"/>
  <c r="AB333" i="10" s="1"/>
  <c r="AC333" i="10" a="1"/>
  <c r="AC333" i="10" s="1"/>
  <c r="AD333" i="10" a="1"/>
  <c r="AD333" i="10" s="1"/>
  <c r="AA334" i="10" a="1"/>
  <c r="AA334" i="10" s="1"/>
  <c r="AB334" i="10" a="1"/>
  <c r="AB334" i="10" s="1"/>
  <c r="AC334" i="10" a="1"/>
  <c r="AC334" i="10" s="1"/>
  <c r="AD334" i="10" a="1"/>
  <c r="AD334" i="10" s="1"/>
  <c r="AA335" i="10" a="1"/>
  <c r="AA335" i="10" s="1"/>
  <c r="AB335" i="10" a="1"/>
  <c r="AB335" i="10" s="1"/>
  <c r="AC335" i="10" a="1"/>
  <c r="AC335" i="10" s="1"/>
  <c r="AD335" i="10" a="1"/>
  <c r="AD335" i="10" s="1"/>
  <c r="AB336" i="10" a="1"/>
  <c r="AB336" i="10" s="1"/>
  <c r="AD336" i="10" a="1"/>
  <c r="AD336" i="10" s="1"/>
  <c r="AA337" i="10" a="1"/>
  <c r="AA337" i="10" s="1"/>
  <c r="AB337" i="10" a="1"/>
  <c r="AB337" i="10" s="1"/>
  <c r="AD337" i="10" a="1"/>
  <c r="AD337" i="10" s="1"/>
  <c r="AA338" i="10" a="1"/>
  <c r="AA338" i="10" s="1"/>
  <c r="AC338" i="10" a="1"/>
  <c r="AC338" i="10" s="1"/>
  <c r="AD338" i="10" a="1"/>
  <c r="AD338" i="10" s="1"/>
  <c r="AA339" i="10" a="1"/>
  <c r="AA339" i="10" s="1"/>
  <c r="AB339" i="10" a="1"/>
  <c r="AB339" i="10" s="1"/>
  <c r="AC339" i="10" a="1"/>
  <c r="AC339" i="10" s="1"/>
  <c r="AD339" i="10" a="1"/>
  <c r="AD339" i="10" s="1"/>
  <c r="AA340" i="10" a="1"/>
  <c r="AA340" i="10" s="1"/>
  <c r="AB340" i="10" a="1"/>
  <c r="AB340" i="10" s="1"/>
  <c r="AC340" i="10" a="1"/>
  <c r="AC340" i="10" s="1"/>
  <c r="AD340" i="10" a="1"/>
  <c r="AD340" i="10" s="1"/>
  <c r="AA341" i="10" a="1"/>
  <c r="AA341" i="10" s="1"/>
  <c r="AC341" i="10" a="1"/>
  <c r="AC341" i="10" s="1"/>
  <c r="AD341" i="10" a="1"/>
  <c r="AD341" i="10" s="1"/>
  <c r="AA342" i="10" a="1"/>
  <c r="AA342" i="10" s="1"/>
  <c r="AB342" i="10" a="1"/>
  <c r="AB342" i="10" s="1"/>
  <c r="AC342" i="10" a="1"/>
  <c r="AC342" i="10" s="1"/>
  <c r="AD342" i="10" a="1"/>
  <c r="AD342" i="10" s="1"/>
  <c r="AA343" i="10" a="1"/>
  <c r="AA343" i="10" s="1"/>
  <c r="AB343" i="10" a="1"/>
  <c r="AB343" i="10" s="1"/>
  <c r="AC343" i="10" a="1"/>
  <c r="AC343" i="10" s="1"/>
  <c r="AD343" i="10" a="1"/>
  <c r="AD343" i="10" s="1"/>
  <c r="AA344" i="10" a="1"/>
  <c r="AA344" i="10" s="1"/>
  <c r="AB344" i="10" a="1"/>
  <c r="AB344" i="10" s="1"/>
  <c r="AC344" i="10" a="1"/>
  <c r="AC344" i="10" s="1"/>
  <c r="AD344" i="10" a="1"/>
  <c r="AD344" i="10" s="1"/>
  <c r="AA345" i="10" a="1"/>
  <c r="AA345" i="10" s="1"/>
  <c r="AB345" i="10" a="1"/>
  <c r="AB345" i="10" s="1"/>
  <c r="AD345" i="10" a="1"/>
  <c r="AD345" i="10" s="1"/>
  <c r="AB346" i="10" a="1"/>
  <c r="AB346" i="10" s="1"/>
  <c r="AC346" i="10" a="1"/>
  <c r="AC346" i="10" s="1"/>
  <c r="AD346" i="10" a="1"/>
  <c r="AD346" i="10" s="1"/>
  <c r="AB347" i="10" a="1"/>
  <c r="AB347" i="10" s="1"/>
  <c r="AC347" i="10" a="1"/>
  <c r="AC347" i="10" s="1"/>
  <c r="AD347" i="10" a="1"/>
  <c r="AD347" i="10" s="1"/>
  <c r="AA348" i="10" a="1"/>
  <c r="AA348" i="10" s="1"/>
  <c r="AB348" i="10" a="1"/>
  <c r="AB348" i="10" s="1"/>
  <c r="AC348" i="10" a="1"/>
  <c r="AC348" i="10" s="1"/>
  <c r="AD348" i="10" a="1"/>
  <c r="AD348" i="10" s="1"/>
  <c r="AC349" i="10" a="1"/>
  <c r="AC349" i="10" s="1"/>
  <c r="AD349" i="10" a="1"/>
  <c r="AD349" i="10" s="1"/>
  <c r="AA350" i="10" a="1"/>
  <c r="AA350" i="10" s="1"/>
  <c r="AB350" i="10" a="1"/>
  <c r="AB350" i="10" s="1"/>
  <c r="AC350" i="10" a="1"/>
  <c r="AC350" i="10" s="1"/>
  <c r="AD350" i="10" a="1"/>
  <c r="AD350" i="10" s="1"/>
  <c r="AA351" i="10" a="1"/>
  <c r="AA351" i="10" s="1"/>
  <c r="AB351" i="10" a="1"/>
  <c r="AB351" i="10" s="1"/>
  <c r="AC351" i="10" a="1"/>
  <c r="AC351" i="10" s="1"/>
  <c r="AD351" i="10" a="1"/>
  <c r="AD351" i="10" s="1"/>
  <c r="AA352" i="10" a="1"/>
  <c r="AA352" i="10" s="1"/>
  <c r="AB352" i="10" a="1"/>
  <c r="AB352" i="10" s="1"/>
  <c r="AD352" i="10" a="1"/>
  <c r="AD352" i="10" s="1"/>
  <c r="AA353" i="10" a="1"/>
  <c r="AA353" i="10" s="1"/>
  <c r="AB353" i="10" a="1"/>
  <c r="AB353" i="10" s="1"/>
  <c r="AC353" i="10" a="1"/>
  <c r="AC353" i="10" s="1"/>
  <c r="AD353" i="10" a="1"/>
  <c r="AD353" i="10" s="1"/>
  <c r="AA354" i="10" a="1"/>
  <c r="AA354" i="10" s="1"/>
  <c r="AB354" i="10" a="1"/>
  <c r="AB354" i="10" s="1"/>
  <c r="AC354" i="10" a="1"/>
  <c r="AC354" i="10" s="1"/>
  <c r="AD354" i="10" a="1"/>
  <c r="AD354" i="10" s="1"/>
  <c r="AA355" i="10" a="1"/>
  <c r="AA355" i="10" s="1"/>
  <c r="AC355" i="10" a="1"/>
  <c r="AC355" i="10" s="1"/>
  <c r="AD355" i="10" a="1"/>
  <c r="AD355" i="10" s="1"/>
  <c r="AB356" i="10" a="1"/>
  <c r="AB356" i="10" s="1"/>
  <c r="AC356" i="10" a="1"/>
  <c r="AC356" i="10" s="1"/>
  <c r="AD356" i="10" a="1"/>
  <c r="AD356" i="10" s="1"/>
  <c r="AA357" i="10" a="1"/>
  <c r="AA357" i="10" s="1"/>
  <c r="AC357" i="10" a="1"/>
  <c r="AC357" i="10" s="1"/>
  <c r="AD357" i="10" a="1"/>
  <c r="AD357" i="10" s="1"/>
  <c r="AB358" i="10" a="1"/>
  <c r="AB358" i="10" s="1"/>
  <c r="AC358" i="10" a="1"/>
  <c r="AC358" i="10" s="1"/>
  <c r="AD358" i="10" a="1"/>
  <c r="AD358" i="10" s="1"/>
  <c r="AA359" i="10" a="1"/>
  <c r="AA359" i="10" s="1"/>
  <c r="AB359" i="10" a="1"/>
  <c r="AB359" i="10" s="1"/>
  <c r="AC359" i="10" a="1"/>
  <c r="AC359" i="10" s="1"/>
  <c r="AD359" i="10" a="1"/>
  <c r="AD359" i="10" s="1"/>
  <c r="AB360" i="10" a="1"/>
  <c r="AB360" i="10" s="1"/>
  <c r="AC360" i="10" a="1"/>
  <c r="AC360" i="10" s="1"/>
  <c r="AD360" i="10" a="1"/>
  <c r="AD360" i="10" s="1"/>
  <c r="AB361" i="10" a="1"/>
  <c r="AB361" i="10" s="1"/>
  <c r="AC361" i="10" a="1"/>
  <c r="AC361" i="10" s="1"/>
  <c r="AD361" i="10" a="1"/>
  <c r="AD361" i="10" s="1"/>
  <c r="AA362" i="10" a="1"/>
  <c r="AA362" i="10" s="1"/>
  <c r="AB362" i="10" a="1"/>
  <c r="AB362" i="10" s="1"/>
  <c r="AC362" i="10" a="1"/>
  <c r="AC362" i="10" s="1"/>
  <c r="AD362" i="10" a="1"/>
  <c r="AD362" i="10" s="1"/>
  <c r="AC363" i="10" a="1"/>
  <c r="AC363" i="10" s="1"/>
  <c r="AD363" i="10" a="1"/>
  <c r="AD363" i="10" s="1"/>
  <c r="AB364" i="10" a="1"/>
  <c r="AB364" i="10" s="1"/>
  <c r="AC364" i="10" a="1"/>
  <c r="AC364" i="10" s="1"/>
  <c r="AD364" i="10" a="1"/>
  <c r="AD364" i="10" s="1"/>
  <c r="AA365" i="10" a="1"/>
  <c r="AA365" i="10" s="1"/>
  <c r="AB365" i="10" a="1"/>
  <c r="AB365" i="10" s="1"/>
  <c r="AD365" i="10" a="1"/>
  <c r="AD365" i="10" s="1"/>
  <c r="AB366" i="10" a="1"/>
  <c r="AB366" i="10" s="1"/>
  <c r="AC366" i="10" a="1"/>
  <c r="AC366" i="10" s="1"/>
  <c r="AA367" i="10" a="1"/>
  <c r="AA367" i="10" s="1"/>
  <c r="AC367" i="10" a="1"/>
  <c r="AC367" i="10" s="1"/>
  <c r="AD367" i="10" a="1"/>
  <c r="AD367" i="10" s="1"/>
  <c r="AB368" i="10" a="1"/>
  <c r="AB368" i="10" s="1"/>
  <c r="AC368" i="10" a="1"/>
  <c r="AC368" i="10" s="1"/>
  <c r="AD368" i="10" a="1"/>
  <c r="AD368" i="10" s="1"/>
  <c r="AB369" i="10" a="1"/>
  <c r="AB369" i="10" s="1"/>
  <c r="AC369" i="10" a="1"/>
  <c r="AC369" i="10" s="1"/>
  <c r="AD369" i="10" a="1"/>
  <c r="AD369" i="10" s="1"/>
  <c r="AB370" i="10" a="1"/>
  <c r="AB370" i="10" s="1"/>
  <c r="AC370" i="10" a="1"/>
  <c r="AC370" i="10" s="1"/>
  <c r="AD370" i="10" a="1"/>
  <c r="AD370" i="10" s="1"/>
  <c r="AA371" i="10" a="1"/>
  <c r="AA371" i="10" s="1"/>
  <c r="AB371" i="10" a="1"/>
  <c r="AB371" i="10" s="1"/>
  <c r="AC371" i="10" a="1"/>
  <c r="AC371" i="10" s="1"/>
  <c r="AD371" i="10" a="1"/>
  <c r="AD371" i="10" s="1"/>
  <c r="AB372" i="10" a="1"/>
  <c r="AB372" i="10" s="1"/>
  <c r="AC372" i="10" a="1"/>
  <c r="AC372" i="10" s="1"/>
  <c r="AD372" i="10" a="1"/>
  <c r="AD372" i="10" s="1"/>
  <c r="AA373" i="10" a="1"/>
  <c r="AA373" i="10" s="1"/>
  <c r="AB373" i="10" a="1"/>
  <c r="AB373" i="10" s="1"/>
  <c r="AC373" i="10" a="1"/>
  <c r="AC373" i="10" s="1"/>
  <c r="AA374" i="10" a="1"/>
  <c r="AA374" i="10" s="1"/>
  <c r="AB374" i="10" a="1"/>
  <c r="AB374" i="10" s="1"/>
  <c r="AC374" i="10" a="1"/>
  <c r="AC374" i="10" s="1"/>
  <c r="AD374" i="10" a="1"/>
  <c r="AD374" i="10" s="1"/>
  <c r="AB375" i="10" a="1"/>
  <c r="AB375" i="10" s="1"/>
  <c r="AC375" i="10" a="1"/>
  <c r="AC375" i="10" s="1"/>
  <c r="AD375" i="10" a="1"/>
  <c r="AD375" i="10" s="1"/>
  <c r="AA376" i="10" a="1"/>
  <c r="AA376" i="10" s="1"/>
  <c r="AC376" i="10" a="1"/>
  <c r="AC376" i="10" s="1"/>
  <c r="AD376" i="10" a="1"/>
  <c r="AD376" i="10" s="1"/>
  <c r="AA377" i="10" a="1"/>
  <c r="AA377" i="10" s="1"/>
  <c r="AD377" i="10" a="1"/>
  <c r="AD377" i="10" s="1"/>
  <c r="AA378" i="10" a="1"/>
  <c r="AA378" i="10" s="1"/>
  <c r="AC378" i="10" a="1"/>
  <c r="AC378" i="10" s="1"/>
  <c r="AD378" i="10" a="1"/>
  <c r="AD378" i="10" s="1"/>
  <c r="AA379" i="10" a="1"/>
  <c r="AA379" i="10" s="1"/>
  <c r="AB379" i="10" a="1"/>
  <c r="AB379" i="10" s="1"/>
  <c r="AC379" i="10" a="1"/>
  <c r="AC379" i="10" s="1"/>
  <c r="AD379" i="10" a="1"/>
  <c r="AD379" i="10" s="1"/>
  <c r="AA380" i="10" a="1"/>
  <c r="AA380" i="10" s="1"/>
  <c r="AB380" i="10" a="1"/>
  <c r="AB380" i="10" s="1"/>
  <c r="AC380" i="10" a="1"/>
  <c r="AC380" i="10" s="1"/>
  <c r="AD380" i="10" a="1"/>
  <c r="AD380" i="10" s="1"/>
  <c r="AB381" i="10" a="1"/>
  <c r="AB381" i="10" s="1"/>
  <c r="AC381" i="10" a="1"/>
  <c r="AC381" i="10" s="1"/>
  <c r="AD381" i="10" a="1"/>
  <c r="AD381" i="10" s="1"/>
  <c r="AA382" i="10" a="1"/>
  <c r="AA382" i="10" s="1"/>
  <c r="AC382" i="10" a="1"/>
  <c r="AC382" i="10" s="1"/>
  <c r="AD382" i="10" a="1"/>
  <c r="AD382" i="10" s="1"/>
  <c r="AB383" i="10" a="1"/>
  <c r="AB383" i="10" s="1"/>
  <c r="AC383" i="10" a="1"/>
  <c r="AC383" i="10" s="1"/>
  <c r="AD383" i="10" a="1"/>
  <c r="AD383" i="10" s="1"/>
  <c r="AA384" i="10" a="1"/>
  <c r="AA384" i="10" s="1"/>
  <c r="AB384" i="10" a="1"/>
  <c r="AB384" i="10" s="1"/>
  <c r="AC384" i="10" a="1"/>
  <c r="AC384" i="10" s="1"/>
  <c r="AD384" i="10" a="1"/>
  <c r="AD384" i="10" s="1"/>
  <c r="AA385" i="10" a="1"/>
  <c r="AA385" i="10" s="1"/>
  <c r="AB385" i="10" a="1"/>
  <c r="AB385" i="10" s="1"/>
  <c r="AC385" i="10" a="1"/>
  <c r="AC385" i="10" s="1"/>
  <c r="AD385" i="10" a="1"/>
  <c r="AD385" i="10" s="1"/>
  <c r="AA386" i="10" a="1"/>
  <c r="AA386" i="10" s="1"/>
  <c r="AB386" i="10" a="1"/>
  <c r="AB386" i="10" s="1"/>
  <c r="AC386" i="10" a="1"/>
  <c r="AC386" i="10" s="1"/>
  <c r="AD386" i="10" a="1"/>
  <c r="AD386" i="10" s="1"/>
  <c r="AA387" i="10" a="1"/>
  <c r="AA387" i="10" s="1"/>
  <c r="AC387" i="10" a="1"/>
  <c r="AC387" i="10" s="1"/>
  <c r="AD387" i="10" a="1"/>
  <c r="AD387" i="10" s="1"/>
  <c r="AB388" i="10" a="1"/>
  <c r="AB388" i="10" s="1"/>
  <c r="AC388" i="10" a="1"/>
  <c r="AC388" i="10" s="1"/>
  <c r="AD388" i="10" a="1"/>
  <c r="AD388" i="10" s="1"/>
  <c r="AB389" i="10" a="1"/>
  <c r="AB389" i="10" s="1"/>
  <c r="AC389" i="10" a="1"/>
  <c r="AC389" i="10" s="1"/>
  <c r="AD389" i="10" a="1"/>
  <c r="AD389" i="10" s="1"/>
  <c r="AA390" i="10" a="1"/>
  <c r="AA390" i="10" s="1"/>
  <c r="AB390" i="10" a="1"/>
  <c r="AB390" i="10" s="1"/>
  <c r="AC390" i="10" a="1"/>
  <c r="AC390" i="10" s="1"/>
  <c r="AD390" i="10" a="1"/>
  <c r="AD390" i="10" s="1"/>
  <c r="AA391" i="10" a="1"/>
  <c r="AA391" i="10" s="1"/>
  <c r="AB391" i="10" a="1"/>
  <c r="AB391" i="10" s="1"/>
  <c r="AC391" i="10" a="1"/>
  <c r="AC391" i="10" s="1"/>
  <c r="AD391" i="10" a="1"/>
  <c r="AD391" i="10" s="1"/>
  <c r="AA392" i="10" a="1"/>
  <c r="AA392" i="10" s="1"/>
  <c r="AC392" i="10" a="1"/>
  <c r="AC392" i="10" s="1"/>
  <c r="AD392" i="10" a="1"/>
  <c r="AD392" i="10" s="1"/>
  <c r="AA393" i="10" a="1"/>
  <c r="AA393" i="10" s="1"/>
  <c r="AB393" i="10" a="1"/>
  <c r="AB393" i="10" s="1"/>
  <c r="AC393" i="10" a="1"/>
  <c r="AC393" i="10" s="1"/>
  <c r="AD393" i="10" a="1"/>
  <c r="AD393" i="10" s="1"/>
  <c r="AA394" i="10" a="1"/>
  <c r="AA394" i="10" s="1"/>
  <c r="AB394" i="10" a="1"/>
  <c r="AB394" i="10" s="1"/>
  <c r="AC394" i="10" a="1"/>
  <c r="AC394" i="10" s="1"/>
  <c r="AD394" i="10" a="1"/>
  <c r="AD394" i="10" s="1"/>
  <c r="AA395" i="10" a="1"/>
  <c r="AA395" i="10" s="1"/>
  <c r="AB395" i="10" a="1"/>
  <c r="AB395" i="10" s="1"/>
  <c r="AD395" i="10" a="1"/>
  <c r="AD395" i="10" s="1"/>
  <c r="AA396" i="10" a="1"/>
  <c r="AA396" i="10" s="1"/>
  <c r="AB396" i="10" a="1"/>
  <c r="AB396" i="10" s="1"/>
  <c r="AC396" i="10" a="1"/>
  <c r="AC396" i="10" s="1"/>
  <c r="AD396" i="10" a="1"/>
  <c r="AD396" i="10" s="1"/>
  <c r="AA397" i="10" a="1"/>
  <c r="AA397" i="10" s="1"/>
  <c r="AC397" i="10" a="1"/>
  <c r="AC397" i="10" s="1"/>
  <c r="AD397" i="10" a="1"/>
  <c r="AD397" i="10" s="1"/>
  <c r="AA398" i="10" a="1"/>
  <c r="AA398" i="10" s="1"/>
  <c r="AB398" i="10" a="1"/>
  <c r="AB398" i="10" s="1"/>
  <c r="AC398" i="10" a="1"/>
  <c r="AC398" i="10" s="1"/>
  <c r="AD398" i="10" a="1"/>
  <c r="AD398" i="10" s="1"/>
  <c r="AB399" i="10" a="1"/>
  <c r="AB399" i="10" s="1"/>
  <c r="AC399" i="10" a="1"/>
  <c r="AC399" i="10" s="1"/>
  <c r="AD399" i="10" a="1"/>
  <c r="AD399" i="10" s="1"/>
  <c r="AB400" i="10" a="1"/>
  <c r="AB400" i="10" s="1"/>
  <c r="AC400" i="10" a="1"/>
  <c r="AC400" i="10" s="1"/>
  <c r="AD400" i="10" a="1"/>
  <c r="AD400" i="10" s="1"/>
  <c r="AA401" i="10" a="1"/>
  <c r="AA401" i="10" s="1"/>
  <c r="AB401" i="10" a="1"/>
  <c r="AB401" i="10" s="1"/>
  <c r="AC401" i="10" a="1"/>
  <c r="AC401" i="10" s="1"/>
  <c r="AD401" i="10" a="1"/>
  <c r="AD401" i="10" s="1"/>
  <c r="AB402" i="10" a="1"/>
  <c r="AB402" i="10" s="1"/>
  <c r="AC402" i="10" a="1"/>
  <c r="AC402" i="10" s="1"/>
  <c r="AD402" i="10" a="1"/>
  <c r="AD402" i="10" s="1"/>
  <c r="AA403" i="10" a="1"/>
  <c r="AA403" i="10" s="1"/>
  <c r="AB403" i="10" a="1"/>
  <c r="AB403" i="10" s="1"/>
  <c r="AC403" i="10" a="1"/>
  <c r="AC403" i="10" s="1"/>
  <c r="AD403" i="10" a="1"/>
  <c r="AD403" i="10" s="1"/>
  <c r="AA404" i="10" a="1"/>
  <c r="AA404" i="10" s="1"/>
  <c r="AC404" i="10" a="1"/>
  <c r="AC404" i="10" s="1"/>
  <c r="AD404" i="10" a="1"/>
  <c r="AD404" i="10" s="1"/>
  <c r="AB405" i="10" a="1"/>
  <c r="AB405" i="10" s="1"/>
  <c r="AC405" i="10" a="1"/>
  <c r="AC405" i="10" s="1"/>
  <c r="AD405" i="10" a="1"/>
  <c r="AD405" i="10" s="1"/>
  <c r="AA406" i="10" a="1"/>
  <c r="AA406" i="10" s="1"/>
  <c r="AB406" i="10" a="1"/>
  <c r="AB406" i="10" s="1"/>
  <c r="AC406" i="10" a="1"/>
  <c r="AC406" i="10" s="1"/>
  <c r="AD406" i="10" a="1"/>
  <c r="AD406" i="10" s="1"/>
  <c r="AA407" i="10" a="1"/>
  <c r="AA407" i="10" s="1"/>
  <c r="AC407" i="10" a="1"/>
  <c r="AC407" i="10" s="1"/>
  <c r="AD407" i="10" a="1"/>
  <c r="AD407" i="10" s="1"/>
  <c r="AA408" i="10" a="1"/>
  <c r="AA408" i="10" s="1"/>
  <c r="AB408" i="10" a="1"/>
  <c r="AB408" i="10" s="1"/>
  <c r="AC408" i="10" a="1"/>
  <c r="AC408" i="10" s="1"/>
  <c r="AD408" i="10" a="1"/>
  <c r="AD408" i="10" s="1"/>
  <c r="AA409" i="10" a="1"/>
  <c r="AA409" i="10" s="1"/>
  <c r="AB409" i="10" a="1"/>
  <c r="AB409" i="10" s="1"/>
  <c r="AC409" i="10" a="1"/>
  <c r="AC409" i="10" s="1"/>
  <c r="AD409" i="10" a="1"/>
  <c r="AD409" i="10" s="1"/>
  <c r="AA410" i="10" a="1"/>
  <c r="AA410" i="10" s="1"/>
  <c r="AB410" i="10" a="1"/>
  <c r="AB410" i="10" s="1"/>
  <c r="AC410" i="10" a="1"/>
  <c r="AC410" i="10" s="1"/>
  <c r="AD410" i="10" a="1"/>
  <c r="AD410" i="10" s="1"/>
  <c r="AB411" i="10" a="1"/>
  <c r="AB411" i="10" s="1"/>
  <c r="AC411" i="10" a="1"/>
  <c r="AC411" i="10" s="1"/>
  <c r="AD411" i="10" a="1"/>
  <c r="AD411" i="10" s="1"/>
  <c r="AB412" i="10" a="1"/>
  <c r="AB412" i="10" s="1"/>
  <c r="AC412" i="10" a="1"/>
  <c r="AC412" i="10" s="1"/>
  <c r="AD412" i="10" a="1"/>
  <c r="AD412" i="10" s="1"/>
  <c r="AA413" i="10" a="1"/>
  <c r="AA413" i="10" s="1"/>
  <c r="AB413" i="10" a="1"/>
  <c r="AB413" i="10" s="1"/>
  <c r="AC413" i="10" a="1"/>
  <c r="AC413" i="10" s="1"/>
  <c r="AD413" i="10" a="1"/>
  <c r="AD413" i="10" s="1"/>
  <c r="AA414" i="10" a="1"/>
  <c r="AA414" i="10" s="1"/>
  <c r="AB414" i="10" a="1"/>
  <c r="AB414" i="10" s="1"/>
  <c r="AC414" i="10" a="1"/>
  <c r="AC414" i="10" s="1"/>
  <c r="AD414" i="10" a="1"/>
  <c r="AD414" i="10" s="1"/>
  <c r="AA415" i="10" a="1"/>
  <c r="AA415" i="10" s="1"/>
  <c r="AB415" i="10" a="1"/>
  <c r="AB415" i="10" s="1"/>
  <c r="AC415" i="10" a="1"/>
  <c r="AC415" i="10" s="1"/>
  <c r="AB416" i="10" a="1"/>
  <c r="AB416" i="10" s="1"/>
  <c r="AC416" i="10" a="1"/>
  <c r="AC416" i="10" s="1"/>
  <c r="AD416" i="10" a="1"/>
  <c r="AD416" i="10" s="1"/>
  <c r="AC417" i="10" a="1"/>
  <c r="AC417" i="10" s="1"/>
  <c r="AD417" i="10" a="1"/>
  <c r="AD417" i="10" s="1"/>
  <c r="AD418" i="10" a="1"/>
  <c r="AD418" i="10" s="1"/>
  <c r="AA419" i="10" a="1"/>
  <c r="AA419" i="10" s="1"/>
  <c r="AB419" i="10" a="1"/>
  <c r="AB419" i="10" s="1"/>
  <c r="AC419" i="10" a="1"/>
  <c r="AC419" i="10" s="1"/>
  <c r="AD419" i="10" a="1"/>
  <c r="AD419" i="10" s="1"/>
  <c r="AA420" i="10" a="1"/>
  <c r="AA420" i="10" s="1"/>
  <c r="AB420" i="10" a="1"/>
  <c r="AB420" i="10" s="1"/>
  <c r="AC420" i="10" a="1"/>
  <c r="AC420" i="10" s="1"/>
  <c r="AD420" i="10" a="1"/>
  <c r="AD420" i="10" s="1"/>
  <c r="AB421" i="10" a="1"/>
  <c r="AB421" i="10" s="1"/>
  <c r="AC421" i="10" a="1"/>
  <c r="AC421" i="10" s="1"/>
  <c r="AD421" i="10" a="1"/>
  <c r="AD421" i="10" s="1"/>
  <c r="AA422" i="10" a="1"/>
  <c r="AA422" i="10" s="1"/>
  <c r="AC422" i="10" a="1"/>
  <c r="AC422" i="10" s="1"/>
  <c r="AD422" i="10" a="1"/>
  <c r="AD422" i="10" s="1"/>
  <c r="AA423" i="10" a="1"/>
  <c r="AA423" i="10" s="1"/>
  <c r="AB423" i="10" a="1"/>
  <c r="AB423" i="10" s="1"/>
  <c r="AD423" i="10" a="1"/>
  <c r="AD423" i="10" s="1"/>
  <c r="AA424" i="10" a="1"/>
  <c r="AA424" i="10" s="1"/>
  <c r="AB424" i="10" a="1"/>
  <c r="AB424" i="10" s="1"/>
  <c r="AC424" i="10" a="1"/>
  <c r="AC424" i="10" s="1"/>
  <c r="AD424" i="10" a="1"/>
  <c r="AD424" i="10" s="1"/>
  <c r="AA425" i="10" a="1"/>
  <c r="AA425" i="10" s="1"/>
  <c r="AB425" i="10" a="1"/>
  <c r="AB425" i="10" s="1"/>
  <c r="AC425" i="10" a="1"/>
  <c r="AC425" i="10" s="1"/>
  <c r="AD425" i="10" a="1"/>
  <c r="AD425" i="10" s="1"/>
  <c r="AA426" i="10" a="1"/>
  <c r="AA426" i="10" s="1"/>
  <c r="AB426" i="10" a="1"/>
  <c r="AB426" i="10" s="1"/>
  <c r="AC426" i="10" a="1"/>
  <c r="AC426" i="10" s="1"/>
  <c r="AD426" i="10" a="1"/>
  <c r="AD426" i="10" s="1"/>
  <c r="AA427" i="10" a="1"/>
  <c r="AA427" i="10" s="1"/>
  <c r="AB427" i="10" a="1"/>
  <c r="AB427" i="10" s="1"/>
  <c r="AC427" i="10" a="1"/>
  <c r="AC427" i="10" s="1"/>
  <c r="AD427" i="10" a="1"/>
  <c r="AD427" i="10" s="1"/>
  <c r="AB428" i="10" a="1"/>
  <c r="AB428" i="10" s="1"/>
  <c r="AC428" i="10" a="1"/>
  <c r="AC428" i="10" s="1"/>
  <c r="AD428" i="10" a="1"/>
  <c r="AD428" i="10" s="1"/>
  <c r="AA429" i="10" a="1"/>
  <c r="AA429" i="10" s="1"/>
  <c r="AC429" i="10" a="1"/>
  <c r="AC429" i="10" s="1"/>
  <c r="AD429" i="10" a="1"/>
  <c r="AD429" i="10" s="1"/>
  <c r="AA430" i="10" a="1"/>
  <c r="AA430" i="10" s="1"/>
  <c r="AC430" i="10" a="1"/>
  <c r="AC430" i="10" s="1"/>
  <c r="AD430" i="10" a="1"/>
  <c r="AD430" i="10" s="1"/>
  <c r="AA431" i="10" a="1"/>
  <c r="AA431" i="10" s="1"/>
  <c r="AB431" i="10" a="1"/>
  <c r="AB431" i="10" s="1"/>
  <c r="AC431" i="10" a="1"/>
  <c r="AC431" i="10" s="1"/>
  <c r="AD431" i="10" a="1"/>
  <c r="AD431" i="10" s="1"/>
  <c r="AC432" i="10" a="1"/>
  <c r="AC432" i="10" s="1"/>
  <c r="AD432" i="10" a="1"/>
  <c r="AD432" i="10" s="1"/>
  <c r="AA433" i="10" a="1"/>
  <c r="AA433" i="10" s="1"/>
  <c r="AB433" i="10" a="1"/>
  <c r="AB433" i="10" s="1"/>
  <c r="AC433" i="10" a="1"/>
  <c r="AC433" i="10" s="1"/>
  <c r="AD433" i="10" a="1"/>
  <c r="AD433" i="10" s="1"/>
  <c r="AA434" i="10" a="1"/>
  <c r="AA434" i="10" s="1"/>
  <c r="AB434" i="10" a="1"/>
  <c r="AB434" i="10" s="1"/>
  <c r="AC434" i="10" a="1"/>
  <c r="AC434" i="10" s="1"/>
  <c r="AD434" i="10" a="1"/>
  <c r="AD434" i="10" s="1"/>
  <c r="AC435" i="10" a="1"/>
  <c r="AC435" i="10" s="1"/>
  <c r="AD435" i="10" a="1"/>
  <c r="AD435" i="10" s="1"/>
  <c r="AA436" i="10" a="1"/>
  <c r="AA436" i="10" s="1"/>
  <c r="AC436" i="10" a="1"/>
  <c r="AC436" i="10" s="1"/>
  <c r="AD436" i="10" a="1"/>
  <c r="AD436" i="10" s="1"/>
  <c r="AC437" i="10" a="1"/>
  <c r="AC437" i="10" s="1"/>
  <c r="AD437" i="10" a="1"/>
  <c r="AD437" i="10" s="1"/>
  <c r="AC438" i="10" a="1"/>
  <c r="AC438" i="10" s="1"/>
  <c r="AD438" i="10" a="1"/>
  <c r="AD438" i="10" s="1"/>
  <c r="AA439" i="10" a="1"/>
  <c r="AA439" i="10" s="1"/>
  <c r="AB439" i="10" a="1"/>
  <c r="AB439" i="10" s="1"/>
  <c r="AC439" i="10" a="1"/>
  <c r="AC439" i="10" s="1"/>
  <c r="AD439" i="10" a="1"/>
  <c r="AD439" i="10" s="1"/>
  <c r="AA440" i="10" a="1"/>
  <c r="AA440" i="10" s="1"/>
  <c r="AB440" i="10" a="1"/>
  <c r="AB440" i="10" s="1"/>
  <c r="AC440" i="10" a="1"/>
  <c r="AC440" i="10" s="1"/>
  <c r="AD440" i="10" a="1"/>
  <c r="AD440" i="10" s="1"/>
  <c r="AA441" i="10" a="1"/>
  <c r="AA441" i="10" s="1"/>
  <c r="AB441" i="10" a="1"/>
  <c r="AB441" i="10" s="1"/>
  <c r="AC441" i="10" a="1"/>
  <c r="AC441" i="10" s="1"/>
  <c r="AD441" i="10" a="1"/>
  <c r="AD441" i="10" s="1"/>
  <c r="AA442" i="10" a="1"/>
  <c r="AA442" i="10" s="1"/>
  <c r="AB442" i="10" a="1"/>
  <c r="AB442" i="10" s="1"/>
  <c r="AC442" i="10" a="1"/>
  <c r="AC442" i="10" s="1"/>
  <c r="AD442" i="10" a="1"/>
  <c r="AD442" i="10" s="1"/>
  <c r="AB443" i="10" a="1"/>
  <c r="AB443" i="10" s="1"/>
  <c r="AC443" i="10" a="1"/>
  <c r="AC443" i="10" s="1"/>
  <c r="AD443" i="10" a="1"/>
  <c r="AD443" i="10" s="1"/>
  <c r="AA444" i="10" a="1"/>
  <c r="AA444" i="10" s="1"/>
  <c r="AB444" i="10" a="1"/>
  <c r="AB444" i="10" s="1"/>
  <c r="AC444" i="10" a="1"/>
  <c r="AC444" i="10" s="1"/>
  <c r="AD444" i="10" a="1"/>
  <c r="AD444" i="10" s="1"/>
  <c r="AA445" i="10" a="1"/>
  <c r="AA445" i="10" s="1"/>
  <c r="AB445" i="10" a="1"/>
  <c r="AB445" i="10" s="1"/>
  <c r="AC445" i="10" a="1"/>
  <c r="AC445" i="10" s="1"/>
  <c r="AD445" i="10" a="1"/>
  <c r="AD445" i="10" s="1"/>
  <c r="AB446" i="10" a="1"/>
  <c r="AB446" i="10" s="1"/>
  <c r="AC446" i="10" a="1"/>
  <c r="AC446" i="10" s="1"/>
  <c r="AD446" i="10" a="1"/>
  <c r="AD446" i="10" s="1"/>
  <c r="AA447" i="10" a="1"/>
  <c r="AA447" i="10" s="1"/>
  <c r="AB447" i="10" a="1"/>
  <c r="AB447" i="10" s="1"/>
  <c r="AC447" i="10" a="1"/>
  <c r="AC447" i="10" s="1"/>
  <c r="AD447" i="10" a="1"/>
  <c r="AD447" i="10" s="1"/>
  <c r="AA448" i="10" a="1"/>
  <c r="AA448" i="10" s="1"/>
  <c r="AB448" i="10" a="1"/>
  <c r="AB448" i="10" s="1"/>
  <c r="AC448" i="10" a="1"/>
  <c r="AC448" i="10" s="1"/>
  <c r="AD448" i="10" a="1"/>
  <c r="AD448" i="10" s="1"/>
  <c r="AA449" i="10" a="1"/>
  <c r="AA449" i="10" s="1"/>
  <c r="AB449" i="10" a="1"/>
  <c r="AB449" i="10" s="1"/>
  <c r="AC449" i="10" a="1"/>
  <c r="AC449" i="10" s="1"/>
  <c r="AD449" i="10" a="1"/>
  <c r="AD449" i="10" s="1"/>
  <c r="AC450" i="10" a="1"/>
  <c r="AC450" i="10" s="1"/>
  <c r="AD450" i="10" a="1"/>
  <c r="AD450" i="10" s="1"/>
  <c r="AA451" i="10" a="1"/>
  <c r="AA451" i="10" s="1"/>
  <c r="AC451" i="10" a="1"/>
  <c r="AC451" i="10" s="1"/>
  <c r="AD451" i="10" a="1"/>
  <c r="AD451" i="10" s="1"/>
  <c r="AA452" i="10" a="1"/>
  <c r="AA452" i="10" s="1"/>
  <c r="AB452" i="10" a="1"/>
  <c r="AB452" i="10" s="1"/>
  <c r="AC452" i="10" a="1"/>
  <c r="AC452" i="10" s="1"/>
  <c r="AD452" i="10" a="1"/>
  <c r="AD452" i="10" s="1"/>
  <c r="AA453" i="10" a="1"/>
  <c r="AA453" i="10" s="1"/>
  <c r="AB453" i="10" a="1"/>
  <c r="AB453" i="10" s="1"/>
  <c r="AC453" i="10" a="1"/>
  <c r="AC453" i="10" s="1"/>
  <c r="AD453" i="10" a="1"/>
  <c r="AD453" i="10" s="1"/>
  <c r="AA454" i="10" a="1"/>
  <c r="AA454" i="10" s="1"/>
  <c r="AB454" i="10" a="1"/>
  <c r="AB454" i="10" s="1"/>
  <c r="AC454" i="10" a="1"/>
  <c r="AC454" i="10" s="1"/>
  <c r="AD454" i="10" a="1"/>
  <c r="AD454" i="10" s="1"/>
  <c r="AA455" i="10" a="1"/>
  <c r="AA455" i="10" s="1"/>
  <c r="AB455" i="10" a="1"/>
  <c r="AB455" i="10" s="1"/>
  <c r="AC455" i="10" a="1"/>
  <c r="AC455" i="10" s="1"/>
  <c r="AD455" i="10" a="1"/>
  <c r="AD455" i="10" s="1"/>
  <c r="AA456" i="10" a="1"/>
  <c r="AA456" i="10" s="1"/>
  <c r="AB456" i="10" a="1"/>
  <c r="AB456" i="10" s="1"/>
  <c r="AC456" i="10" a="1"/>
  <c r="AC456" i="10" s="1"/>
  <c r="AD456" i="10" a="1"/>
  <c r="AD456" i="10" s="1"/>
  <c r="AA457" i="10" a="1"/>
  <c r="AA457" i="10" s="1"/>
  <c r="AB457" i="10" a="1"/>
  <c r="AB457" i="10" s="1"/>
  <c r="AC457" i="10" a="1"/>
  <c r="AC457" i="10" s="1"/>
  <c r="AD457" i="10" a="1"/>
  <c r="AD457" i="10" s="1"/>
  <c r="AA458" i="10" a="1"/>
  <c r="AA458" i="10" s="1"/>
  <c r="AB458" i="10" a="1"/>
  <c r="AB458" i="10" s="1"/>
  <c r="AC458" i="10" a="1"/>
  <c r="AC458" i="10" s="1"/>
  <c r="AD458" i="10" a="1"/>
  <c r="AD458" i="10" s="1"/>
  <c r="AB459" i="10" a="1"/>
  <c r="AB459" i="10" s="1"/>
  <c r="AD459" i="10" a="1"/>
  <c r="AD459" i="10" s="1"/>
  <c r="AB460" i="10" a="1"/>
  <c r="AB460" i="10" s="1"/>
  <c r="AC460" i="10" a="1"/>
  <c r="AC460" i="10" s="1"/>
  <c r="AD460" i="10" a="1"/>
  <c r="AD460" i="10" s="1"/>
  <c r="AA461" i="10" a="1"/>
  <c r="AA461" i="10" s="1"/>
  <c r="AC461" i="10" a="1"/>
  <c r="AC461" i="10" s="1"/>
  <c r="AD461" i="10" a="1"/>
  <c r="AD461" i="10" s="1"/>
  <c r="AA462" i="10" a="1"/>
  <c r="AA462" i="10" s="1"/>
  <c r="AB462" i="10" a="1"/>
  <c r="AB462" i="10" s="1"/>
  <c r="AC462" i="10" a="1"/>
  <c r="AC462" i="10" s="1"/>
  <c r="AD462" i="10" a="1"/>
  <c r="AD462" i="10" s="1"/>
  <c r="AA463" i="10" a="1"/>
  <c r="AA463" i="10" s="1"/>
  <c r="AB463" i="10" a="1"/>
  <c r="AB463" i="10" s="1"/>
  <c r="AC463" i="10" a="1"/>
  <c r="AC463" i="10" s="1"/>
  <c r="AD463" i="10" a="1"/>
  <c r="AD463" i="10" s="1"/>
  <c r="AA464" i="10" a="1"/>
  <c r="AA464" i="10" s="1"/>
  <c r="AB464" i="10" a="1"/>
  <c r="AB464" i="10" s="1"/>
  <c r="AC464" i="10" a="1"/>
  <c r="AC464" i="10" s="1"/>
  <c r="AD464" i="10" a="1"/>
  <c r="AD464" i="10" s="1"/>
  <c r="AA465" i="10" a="1"/>
  <c r="AA465" i="10" s="1"/>
  <c r="AB465" i="10" a="1"/>
  <c r="AB465" i="10" s="1"/>
  <c r="AC465" i="10" a="1"/>
  <c r="AC465" i="10" s="1"/>
  <c r="AD465" i="10" a="1"/>
  <c r="AD465" i="10" s="1"/>
  <c r="AA466" i="10" a="1"/>
  <c r="AA466" i="10" s="1"/>
  <c r="AB466" i="10" a="1"/>
  <c r="AB466" i="10" s="1"/>
  <c r="AC466" i="10" a="1"/>
  <c r="AC466" i="10" s="1"/>
  <c r="AD466" i="10" a="1"/>
  <c r="AD466" i="10" s="1"/>
  <c r="AA467" i="10" a="1"/>
  <c r="AA467" i="10" s="1"/>
  <c r="AB467" i="10" a="1"/>
  <c r="AB467" i="10" s="1"/>
  <c r="AD467" i="10" a="1"/>
  <c r="AD467" i="10" s="1"/>
  <c r="AA468" i="10" a="1"/>
  <c r="AA468" i="10" s="1"/>
  <c r="AB468" i="10" a="1"/>
  <c r="AB468" i="10" s="1"/>
  <c r="AC468" i="10" a="1"/>
  <c r="AC468" i="10" s="1"/>
  <c r="AD468" i="10" a="1"/>
  <c r="AD468" i="10" s="1"/>
  <c r="AA469" i="10" a="1"/>
  <c r="AA469" i="10" s="1"/>
  <c r="AB469" i="10" a="1"/>
  <c r="AB469" i="10" s="1"/>
  <c r="AC469" i="10" a="1"/>
  <c r="AC469" i="10" s="1"/>
  <c r="AD469" i="10" a="1"/>
  <c r="AD469" i="10" s="1"/>
  <c r="AB470" i="10" a="1"/>
  <c r="AB470" i="10" s="1"/>
  <c r="AC470" i="10" a="1"/>
  <c r="AC470" i="10" s="1"/>
  <c r="AD470" i="10" a="1"/>
  <c r="AD470" i="10" s="1"/>
  <c r="AA471" i="10" a="1"/>
  <c r="AA471" i="10" s="1"/>
  <c r="AB471" i="10" a="1"/>
  <c r="AB471" i="10" s="1"/>
  <c r="AC471" i="10" a="1"/>
  <c r="AC471" i="10" s="1"/>
  <c r="AD471" i="10" a="1"/>
  <c r="AD471" i="10" s="1"/>
  <c r="AA472" i="10" a="1"/>
  <c r="AA472" i="10" s="1"/>
  <c r="AB472" i="10" a="1"/>
  <c r="AB472" i="10" s="1"/>
  <c r="AC472" i="10" a="1"/>
  <c r="AC472" i="10" s="1"/>
  <c r="AD472" i="10" a="1"/>
  <c r="AD472" i="10" s="1"/>
  <c r="AD473" i="10" a="1"/>
  <c r="AD473" i="10" s="1"/>
  <c r="AA474" i="10" a="1"/>
  <c r="AA474" i="10" s="1"/>
  <c r="AB474" i="10" a="1"/>
  <c r="AB474" i="10" s="1"/>
  <c r="AC474" i="10" a="1"/>
  <c r="AC474" i="10" s="1"/>
  <c r="AD474" i="10" a="1"/>
  <c r="AD474" i="10" s="1"/>
  <c r="AB475" i="10" a="1"/>
  <c r="AB475" i="10" s="1"/>
  <c r="AC475" i="10" a="1"/>
  <c r="AC475" i="10" s="1"/>
  <c r="AD475" i="10" a="1"/>
  <c r="AD475" i="10" s="1"/>
  <c r="AA476" i="10" a="1"/>
  <c r="AA476" i="10" s="1"/>
  <c r="AB476" i="10" a="1"/>
  <c r="AB476" i="10" s="1"/>
  <c r="AC476" i="10" a="1"/>
  <c r="AC476" i="10" s="1"/>
  <c r="AD476" i="10" a="1"/>
  <c r="AD476" i="10" s="1"/>
  <c r="AA477" i="10" a="1"/>
  <c r="AA477" i="10" s="1"/>
  <c r="AC477" i="10" a="1"/>
  <c r="AC477" i="10" s="1"/>
  <c r="AD477" i="10" a="1"/>
  <c r="AD477" i="10" s="1"/>
  <c r="AA478" i="10" a="1"/>
  <c r="AA478" i="10" s="1"/>
  <c r="AB478" i="10" a="1"/>
  <c r="AB478" i="10" s="1"/>
  <c r="AC478" i="10" a="1"/>
  <c r="AC478" i="10" s="1"/>
  <c r="AD478" i="10" a="1"/>
  <c r="AD478" i="10" s="1"/>
  <c r="AA479" i="10" a="1"/>
  <c r="AA479" i="10" s="1"/>
  <c r="AC479" i="10" a="1"/>
  <c r="AC479" i="10" s="1"/>
  <c r="AD479" i="10" a="1"/>
  <c r="AD479" i="10" s="1"/>
  <c r="AB480" i="10" a="1"/>
  <c r="AB480" i="10" s="1"/>
  <c r="AD480" i="10" a="1"/>
  <c r="AD480" i="10" s="1"/>
  <c r="AA481" i="10" a="1"/>
  <c r="AA481" i="10" s="1"/>
  <c r="AB481" i="10" a="1"/>
  <c r="AB481" i="10" s="1"/>
  <c r="AC481" i="10" a="1"/>
  <c r="AC481" i="10" s="1"/>
  <c r="AD481" i="10" a="1"/>
  <c r="AD481" i="10" s="1"/>
  <c r="AA482" i="10" a="1"/>
  <c r="AA482" i="10" s="1"/>
  <c r="AB482" i="10" a="1"/>
  <c r="AB482" i="10" s="1"/>
  <c r="AC482" i="10" a="1"/>
  <c r="AC482" i="10" s="1"/>
  <c r="AD482" i="10" a="1"/>
  <c r="AD482" i="10" s="1"/>
  <c r="AA483" i="10" a="1"/>
  <c r="AA483" i="10" s="1"/>
  <c r="AB483" i="10" a="1"/>
  <c r="AB483" i="10" s="1"/>
  <c r="AC483" i="10" a="1"/>
  <c r="AC483" i="10" s="1"/>
  <c r="AD483" i="10" a="1"/>
  <c r="AD483" i="10" s="1"/>
  <c r="AA484" i="10" a="1"/>
  <c r="AA484" i="10" s="1"/>
  <c r="AB484" i="10" a="1"/>
  <c r="AB484" i="10" s="1"/>
  <c r="AC484" i="10" a="1"/>
  <c r="AC484" i="10" s="1"/>
  <c r="AD484" i="10" a="1"/>
  <c r="AD484" i="10" s="1"/>
  <c r="AA485" i="10" a="1"/>
  <c r="AA485" i="10" s="1"/>
  <c r="AB485" i="10" a="1"/>
  <c r="AB485" i="10" s="1"/>
  <c r="AC485" i="10" a="1"/>
  <c r="AC485" i="10" s="1"/>
  <c r="AD485" i="10" a="1"/>
  <c r="AD485" i="10" s="1"/>
  <c r="AA486" i="10" a="1"/>
  <c r="AA486" i="10" s="1"/>
  <c r="AB486" i="10" a="1"/>
  <c r="AB486" i="10" s="1"/>
  <c r="AC486" i="10" a="1"/>
  <c r="AC486" i="10" s="1"/>
  <c r="AD486" i="10" a="1"/>
  <c r="AD486" i="10" s="1"/>
  <c r="AA487" i="10" a="1"/>
  <c r="AA487" i="10" s="1"/>
  <c r="AB487" i="10" a="1"/>
  <c r="AB487" i="10" s="1"/>
  <c r="AC487" i="10" a="1"/>
  <c r="AC487" i="10" s="1"/>
  <c r="AD487" i="10" a="1"/>
  <c r="AD487" i="10" s="1"/>
  <c r="AB488" i="10" a="1"/>
  <c r="AB488" i="10" s="1"/>
  <c r="AC488" i="10" a="1"/>
  <c r="AC488" i="10" s="1"/>
  <c r="AD488" i="10" a="1"/>
  <c r="AD488" i="10" s="1"/>
  <c r="AA489" i="10" a="1"/>
  <c r="AA489" i="10" s="1"/>
  <c r="AB489" i="10" a="1"/>
  <c r="AB489" i="10" s="1"/>
  <c r="AC489" i="10" a="1"/>
  <c r="AC489" i="10" s="1"/>
  <c r="AD489" i="10" a="1"/>
  <c r="AD489" i="10" s="1"/>
  <c r="AB490" i="10" a="1"/>
  <c r="AB490" i="10" s="1"/>
  <c r="AC490" i="10" a="1"/>
  <c r="AC490" i="10" s="1"/>
  <c r="AD490" i="10" a="1"/>
  <c r="AD490" i="10" s="1"/>
  <c r="AA491" i="10" a="1"/>
  <c r="AA491" i="10" s="1"/>
  <c r="AB491" i="10" a="1"/>
  <c r="AB491" i="10" s="1"/>
  <c r="AC491" i="10" a="1"/>
  <c r="AC491" i="10" s="1"/>
  <c r="AD491" i="10" a="1"/>
  <c r="AD491" i="10" s="1"/>
  <c r="AA492" i="10" a="1"/>
  <c r="AA492" i="10" s="1"/>
  <c r="AB492" i="10" a="1"/>
  <c r="AB492" i="10" s="1"/>
  <c r="AC492" i="10" a="1"/>
  <c r="AC492" i="10" s="1"/>
  <c r="AD492" i="10" a="1"/>
  <c r="AD492" i="10" s="1"/>
  <c r="AA493" i="10" a="1"/>
  <c r="AA493" i="10" s="1"/>
  <c r="AB493" i="10" a="1"/>
  <c r="AB493" i="10" s="1"/>
  <c r="AC493" i="10" a="1"/>
  <c r="AC493" i="10" s="1"/>
  <c r="AD493" i="10" a="1"/>
  <c r="AD493" i="10" s="1"/>
  <c r="AC494" i="10" a="1"/>
  <c r="AC494" i="10" s="1"/>
  <c r="AD494" i="10" a="1"/>
  <c r="AD494" i="10" s="1"/>
  <c r="AC495" i="10" a="1"/>
  <c r="AC495" i="10" s="1"/>
  <c r="AD495" i="10" a="1"/>
  <c r="AD495" i="10" s="1"/>
  <c r="AA496" i="10" a="1"/>
  <c r="AA496" i="10" s="1"/>
  <c r="AB496" i="10" a="1"/>
  <c r="AB496" i="10" s="1"/>
  <c r="AC496" i="10" a="1"/>
  <c r="AC496" i="10" s="1"/>
  <c r="AD496" i="10" a="1"/>
  <c r="AD496" i="10" s="1"/>
  <c r="AB497" i="10" a="1"/>
  <c r="AB497" i="10" s="1"/>
  <c r="AC497" i="10" a="1"/>
  <c r="AC497" i="10" s="1"/>
  <c r="AD497" i="10" a="1"/>
  <c r="AD497" i="10" s="1"/>
  <c r="AA498" i="10" a="1"/>
  <c r="AA498" i="10" s="1"/>
  <c r="AB498" i="10" a="1"/>
  <c r="AB498" i="10" s="1"/>
  <c r="AC498" i="10" a="1"/>
  <c r="AC498" i="10" s="1"/>
  <c r="AD498" i="10" a="1"/>
  <c r="AD498" i="10" s="1"/>
  <c r="AA499" i="10" a="1"/>
  <c r="AA499" i="10" s="1"/>
  <c r="AB499" i="10" a="1"/>
  <c r="AB499" i="10" s="1"/>
  <c r="AC499" i="10" a="1"/>
  <c r="AC499" i="10" s="1"/>
  <c r="AD499" i="10" a="1"/>
  <c r="AD499" i="10" s="1"/>
  <c r="AA500" i="10" a="1"/>
  <c r="AA500" i="10" s="1"/>
  <c r="AB500" i="10" a="1"/>
  <c r="AB500" i="10" s="1"/>
  <c r="AC500" i="10" a="1"/>
  <c r="AC500" i="10" s="1"/>
  <c r="AD500" i="10" a="1"/>
  <c r="AD500" i="10" s="1"/>
  <c r="AA501" i="10" a="1"/>
  <c r="AA501" i="10" s="1"/>
  <c r="AB501" i="10" a="1"/>
  <c r="AB501" i="10" s="1"/>
  <c r="AC501" i="10" a="1"/>
  <c r="AC501" i="10" s="1"/>
  <c r="AD501" i="10" a="1"/>
  <c r="AD501" i="10" s="1"/>
  <c r="AA502" i="10" a="1"/>
  <c r="AA502" i="10" s="1"/>
  <c r="AB502" i="10" a="1"/>
  <c r="AB502" i="10" s="1"/>
  <c r="AC502" i="10" a="1"/>
  <c r="AC502" i="10" s="1"/>
  <c r="AA503" i="10" a="1"/>
  <c r="AA503" i="10" s="1"/>
  <c r="AC503" i="10" a="1"/>
  <c r="AC503" i="10" s="1"/>
  <c r="AD503" i="10" a="1"/>
  <c r="AD503" i="10" s="1"/>
  <c r="AA504" i="10" a="1"/>
  <c r="AA504" i="10" s="1"/>
  <c r="AB504" i="10" a="1"/>
  <c r="AB504" i="10" s="1"/>
  <c r="AC504" i="10" a="1"/>
  <c r="AC504" i="10" s="1"/>
  <c r="AD504" i="10" a="1"/>
  <c r="AD504" i="10" s="1"/>
  <c r="AB505" i="10" a="1"/>
  <c r="AB505" i="10" s="1"/>
  <c r="AC505" i="10" a="1"/>
  <c r="AC505" i="10" s="1"/>
  <c r="AD505" i="10" a="1"/>
  <c r="AD505" i="10" s="1"/>
  <c r="AB506" i="10" a="1"/>
  <c r="AB506" i="10" s="1"/>
  <c r="AC506" i="10" a="1"/>
  <c r="AC506" i="10" s="1"/>
  <c r="AD506" i="10" a="1"/>
  <c r="AD506" i="10" s="1"/>
  <c r="AA507" i="10" a="1"/>
  <c r="AA507" i="10" s="1"/>
  <c r="AB507" i="10" a="1"/>
  <c r="AB507" i="10" s="1"/>
  <c r="AC507" i="10" a="1"/>
  <c r="AC507" i="10" s="1"/>
  <c r="AD507" i="10" a="1"/>
  <c r="AD507" i="10" s="1"/>
  <c r="AB508" i="10" a="1"/>
  <c r="AB508" i="10" s="1"/>
  <c r="AC508" i="10" a="1"/>
  <c r="AC508" i="10" s="1"/>
  <c r="AD508" i="10" a="1"/>
  <c r="AD508" i="10" s="1"/>
  <c r="AA509" i="10" a="1"/>
  <c r="AA509" i="10" s="1"/>
  <c r="AB509" i="10" a="1"/>
  <c r="AB509" i="10" s="1"/>
  <c r="AC509" i="10" a="1"/>
  <c r="AC509" i="10" s="1"/>
  <c r="AD509" i="10" a="1"/>
  <c r="AD509" i="10" s="1"/>
  <c r="AC510" i="10" a="1"/>
  <c r="AC510" i="10" s="1"/>
  <c r="AD510" i="10" a="1"/>
  <c r="AD510" i="10" s="1"/>
  <c r="AA511" i="10" a="1"/>
  <c r="AA511" i="10" s="1"/>
  <c r="AB511" i="10" a="1"/>
  <c r="AB511" i="10" s="1"/>
  <c r="AC511" i="10" a="1"/>
  <c r="AC511" i="10" s="1"/>
  <c r="AD511" i="10" a="1"/>
  <c r="AD511" i="10" s="1"/>
  <c r="AA512" i="10" a="1"/>
  <c r="AA512" i="10" s="1"/>
  <c r="AB512" i="10" a="1"/>
  <c r="AB512" i="10" s="1"/>
  <c r="AC512" i="10" a="1"/>
  <c r="AC512" i="10" s="1"/>
  <c r="AD512" i="10" a="1"/>
  <c r="AD512" i="10" s="1"/>
  <c r="AA513" i="10" a="1"/>
  <c r="AA513" i="10" s="1"/>
  <c r="AC513" i="10" a="1"/>
  <c r="AC513" i="10" s="1"/>
  <c r="AD513" i="10" a="1"/>
  <c r="AD513" i="10" s="1"/>
  <c r="AA514" i="10" a="1"/>
  <c r="AA514" i="10" s="1"/>
  <c r="AB514" i="10" a="1"/>
  <c r="AB514" i="10" s="1"/>
  <c r="AC514" i="10" a="1"/>
  <c r="AC514" i="10" s="1"/>
  <c r="AD514" i="10" a="1"/>
  <c r="AD514" i="10" s="1"/>
  <c r="AA515" i="10" a="1"/>
  <c r="AA515" i="10" s="1"/>
  <c r="AB515" i="10" a="1"/>
  <c r="AB515" i="10" s="1"/>
  <c r="AC515" i="10" a="1"/>
  <c r="AC515" i="10" s="1"/>
  <c r="AD515" i="10" a="1"/>
  <c r="AD515" i="10" s="1"/>
  <c r="AA516" i="10" a="1"/>
  <c r="AA516" i="10" s="1"/>
  <c r="AC516" i="10" a="1"/>
  <c r="AC516" i="10" s="1"/>
  <c r="AD516" i="10" a="1"/>
  <c r="AD516" i="10" s="1"/>
  <c r="AA517" i="10" a="1"/>
  <c r="AA517" i="10" s="1"/>
  <c r="AB517" i="10" a="1"/>
  <c r="AB517" i="10" s="1"/>
  <c r="AC517" i="10" a="1"/>
  <c r="AC517" i="10" s="1"/>
  <c r="AD517" i="10" a="1"/>
  <c r="AD517" i="10" s="1"/>
  <c r="AA518" i="10" a="1"/>
  <c r="AA518" i="10" s="1"/>
  <c r="AB518" i="10" a="1"/>
  <c r="AB518" i="10" s="1"/>
  <c r="AC518" i="10" a="1"/>
  <c r="AC518" i="10" s="1"/>
  <c r="AD518" i="10" a="1"/>
  <c r="AD518" i="10" s="1"/>
  <c r="AA519" i="10" a="1"/>
  <c r="AA519" i="10" s="1"/>
  <c r="AB519" i="10" a="1"/>
  <c r="AB519" i="10" s="1"/>
  <c r="AC519" i="10" a="1"/>
  <c r="AC519" i="10" s="1"/>
  <c r="AD519" i="10" a="1"/>
  <c r="AD519" i="10" s="1"/>
  <c r="AA520" i="10" a="1"/>
  <c r="AA520" i="10" s="1"/>
  <c r="AB520" i="10" a="1"/>
  <c r="AB520" i="10" s="1"/>
  <c r="AC520" i="10" a="1"/>
  <c r="AC520" i="10" s="1"/>
  <c r="AD520" i="10" a="1"/>
  <c r="AD520" i="10" s="1"/>
  <c r="AA521" i="10" a="1"/>
  <c r="AA521" i="10" s="1"/>
  <c r="AB521" i="10" a="1"/>
  <c r="AB521" i="10" s="1"/>
  <c r="AC521" i="10" a="1"/>
  <c r="AC521" i="10" s="1"/>
  <c r="AD521" i="10" a="1"/>
  <c r="AD521" i="10" s="1"/>
  <c r="AA522" i="10" a="1"/>
  <c r="AA522" i="10" s="1"/>
  <c r="AB522" i="10" a="1"/>
  <c r="AB522" i="10" s="1"/>
  <c r="AC522" i="10" a="1"/>
  <c r="AC522" i="10" s="1"/>
  <c r="AD522" i="10" a="1"/>
  <c r="AD522" i="10" s="1"/>
  <c r="AA523" i="10" a="1"/>
  <c r="AA523" i="10" s="1"/>
  <c r="AC523" i="10" a="1"/>
  <c r="AC523" i="10" s="1"/>
  <c r="AD523" i="10" a="1"/>
  <c r="AD523" i="10" s="1"/>
  <c r="AA524" i="10" a="1"/>
  <c r="AA524" i="10" s="1"/>
  <c r="AD524" i="10" a="1"/>
  <c r="AD524" i="10" s="1"/>
  <c r="AA525" i="10" a="1"/>
  <c r="AA525" i="10" s="1"/>
  <c r="AB525" i="10" a="1"/>
  <c r="AB525" i="10" s="1"/>
  <c r="AC525" i="10" a="1"/>
  <c r="AC525" i="10" s="1"/>
  <c r="AD525" i="10" a="1"/>
  <c r="AD525" i="10" s="1"/>
  <c r="AB526" i="10" a="1"/>
  <c r="AB526" i="10" s="1"/>
  <c r="AC526" i="10" a="1"/>
  <c r="AC526" i="10" s="1"/>
  <c r="AD526" i="10" a="1"/>
  <c r="AD526" i="10" s="1"/>
  <c r="AA527" i="10" a="1"/>
  <c r="AA527" i="10" s="1"/>
  <c r="AB527" i="10" a="1"/>
  <c r="AB527" i="10" s="1"/>
  <c r="AC527" i="10" a="1"/>
  <c r="AC527" i="10" s="1"/>
  <c r="AD527" i="10" a="1"/>
  <c r="AD527" i="10" s="1"/>
  <c r="AC528" i="10" a="1"/>
  <c r="AC528" i="10" s="1"/>
  <c r="AD528" i="10" a="1"/>
  <c r="AD528" i="10" s="1"/>
  <c r="AA529" i="10" a="1"/>
  <c r="AA529" i="10" s="1"/>
  <c r="AC529" i="10" a="1"/>
  <c r="AC529" i="10" s="1"/>
  <c r="AD529" i="10" a="1"/>
  <c r="AD529" i="10" s="1"/>
  <c r="AC530" i="10" a="1"/>
  <c r="AC530" i="10" s="1"/>
  <c r="AD530" i="10" a="1"/>
  <c r="AD530" i="10" s="1"/>
  <c r="AB531" i="10" a="1"/>
  <c r="AB531" i="10" s="1"/>
  <c r="AC531" i="10" a="1"/>
  <c r="AC531" i="10" s="1"/>
  <c r="AD531" i="10" a="1"/>
  <c r="AD531" i="10" s="1"/>
  <c r="AB532" i="10" a="1"/>
  <c r="AB532" i="10" s="1"/>
  <c r="AC532" i="10" a="1"/>
  <c r="AC532" i="10" s="1"/>
  <c r="AD532" i="10" a="1"/>
  <c r="AD532" i="10" s="1"/>
  <c r="AC533" i="10" a="1"/>
  <c r="AC533" i="10" s="1"/>
  <c r="AD533" i="10" a="1"/>
  <c r="AD533" i="10" s="1"/>
  <c r="AB534" i="10" a="1"/>
  <c r="AB534" i="10" s="1"/>
  <c r="AC534" i="10" a="1"/>
  <c r="AC534" i="10" s="1"/>
  <c r="AD534" i="10" a="1"/>
  <c r="AD534" i="10" s="1"/>
  <c r="AB535" i="10" a="1"/>
  <c r="AB535" i="10" s="1"/>
  <c r="AC535" i="10" a="1"/>
  <c r="AC535" i="10" s="1"/>
  <c r="AD535" i="10" a="1"/>
  <c r="AD535" i="10" s="1"/>
  <c r="AB536" i="10" a="1"/>
  <c r="AB536" i="10" s="1"/>
  <c r="AC536" i="10" a="1"/>
  <c r="AC536" i="10" s="1"/>
  <c r="AD536" i="10" a="1"/>
  <c r="AD536" i="10" s="1"/>
  <c r="AA537" i="10" a="1"/>
  <c r="AA537" i="10" s="1"/>
  <c r="AC537" i="10" a="1"/>
  <c r="AC537" i="10" s="1"/>
  <c r="AD537" i="10" a="1"/>
  <c r="AD537" i="10" s="1"/>
  <c r="AA538" i="10" a="1"/>
  <c r="AA538" i="10" s="1"/>
  <c r="AB538" i="10" a="1"/>
  <c r="AB538" i="10" s="1"/>
  <c r="AC538" i="10" a="1"/>
  <c r="AC538" i="10" s="1"/>
  <c r="AD538" i="10" a="1"/>
  <c r="AD538" i="10" s="1"/>
  <c r="AC539" i="10" a="1"/>
  <c r="AC539" i="10" s="1"/>
  <c r="AD539" i="10" a="1"/>
  <c r="AD539" i="10" s="1"/>
  <c r="AA540" i="10" a="1"/>
  <c r="AA540" i="10" s="1"/>
  <c r="AB540" i="10" a="1"/>
  <c r="AB540" i="10" s="1"/>
  <c r="AC540" i="10" a="1"/>
  <c r="AC540" i="10" s="1"/>
  <c r="AD540" i="10" a="1"/>
  <c r="AD540" i="10" s="1"/>
  <c r="AB541" i="10" a="1"/>
  <c r="AB541" i="10" s="1"/>
  <c r="AD541" i="10" a="1"/>
  <c r="AD541" i="10" s="1"/>
  <c r="AB542" i="10" a="1"/>
  <c r="AB542" i="10" s="1"/>
  <c r="AC542" i="10" a="1"/>
  <c r="AC542" i="10" s="1"/>
  <c r="AD542" i="10" a="1"/>
  <c r="AD542" i="10" s="1"/>
  <c r="AA543" i="10" a="1"/>
  <c r="AA543" i="10" s="1"/>
  <c r="AD543" i="10" a="1"/>
  <c r="AD543" i="10" s="1"/>
  <c r="AC544" i="10" a="1"/>
  <c r="AC544" i="10" s="1"/>
  <c r="AD544" i="10" a="1"/>
  <c r="AD544" i="10" s="1"/>
  <c r="AA545" i="10" a="1"/>
  <c r="AA545" i="10" s="1"/>
  <c r="AB545" i="10" a="1"/>
  <c r="AB545" i="10" s="1"/>
  <c r="AC545" i="10" a="1"/>
  <c r="AC545" i="10" s="1"/>
  <c r="AD545" i="10" a="1"/>
  <c r="AD545" i="10" s="1"/>
  <c r="AA546" i="10" a="1"/>
  <c r="AA546" i="10" s="1"/>
  <c r="AD546" i="10" a="1"/>
  <c r="AD546" i="10" s="1"/>
  <c r="AA547" i="10" a="1"/>
  <c r="AA547" i="10" s="1"/>
  <c r="AB547" i="10" a="1"/>
  <c r="AB547" i="10" s="1"/>
  <c r="AC547" i="10" a="1"/>
  <c r="AC547" i="10" s="1"/>
  <c r="AD547" i="10" a="1"/>
  <c r="AD547" i="10" s="1"/>
  <c r="AA548" i="10" a="1"/>
  <c r="AA548" i="10" s="1"/>
  <c r="AB548" i="10" a="1"/>
  <c r="AB548" i="10" s="1"/>
  <c r="AC548" i="10" a="1"/>
  <c r="AC548" i="10" s="1"/>
  <c r="AD548" i="10" a="1"/>
  <c r="AD548" i="10" s="1"/>
  <c r="AA549" i="10" a="1"/>
  <c r="AA549" i="10" s="1"/>
  <c r="AC549" i="10" a="1"/>
  <c r="AC549" i="10" s="1"/>
  <c r="AD549" i="10" a="1"/>
  <c r="AD549" i="10" s="1"/>
  <c r="AA550" i="10" a="1"/>
  <c r="AA550" i="10" s="1"/>
  <c r="AB550" i="10" a="1"/>
  <c r="AB550" i="10" s="1"/>
  <c r="AD550" i="10" a="1"/>
  <c r="AD550" i="10" s="1"/>
  <c r="AA551" i="10" a="1"/>
  <c r="AA551" i="10" s="1"/>
  <c r="AB551" i="10" a="1"/>
  <c r="AB551" i="10" s="1"/>
  <c r="AC551" i="10" a="1"/>
  <c r="AC551" i="10" s="1"/>
  <c r="AD551" i="10" a="1"/>
  <c r="AD551" i="10" s="1"/>
  <c r="AC552" i="10" a="1"/>
  <c r="AC552" i="10" s="1"/>
  <c r="AD552" i="10" a="1"/>
  <c r="AD552" i="10" s="1"/>
  <c r="AA553" i="10" a="1"/>
  <c r="AA553" i="10" s="1"/>
  <c r="AB553" i="10" a="1"/>
  <c r="AB553" i="10" s="1"/>
  <c r="AC553" i="10" a="1"/>
  <c r="AC553" i="10" s="1"/>
  <c r="AD553" i="10" a="1"/>
  <c r="AD553" i="10" s="1"/>
  <c r="AA554" i="10" a="1"/>
  <c r="AA554" i="10" s="1"/>
  <c r="AB554" i="10" a="1"/>
  <c r="AB554" i="10" s="1"/>
  <c r="AC554" i="10" a="1"/>
  <c r="AC554" i="10" s="1"/>
  <c r="AD554" i="10" a="1"/>
  <c r="AD554" i="10" s="1"/>
  <c r="AA555" i="10" a="1"/>
  <c r="AA555" i="10" s="1"/>
  <c r="AB555" i="10" a="1"/>
  <c r="AB555" i="10" s="1"/>
  <c r="AC555" i="10" a="1"/>
  <c r="AC555" i="10" s="1"/>
  <c r="AD555" i="10" a="1"/>
  <c r="AD555" i="10" s="1"/>
  <c r="AB556" i="10" a="1"/>
  <c r="AB556" i="10" s="1"/>
  <c r="AC556" i="10" a="1"/>
  <c r="AC556" i="10" s="1"/>
  <c r="AD556" i="10" a="1"/>
  <c r="AD556" i="10" s="1"/>
  <c r="AB557" i="10" a="1"/>
  <c r="AB557" i="10" s="1"/>
  <c r="AC557" i="10" a="1"/>
  <c r="AC557" i="10" s="1"/>
  <c r="AD557" i="10" a="1"/>
  <c r="AD557" i="10" s="1"/>
  <c r="AA558" i="10" a="1"/>
  <c r="AA558" i="10" s="1"/>
  <c r="AC558" i="10" a="1"/>
  <c r="AC558" i="10" s="1"/>
  <c r="AD558" i="10" a="1"/>
  <c r="AD558" i="10" s="1"/>
  <c r="AA559" i="10" a="1"/>
  <c r="AA559" i="10" s="1"/>
  <c r="AB559" i="10" a="1"/>
  <c r="AB559" i="10" s="1"/>
  <c r="AC559" i="10" a="1"/>
  <c r="AC559" i="10" s="1"/>
  <c r="AD559" i="10" a="1"/>
  <c r="AD559" i="10" s="1"/>
  <c r="AC560" i="10" a="1"/>
  <c r="AC560" i="10" s="1"/>
  <c r="AD560" i="10" a="1"/>
  <c r="AD560" i="10" s="1"/>
  <c r="AA561" i="10" a="1"/>
  <c r="AA561" i="10" s="1"/>
  <c r="AB561" i="10" a="1"/>
  <c r="AB561" i="10" s="1"/>
  <c r="AC561" i="10" a="1"/>
  <c r="AC561" i="10" s="1"/>
  <c r="AD561" i="10" a="1"/>
  <c r="AD561" i="10" s="1"/>
  <c r="AC562" i="10" a="1"/>
  <c r="AC562" i="10" s="1"/>
  <c r="AD562" i="10" a="1"/>
  <c r="AD562" i="10" s="1"/>
  <c r="AA563" i="10" a="1"/>
  <c r="AA563" i="10" s="1"/>
  <c r="AB563" i="10" a="1"/>
  <c r="AB563" i="10" s="1"/>
  <c r="AC563" i="10" a="1"/>
  <c r="AC563" i="10" s="1"/>
  <c r="AD563" i="10" a="1"/>
  <c r="AD563" i="10" s="1"/>
  <c r="AA564" i="10" a="1"/>
  <c r="AA564" i="10" s="1"/>
  <c r="AB564" i="10" a="1"/>
  <c r="AB564" i="10" s="1"/>
  <c r="AC564" i="10" a="1"/>
  <c r="AC564" i="10" s="1"/>
  <c r="AD564" i="10" a="1"/>
  <c r="AD564" i="10" s="1"/>
  <c r="AA565" i="10" a="1"/>
  <c r="AA565" i="10" s="1"/>
  <c r="AB565" i="10" a="1"/>
  <c r="AB565" i="10" s="1"/>
  <c r="AC565" i="10" a="1"/>
  <c r="AC565" i="10" s="1"/>
  <c r="AD565" i="10" a="1"/>
  <c r="AD565" i="10" s="1"/>
  <c r="AB566" i="10" a="1"/>
  <c r="AB566" i="10" s="1"/>
  <c r="AC566" i="10" a="1"/>
  <c r="AC566" i="10" s="1"/>
  <c r="AD566" i="10" a="1"/>
  <c r="AD566" i="10" s="1"/>
  <c r="AA567" i="10" a="1"/>
  <c r="AA567" i="10" s="1"/>
  <c r="AB567" i="10" a="1"/>
  <c r="AB567" i="10" s="1"/>
  <c r="AC567" i="10" a="1"/>
  <c r="AC567" i="10" s="1"/>
  <c r="AD567" i="10" a="1"/>
  <c r="AD567" i="10" s="1"/>
  <c r="AA568" i="10" a="1"/>
  <c r="AA568" i="10" s="1"/>
  <c r="AB568" i="10" a="1"/>
  <c r="AB568" i="10" s="1"/>
  <c r="AC568" i="10" a="1"/>
  <c r="AC568" i="10" s="1"/>
  <c r="AD568" i="10" a="1"/>
  <c r="AD568" i="10" s="1"/>
  <c r="AA569" i="10" a="1"/>
  <c r="AA569" i="10" s="1"/>
  <c r="AC569" i="10" a="1"/>
  <c r="AC569" i="10" s="1"/>
  <c r="AD569" i="10" a="1"/>
  <c r="AD569" i="10" s="1"/>
  <c r="AB570" i="10" a="1"/>
  <c r="AB570" i="10" s="1"/>
  <c r="AC570" i="10" a="1"/>
  <c r="AC570" i="10" s="1"/>
  <c r="AD570" i="10" a="1"/>
  <c r="AD570" i="10" s="1"/>
  <c r="AB571" i="10" a="1"/>
  <c r="AB571" i="10" s="1"/>
  <c r="AC571" i="10" a="1"/>
  <c r="AC571" i="10" s="1"/>
  <c r="AD571" i="10" a="1"/>
  <c r="AD571" i="10" s="1"/>
  <c r="AA572" i="10" a="1"/>
  <c r="AA572" i="10" s="1"/>
  <c r="AB572" i="10" a="1"/>
  <c r="AB572" i="10" s="1"/>
  <c r="AC572" i="10" a="1"/>
  <c r="AC572" i="10" s="1"/>
  <c r="AD572" i="10" a="1"/>
  <c r="AD572" i="10" s="1"/>
  <c r="AA573" i="10" a="1"/>
  <c r="AA573" i="10" s="1"/>
  <c r="AC573" i="10" a="1"/>
  <c r="AC573" i="10" s="1"/>
  <c r="AD573" i="10" a="1"/>
  <c r="AD573" i="10" s="1"/>
  <c r="AB574" i="10" a="1"/>
  <c r="AB574" i="10" s="1"/>
  <c r="AC574" i="10" a="1"/>
  <c r="AC574" i="10" s="1"/>
  <c r="AD574" i="10" a="1"/>
  <c r="AD574" i="10" s="1"/>
  <c r="AB575" i="10" a="1"/>
  <c r="AB575" i="10" s="1"/>
  <c r="AC575" i="10" a="1"/>
  <c r="AC575" i="10" s="1"/>
  <c r="AD575" i="10" a="1"/>
  <c r="AD575" i="10" s="1"/>
  <c r="AA576" i="10" a="1"/>
  <c r="AA576" i="10" s="1"/>
  <c r="AB576" i="10" a="1"/>
  <c r="AB576" i="10" s="1"/>
  <c r="AC576" i="10" a="1"/>
  <c r="AC576" i="10" s="1"/>
  <c r="AD576" i="10" a="1"/>
  <c r="AD576" i="10" s="1"/>
  <c r="AA577" i="10" a="1"/>
  <c r="AA577" i="10" s="1"/>
  <c r="AD577" i="10" a="1"/>
  <c r="AD577" i="10" s="1"/>
  <c r="AB578" i="10" a="1"/>
  <c r="AB578" i="10" s="1"/>
  <c r="AC578" i="10" a="1"/>
  <c r="AC578" i="10" s="1"/>
  <c r="AD578" i="10" a="1"/>
  <c r="AD578" i="10" s="1"/>
  <c r="AA579" i="10" a="1"/>
  <c r="AA579" i="10" s="1"/>
  <c r="AB579" i="10" a="1"/>
  <c r="AB579" i="10" s="1"/>
  <c r="AC579" i="10" a="1"/>
  <c r="AC579" i="10" s="1"/>
  <c r="AD579" i="10" a="1"/>
  <c r="AD579" i="10" s="1"/>
  <c r="AA580" i="10" a="1"/>
  <c r="AA580" i="10" s="1"/>
  <c r="AC580" i="10" a="1"/>
  <c r="AC580" i="10" s="1"/>
  <c r="AD580" i="10" a="1"/>
  <c r="AD580" i="10" s="1"/>
  <c r="AA581" i="10" a="1"/>
  <c r="AA581" i="10" s="1"/>
  <c r="AB581" i="10" a="1"/>
  <c r="AB581" i="10" s="1"/>
  <c r="AC581" i="10" a="1"/>
  <c r="AC581" i="10" s="1"/>
  <c r="AD581" i="10" a="1"/>
  <c r="AD581" i="10" s="1"/>
  <c r="AB582" i="10" a="1"/>
  <c r="AB582" i="10" s="1"/>
  <c r="AC582" i="10" a="1"/>
  <c r="AC582" i="10" s="1"/>
  <c r="AD582" i="10" a="1"/>
  <c r="AD582" i="10" s="1"/>
  <c r="AC583" i="10" a="1"/>
  <c r="AC583" i="10" s="1"/>
  <c r="AD583" i="10" a="1"/>
  <c r="AD583" i="10" s="1"/>
  <c r="AA584" i="10" a="1"/>
  <c r="AA584" i="10" s="1"/>
  <c r="AB584" i="10" a="1"/>
  <c r="AB584" i="10" s="1"/>
  <c r="AC584" i="10" a="1"/>
  <c r="AC584" i="10" s="1"/>
  <c r="AD584" i="10" a="1"/>
  <c r="AD584" i="10" s="1"/>
  <c r="AB585" i="10" a="1"/>
  <c r="AB585" i="10" s="1"/>
  <c r="AC585" i="10" a="1"/>
  <c r="AC585" i="10" s="1"/>
  <c r="AC586" i="10" a="1"/>
  <c r="AC586" i="10" s="1"/>
  <c r="AD586" i="10" a="1"/>
  <c r="AD586" i="10" s="1"/>
  <c r="AA587" i="10" a="1"/>
  <c r="AA587" i="10" s="1"/>
  <c r="AB587" i="10" a="1"/>
  <c r="AB587" i="10" s="1"/>
  <c r="AC587" i="10" a="1"/>
  <c r="AC587" i="10" s="1"/>
  <c r="AD587" i="10" a="1"/>
  <c r="AD587" i="10" s="1"/>
  <c r="AA588" i="10" a="1"/>
  <c r="AA588" i="10" s="1"/>
  <c r="AB588" i="10" a="1"/>
  <c r="AB588" i="10" s="1"/>
  <c r="AC588" i="10" a="1"/>
  <c r="AC588" i="10" s="1"/>
  <c r="AD588" i="10" a="1"/>
  <c r="AD588" i="10" s="1"/>
  <c r="AA589" i="10" a="1"/>
  <c r="AA589" i="10" s="1"/>
  <c r="AB589" i="10" a="1"/>
  <c r="AB589" i="10" s="1"/>
  <c r="AC589" i="10" a="1"/>
  <c r="AC589" i="10" s="1"/>
  <c r="AD589" i="10" a="1"/>
  <c r="AD589" i="10" s="1"/>
  <c r="AC590" i="10" a="1"/>
  <c r="AC590" i="10" s="1"/>
  <c r="AD590" i="10" a="1"/>
  <c r="AD590" i="10" s="1"/>
  <c r="AA591" i="10" a="1"/>
  <c r="AA591" i="10" s="1"/>
  <c r="AB591" i="10" a="1"/>
  <c r="AB591" i="10" s="1"/>
  <c r="AD591" i="10" a="1"/>
  <c r="AD591" i="10" s="1"/>
  <c r="AA592" i="10" a="1"/>
  <c r="AA592" i="10" s="1"/>
  <c r="AB592" i="10" a="1"/>
  <c r="AB592" i="10" s="1"/>
  <c r="AC592" i="10" a="1"/>
  <c r="AC592" i="10" s="1"/>
  <c r="AD592" i="10" a="1"/>
  <c r="AD592" i="10" s="1"/>
  <c r="AA593" i="10" a="1"/>
  <c r="AA593" i="10" s="1"/>
  <c r="AB593" i="10" a="1"/>
  <c r="AB593" i="10" s="1"/>
  <c r="AC593" i="10" a="1"/>
  <c r="AC593" i="10" s="1"/>
  <c r="AD593" i="10" a="1"/>
  <c r="AD593" i="10" s="1"/>
  <c r="AA594" i="10" a="1"/>
  <c r="AA594" i="10" s="1"/>
  <c r="AC594" i="10" a="1"/>
  <c r="AC594" i="10" s="1"/>
  <c r="AD594" i="10" a="1"/>
  <c r="AD594" i="10" s="1"/>
  <c r="AA595" i="10" a="1"/>
  <c r="AA595" i="10" s="1"/>
  <c r="AB595" i="10" a="1"/>
  <c r="AB595" i="10" s="1"/>
  <c r="AC595" i="10" a="1"/>
  <c r="AC595" i="10" s="1"/>
  <c r="AD595" i="10" a="1"/>
  <c r="AD595" i="10" s="1"/>
  <c r="AA596" i="10" a="1"/>
  <c r="AA596" i="10" s="1"/>
  <c r="AC596" i="10" a="1"/>
  <c r="AC596" i="10" s="1"/>
  <c r="AD596" i="10" a="1"/>
  <c r="AD596" i="10" s="1"/>
  <c r="AA597" i="10" a="1"/>
  <c r="AA597" i="10" s="1"/>
  <c r="AB597" i="10" a="1"/>
  <c r="AB597" i="10" s="1"/>
  <c r="AC597" i="10" a="1"/>
  <c r="AC597" i="10" s="1"/>
  <c r="AD597" i="10" a="1"/>
  <c r="AD597" i="10" s="1"/>
  <c r="AA598" i="10" a="1"/>
  <c r="AA598" i="10" s="1"/>
  <c r="AB598" i="10" a="1"/>
  <c r="AB598" i="10" s="1"/>
  <c r="AC598" i="10" a="1"/>
  <c r="AC598" i="10" s="1"/>
  <c r="AD598" i="10" a="1"/>
  <c r="AD598" i="10" s="1"/>
  <c r="AB599" i="10" a="1"/>
  <c r="AB599" i="10" s="1"/>
  <c r="AC599" i="10" a="1"/>
  <c r="AC599" i="10" s="1"/>
  <c r="AD599" i="10" a="1"/>
  <c r="AD599" i="10" s="1"/>
  <c r="AB600" i="10" a="1"/>
  <c r="AB600" i="10" s="1"/>
  <c r="AD600" i="10" a="1"/>
  <c r="AD600" i="10" s="1"/>
  <c r="AA601" i="10" a="1"/>
  <c r="AA601" i="10" s="1"/>
  <c r="AB601" i="10" a="1"/>
  <c r="AB601" i="10" s="1"/>
  <c r="AC601" i="10" a="1"/>
  <c r="AC601" i="10" s="1"/>
  <c r="AD601" i="10" a="1"/>
  <c r="AD601" i="10" s="1"/>
  <c r="AA12" i="10" a="1"/>
  <c r="AA12" i="10" s="1"/>
  <c r="AB12" i="10" a="1"/>
  <c r="AB12" i="10" s="1"/>
  <c r="AC12" i="10" a="1"/>
  <c r="AC12" i="10" s="1"/>
  <c r="AD12" i="10" a="1"/>
  <c r="AD12" i="10" s="1"/>
  <c r="AB13" i="10" a="1"/>
  <c r="AB13" i="10" s="1"/>
  <c r="AD13" i="10" a="1"/>
  <c r="AD13" i="10" s="1"/>
  <c r="AA14" i="10" a="1"/>
  <c r="AA14" i="10" s="1"/>
  <c r="AB14" i="10" a="1"/>
  <c r="AB14" i="10" s="1"/>
  <c r="AC14" i="10" a="1"/>
  <c r="AC14" i="10" s="1"/>
  <c r="AD14" i="10" a="1"/>
  <c r="AD14" i="10" s="1"/>
  <c r="AC15" i="10" a="1"/>
  <c r="AC15" i="10" s="1"/>
  <c r="AD11" i="10" a="1"/>
  <c r="AD11" i="10" s="1"/>
  <c r="AB11" i="10" a="1"/>
  <c r="AB11" i="10" s="1"/>
  <c r="AA11" i="10" a="1"/>
  <c r="AA11" i="10" s="1"/>
  <c r="C14" i="13" a="1"/>
  <c r="C14" i="13" s="1"/>
  <c r="C15" i="13" a="1"/>
  <c r="C15" i="13" s="1"/>
  <c r="C16" i="13" a="1"/>
  <c r="C16" i="13" s="1"/>
  <c r="C17" i="13" a="1"/>
  <c r="C17" i="13" s="1"/>
  <c r="C18" i="13" a="1"/>
  <c r="C18" i="13" s="1"/>
  <c r="C19" i="13" a="1"/>
  <c r="C19" i="13" s="1"/>
  <c r="C20" i="13" a="1"/>
  <c r="C20" i="13" s="1"/>
  <c r="C22" i="13" a="1"/>
  <c r="C22" i="13" s="1"/>
  <c r="C23" i="13" a="1"/>
  <c r="C23" i="13" s="1"/>
  <c r="C25" i="13" a="1"/>
  <c r="C25" i="13" s="1"/>
  <c r="C26" i="13" a="1"/>
  <c r="C26" i="13" s="1"/>
  <c r="C28" i="13" a="1"/>
  <c r="C28" i="13" s="1"/>
  <c r="C29" i="13" a="1"/>
  <c r="C29" i="13" s="1"/>
  <c r="C30" i="13" a="1"/>
  <c r="C30" i="13" s="1"/>
  <c r="C31" i="13" a="1"/>
  <c r="C31" i="13" s="1"/>
  <c r="C32" i="13" a="1"/>
  <c r="C32" i="13" s="1"/>
  <c r="C33" i="13" a="1"/>
  <c r="C33" i="13"/>
  <c r="C35" i="13" a="1"/>
  <c r="C35" i="13" s="1"/>
  <c r="C36" i="13" a="1"/>
  <c r="C36" i="13" s="1"/>
  <c r="C37" i="13" a="1"/>
  <c r="C37" i="13" s="1"/>
  <c r="C38" i="13" a="1"/>
  <c r="C38" i="13" s="1"/>
  <c r="C40" i="13" a="1"/>
  <c r="C40" i="13" s="1"/>
  <c r="C41" i="13" a="1"/>
  <c r="C41" i="13" s="1"/>
  <c r="C42" i="13" a="1"/>
  <c r="C42" i="13" s="1"/>
  <c r="C43" i="13" a="1"/>
  <c r="C43" i="13" s="1"/>
  <c r="C45" i="13" a="1"/>
  <c r="C45" i="13" s="1"/>
  <c r="C46" i="13" a="1"/>
  <c r="C46" i="13" s="1"/>
  <c r="C47" i="13" a="1"/>
  <c r="C47" i="13" s="1"/>
  <c r="C48" i="13" a="1"/>
  <c r="C48" i="13" s="1"/>
  <c r="C49" i="13" a="1"/>
  <c r="C49" i="13" s="1"/>
  <c r="C50" i="13" a="1"/>
  <c r="C50" i="13" s="1"/>
  <c r="C51" i="13" a="1"/>
  <c r="C51" i="13" s="1"/>
  <c r="C52" i="13" a="1"/>
  <c r="C52" i="13" s="1"/>
  <c r="C53" i="13" a="1"/>
  <c r="C53" i="13" s="1"/>
  <c r="C54" i="13" a="1"/>
  <c r="C54" i="13" s="1"/>
  <c r="C56" i="13" a="1"/>
  <c r="C56" i="13" s="1"/>
  <c r="C58" i="13" a="1"/>
  <c r="C58" i="13" s="1"/>
  <c r="C59" i="13" a="1"/>
  <c r="C59" i="13" s="1"/>
  <c r="C60" i="13" a="1"/>
  <c r="C60" i="13" s="1"/>
  <c r="C61" i="13" a="1"/>
  <c r="C61" i="13" s="1"/>
  <c r="C62" i="13" a="1"/>
  <c r="C62" i="13" s="1"/>
  <c r="C63" i="13" a="1"/>
  <c r="C63" i="13" s="1"/>
  <c r="C66" i="13" a="1"/>
  <c r="C66" i="13" s="1"/>
  <c r="C69" i="13" a="1"/>
  <c r="C69" i="13" s="1"/>
  <c r="C71" i="13" a="1"/>
  <c r="C71" i="13" s="1"/>
  <c r="C72" i="13" a="1"/>
  <c r="C72" i="13" s="1"/>
  <c r="C73" i="13" a="1"/>
  <c r="C73" i="13" s="1"/>
  <c r="C74" i="13" a="1"/>
  <c r="C74" i="13" s="1"/>
  <c r="C75" i="13" a="1"/>
  <c r="C75" i="13" s="1"/>
  <c r="C76" i="13" a="1"/>
  <c r="C76" i="13" s="1"/>
  <c r="C78" i="13" a="1"/>
  <c r="C78" i="13" s="1"/>
  <c r="C79" i="13" a="1"/>
  <c r="C79" i="13" s="1"/>
  <c r="C80" i="13" a="1"/>
  <c r="C80" i="13" s="1"/>
  <c r="C81" i="13" a="1"/>
  <c r="C81" i="13" s="1"/>
  <c r="C82" i="13" a="1"/>
  <c r="C82" i="13" s="1"/>
  <c r="C83" i="13" a="1"/>
  <c r="C83" i="13" s="1"/>
  <c r="C84" i="13" a="1"/>
  <c r="C84" i="13" s="1"/>
  <c r="C85" i="13" a="1"/>
  <c r="C85" i="13" s="1"/>
  <c r="C86" i="13" a="1"/>
  <c r="C86" i="13" s="1"/>
  <c r="C87" i="13" a="1"/>
  <c r="C87" i="13" s="1"/>
  <c r="C88" i="13" a="1"/>
  <c r="C88" i="13" s="1"/>
  <c r="C89" i="13" a="1"/>
  <c r="C89" i="13" s="1"/>
  <c r="C90" i="13" a="1"/>
  <c r="C90" i="13" s="1"/>
  <c r="C91" i="13" a="1"/>
  <c r="C91" i="13" s="1"/>
  <c r="C92" i="13" a="1"/>
  <c r="C92" i="13" s="1"/>
  <c r="C94" i="13" a="1"/>
  <c r="C94" i="13" s="1"/>
  <c r="C95" i="13" a="1"/>
  <c r="C95" i="13" s="1"/>
  <c r="C96" i="13" a="1"/>
  <c r="C96" i="13" s="1"/>
  <c r="C98" i="13" a="1"/>
  <c r="C98" i="13" s="1"/>
  <c r="C99" i="13" a="1"/>
  <c r="C99" i="13" s="1"/>
  <c r="C100" i="13" a="1"/>
  <c r="C100" i="13" s="1"/>
  <c r="C101" i="13" a="1"/>
  <c r="C101" i="13" s="1"/>
  <c r="C102" i="13" a="1"/>
  <c r="C102" i="13" s="1"/>
  <c r="C103" i="13" a="1"/>
  <c r="C103" i="13" s="1"/>
  <c r="C104" i="13" a="1"/>
  <c r="C104" i="13" s="1"/>
  <c r="C106" i="13" a="1"/>
  <c r="C106" i="13" s="1"/>
  <c r="C107" i="13" a="1"/>
  <c r="C107" i="13" s="1"/>
  <c r="C108" i="13" a="1"/>
  <c r="C108" i="13" s="1"/>
  <c r="C109" i="13" a="1"/>
  <c r="C109" i="13" s="1"/>
  <c r="C110" i="13" a="1"/>
  <c r="C110" i="13" s="1"/>
  <c r="C111" i="13" a="1"/>
  <c r="C111" i="13" s="1"/>
  <c r="C112" i="13" a="1"/>
  <c r="C112" i="13" s="1"/>
  <c r="C113" i="13" a="1"/>
  <c r="C113" i="13" s="1"/>
  <c r="C114" i="13" a="1"/>
  <c r="C114" i="13" s="1"/>
  <c r="C115" i="13" a="1"/>
  <c r="C115" i="13" s="1"/>
  <c r="C116" i="13" a="1"/>
  <c r="C116" i="13" s="1"/>
  <c r="C117" i="13" a="1"/>
  <c r="C117" i="13" s="1"/>
  <c r="C118" i="13" a="1"/>
  <c r="C118" i="13" s="1"/>
  <c r="C119" i="13" a="1"/>
  <c r="C119" i="13" s="1"/>
  <c r="C120" i="13" a="1"/>
  <c r="C120" i="13" s="1"/>
  <c r="C121" i="13" a="1"/>
  <c r="C121" i="13" s="1"/>
  <c r="C122" i="13" a="1"/>
  <c r="C122" i="13" s="1"/>
  <c r="C123" i="13" a="1"/>
  <c r="C123" i="13" s="1"/>
  <c r="C124" i="13" a="1"/>
  <c r="C124" i="13" s="1"/>
  <c r="C125" i="13" a="1"/>
  <c r="C125" i="13"/>
  <c r="C126" i="13" a="1"/>
  <c r="C126" i="13" s="1"/>
  <c r="C127" i="13" a="1"/>
  <c r="C127" i="13" s="1"/>
  <c r="C128" i="13" a="1"/>
  <c r="C128" i="13" s="1"/>
  <c r="C129" i="13" a="1"/>
  <c r="C129" i="13" s="1"/>
  <c r="C130" i="13" a="1"/>
  <c r="C130" i="13" s="1"/>
  <c r="C131" i="13" a="1"/>
  <c r="C131" i="13" s="1"/>
  <c r="C132" i="13" a="1"/>
  <c r="C132" i="13" s="1"/>
  <c r="C133" i="13" a="1"/>
  <c r="C133" i="13" s="1"/>
  <c r="C137" i="13" a="1"/>
  <c r="C137" i="13" s="1"/>
  <c r="C138" i="13" a="1"/>
  <c r="C138" i="13" s="1"/>
  <c r="C140" i="13" a="1"/>
  <c r="C140" i="13" s="1"/>
  <c r="C143" i="13" a="1"/>
  <c r="C143" i="13" s="1"/>
  <c r="C144" i="13" a="1"/>
  <c r="C144" i="13" s="1"/>
  <c r="C145" i="13" a="1"/>
  <c r="C145" i="13" s="1"/>
  <c r="C149" i="13" a="1"/>
  <c r="C149" i="13" s="1"/>
  <c r="C151" i="13" a="1"/>
  <c r="C151" i="13" s="1"/>
  <c r="C152" i="13" a="1"/>
  <c r="C152" i="13" s="1"/>
  <c r="C153" i="13" a="1"/>
  <c r="C153" i="13" s="1"/>
  <c r="C155" i="13" a="1"/>
  <c r="C155" i="13" s="1"/>
  <c r="C156" i="13" a="1"/>
  <c r="C156" i="13" s="1"/>
  <c r="C158" i="13" a="1"/>
  <c r="C158" i="13" s="1"/>
  <c r="C159" i="13" a="1"/>
  <c r="C159" i="13" s="1"/>
  <c r="C161" i="13" a="1"/>
  <c r="C161" i="13" s="1"/>
  <c r="C162" i="13" a="1"/>
  <c r="C162" i="13" s="1"/>
  <c r="C164" i="13" a="1"/>
  <c r="C164" i="13" s="1"/>
  <c r="C166" i="13" a="1"/>
  <c r="C166" i="13" s="1"/>
  <c r="C167" i="13" a="1"/>
  <c r="C167" i="13" s="1"/>
  <c r="C168" i="13" a="1"/>
  <c r="C168" i="13" s="1"/>
  <c r="C170" i="13" a="1"/>
  <c r="C170" i="13" s="1"/>
  <c r="C172" i="13" a="1"/>
  <c r="C172" i="13" s="1"/>
  <c r="C173" i="13" a="1"/>
  <c r="C173" i="13" s="1"/>
  <c r="C174" i="13" a="1"/>
  <c r="C174" i="13" s="1"/>
  <c r="C175" i="13" a="1"/>
  <c r="C175" i="13" s="1"/>
  <c r="C176" i="13" a="1"/>
  <c r="C176" i="13" s="1"/>
  <c r="C177" i="13" a="1"/>
  <c r="C177" i="13" s="1"/>
  <c r="C178" i="13" a="1"/>
  <c r="C178" i="13" s="1"/>
  <c r="C181" i="13" a="1"/>
  <c r="C181" i="13" s="1"/>
  <c r="C182" i="13" a="1"/>
  <c r="C182" i="13" s="1"/>
  <c r="C185" i="13" a="1"/>
  <c r="C185" i="13" s="1"/>
  <c r="C186" i="13" a="1"/>
  <c r="C186" i="13" s="1"/>
  <c r="C187" i="13" a="1"/>
  <c r="C187" i="13" s="1"/>
  <c r="C188" i="13" a="1"/>
  <c r="C188" i="13" s="1"/>
  <c r="C189" i="13" a="1"/>
  <c r="C189" i="13" s="1"/>
  <c r="C191" i="13" a="1"/>
  <c r="C191" i="13" s="1"/>
  <c r="C192" i="13" a="1"/>
  <c r="C192" i="13" s="1"/>
  <c r="C194" i="13" a="1"/>
  <c r="C194" i="13" s="1"/>
  <c r="C195" i="13" a="1"/>
  <c r="C195" i="13" s="1"/>
  <c r="C197" i="13" a="1"/>
  <c r="C197" i="13" s="1"/>
  <c r="C198" i="13" a="1"/>
  <c r="C198" i="13" s="1"/>
  <c r="C199" i="13" a="1"/>
  <c r="C199" i="13" s="1"/>
  <c r="C200" i="13" a="1"/>
  <c r="C200" i="13" s="1"/>
  <c r="C201" i="13" a="1"/>
  <c r="C201" i="13" s="1"/>
  <c r="C202" i="13" a="1"/>
  <c r="C202" i="13" s="1"/>
  <c r="C203" i="13" a="1"/>
  <c r="C203" i="13" s="1"/>
  <c r="C204" i="13" a="1"/>
  <c r="C204" i="13" s="1"/>
  <c r="C206" i="13" a="1"/>
  <c r="C206" i="13" s="1"/>
  <c r="C208" i="13" a="1"/>
  <c r="C208" i="13" s="1"/>
  <c r="C211" i="13" a="1"/>
  <c r="C211" i="13" s="1"/>
  <c r="C212" i="13" a="1"/>
  <c r="C212" i="13" s="1"/>
  <c r="C213" i="13" a="1"/>
  <c r="C213" i="13" s="1"/>
  <c r="C214" i="13" a="1"/>
  <c r="C214" i="13" s="1"/>
  <c r="C215" i="13" a="1"/>
  <c r="C215" i="13" s="1"/>
  <c r="C217" i="13" a="1"/>
  <c r="C217" i="13" s="1"/>
  <c r="C218" i="13" a="1"/>
  <c r="C218" i="13" s="1"/>
  <c r="C219" i="13" a="1"/>
  <c r="C219" i="13" s="1"/>
  <c r="C220" i="13" a="1"/>
  <c r="C220" i="13" s="1"/>
  <c r="C221" i="13" a="1"/>
  <c r="C221" i="13" s="1"/>
  <c r="C222" i="13" a="1"/>
  <c r="C222" i="13" s="1"/>
  <c r="C223" i="13" a="1"/>
  <c r="C223" i="13" s="1"/>
  <c r="C224" i="13" a="1"/>
  <c r="C224" i="13" s="1"/>
  <c r="C225" i="13" a="1"/>
  <c r="C225" i="13" s="1"/>
  <c r="C226" i="13" a="1"/>
  <c r="C226" i="13" s="1"/>
  <c r="C227" i="13" a="1"/>
  <c r="C227" i="13" s="1"/>
  <c r="C228" i="13" a="1"/>
  <c r="C228" i="13" s="1"/>
  <c r="C229" i="13" a="1"/>
  <c r="C229" i="13" s="1"/>
  <c r="C232" i="13" a="1"/>
  <c r="C232" i="13" s="1"/>
  <c r="C234" i="13" a="1"/>
  <c r="C234" i="13" s="1"/>
  <c r="C235" i="13" a="1"/>
  <c r="C235" i="13" s="1"/>
  <c r="C236" i="13" a="1"/>
  <c r="C236" i="13" s="1"/>
  <c r="C238" i="13" a="1"/>
  <c r="C238" i="13" s="1"/>
  <c r="C239" i="13" a="1"/>
  <c r="C239" i="13" s="1"/>
  <c r="C240" i="13" a="1"/>
  <c r="C240" i="13" s="1"/>
  <c r="C241" i="13" a="1"/>
  <c r="C241" i="13" s="1"/>
  <c r="C242" i="13" a="1"/>
  <c r="C242" i="13" s="1"/>
  <c r="C243" i="13" a="1"/>
  <c r="C243" i="13" s="1"/>
  <c r="C244" i="13" a="1"/>
  <c r="C244" i="13" s="1"/>
  <c r="C245" i="13" a="1"/>
  <c r="C245" i="13" s="1"/>
  <c r="C246" i="13" a="1"/>
  <c r="C246" i="13" s="1"/>
  <c r="C247" i="13" a="1"/>
  <c r="C247" i="13" s="1"/>
  <c r="C248" i="13" a="1"/>
  <c r="C248" i="13" s="1"/>
  <c r="C250" i="13" a="1"/>
  <c r="C250" i="13" s="1"/>
  <c r="C251" i="13" a="1"/>
  <c r="C251" i="13" s="1"/>
  <c r="C252" i="13" a="1"/>
  <c r="C252" i="13" s="1"/>
  <c r="C253" i="13" a="1"/>
  <c r="C253" i="13" s="1"/>
  <c r="C254" i="13" a="1"/>
  <c r="C254" i="13" s="1"/>
  <c r="C255" i="13" a="1"/>
  <c r="C255" i="13" s="1"/>
  <c r="C256" i="13" a="1"/>
  <c r="C256" i="13" s="1"/>
  <c r="C257" i="13" a="1"/>
  <c r="C257" i="13" s="1"/>
  <c r="C258" i="13" a="1"/>
  <c r="C258" i="13" s="1"/>
  <c r="C259" i="13" a="1"/>
  <c r="C259" i="13" s="1"/>
  <c r="C260" i="13" a="1"/>
  <c r="C260" i="13" s="1"/>
  <c r="C261" i="13" a="1"/>
  <c r="C261" i="13" s="1"/>
  <c r="C262" i="13" a="1"/>
  <c r="C262" i="13" s="1"/>
  <c r="C263" i="13" a="1"/>
  <c r="C263" i="13" s="1"/>
  <c r="C264" i="13" a="1"/>
  <c r="C264" i="13" s="1"/>
  <c r="C265" i="13" a="1"/>
  <c r="C265" i="13" s="1"/>
  <c r="C267" i="13" a="1"/>
  <c r="C267" i="13" s="1"/>
  <c r="C268" i="13" a="1"/>
  <c r="C268" i="13" s="1"/>
  <c r="C269" i="13" a="1"/>
  <c r="C269" i="13" s="1"/>
  <c r="C271" i="13" a="1"/>
  <c r="C271" i="13" s="1"/>
  <c r="C272" i="13" a="1"/>
  <c r="C272" i="13" s="1"/>
  <c r="C273" i="13" a="1"/>
  <c r="C273" i="13" s="1"/>
  <c r="C274" i="13" a="1"/>
  <c r="C274" i="13" s="1"/>
  <c r="C275" i="13" a="1"/>
  <c r="C275" i="13" s="1"/>
  <c r="C276" i="13" a="1"/>
  <c r="C276" i="13" s="1"/>
  <c r="C277" i="13" a="1"/>
  <c r="C277" i="13" s="1"/>
  <c r="C279" i="13" a="1"/>
  <c r="C279" i="13" s="1"/>
  <c r="C281" i="13" a="1"/>
  <c r="C281" i="13" s="1"/>
  <c r="C282" i="13" a="1"/>
  <c r="C282" i="13" s="1"/>
  <c r="C283" i="13" a="1"/>
  <c r="C283" i="13" s="1"/>
  <c r="C284" i="13" a="1"/>
  <c r="C284" i="13" s="1"/>
  <c r="C285" i="13" a="1"/>
  <c r="C285" i="13" s="1"/>
  <c r="C286" i="13" a="1"/>
  <c r="C286" i="13" s="1"/>
  <c r="C287" i="13" a="1"/>
  <c r="C287" i="13" s="1"/>
  <c r="C288" i="13" a="1"/>
  <c r="C288" i="13" s="1"/>
  <c r="C289" i="13" a="1"/>
  <c r="C289" i="13" s="1"/>
  <c r="C290" i="13" a="1"/>
  <c r="C290" i="13" s="1"/>
  <c r="C291" i="13" a="1"/>
  <c r="C291" i="13" s="1"/>
  <c r="C292" i="13" a="1"/>
  <c r="C292" i="13" s="1"/>
  <c r="C293" i="13" a="1"/>
  <c r="C293" i="13" s="1"/>
  <c r="C294" i="13" a="1"/>
  <c r="C294" i="13" s="1"/>
  <c r="C295" i="13" a="1"/>
  <c r="C295" i="13" s="1"/>
  <c r="C296" i="13" a="1"/>
  <c r="C296" i="13" s="1"/>
  <c r="C297" i="13" a="1"/>
  <c r="C297" i="13" s="1"/>
  <c r="C298" i="13" a="1"/>
  <c r="C298" i="13" s="1"/>
  <c r="C299" i="13" a="1"/>
  <c r="C299" i="13" s="1"/>
  <c r="C300" i="13" a="1"/>
  <c r="C300" i="13" s="1"/>
  <c r="C301" i="13" a="1"/>
  <c r="C301" i="13" s="1"/>
  <c r="C302" i="13" a="1"/>
  <c r="C302" i="13" s="1"/>
  <c r="C303" i="13" a="1"/>
  <c r="C303" i="13" s="1"/>
  <c r="C304" i="13" a="1"/>
  <c r="C304" i="13" s="1"/>
  <c r="C305" i="13" a="1"/>
  <c r="C305" i="13" s="1"/>
  <c r="C306" i="13" a="1"/>
  <c r="C306" i="13" s="1"/>
  <c r="C307" i="13" a="1"/>
  <c r="C307" i="13" s="1"/>
  <c r="C308" i="13" a="1"/>
  <c r="C308" i="13" s="1"/>
  <c r="C309" i="13" a="1"/>
  <c r="C309" i="13" s="1"/>
  <c r="C310" i="13" a="1"/>
  <c r="C310" i="13" s="1"/>
  <c r="C311" i="13" a="1"/>
  <c r="C311" i="13" s="1"/>
  <c r="C312" i="13" a="1"/>
  <c r="C312" i="13" s="1"/>
  <c r="C313" i="13" a="1"/>
  <c r="C313" i="13" s="1"/>
  <c r="C314" i="13" a="1"/>
  <c r="C314" i="13" s="1"/>
  <c r="C315" i="13" a="1"/>
  <c r="C315" i="13" s="1"/>
  <c r="C316" i="13" a="1"/>
  <c r="C316" i="13" s="1"/>
  <c r="C317" i="13" a="1"/>
  <c r="C317" i="13" s="1"/>
  <c r="C318" i="13" a="1"/>
  <c r="C318" i="13" s="1"/>
  <c r="C319" i="13" a="1"/>
  <c r="C319" i="13" s="1"/>
  <c r="C320" i="13" a="1"/>
  <c r="C320" i="13" s="1"/>
  <c r="C321" i="13" a="1"/>
  <c r="C321" i="13" s="1"/>
  <c r="C322" i="13" a="1"/>
  <c r="C322" i="13" s="1"/>
  <c r="C323" i="13" a="1"/>
  <c r="C323" i="13" s="1"/>
  <c r="C324" i="13" a="1"/>
  <c r="C324" i="13" s="1"/>
  <c r="C325" i="13" a="1"/>
  <c r="C325" i="13" s="1"/>
  <c r="C326" i="13" a="1"/>
  <c r="C326" i="13" s="1"/>
  <c r="C327" i="13" a="1"/>
  <c r="C327" i="13" s="1"/>
  <c r="C328" i="13" a="1"/>
  <c r="C328" i="13" s="1"/>
  <c r="C329" i="13" a="1"/>
  <c r="C329" i="13" s="1"/>
  <c r="C330" i="13" a="1"/>
  <c r="C330" i="13" s="1"/>
  <c r="C331" i="13" a="1"/>
  <c r="C331" i="13" s="1"/>
  <c r="C332" i="13" a="1"/>
  <c r="C332" i="13" s="1"/>
  <c r="C333" i="13" a="1"/>
  <c r="C333" i="13" s="1"/>
  <c r="C334" i="13" a="1"/>
  <c r="C334" i="13" s="1"/>
  <c r="C335" i="13" a="1"/>
  <c r="C335" i="13" s="1"/>
  <c r="C336" i="13" a="1"/>
  <c r="C336" i="13" s="1"/>
  <c r="C337" i="13" a="1"/>
  <c r="C337" i="13" s="1"/>
  <c r="C338" i="13" a="1"/>
  <c r="C338" i="13" s="1"/>
  <c r="C339" i="13" a="1"/>
  <c r="C339" i="13" s="1"/>
  <c r="C340" i="13" a="1"/>
  <c r="C340" i="13" s="1"/>
  <c r="C343" i="13" a="1"/>
  <c r="C343" i="13" s="1"/>
  <c r="C345" i="13" a="1"/>
  <c r="C345" i="13" s="1"/>
  <c r="C346" i="13" a="1"/>
  <c r="C346" i="13" s="1"/>
  <c r="C348" i="13" a="1"/>
  <c r="C348" i="13" s="1"/>
  <c r="C349" i="13" a="1"/>
  <c r="C349" i="13" s="1"/>
  <c r="C350" i="13" a="1"/>
  <c r="C350" i="13" s="1"/>
  <c r="C351" i="13" a="1"/>
  <c r="C351" i="13" s="1"/>
  <c r="C352" i="13" a="1"/>
  <c r="C352" i="13" s="1"/>
  <c r="C355" i="13" a="1"/>
  <c r="C355" i="13" s="1"/>
  <c r="C356" i="13" a="1"/>
  <c r="C356" i="13" s="1"/>
  <c r="C357" i="13" a="1"/>
  <c r="C357" i="13" s="1"/>
  <c r="C361" i="13" a="1"/>
  <c r="C361" i="13" s="1"/>
  <c r="C362" i="13" a="1"/>
  <c r="C362" i="13" s="1"/>
  <c r="C364" i="13" a="1"/>
  <c r="C364" i="13" s="1"/>
  <c r="C365" i="13" a="1"/>
  <c r="C365" i="13" s="1"/>
  <c r="C366" i="13" a="1"/>
  <c r="C366" i="13" s="1"/>
  <c r="C367" i="13" a="1"/>
  <c r="C367" i="13" s="1"/>
  <c r="C368" i="13" a="1"/>
  <c r="C368" i="13" s="1"/>
  <c r="C369" i="13" a="1"/>
  <c r="C369" i="13" s="1"/>
  <c r="C371" i="13" a="1"/>
  <c r="C371" i="13" s="1"/>
  <c r="C373" i="13" a="1"/>
  <c r="C373" i="13" s="1"/>
  <c r="C374" i="13" a="1"/>
  <c r="C374" i="13" s="1"/>
  <c r="C375" i="13" a="1"/>
  <c r="C375" i="13" s="1"/>
  <c r="C376" i="13" a="1"/>
  <c r="C376" i="13" s="1"/>
  <c r="C378" i="13" a="1"/>
  <c r="C378" i="13" s="1"/>
  <c r="C379" i="13" a="1"/>
  <c r="C379" i="13" s="1"/>
  <c r="C380" i="13" a="1"/>
  <c r="C380" i="13" s="1"/>
  <c r="C381" i="13" a="1"/>
  <c r="C381" i="13" s="1"/>
  <c r="C382" i="13" a="1"/>
  <c r="C382" i="13" s="1"/>
  <c r="C383" i="13" a="1"/>
  <c r="C383" i="13" s="1"/>
  <c r="C385" i="13" a="1"/>
  <c r="C385" i="13" s="1"/>
  <c r="C386" i="13" a="1"/>
  <c r="C386" i="13" s="1"/>
  <c r="C388" i="13" a="1"/>
  <c r="C388" i="13" s="1"/>
  <c r="C389" i="13" a="1"/>
  <c r="C389" i="13" s="1"/>
  <c r="C390" i="13" a="1"/>
  <c r="C390" i="13" s="1"/>
  <c r="C391" i="13" a="1"/>
  <c r="C391" i="13" s="1"/>
  <c r="C392" i="13" a="1"/>
  <c r="C392" i="13" s="1"/>
  <c r="C393" i="13" a="1"/>
  <c r="C393" i="13" s="1"/>
  <c r="C394" i="13" a="1"/>
  <c r="C394" i="13" s="1"/>
  <c r="C395" i="13" a="1"/>
  <c r="C395" i="13" s="1"/>
  <c r="C396" i="13" a="1"/>
  <c r="C396" i="13" s="1"/>
  <c r="C399" i="13" a="1"/>
  <c r="C399" i="13" s="1"/>
  <c r="C400" i="13" a="1"/>
  <c r="C400" i="13" s="1"/>
  <c r="C401" i="13" a="1"/>
  <c r="C401" i="13" s="1"/>
  <c r="C403" i="13" a="1"/>
  <c r="C403" i="13" s="1"/>
  <c r="C404" i="13" a="1"/>
  <c r="C404" i="13" s="1"/>
  <c r="C405" i="13" a="1"/>
  <c r="C405" i="13" s="1"/>
  <c r="C406" i="13" a="1"/>
  <c r="C406" i="13" s="1"/>
  <c r="C407" i="13" a="1"/>
  <c r="C407" i="13" s="1"/>
  <c r="C408" i="13" a="1"/>
  <c r="C408" i="13" s="1"/>
  <c r="C410" i="13" a="1"/>
  <c r="C410" i="13" s="1"/>
  <c r="C411" i="13" a="1"/>
  <c r="C411" i="13" s="1"/>
  <c r="C412" i="13" a="1"/>
  <c r="C412" i="13" s="1"/>
  <c r="C414" i="13" a="1"/>
  <c r="C414" i="13" s="1"/>
  <c r="C415" i="13" a="1"/>
  <c r="C415" i="13" s="1"/>
  <c r="C416" i="13" a="1"/>
  <c r="C416" i="13" s="1"/>
  <c r="C417" i="13" a="1"/>
  <c r="C417" i="13" s="1"/>
  <c r="C418" i="13" a="1"/>
  <c r="C418" i="13" s="1"/>
  <c r="C419" i="13" a="1"/>
  <c r="C419" i="13" s="1"/>
  <c r="C420" i="13" a="1"/>
  <c r="C420" i="13" s="1"/>
  <c r="C421" i="13" a="1"/>
  <c r="C421" i="13" s="1"/>
  <c r="C422" i="13" a="1"/>
  <c r="C422" i="13" s="1"/>
  <c r="C423" i="13" a="1"/>
  <c r="C423" i="13" s="1"/>
  <c r="C424" i="13" a="1"/>
  <c r="C424" i="13" s="1"/>
  <c r="C425" i="13" a="1"/>
  <c r="C425" i="13" s="1"/>
  <c r="C426" i="13" a="1"/>
  <c r="C426" i="13" s="1"/>
  <c r="C427" i="13" a="1"/>
  <c r="C427" i="13" s="1"/>
  <c r="C428" i="13" a="1"/>
  <c r="C428" i="13" s="1"/>
  <c r="C429" i="13" a="1"/>
  <c r="C429" i="13" s="1"/>
  <c r="C430" i="13" a="1"/>
  <c r="C430" i="13" s="1"/>
  <c r="C431" i="13" a="1"/>
  <c r="C431" i="13" s="1"/>
  <c r="C432" i="13" a="1"/>
  <c r="C432" i="13" s="1"/>
  <c r="C433" i="13" a="1"/>
  <c r="C433" i="13" s="1"/>
  <c r="C434" i="13" a="1"/>
  <c r="C434" i="13" s="1"/>
  <c r="C435" i="13" a="1"/>
  <c r="C435" i="13" s="1"/>
  <c r="C437" i="13" a="1"/>
  <c r="C437" i="13" s="1"/>
  <c r="C438" i="13" a="1"/>
  <c r="C438" i="13" s="1"/>
  <c r="C439" i="13" a="1"/>
  <c r="C439" i="13" s="1"/>
  <c r="C440" i="13" a="1"/>
  <c r="C440" i="13" s="1"/>
  <c r="C442" i="13" a="1"/>
  <c r="C442" i="13" s="1"/>
  <c r="C443" i="13" a="1"/>
  <c r="C443" i="13" s="1"/>
  <c r="C444" i="13" a="1"/>
  <c r="C444" i="13" s="1"/>
  <c r="C445" i="13" a="1"/>
  <c r="C445" i="13" s="1"/>
  <c r="C446" i="13" a="1"/>
  <c r="C446" i="13" s="1"/>
  <c r="C447" i="13" a="1"/>
  <c r="C447" i="13" s="1"/>
  <c r="C448" i="13" a="1"/>
  <c r="C448" i="13" s="1"/>
  <c r="C449" i="13" a="1"/>
  <c r="C449" i="13" s="1"/>
  <c r="C450" i="13" a="1"/>
  <c r="C450" i="13" s="1"/>
  <c r="C451" i="13" a="1"/>
  <c r="C451" i="13" s="1"/>
  <c r="C452" i="13" a="1"/>
  <c r="C452" i="13" s="1"/>
  <c r="C453" i="13" a="1"/>
  <c r="C453" i="13" s="1"/>
  <c r="C454" i="13" a="1"/>
  <c r="C454" i="13" s="1"/>
  <c r="C455" i="13" a="1"/>
  <c r="C455" i="13" s="1"/>
  <c r="C456" i="13" a="1"/>
  <c r="C456" i="13" s="1"/>
  <c r="C457" i="13" a="1"/>
  <c r="C457" i="13" s="1"/>
  <c r="C458" i="13" a="1"/>
  <c r="C458" i="13" s="1"/>
  <c r="C459" i="13" a="1"/>
  <c r="C459" i="13" s="1"/>
  <c r="C460" i="13" a="1"/>
  <c r="C460" i="13" s="1"/>
  <c r="C461" i="13" a="1"/>
  <c r="C461" i="13" s="1"/>
  <c r="C462" i="13" a="1"/>
  <c r="C462" i="13" s="1"/>
  <c r="C463" i="13" a="1"/>
  <c r="C463" i="13" s="1"/>
  <c r="C464" i="13" a="1"/>
  <c r="C464" i="13" s="1"/>
  <c r="C465" i="13" a="1"/>
  <c r="C465" i="13" s="1"/>
  <c r="C466" i="13" a="1"/>
  <c r="C466" i="13" s="1"/>
  <c r="C467" i="13" a="1"/>
  <c r="C467" i="13" s="1"/>
  <c r="C468" i="13" a="1"/>
  <c r="C468" i="13" s="1"/>
  <c r="C469" i="13" a="1"/>
  <c r="C469" i="13" s="1"/>
  <c r="C470" i="13" a="1"/>
  <c r="C470" i="13" s="1"/>
  <c r="C472" i="13" a="1"/>
  <c r="C472" i="13" s="1"/>
  <c r="C473" i="13" a="1"/>
  <c r="C473" i="13" s="1"/>
  <c r="C474" i="13" a="1"/>
  <c r="C474" i="13" s="1"/>
  <c r="C475" i="13" a="1"/>
  <c r="C475" i="13" s="1"/>
  <c r="C476" i="13" a="1"/>
  <c r="C476" i="13" s="1"/>
  <c r="C477" i="13" a="1"/>
  <c r="C477" i="13" s="1"/>
  <c r="C478" i="13" a="1"/>
  <c r="C478" i="13" s="1"/>
  <c r="C479" i="13" a="1"/>
  <c r="C479" i="13" s="1"/>
  <c r="C480" i="13" a="1"/>
  <c r="C480" i="13" s="1"/>
  <c r="C481" i="13" a="1"/>
  <c r="C481" i="13" s="1"/>
  <c r="C482" i="13" a="1"/>
  <c r="C482" i="13" s="1"/>
  <c r="C483" i="13" a="1"/>
  <c r="C483" i="13" s="1"/>
  <c r="C484" i="13" a="1"/>
  <c r="C484" i="13" s="1"/>
  <c r="C485" i="13" a="1"/>
  <c r="C485" i="13" s="1"/>
  <c r="C486" i="13" a="1"/>
  <c r="C486" i="13" s="1"/>
  <c r="C487" i="13" a="1"/>
  <c r="C487" i="13" s="1"/>
  <c r="C490" i="13" a="1"/>
  <c r="C490" i="13" s="1"/>
  <c r="C491" i="13" a="1"/>
  <c r="C491" i="13" s="1"/>
  <c r="C494" i="13" a="1"/>
  <c r="C494" i="13" s="1"/>
  <c r="C495" i="13" a="1"/>
  <c r="C495" i="13" s="1"/>
  <c r="C496" i="13" a="1"/>
  <c r="C496" i="13" s="1"/>
  <c r="C498" i="13" a="1"/>
  <c r="C498" i="13" s="1"/>
  <c r="C499" i="13" a="1"/>
  <c r="C499" i="13" s="1"/>
  <c r="C501" i="13" a="1"/>
  <c r="C501" i="13" s="1"/>
  <c r="C502" i="13" a="1"/>
  <c r="C502" i="13" s="1"/>
  <c r="C503" i="13" a="1"/>
  <c r="C503" i="13" s="1"/>
  <c r="C505" i="13" a="1"/>
  <c r="C505" i="13" s="1"/>
  <c r="C507" i="13" a="1"/>
  <c r="C507" i="13" s="1"/>
  <c r="C508" i="13" a="1"/>
  <c r="C508" i="13" s="1"/>
  <c r="C509" i="13" a="1"/>
  <c r="C509" i="13" s="1"/>
  <c r="C510" i="13" a="1"/>
  <c r="C510" i="13" s="1"/>
  <c r="C511" i="13" a="1"/>
  <c r="C511" i="13" s="1"/>
  <c r="C514" i="13" a="1"/>
  <c r="C514" i="13" s="1"/>
  <c r="C515" i="13" a="1"/>
  <c r="C515" i="13" s="1"/>
  <c r="C516" i="13" a="1"/>
  <c r="C516" i="13" s="1"/>
  <c r="C517" i="13" a="1"/>
  <c r="C517" i="13" s="1"/>
  <c r="C518" i="13" a="1"/>
  <c r="C518" i="13" s="1"/>
  <c r="C519" i="13" a="1"/>
  <c r="C519" i="13" s="1"/>
  <c r="C521" i="13" a="1"/>
  <c r="C521" i="13" s="1"/>
  <c r="C522" i="13" a="1"/>
  <c r="C522" i="13" s="1"/>
  <c r="C523" i="13" a="1"/>
  <c r="C523" i="13" s="1"/>
  <c r="C524" i="13" a="1"/>
  <c r="C524" i="13" s="1"/>
  <c r="C525" i="13" a="1"/>
  <c r="C525" i="13" s="1"/>
  <c r="C526" i="13" a="1"/>
  <c r="C526" i="13" s="1"/>
  <c r="C527" i="13" a="1"/>
  <c r="C527" i="13" s="1"/>
  <c r="C528" i="13" a="1"/>
  <c r="C528" i="13" s="1"/>
  <c r="C529" i="13" a="1"/>
  <c r="C529" i="13" s="1"/>
  <c r="C530" i="13" a="1"/>
  <c r="C530" i="13" s="1"/>
  <c r="C531" i="13" a="1"/>
  <c r="C531" i="13" s="1"/>
  <c r="C532" i="13" a="1"/>
  <c r="C532" i="13" s="1"/>
  <c r="C533" i="13" a="1"/>
  <c r="C533" i="13" s="1"/>
  <c r="C534" i="13" a="1"/>
  <c r="C534" i="13" s="1"/>
  <c r="C535" i="13" a="1"/>
  <c r="C535" i="13" s="1"/>
  <c r="C536" i="13" a="1"/>
  <c r="C536" i="13" s="1"/>
  <c r="C537" i="13" a="1"/>
  <c r="C537" i="13" s="1"/>
  <c r="C538" i="13" a="1"/>
  <c r="C538" i="13" s="1"/>
  <c r="C539" i="13" a="1"/>
  <c r="C539" i="13" s="1"/>
  <c r="C542" i="13" a="1"/>
  <c r="C542" i="13" s="1"/>
  <c r="C543" i="13" a="1"/>
  <c r="C543" i="13" s="1"/>
  <c r="C545" i="13" a="1"/>
  <c r="C545" i="13" s="1"/>
  <c r="C546" i="13" a="1"/>
  <c r="C546" i="13" s="1"/>
  <c r="C548" i="13" a="1"/>
  <c r="C548" i="13" s="1"/>
  <c r="C549" i="13" a="1"/>
  <c r="C549" i="13" s="1"/>
  <c r="C550" i="13" a="1"/>
  <c r="C550" i="13" s="1"/>
  <c r="C551" i="13" a="1"/>
  <c r="C551" i="13" s="1"/>
  <c r="C552" i="13" a="1"/>
  <c r="C552" i="13" s="1"/>
  <c r="C553" i="13" a="1"/>
  <c r="C553" i="13" s="1"/>
  <c r="C554" i="13" a="1"/>
  <c r="C554" i="13" s="1"/>
  <c r="C556" i="13" a="1"/>
  <c r="C556" i="13" s="1"/>
  <c r="C557" i="13" a="1"/>
  <c r="C557" i="13" s="1"/>
  <c r="C558" i="13" a="1"/>
  <c r="C558" i="13" s="1"/>
  <c r="C559" i="13" a="1"/>
  <c r="C559" i="13" s="1"/>
  <c r="C560" i="13" a="1"/>
  <c r="C560" i="13" s="1"/>
  <c r="C561" i="13" a="1"/>
  <c r="C561" i="13" s="1"/>
  <c r="C562" i="13" a="1"/>
  <c r="C562" i="13" s="1"/>
  <c r="C563" i="13" a="1"/>
  <c r="C563" i="13" s="1"/>
  <c r="C564" i="13" a="1"/>
  <c r="C564" i="13" s="1"/>
  <c r="C565" i="13" a="1"/>
  <c r="C565" i="13" s="1"/>
  <c r="C566" i="13" a="1"/>
  <c r="C566" i="13" s="1"/>
  <c r="C567" i="13" a="1"/>
  <c r="C567" i="13" s="1"/>
  <c r="C568" i="13" a="1"/>
  <c r="C568" i="13" s="1"/>
  <c r="C569" i="13" a="1"/>
  <c r="C569" i="13" s="1"/>
  <c r="C570" i="13" a="1"/>
  <c r="C570" i="13" s="1"/>
  <c r="C571" i="13" a="1"/>
  <c r="C571" i="13" s="1"/>
  <c r="C573" i="13" a="1"/>
  <c r="C573" i="13" s="1"/>
  <c r="C574" i="13" a="1"/>
  <c r="C574" i="13" s="1"/>
  <c r="C575" i="13" a="1"/>
  <c r="C575" i="13" s="1"/>
  <c r="C576" i="13" a="1"/>
  <c r="C576" i="13" s="1"/>
  <c r="C577" i="13" a="1"/>
  <c r="C577" i="13" s="1"/>
  <c r="C578" i="13" a="1"/>
  <c r="C578" i="13" s="1"/>
  <c r="C579" i="13" a="1"/>
  <c r="C579" i="13" s="1"/>
  <c r="C580" i="13" a="1"/>
  <c r="C580" i="13" s="1"/>
  <c r="C582" i="13" a="1"/>
  <c r="C582" i="13" s="1"/>
  <c r="C583" i="13" a="1"/>
  <c r="C583" i="13" s="1"/>
  <c r="C584" i="13" a="1"/>
  <c r="C584" i="13" s="1"/>
  <c r="C585" i="13" a="1"/>
  <c r="C585" i="13" s="1"/>
  <c r="C586" i="13" a="1"/>
  <c r="C586" i="13" s="1"/>
  <c r="C587" i="13" a="1"/>
  <c r="C587" i="13" s="1"/>
  <c r="C588" i="13" a="1"/>
  <c r="C588" i="13" s="1"/>
  <c r="C589" i="13" a="1"/>
  <c r="C589" i="13" s="1"/>
  <c r="C590" i="13" a="1"/>
  <c r="C590" i="13" s="1"/>
  <c r="C591" i="13" a="1"/>
  <c r="C591" i="13" s="1"/>
  <c r="C592" i="13" a="1"/>
  <c r="C592" i="13" s="1"/>
  <c r="C593" i="13" a="1"/>
  <c r="C593" i="13" s="1"/>
  <c r="C594" i="13" a="1"/>
  <c r="C594" i="13" s="1"/>
  <c r="C596" i="13" a="1"/>
  <c r="C596" i="13" s="1"/>
  <c r="C597" i="13" a="1"/>
  <c r="C597" i="13" s="1"/>
  <c r="C598" i="13" a="1"/>
  <c r="C598" i="13" s="1"/>
  <c r="C599" i="13" a="1"/>
  <c r="C599" i="13" s="1"/>
  <c r="C600" i="13" a="1"/>
  <c r="C600" i="13" s="1"/>
  <c r="C601" i="13" a="1"/>
  <c r="C601" i="13" s="1"/>
  <c r="C602" i="13" a="1"/>
  <c r="C602" i="13" s="1"/>
  <c r="C603" i="13" a="1"/>
  <c r="C603" i="13" s="1"/>
  <c r="C604" i="13" a="1"/>
  <c r="C604" i="13" s="1"/>
  <c r="C605" i="13" a="1"/>
  <c r="C605" i="13" s="1"/>
  <c r="C606" i="13" a="1"/>
  <c r="C606" i="13" s="1"/>
  <c r="C607" i="13" a="1"/>
  <c r="C607" i="13" s="1"/>
  <c r="C608" i="13" a="1"/>
  <c r="C608" i="13" s="1"/>
  <c r="C609" i="13" a="1"/>
  <c r="C609" i="13" s="1"/>
  <c r="C610" i="13" a="1"/>
  <c r="C610" i="13" s="1"/>
  <c r="C611" i="13" a="1"/>
  <c r="C611" i="13" s="1"/>
  <c r="C612" i="13" a="1"/>
  <c r="C612" i="13" s="1"/>
  <c r="C613" i="13" a="1"/>
  <c r="C613" i="13" s="1"/>
  <c r="C614" i="13" a="1"/>
  <c r="C614" i="13" s="1"/>
  <c r="C615" i="13" a="1"/>
  <c r="C615" i="13" s="1"/>
  <c r="C616" i="13" a="1"/>
  <c r="C616" i="13" s="1"/>
  <c r="C617" i="13" a="1"/>
  <c r="C617" i="13" s="1"/>
  <c r="C618" i="13" a="1"/>
  <c r="C618" i="13" s="1"/>
  <c r="C619" i="13" a="1"/>
  <c r="C619" i="13" s="1"/>
  <c r="C620" i="13" a="1"/>
  <c r="C620" i="13" s="1"/>
  <c r="C621" i="13" a="1"/>
  <c r="C621" i="13" s="1"/>
  <c r="C623" i="13" a="1"/>
  <c r="C623" i="13" s="1"/>
  <c r="C626" i="13" a="1"/>
  <c r="C626" i="13" s="1"/>
  <c r="C627" i="13" a="1"/>
  <c r="C627" i="13" s="1"/>
  <c r="C630" i="13" a="1"/>
  <c r="C630" i="13" s="1"/>
  <c r="C633" i="13" a="1"/>
  <c r="C633" i="13" s="1"/>
  <c r="C636" i="13" a="1"/>
  <c r="C636" i="13" s="1"/>
  <c r="C638" i="13" a="1"/>
  <c r="C638" i="13" s="1"/>
  <c r="C640" i="13" a="1"/>
  <c r="C640" i="13" s="1"/>
  <c r="C641" i="13" a="1"/>
  <c r="C641" i="13" s="1"/>
  <c r="C643" i="13" a="1"/>
  <c r="C643" i="13" s="1"/>
  <c r="C645" i="13" a="1"/>
  <c r="C645" i="13" s="1"/>
  <c r="C646" i="13" a="1"/>
  <c r="C646" i="13" s="1"/>
  <c r="C647" i="13" a="1"/>
  <c r="C647" i="13" s="1"/>
  <c r="C648" i="13" a="1"/>
  <c r="C648" i="13" s="1"/>
  <c r="C650" i="13" a="1"/>
  <c r="C650" i="13" s="1"/>
  <c r="C652" i="13" a="1"/>
  <c r="C652" i="13" s="1"/>
  <c r="C653" i="13" a="1"/>
  <c r="C653" i="13" s="1"/>
  <c r="C654" i="13" a="1"/>
  <c r="C654" i="13" s="1"/>
  <c r="C655" i="13" a="1"/>
  <c r="C655" i="13" s="1"/>
  <c r="C656" i="13" a="1"/>
  <c r="C656" i="13" s="1"/>
  <c r="C658" i="13" a="1"/>
  <c r="C658" i="13" s="1"/>
  <c r="C660" i="13" a="1"/>
  <c r="C660" i="13" s="1"/>
  <c r="C661" i="13" a="1"/>
  <c r="C661" i="13" s="1"/>
  <c r="C662" i="13" a="1"/>
  <c r="C662" i="13" s="1"/>
  <c r="C664" i="13" a="1"/>
  <c r="C664" i="13" s="1"/>
  <c r="C666" i="13" a="1"/>
  <c r="C666" i="13" s="1"/>
  <c r="C667" i="13" a="1"/>
  <c r="C667" i="13" s="1"/>
  <c r="C668" i="13" a="1"/>
  <c r="C668" i="13" s="1"/>
  <c r="C669" i="13" a="1"/>
  <c r="C669" i="13" s="1"/>
  <c r="C670" i="13" a="1"/>
  <c r="C670" i="13" s="1"/>
  <c r="C671" i="13" a="1"/>
  <c r="C671" i="13" s="1"/>
  <c r="C672" i="13" a="1"/>
  <c r="C672" i="13" s="1"/>
  <c r="C673" i="13" a="1"/>
  <c r="C673" i="13" s="1"/>
  <c r="C674" i="13" a="1"/>
  <c r="C674" i="13" s="1"/>
  <c r="C675" i="13" a="1"/>
  <c r="C675" i="13" s="1"/>
  <c r="C676" i="13" a="1"/>
  <c r="C676" i="13" s="1"/>
  <c r="C677" i="13" a="1"/>
  <c r="C677" i="13" s="1"/>
  <c r="C678" i="13" a="1"/>
  <c r="C678" i="13" s="1"/>
  <c r="C680" i="13" a="1"/>
  <c r="C680" i="13" s="1"/>
  <c r="C681" i="13" a="1"/>
  <c r="C681" i="13" s="1"/>
  <c r="C682" i="13" a="1"/>
  <c r="C682" i="13" s="1"/>
  <c r="C683" i="13" a="1"/>
  <c r="C683" i="13" s="1"/>
  <c r="C684" i="13" a="1"/>
  <c r="C684" i="13" s="1"/>
  <c r="C685" i="13" a="1"/>
  <c r="C685" i="13" s="1"/>
  <c r="C686" i="13" a="1"/>
  <c r="C686" i="13" s="1"/>
  <c r="C687" i="13" a="1"/>
  <c r="C687" i="13" s="1"/>
  <c r="C688" i="13" a="1"/>
  <c r="C688" i="13" s="1"/>
  <c r="C691" i="13" a="1"/>
  <c r="C691" i="13" s="1"/>
  <c r="C692" i="13" a="1"/>
  <c r="C692" i="13" s="1"/>
  <c r="C693" i="13" a="1"/>
  <c r="C693" i="13" s="1"/>
  <c r="C694" i="13" a="1"/>
  <c r="C694" i="13" s="1"/>
  <c r="C695" i="13" a="1"/>
  <c r="C695" i="13" s="1"/>
  <c r="C696" i="13" a="1"/>
  <c r="C696" i="13" s="1"/>
  <c r="C697" i="13" a="1"/>
  <c r="C697" i="13" s="1"/>
  <c r="C698" i="13" a="1"/>
  <c r="C698" i="13" s="1"/>
  <c r="C699" i="13" a="1"/>
  <c r="C699" i="13" s="1"/>
  <c r="C701" i="13" a="1"/>
  <c r="C701" i="13" s="1"/>
  <c r="C702" i="13" a="1"/>
  <c r="C702" i="13" s="1"/>
  <c r="C703" i="13" a="1"/>
  <c r="C703" i="13" s="1"/>
  <c r="C704" i="13" a="1"/>
  <c r="C704" i="13" s="1"/>
  <c r="C705" i="13" a="1"/>
  <c r="C705" i="13" s="1"/>
  <c r="C706" i="13" a="1"/>
  <c r="C706" i="13" s="1"/>
  <c r="C708" i="13" a="1"/>
  <c r="C708" i="13" s="1"/>
  <c r="C709" i="13" a="1"/>
  <c r="C709" i="13" s="1"/>
  <c r="C710" i="13" a="1"/>
  <c r="C710" i="13" s="1"/>
  <c r="C711" i="13" a="1"/>
  <c r="C711" i="13" s="1"/>
  <c r="C712" i="13" a="1"/>
  <c r="C712" i="13" s="1"/>
  <c r="C713" i="13" a="1"/>
  <c r="C713" i="13" s="1"/>
  <c r="C714" i="13" a="1"/>
  <c r="C714" i="13" s="1"/>
  <c r="C715" i="13" a="1"/>
  <c r="C715" i="13" s="1"/>
  <c r="C716" i="13" a="1"/>
  <c r="C716" i="13" s="1"/>
  <c r="C717" i="13" a="1"/>
  <c r="C717" i="13" s="1"/>
  <c r="C718" i="13" a="1"/>
  <c r="C718" i="13" s="1"/>
  <c r="C719" i="13" a="1"/>
  <c r="C719" i="13" s="1"/>
  <c r="C720" i="13" a="1"/>
  <c r="C720" i="13" s="1"/>
  <c r="C721" i="13" a="1"/>
  <c r="C721" i="13" s="1"/>
  <c r="C722" i="13" a="1"/>
  <c r="C722" i="13" s="1"/>
  <c r="C723" i="13" a="1"/>
  <c r="C723" i="13" s="1"/>
  <c r="C724" i="13" a="1"/>
  <c r="C724" i="13" s="1"/>
  <c r="C725" i="13" a="1"/>
  <c r="C725" i="13" s="1"/>
  <c r="C726" i="13" a="1"/>
  <c r="C726" i="13" s="1"/>
  <c r="C727" i="13" a="1"/>
  <c r="C727" i="13" s="1"/>
  <c r="C729" i="13" a="1"/>
  <c r="C729" i="13" s="1"/>
  <c r="C730" i="13" a="1"/>
  <c r="C730" i="13" s="1"/>
  <c r="C731" i="13" a="1"/>
  <c r="C731" i="13" s="1"/>
  <c r="C732" i="13" a="1"/>
  <c r="C732" i="13" s="1"/>
  <c r="C733" i="13" a="1"/>
  <c r="C733" i="13" s="1"/>
  <c r="C734" i="13" a="1"/>
  <c r="C734" i="13" s="1"/>
  <c r="C735" i="13" a="1"/>
  <c r="C735" i="13" s="1"/>
  <c r="C736" i="13" a="1"/>
  <c r="C736" i="13" s="1"/>
  <c r="C737" i="13" a="1"/>
  <c r="C737" i="13" s="1"/>
  <c r="C738" i="13" a="1"/>
  <c r="C738" i="13" s="1"/>
  <c r="C739" i="13" a="1"/>
  <c r="C739" i="13" s="1"/>
  <c r="C740" i="13" a="1"/>
  <c r="C740" i="13" s="1"/>
  <c r="C741" i="13" a="1"/>
  <c r="C741" i="13" s="1"/>
  <c r="C742" i="13" a="1"/>
  <c r="C742" i="13" s="1"/>
  <c r="C743" i="13" a="1"/>
  <c r="C743" i="13" s="1"/>
  <c r="C744" i="13" a="1"/>
  <c r="C744" i="13" s="1"/>
  <c r="C745" i="13" a="1"/>
  <c r="C745" i="13" s="1"/>
  <c r="C746" i="13" a="1"/>
  <c r="C746" i="13" s="1"/>
  <c r="C747" i="13" a="1"/>
  <c r="C747" i="13" s="1"/>
  <c r="C748" i="13" a="1"/>
  <c r="C748" i="13" s="1"/>
  <c r="C749" i="13" a="1"/>
  <c r="C749" i="13" s="1"/>
  <c r="C750" i="13" a="1"/>
  <c r="C750" i="13" s="1"/>
  <c r="C751" i="13" a="1"/>
  <c r="C751" i="13" s="1"/>
  <c r="C752" i="13" a="1"/>
  <c r="C752" i="13" s="1"/>
  <c r="C753" i="13" a="1"/>
  <c r="C753" i="13" s="1"/>
  <c r="C754" i="13" a="1"/>
  <c r="C754" i="13" s="1"/>
  <c r="C755" i="13" a="1"/>
  <c r="C755" i="13" s="1"/>
  <c r="C756" i="13" a="1"/>
  <c r="C756" i="13" s="1"/>
  <c r="C757" i="13" a="1"/>
  <c r="C757" i="13" s="1"/>
  <c r="C758" i="13" a="1"/>
  <c r="C758" i="13" s="1"/>
  <c r="C759" i="13" a="1"/>
  <c r="C759" i="13" s="1"/>
  <c r="C760" i="13" a="1"/>
  <c r="C760" i="13" s="1"/>
  <c r="C761" i="13" a="1"/>
  <c r="C761" i="13" s="1"/>
  <c r="C762" i="13" a="1"/>
  <c r="C762" i="13" s="1"/>
  <c r="C763" i="13" a="1"/>
  <c r="C763" i="13" s="1"/>
  <c r="C764" i="13" a="1"/>
  <c r="C764" i="13" s="1"/>
  <c r="C765" i="13" a="1"/>
  <c r="C765" i="13" s="1"/>
  <c r="C766" i="13" a="1"/>
  <c r="C766" i="13" s="1"/>
  <c r="C767" i="13" a="1"/>
  <c r="C767" i="13" s="1"/>
  <c r="C768" i="13" a="1"/>
  <c r="C768" i="13" s="1"/>
  <c r="C769" i="13" a="1"/>
  <c r="C769" i="13" s="1"/>
  <c r="C770" i="13" a="1"/>
  <c r="C770" i="13" s="1"/>
  <c r="C771" i="13" a="1"/>
  <c r="C771" i="13" s="1"/>
  <c r="C772" i="13" a="1"/>
  <c r="C772" i="13" s="1"/>
  <c r="C773" i="13" a="1"/>
  <c r="C773" i="13" s="1"/>
  <c r="C774" i="13" a="1"/>
  <c r="C774" i="13" s="1"/>
  <c r="C775" i="13" a="1"/>
  <c r="C775" i="13" s="1"/>
  <c r="C776" i="13" a="1"/>
  <c r="C776" i="13" s="1"/>
  <c r="C777" i="13" a="1"/>
  <c r="C777" i="13" s="1"/>
  <c r="C778" i="13" a="1"/>
  <c r="C778" i="13" s="1"/>
  <c r="C779" i="13" a="1"/>
  <c r="C779" i="13" s="1"/>
  <c r="C780" i="13" a="1"/>
  <c r="C780" i="13" s="1"/>
  <c r="C781" i="13" a="1"/>
  <c r="C781" i="13" s="1"/>
  <c r="C782" i="13" a="1"/>
  <c r="C782" i="13" s="1"/>
  <c r="C783" i="13" a="1"/>
  <c r="C783" i="13" s="1"/>
  <c r="C784" i="13" a="1"/>
  <c r="C784" i="13" s="1"/>
  <c r="C785" i="13" a="1"/>
  <c r="C785" i="13" s="1"/>
  <c r="C786" i="13" a="1"/>
  <c r="C786" i="13" s="1"/>
  <c r="C787" i="13" a="1"/>
  <c r="C787" i="13" s="1"/>
  <c r="C788" i="13" a="1"/>
  <c r="C788" i="13" s="1"/>
  <c r="C789" i="13" a="1"/>
  <c r="C789" i="13" s="1"/>
  <c r="C790" i="13" a="1"/>
  <c r="C790" i="13" s="1"/>
  <c r="C791" i="13" a="1"/>
  <c r="C791" i="13" s="1"/>
  <c r="C793" i="13" a="1"/>
  <c r="C793" i="13" s="1"/>
  <c r="C794" i="13" a="1"/>
  <c r="C794" i="13" s="1"/>
  <c r="C796" i="13" a="1"/>
  <c r="C796" i="13" s="1"/>
  <c r="C799" i="13" a="1"/>
  <c r="C799" i="13" s="1"/>
  <c r="C800" i="13" a="1"/>
  <c r="C800" i="13" s="1"/>
  <c r="C801" i="13" a="1"/>
  <c r="C801" i="13" s="1"/>
  <c r="C802" i="13" a="1"/>
  <c r="C802" i="13" s="1"/>
  <c r="C804" i="13" a="1"/>
  <c r="C804" i="13" s="1"/>
  <c r="C805" i="13" a="1"/>
  <c r="C805" i="13" s="1"/>
  <c r="C807" i="13" a="1"/>
  <c r="C807" i="13" s="1"/>
  <c r="C808" i="13" a="1"/>
  <c r="C808" i="13" s="1"/>
  <c r="C809" i="13" a="1"/>
  <c r="C809" i="13" s="1"/>
  <c r="C811" i="13" a="1"/>
  <c r="C811" i="13" s="1"/>
  <c r="C812" i="13" a="1"/>
  <c r="C812" i="13" s="1"/>
  <c r="C813" i="13" a="1"/>
  <c r="C813" i="13" s="1"/>
  <c r="C814" i="13" a="1"/>
  <c r="C814" i="13" s="1"/>
  <c r="C815" i="13" a="1"/>
  <c r="C815" i="13" s="1"/>
  <c r="C816" i="13" a="1"/>
  <c r="C816" i="13" s="1"/>
  <c r="C817" i="13" a="1"/>
  <c r="C817" i="13" s="1"/>
  <c r="C818" i="13" a="1"/>
  <c r="C818" i="13" s="1"/>
  <c r="C821" i="13" a="1"/>
  <c r="C821" i="13" s="1"/>
  <c r="C822" i="13" a="1"/>
  <c r="C822" i="13" s="1"/>
  <c r="C823" i="13" a="1"/>
  <c r="C823" i="13" s="1"/>
  <c r="C824" i="13" a="1"/>
  <c r="C824" i="13" s="1"/>
  <c r="C825" i="13" a="1"/>
  <c r="C825" i="13" s="1"/>
  <c r="C826" i="13" a="1"/>
  <c r="C826" i="13" s="1"/>
  <c r="C828" i="13" a="1"/>
  <c r="C828" i="13" s="1"/>
  <c r="C830" i="13" a="1"/>
  <c r="C830" i="13" s="1"/>
  <c r="C831" i="13" a="1"/>
  <c r="C831" i="13" s="1"/>
  <c r="C836" i="13" a="1"/>
  <c r="C836" i="13" s="1"/>
  <c r="C837" i="13" a="1"/>
  <c r="C837" i="13" s="1"/>
  <c r="C838" i="13" a="1"/>
  <c r="C838" i="13" s="1"/>
  <c r="C839" i="13" a="1"/>
  <c r="C839" i="13" s="1"/>
  <c r="C840" i="13" a="1"/>
  <c r="C840" i="13" s="1"/>
  <c r="C841" i="13" a="1"/>
  <c r="C841" i="13" s="1"/>
  <c r="C842" i="13" a="1"/>
  <c r="C842" i="13" s="1"/>
  <c r="C843" i="13" a="1"/>
  <c r="C843" i="13" s="1"/>
  <c r="C844" i="13" a="1"/>
  <c r="C844" i="13" s="1"/>
  <c r="C845" i="13" a="1"/>
  <c r="C845" i="13" s="1"/>
  <c r="C846" i="13" a="1"/>
  <c r="C846" i="13" s="1"/>
  <c r="C849" i="13" a="1"/>
  <c r="C849" i="13" s="1"/>
  <c r="C850" i="13" a="1"/>
  <c r="C850" i="13" s="1"/>
  <c r="C851" i="13" a="1"/>
  <c r="C851" i="13" s="1"/>
  <c r="C852" i="13" a="1"/>
  <c r="C852" i="13" s="1"/>
  <c r="C853" i="13" a="1"/>
  <c r="C853" i="13" s="1"/>
  <c r="C854" i="13" a="1"/>
  <c r="C854" i="13" s="1"/>
  <c r="C855" i="13" a="1"/>
  <c r="C855" i="13" s="1"/>
  <c r="C856" i="13" a="1"/>
  <c r="C856" i="13" s="1"/>
  <c r="C857" i="13" a="1"/>
  <c r="C857" i="13" s="1"/>
  <c r="C859" i="13" a="1"/>
  <c r="C859" i="13" s="1"/>
  <c r="C860" i="13" a="1"/>
  <c r="C860" i="13" s="1"/>
  <c r="C861" i="13" a="1"/>
  <c r="C861" i="13" s="1"/>
  <c r="C862" i="13" a="1"/>
  <c r="C862" i="13" s="1"/>
  <c r="C863" i="13" a="1"/>
  <c r="C863" i="13" s="1"/>
  <c r="C864" i="13" a="1"/>
  <c r="C864" i="13" s="1"/>
  <c r="C865" i="13" a="1"/>
  <c r="C865" i="13" s="1"/>
  <c r="C866" i="13" a="1"/>
  <c r="C866" i="13" s="1"/>
  <c r="C867" i="13" a="1"/>
  <c r="C867" i="13" s="1"/>
  <c r="C868" i="13" a="1"/>
  <c r="C868" i="13" s="1"/>
  <c r="C869" i="13" a="1"/>
  <c r="C869" i="13" s="1"/>
  <c r="C870" i="13" a="1"/>
  <c r="C870" i="13" s="1"/>
  <c r="C871" i="13" a="1"/>
  <c r="C871" i="13" s="1"/>
  <c r="C872" i="13" a="1"/>
  <c r="C872" i="13" s="1"/>
  <c r="C873" i="13" a="1"/>
  <c r="C873" i="13" s="1"/>
  <c r="C874" i="13" a="1"/>
  <c r="C874" i="13" s="1"/>
  <c r="C875" i="13" a="1"/>
  <c r="C875" i="13" s="1"/>
  <c r="C876" i="13" a="1"/>
  <c r="C876" i="13" s="1"/>
  <c r="C877" i="13" a="1"/>
  <c r="C877" i="13" s="1"/>
  <c r="C878" i="13" a="1"/>
  <c r="C878" i="13" s="1"/>
  <c r="C879" i="13" a="1"/>
  <c r="C879" i="13" s="1"/>
  <c r="C880" i="13" a="1"/>
  <c r="C880" i="13" s="1"/>
  <c r="C881" i="13" a="1"/>
  <c r="C881" i="13" s="1"/>
  <c r="C882" i="13" a="1"/>
  <c r="C882" i="13" s="1"/>
  <c r="C883" i="13" a="1"/>
  <c r="C883" i="13"/>
  <c r="C884" i="13" a="1"/>
  <c r="C884" i="13" s="1"/>
  <c r="C885" i="13" a="1"/>
  <c r="C885" i="13" s="1"/>
  <c r="C886" i="13" a="1"/>
  <c r="C886" i="13" s="1"/>
  <c r="C887" i="13" a="1"/>
  <c r="C887" i="13" s="1"/>
  <c r="C888" i="13" a="1"/>
  <c r="C888" i="13" s="1"/>
  <c r="C889" i="13" a="1"/>
  <c r="C889" i="13" s="1"/>
  <c r="C890" i="13" a="1"/>
  <c r="C890" i="13" s="1"/>
  <c r="C891" i="13" a="1"/>
  <c r="C891" i="13" s="1"/>
  <c r="C892" i="13" a="1"/>
  <c r="C892" i="13" s="1"/>
  <c r="C894" i="13" a="1"/>
  <c r="C894" i="13" s="1"/>
  <c r="C895" i="13" a="1"/>
  <c r="C895" i="13" s="1"/>
  <c r="C896" i="13" a="1"/>
  <c r="C896" i="13" s="1"/>
  <c r="C897" i="13" a="1"/>
  <c r="C897" i="13" s="1"/>
  <c r="C898" i="13" a="1"/>
  <c r="C898" i="13" s="1"/>
  <c r="C899" i="13" a="1"/>
  <c r="C899" i="13" s="1"/>
  <c r="C900" i="13" a="1"/>
  <c r="C900" i="13" s="1"/>
  <c r="C901" i="13" a="1"/>
  <c r="C901" i="13" s="1"/>
  <c r="C902" i="13" a="1"/>
  <c r="C902" i="13" s="1"/>
  <c r="C903" i="13" a="1"/>
  <c r="C903" i="13" s="1"/>
  <c r="C904" i="13" a="1"/>
  <c r="C904" i="13" s="1"/>
  <c r="C905" i="13" a="1"/>
  <c r="C905" i="13" s="1"/>
  <c r="C906" i="13" a="1"/>
  <c r="C906" i="13" s="1"/>
  <c r="C907" i="13" a="1"/>
  <c r="C907" i="13" s="1"/>
  <c r="C908" i="13" a="1"/>
  <c r="C908" i="13" s="1"/>
  <c r="C909" i="13" a="1"/>
  <c r="C909" i="13" s="1"/>
  <c r="C910" i="13" a="1"/>
  <c r="C910" i="13" s="1"/>
  <c r="C911" i="13" a="1"/>
  <c r="C911" i="13"/>
  <c r="C912" i="13" a="1"/>
  <c r="C912" i="13" s="1"/>
  <c r="C913" i="13" a="1"/>
  <c r="C913" i="13" s="1"/>
  <c r="C914" i="13" a="1"/>
  <c r="C914" i="13" s="1"/>
  <c r="C915" i="13" a="1"/>
  <c r="C915" i="13" s="1"/>
  <c r="C916" i="13" a="1"/>
  <c r="C916" i="13" s="1"/>
  <c r="C917" i="13" a="1"/>
  <c r="C917" i="13" s="1"/>
  <c r="C918" i="13" a="1"/>
  <c r="C918" i="13" s="1"/>
  <c r="C919" i="13" a="1"/>
  <c r="C919" i="13" s="1"/>
  <c r="C920" i="13" a="1"/>
  <c r="C920" i="13" s="1"/>
  <c r="C921" i="13" a="1"/>
  <c r="C921" i="13" s="1"/>
  <c r="C922" i="13" a="1"/>
  <c r="C922" i="13" s="1"/>
  <c r="C923" i="13" a="1"/>
  <c r="C923" i="13" s="1"/>
  <c r="C924" i="13" a="1"/>
  <c r="C924" i="13" s="1"/>
  <c r="C925" i="13" a="1"/>
  <c r="C925" i="13" s="1"/>
  <c r="C926" i="13" a="1"/>
  <c r="C926" i="13" s="1"/>
  <c r="C927" i="13" a="1"/>
  <c r="C927" i="13" s="1"/>
  <c r="C928" i="13" a="1"/>
  <c r="C928" i="13" s="1"/>
  <c r="C929" i="13" a="1"/>
  <c r="C929" i="13" s="1"/>
  <c r="C930" i="13" a="1"/>
  <c r="C930" i="13" s="1"/>
  <c r="C931" i="13" a="1"/>
  <c r="C931" i="13" s="1"/>
  <c r="C932" i="13" a="1"/>
  <c r="C932" i="13" s="1"/>
  <c r="C933" i="13" a="1"/>
  <c r="C933" i="13"/>
  <c r="C934" i="13" a="1"/>
  <c r="C934" i="13" s="1"/>
  <c r="C935" i="13" a="1"/>
  <c r="C935" i="13" s="1"/>
  <c r="C936" i="13" a="1"/>
  <c r="C936" i="13" s="1"/>
  <c r="C937" i="13" a="1"/>
  <c r="C937" i="13" s="1"/>
  <c r="C938" i="13" a="1"/>
  <c r="C938" i="13" s="1"/>
  <c r="C939" i="13" a="1"/>
  <c r="C939" i="13" s="1"/>
  <c r="C940" i="13" a="1"/>
  <c r="C940" i="13" s="1"/>
  <c r="C941" i="13" a="1"/>
  <c r="C941" i="13" s="1"/>
  <c r="C942" i="13" a="1"/>
  <c r="C942" i="13" s="1"/>
  <c r="C943" i="13" a="1"/>
  <c r="C943" i="13" s="1"/>
  <c r="C944" i="13" a="1"/>
  <c r="C944" i="13" s="1"/>
  <c r="C945" i="13" a="1"/>
  <c r="C945" i="13" s="1"/>
  <c r="C947" i="13" a="1"/>
  <c r="C947" i="13" s="1"/>
  <c r="C949" i="13" a="1"/>
  <c r="C949" i="13" s="1"/>
  <c r="C950" i="13" a="1"/>
  <c r="C950" i="13" s="1"/>
  <c r="C951" i="13" a="1"/>
  <c r="C951" i="13" s="1"/>
  <c r="C952" i="13" a="1"/>
  <c r="C952" i="13" s="1"/>
  <c r="C953" i="13" a="1"/>
  <c r="C953" i="13" s="1"/>
  <c r="C954" i="13" a="1"/>
  <c r="C954" i="13" s="1"/>
  <c r="C955" i="13" a="1"/>
  <c r="C955" i="13" s="1"/>
  <c r="C956" i="13" a="1"/>
  <c r="C956" i="13" s="1"/>
  <c r="C957" i="13" a="1"/>
  <c r="C957" i="13" s="1"/>
  <c r="C958" i="13" a="1"/>
  <c r="C958" i="13" s="1"/>
  <c r="C959" i="13" a="1"/>
  <c r="C959" i="13" s="1"/>
  <c r="C960" i="13" a="1"/>
  <c r="C960" i="13" s="1"/>
  <c r="C962" i="13" a="1"/>
  <c r="C962" i="13" s="1"/>
  <c r="C967" i="13" a="1"/>
  <c r="C967" i="13" s="1"/>
  <c r="C968" i="13" a="1"/>
  <c r="C968" i="13" s="1"/>
  <c r="C969" i="13" a="1"/>
  <c r="C969" i="13" s="1"/>
  <c r="C970" i="13" a="1"/>
  <c r="C970" i="13" s="1"/>
  <c r="C971" i="13" a="1"/>
  <c r="C971" i="13"/>
  <c r="C972" i="13" a="1"/>
  <c r="C972" i="13" s="1"/>
  <c r="C973" i="13" a="1"/>
  <c r="C973" i="13" s="1"/>
  <c r="C976" i="13" a="1"/>
  <c r="C976" i="13" s="1"/>
  <c r="C978" i="13" a="1"/>
  <c r="C978" i="13" s="1"/>
  <c r="C979" i="13" a="1"/>
  <c r="C979" i="13" s="1"/>
  <c r="C981" i="13" a="1"/>
  <c r="C981" i="13" s="1"/>
  <c r="C982" i="13" a="1"/>
  <c r="C982" i="13" s="1"/>
  <c r="C986" i="13" a="1"/>
  <c r="C986" i="13" s="1"/>
  <c r="C987" i="13" a="1"/>
  <c r="C987" i="13" s="1"/>
  <c r="C988" i="13" a="1"/>
  <c r="C988" i="13" s="1"/>
  <c r="C989" i="13" a="1"/>
  <c r="C989" i="13" s="1"/>
  <c r="C991" i="13" a="1"/>
  <c r="C991" i="13" s="1"/>
  <c r="C992" i="13" a="1"/>
  <c r="C992" i="13" s="1"/>
  <c r="C993" i="13" a="1"/>
  <c r="C993" i="13" s="1"/>
  <c r="C995" i="13" a="1"/>
  <c r="C995" i="13"/>
  <c r="C997" i="13" a="1"/>
  <c r="C997" i="13" s="1"/>
  <c r="C998" i="13" a="1"/>
  <c r="C998" i="13" s="1"/>
  <c r="C999" i="13" a="1"/>
  <c r="C999" i="13"/>
  <c r="C1000" i="13" a="1"/>
  <c r="C1000" i="13" s="1"/>
  <c r="C1003" i="13" a="1"/>
  <c r="C1003" i="13" s="1"/>
  <c r="C1005" i="13" a="1"/>
  <c r="C1005" i="13"/>
  <c r="C1008" i="13" a="1"/>
  <c r="C1008" i="13" s="1"/>
  <c r="C1009" i="13" a="1"/>
  <c r="C1009" i="13" s="1"/>
  <c r="C1010" i="13" a="1"/>
  <c r="C1010" i="13" s="1"/>
  <c r="C1011" i="13" a="1"/>
  <c r="C1011" i="13" s="1"/>
  <c r="C1012" i="13" a="1"/>
  <c r="C1012" i="13" s="1"/>
  <c r="C1013" i="13" a="1"/>
  <c r="C1013" i="13" s="1"/>
  <c r="C1014" i="13" a="1"/>
  <c r="C1014" i="13" s="1"/>
  <c r="C1015" i="13" a="1"/>
  <c r="C1015" i="13" s="1"/>
  <c r="C1016" i="13" a="1"/>
  <c r="C1016" i="13" s="1"/>
  <c r="C1021" i="13" a="1"/>
  <c r="C1021" i="13" s="1"/>
  <c r="C1022" i="13" a="1"/>
  <c r="C1022" i="13" s="1"/>
  <c r="C1023" i="13" a="1"/>
  <c r="C1023" i="13" s="1"/>
  <c r="C1024" i="13" a="1"/>
  <c r="C1024" i="13" s="1"/>
  <c r="C1025" i="13" a="1"/>
  <c r="C1025" i="13" s="1"/>
  <c r="C1026" i="13" a="1"/>
  <c r="C1026" i="13" s="1"/>
  <c r="C1027" i="13" a="1"/>
  <c r="C1027" i="13" s="1"/>
  <c r="C1028" i="13" a="1"/>
  <c r="C1028" i="13" s="1"/>
  <c r="C1029" i="13" a="1"/>
  <c r="C1029" i="13" s="1"/>
  <c r="C1030" i="13" a="1"/>
  <c r="C1030" i="13" s="1"/>
  <c r="C1031" i="13" a="1"/>
  <c r="C1031" i="13" s="1"/>
  <c r="C1032" i="13" a="1"/>
  <c r="C1032" i="13" s="1"/>
  <c r="C1033" i="13" a="1"/>
  <c r="C1033" i="13" s="1"/>
  <c r="C1034" i="13" a="1"/>
  <c r="C1034" i="13" s="1"/>
  <c r="C1035" i="13" a="1"/>
  <c r="C1035" i="13" s="1"/>
  <c r="C1036" i="13" a="1"/>
  <c r="C1036" i="13" s="1"/>
  <c r="C1037" i="13" a="1"/>
  <c r="C1037" i="13" s="1"/>
  <c r="C1038" i="13" a="1"/>
  <c r="C1038" i="13" s="1"/>
  <c r="C1039" i="13" a="1"/>
  <c r="C1039" i="13" s="1"/>
  <c r="C1040" i="13" a="1"/>
  <c r="C1040" i="13" s="1"/>
  <c r="C1041" i="13" a="1"/>
  <c r="C1041" i="13" s="1"/>
  <c r="C1042" i="13" a="1"/>
  <c r="C1042" i="13" s="1"/>
  <c r="C1044" i="13" a="1"/>
  <c r="C1044" i="13" s="1"/>
  <c r="C1045" i="13" a="1"/>
  <c r="C1045" i="13" s="1"/>
  <c r="C1046" i="13" a="1"/>
  <c r="C1046" i="13" s="1"/>
  <c r="C1047" i="13" a="1"/>
  <c r="C1047" i="13" s="1"/>
  <c r="C1049" i="13" a="1"/>
  <c r="C1049" i="13" s="1"/>
  <c r="C1050" i="13" a="1"/>
  <c r="C1050" i="13" s="1"/>
  <c r="C1051" i="13" a="1"/>
  <c r="C1051" i="13" s="1"/>
  <c r="C1052" i="13" a="1"/>
  <c r="C1052" i="13" s="1"/>
  <c r="C1053" i="13" a="1"/>
  <c r="C1053" i="13" s="1"/>
  <c r="C1054" i="13" a="1"/>
  <c r="C1054" i="13" s="1"/>
  <c r="C1055" i="13" a="1"/>
  <c r="C1055" i="13" s="1"/>
  <c r="C1056" i="13" a="1"/>
  <c r="C1056" i="13" s="1"/>
  <c r="C1057" i="13" a="1"/>
  <c r="C1057" i="13" s="1"/>
  <c r="C1058" i="13" a="1"/>
  <c r="C1058" i="13" s="1"/>
  <c r="C1059" i="13" a="1"/>
  <c r="C1059" i="13" s="1"/>
  <c r="C1060" i="13" a="1"/>
  <c r="C1060" i="13" s="1"/>
  <c r="C1062" i="13" a="1"/>
  <c r="C1062" i="13" s="1"/>
  <c r="C1063" i="13" a="1"/>
  <c r="C1063" i="13" s="1"/>
  <c r="C1064" i="13" a="1"/>
  <c r="C1064" i="13" s="1"/>
  <c r="C1065" i="13" a="1"/>
  <c r="C1065" i="13" s="1"/>
  <c r="C1066" i="13" a="1"/>
  <c r="C1066" i="13" s="1"/>
  <c r="C1067" i="13" a="1"/>
  <c r="C1067" i="13" s="1"/>
  <c r="C1068" i="13" a="1"/>
  <c r="C1068" i="13" s="1"/>
  <c r="C1069" i="13" a="1"/>
  <c r="C1069" i="13" s="1"/>
  <c r="C1070" i="13" a="1"/>
  <c r="C1070" i="13" s="1"/>
  <c r="C1071" i="13" a="1"/>
  <c r="C1071" i="13" s="1"/>
  <c r="C1072" i="13" a="1"/>
  <c r="C1072" i="13" s="1"/>
  <c r="C1073" i="13" a="1"/>
  <c r="C1073" i="13" s="1"/>
  <c r="C1074" i="13" a="1"/>
  <c r="C1074" i="13" s="1"/>
  <c r="C1075" i="13" a="1"/>
  <c r="C1075" i="13" s="1"/>
  <c r="C1076" i="13" a="1"/>
  <c r="C1076" i="13" s="1"/>
  <c r="C1077" i="13" a="1"/>
  <c r="C1077" i="13" s="1"/>
  <c r="C1078" i="13" a="1"/>
  <c r="C1078" i="13" s="1"/>
  <c r="C1079" i="13" a="1"/>
  <c r="C1079" i="13"/>
  <c r="C1080" i="13" a="1"/>
  <c r="C1080" i="13" s="1"/>
  <c r="C1081" i="13" a="1"/>
  <c r="C1081" i="13" s="1"/>
  <c r="C1082" i="13" a="1"/>
  <c r="C1082" i="13" s="1"/>
  <c r="C1083" i="13" a="1"/>
  <c r="C1083" i="13" s="1"/>
  <c r="C1084" i="13" a="1"/>
  <c r="C1084" i="13" s="1"/>
  <c r="C1085" i="13" a="1"/>
  <c r="C1085" i="13" s="1"/>
  <c r="C1086" i="13" a="1"/>
  <c r="C1086" i="13" s="1"/>
  <c r="C1088" i="13" a="1"/>
  <c r="C1088" i="13" s="1"/>
  <c r="C1089" i="13" a="1"/>
  <c r="C1089" i="13" s="1"/>
  <c r="C1090" i="13" a="1"/>
  <c r="C1090" i="13" s="1"/>
  <c r="C1091" i="13" a="1"/>
  <c r="C1091" i="13" s="1"/>
  <c r="C1092" i="13" a="1"/>
  <c r="C1092" i="13" s="1"/>
  <c r="C1093" i="13" a="1"/>
  <c r="C1093" i="13" s="1"/>
  <c r="C1094" i="13" a="1"/>
  <c r="C1094" i="13" s="1"/>
  <c r="C1095" i="13" a="1"/>
  <c r="C1095" i="13" s="1"/>
  <c r="C1096" i="13" a="1"/>
  <c r="C1096" i="13" s="1"/>
  <c r="C1097" i="13" a="1"/>
  <c r="C1097" i="13" s="1"/>
  <c r="C1098" i="13" a="1"/>
  <c r="C1098" i="13" s="1"/>
  <c r="C1099" i="13" a="1"/>
  <c r="C1099" i="13" s="1"/>
  <c r="C1100" i="13" a="1"/>
  <c r="C1100" i="13" s="1"/>
  <c r="C1101" i="13" a="1"/>
  <c r="C1101" i="13" s="1"/>
  <c r="C1102" i="13" a="1"/>
  <c r="C1102" i="13" s="1"/>
  <c r="C1103" i="13" a="1"/>
  <c r="C1103" i="13" s="1"/>
  <c r="C1104" i="13" a="1"/>
  <c r="C1104" i="13" s="1"/>
  <c r="C1105" i="13" a="1"/>
  <c r="C1105" i="13" s="1"/>
  <c r="C1106" i="13" a="1"/>
  <c r="C1106" i="13" s="1"/>
  <c r="C1107" i="13" a="1"/>
  <c r="C1107" i="13" s="1"/>
  <c r="C1108" i="13" a="1"/>
  <c r="C1108" i="13" s="1"/>
  <c r="C1110" i="13" a="1"/>
  <c r="C1110" i="13" s="1"/>
  <c r="C1111" i="13" a="1"/>
  <c r="C1111" i="13" s="1"/>
  <c r="C1113" i="13" a="1"/>
  <c r="C1113" i="13" s="1"/>
  <c r="C1114" i="13" a="1"/>
  <c r="C1114" i="13" s="1"/>
  <c r="C1115" i="13" a="1"/>
  <c r="C1115" i="13" s="1"/>
  <c r="C1117" i="13" a="1"/>
  <c r="C1117" i="13" s="1"/>
  <c r="C1118" i="13" a="1"/>
  <c r="C1118" i="13" s="1"/>
  <c r="C1119" i="13" a="1"/>
  <c r="C1119" i="13" s="1"/>
  <c r="C1120" i="13" a="1"/>
  <c r="C1120" i="13" s="1"/>
  <c r="C1122" i="13" a="1"/>
  <c r="C1122" i="13" s="1"/>
  <c r="C1123" i="13" a="1"/>
  <c r="C1123" i="13" s="1"/>
  <c r="C1124" i="13" a="1"/>
  <c r="C1124" i="13" s="1"/>
  <c r="C1125" i="13" a="1"/>
  <c r="C1125" i="13" s="1"/>
  <c r="C1126" i="13" a="1"/>
  <c r="C1126" i="13" s="1"/>
  <c r="C1127" i="13" a="1"/>
  <c r="C1127" i="13" s="1"/>
  <c r="C1129" i="13" a="1"/>
  <c r="C1129" i="13" s="1"/>
  <c r="C1133" i="13" a="1"/>
  <c r="C1133" i="13" s="1"/>
  <c r="C1134" i="13" a="1"/>
  <c r="C1134" i="13" s="1"/>
  <c r="C1135" i="13" a="1"/>
  <c r="C1135" i="13" s="1"/>
  <c r="C1136" i="13" a="1"/>
  <c r="C1136" i="13" s="1"/>
  <c r="C1138" i="13" a="1"/>
  <c r="C1138" i="13" s="1"/>
  <c r="C1139" i="13" a="1"/>
  <c r="C1139" i="13" s="1"/>
  <c r="C1140" i="13" a="1"/>
  <c r="C1140" i="13" s="1"/>
  <c r="C1141" i="13" a="1"/>
  <c r="C1141" i="13" s="1"/>
  <c r="C1142" i="13" a="1"/>
  <c r="C1142" i="13" s="1"/>
  <c r="C1143" i="13" a="1"/>
  <c r="C1143" i="13" s="1"/>
  <c r="C1144" i="13" a="1"/>
  <c r="C1144" i="13" s="1"/>
  <c r="C1145" i="13" a="1"/>
  <c r="C1145" i="13" s="1"/>
  <c r="C1146" i="13" a="1"/>
  <c r="C1146" i="13" s="1"/>
  <c r="C1148" i="13" a="1"/>
  <c r="C1148" i="13" s="1"/>
  <c r="C1151" i="13" a="1"/>
  <c r="C1151" i="13" s="1"/>
  <c r="C1152" i="13" a="1"/>
  <c r="C1152" i="13" s="1"/>
  <c r="C1153" i="13" a="1"/>
  <c r="C1153" i="13" s="1"/>
  <c r="C1154" i="13" a="1"/>
  <c r="C1154" i="13" s="1"/>
  <c r="C1156" i="13" a="1"/>
  <c r="C1156" i="13" s="1"/>
  <c r="C1157" i="13" a="1"/>
  <c r="C1157" i="13" s="1"/>
  <c r="C1158" i="13" a="1"/>
  <c r="C1158" i="13" s="1"/>
  <c r="C1159" i="13" a="1"/>
  <c r="C1159" i="13" s="1"/>
  <c r="C1161" i="13" a="1"/>
  <c r="C1161" i="13" s="1"/>
  <c r="C1162" i="13" a="1"/>
  <c r="C1162" i="13" s="1"/>
  <c r="C1164" i="13" a="1"/>
  <c r="C1164" i="13" s="1"/>
  <c r="C1167" i="13" a="1"/>
  <c r="C1167" i="13" s="1"/>
  <c r="C1168" i="13" a="1"/>
  <c r="C1168" i="13" s="1"/>
  <c r="C1171" i="13" a="1"/>
  <c r="C1171" i="13" s="1"/>
  <c r="C1172" i="13" a="1"/>
  <c r="C1172" i="13" s="1"/>
  <c r="C1173" i="13" a="1"/>
  <c r="C1173" i="13" s="1"/>
  <c r="C1174" i="13" a="1"/>
  <c r="C1174" i="13" s="1"/>
  <c r="C1175" i="13" a="1"/>
  <c r="C1175" i="13" s="1"/>
  <c r="C1177" i="13" a="1"/>
  <c r="C1177" i="13" s="1"/>
  <c r="C1178" i="13" a="1"/>
  <c r="C1178" i="13" s="1"/>
  <c r="C1180" i="13" a="1"/>
  <c r="C1180" i="13" s="1"/>
  <c r="C1181" i="13" a="1"/>
  <c r="C1181" i="13" s="1"/>
  <c r="C1182" i="13" a="1"/>
  <c r="C1182" i="13" s="1"/>
  <c r="C1183" i="13" a="1"/>
  <c r="C1183" i="13" s="1"/>
  <c r="C1185" i="13" a="1"/>
  <c r="C1185" i="13" s="1"/>
  <c r="C1186" i="13" a="1"/>
  <c r="C1186" i="13" s="1"/>
  <c r="C1187" i="13" a="1"/>
  <c r="C1187" i="13" s="1"/>
  <c r="C1188" i="13" a="1"/>
  <c r="C1188" i="13" s="1"/>
  <c r="C1190" i="13" a="1"/>
  <c r="C1190" i="13" s="1"/>
  <c r="C1191" i="13" a="1"/>
  <c r="C1191" i="13" s="1"/>
  <c r="C1192" i="13" a="1"/>
  <c r="C1192" i="13" s="1"/>
  <c r="C1193" i="13" a="1"/>
  <c r="C1193" i="13" s="1"/>
  <c r="C1194" i="13" a="1"/>
  <c r="C1194" i="13" s="1"/>
  <c r="C1195" i="13" a="1"/>
  <c r="C1195" i="13" s="1"/>
  <c r="C1196" i="13" a="1"/>
  <c r="C1196" i="13" s="1"/>
  <c r="C1197" i="13" a="1"/>
  <c r="C1197" i="13" s="1"/>
  <c r="C1198" i="13" a="1"/>
  <c r="C1198" i="13" s="1"/>
  <c r="C1199" i="13" a="1"/>
  <c r="C1199" i="13" s="1"/>
  <c r="C1200" i="13" a="1"/>
  <c r="C1200" i="13" s="1"/>
  <c r="C1201" i="13" a="1"/>
  <c r="C1201" i="13" s="1"/>
  <c r="C1202" i="13" a="1"/>
  <c r="C1202" i="13" s="1"/>
  <c r="C1203" i="13" a="1"/>
  <c r="C1203" i="13" s="1"/>
  <c r="C1204" i="13" a="1"/>
  <c r="C1204" i="13" s="1"/>
  <c r="C1205" i="13" a="1"/>
  <c r="C1205" i="13" s="1"/>
  <c r="C1206" i="13" a="1"/>
  <c r="C1206" i="13" s="1"/>
  <c r="C1207" i="13" a="1"/>
  <c r="C1207" i="13" s="1"/>
  <c r="C1208" i="13" a="1"/>
  <c r="C1208" i="13" s="1"/>
  <c r="C1209" i="13" a="1"/>
  <c r="C1209" i="13" s="1"/>
  <c r="C1210" i="13" a="1"/>
  <c r="C1210" i="13" s="1"/>
  <c r="C1211" i="13" a="1"/>
  <c r="C1211" i="13" s="1"/>
  <c r="C1212" i="13" a="1"/>
  <c r="C1212" i="13" s="1"/>
  <c r="C1213" i="13" a="1"/>
  <c r="C1213" i="13" s="1"/>
  <c r="C1214" i="13" a="1"/>
  <c r="C1214" i="13" s="1"/>
  <c r="C1215" i="13" a="1"/>
  <c r="C1215" i="13" s="1"/>
  <c r="C1216" i="13" a="1"/>
  <c r="C1216" i="13" s="1"/>
  <c r="C1217" i="13" a="1"/>
  <c r="C1217" i="13" s="1"/>
  <c r="C1218" i="13" a="1"/>
  <c r="C1218" i="13" s="1"/>
  <c r="C1219" i="13" a="1"/>
  <c r="C1219" i="13" s="1"/>
  <c r="C1220" i="13" a="1"/>
  <c r="C1220" i="13" s="1"/>
  <c r="C1221" i="13" a="1"/>
  <c r="C1221" i="13" s="1"/>
  <c r="C1222" i="13" a="1"/>
  <c r="C1222" i="13" s="1"/>
  <c r="C1223" i="13" a="1"/>
  <c r="C1223" i="13" s="1"/>
  <c r="C1224" i="13" a="1"/>
  <c r="C1224" i="13" s="1"/>
  <c r="C1225" i="13" a="1"/>
  <c r="C1225" i="13" s="1"/>
  <c r="C1226" i="13" a="1"/>
  <c r="C1226" i="13" s="1"/>
  <c r="C1227" i="13" a="1"/>
  <c r="C1227" i="13" s="1"/>
  <c r="C1228" i="13" a="1"/>
  <c r="C1228" i="13" s="1"/>
  <c r="C1229" i="13" a="1"/>
  <c r="C1229" i="13" s="1"/>
  <c r="C1230" i="13" a="1"/>
  <c r="C1230" i="13" s="1"/>
  <c r="C1231" i="13" a="1"/>
  <c r="C1231" i="13" s="1"/>
  <c r="C1232" i="13" a="1"/>
  <c r="C1232" i="13" s="1"/>
  <c r="C1233" i="13" a="1"/>
  <c r="C1233" i="13" s="1"/>
  <c r="C1234" i="13" a="1"/>
  <c r="C1234" i="13" s="1"/>
  <c r="C1235" i="13" a="1"/>
  <c r="C1235" i="13" s="1"/>
  <c r="C1236" i="13" a="1"/>
  <c r="C1236" i="13" s="1"/>
  <c r="C1237" i="13" a="1"/>
  <c r="C1237" i="13" s="1"/>
  <c r="C1238" i="13" a="1"/>
  <c r="C1238" i="13" s="1"/>
  <c r="C1239" i="13" a="1"/>
  <c r="C1239" i="13" s="1"/>
  <c r="C1240" i="13" a="1"/>
  <c r="C1240" i="13" s="1"/>
  <c r="C1242" i="13" a="1"/>
  <c r="C1242" i="13" s="1"/>
  <c r="C1243" i="13" a="1"/>
  <c r="C1243" i="13" s="1"/>
  <c r="C1245" i="13" a="1"/>
  <c r="C1245" i="13" s="1"/>
  <c r="C1247" i="13" a="1"/>
  <c r="C1247" i="13" s="1"/>
  <c r="C1248" i="13" a="1"/>
  <c r="C1248" i="13" s="1"/>
  <c r="C1249" i="13" a="1"/>
  <c r="C1249" i="13" s="1"/>
  <c r="C1250" i="13" a="1"/>
  <c r="C1250" i="13" s="1"/>
  <c r="C1252" i="13" a="1"/>
  <c r="C1252" i="13" s="1"/>
  <c r="C1253" i="13" a="1"/>
  <c r="C1253" i="13" s="1"/>
  <c r="C1254" i="13" a="1"/>
  <c r="C1254" i="13" s="1"/>
  <c r="C1255" i="13" a="1"/>
  <c r="C1255" i="13" s="1"/>
  <c r="C1256" i="13" a="1"/>
  <c r="C1256" i="13" s="1"/>
  <c r="C1257" i="13" a="1"/>
  <c r="C1257" i="13" s="1"/>
  <c r="C1258" i="13" a="1"/>
  <c r="C1258" i="13" s="1"/>
  <c r="C1260" i="13" a="1"/>
  <c r="C1260" i="13" s="1"/>
  <c r="C1262" i="13" a="1"/>
  <c r="C1262" i="13" s="1"/>
  <c r="C1263" i="13" a="1"/>
  <c r="C1263" i="13" s="1"/>
  <c r="C1264" i="13" a="1"/>
  <c r="C1264" i="13" s="1"/>
  <c r="C1267" i="13" a="1"/>
  <c r="C1267" i="13" s="1"/>
  <c r="C1269" i="13" a="1"/>
  <c r="C1269" i="13" s="1"/>
  <c r="C1270" i="13" a="1"/>
  <c r="C1270" i="13" s="1"/>
  <c r="C1271" i="13" a="1"/>
  <c r="C1271" i="13" s="1"/>
  <c r="C1272" i="13" a="1"/>
  <c r="C1272" i="13" s="1"/>
  <c r="C1273" i="13" a="1"/>
  <c r="C1273" i="13" s="1"/>
  <c r="C1274" i="13" a="1"/>
  <c r="C1274" i="13" s="1"/>
  <c r="C1275" i="13" a="1"/>
  <c r="C1275" i="13" s="1"/>
  <c r="C1278" i="13" a="1"/>
  <c r="C1278" i="13" s="1"/>
  <c r="C1280" i="13" a="1"/>
  <c r="C1280" i="13" s="1"/>
  <c r="C1282" i="13" a="1"/>
  <c r="C1282" i="13" s="1"/>
  <c r="C1283" i="13" a="1"/>
  <c r="C1283" i="13" s="1"/>
  <c r="C1284" i="13" a="1"/>
  <c r="C1284" i="13" s="1"/>
  <c r="C1285" i="13" a="1"/>
  <c r="C1285" i="13" s="1"/>
  <c r="C1286" i="13" a="1"/>
  <c r="C1286" i="13" s="1"/>
  <c r="C1287" i="13" a="1"/>
  <c r="C1287" i="13" s="1"/>
  <c r="C1288" i="13" a="1"/>
  <c r="C1288" i="13" s="1"/>
  <c r="C1289" i="13" a="1"/>
  <c r="C1289" i="13" s="1"/>
  <c r="C1290" i="13" a="1"/>
  <c r="C1290" i="13" s="1"/>
  <c r="C1291" i="13" a="1"/>
  <c r="C1291" i="13" s="1"/>
  <c r="C1292" i="13" a="1"/>
  <c r="C1292" i="13" s="1"/>
  <c r="C1293" i="13" a="1"/>
  <c r="C1293" i="13" s="1"/>
  <c r="C1294" i="13" a="1"/>
  <c r="C1294" i="13" s="1"/>
  <c r="C1295" i="13" a="1"/>
  <c r="C1295" i="13" s="1"/>
  <c r="C1296" i="13" a="1"/>
  <c r="C1296" i="13" s="1"/>
  <c r="C1297" i="13" a="1"/>
  <c r="C1297" i="13" s="1"/>
  <c r="C1299" i="13" a="1"/>
  <c r="C1299" i="13" s="1"/>
  <c r="C1300" i="13" a="1"/>
  <c r="C1300" i="13" s="1"/>
  <c r="C1301" i="13" a="1"/>
  <c r="C1301" i="13" s="1"/>
  <c r="C1303" i="13" a="1"/>
  <c r="C1303" i="13" s="1"/>
  <c r="C1305" i="13" a="1"/>
  <c r="C1305" i="13" s="1"/>
  <c r="C1306" i="13" a="1"/>
  <c r="C1306" i="13" s="1"/>
  <c r="C1307" i="13" a="1"/>
  <c r="C1307" i="13" s="1"/>
  <c r="C1308" i="13" a="1"/>
  <c r="C1308" i="13" s="1"/>
  <c r="C1309" i="13" a="1"/>
  <c r="C1309" i="13" s="1"/>
  <c r="C1310" i="13" a="1"/>
  <c r="C1310" i="13" s="1"/>
  <c r="C1311" i="13" a="1"/>
  <c r="C1311" i="13" s="1"/>
  <c r="C1312" i="13" a="1"/>
  <c r="C1312" i="13" s="1"/>
  <c r="C1313" i="13" a="1"/>
  <c r="C1313" i="13" s="1"/>
  <c r="C1314" i="13" a="1"/>
  <c r="C1314" i="13" s="1"/>
  <c r="C1315" i="13" a="1"/>
  <c r="C1315" i="13" s="1"/>
  <c r="C1316" i="13" a="1"/>
  <c r="C1316" i="13" s="1"/>
  <c r="C1317" i="13" a="1"/>
  <c r="C1317" i="13" s="1"/>
  <c r="C1318" i="13" a="1"/>
  <c r="C1318" i="13" s="1"/>
  <c r="C1321" i="13" a="1"/>
  <c r="C1321" i="13" s="1"/>
  <c r="C1322" i="13" a="1"/>
  <c r="C1322" i="13" s="1"/>
  <c r="C1323" i="13" a="1"/>
  <c r="C1323" i="13" s="1"/>
  <c r="C1324" i="13" a="1"/>
  <c r="C1324" i="13" s="1"/>
  <c r="C1325" i="13" a="1"/>
  <c r="C1325" i="13" s="1"/>
  <c r="C1326" i="13" a="1"/>
  <c r="C1326" i="13" s="1"/>
  <c r="C1327" i="13" a="1"/>
  <c r="C1327" i="13" s="1"/>
  <c r="C1329" i="13" a="1"/>
  <c r="C1329" i="13" s="1"/>
  <c r="C1330" i="13" a="1"/>
  <c r="C1330" i="13" s="1"/>
  <c r="C1331" i="13" a="1"/>
  <c r="C1331" i="13" s="1"/>
  <c r="C1332" i="13" a="1"/>
  <c r="C1332" i="13" s="1"/>
  <c r="C1333" i="13" a="1"/>
  <c r="C1333" i="13" s="1"/>
  <c r="C1334" i="13" a="1"/>
  <c r="C1334" i="13" s="1"/>
  <c r="C1336" i="13" a="1"/>
  <c r="C1336" i="13" s="1"/>
  <c r="C1337" i="13" a="1"/>
  <c r="C1337" i="13" s="1"/>
  <c r="C1339" i="13" a="1"/>
  <c r="C1339" i="13" s="1"/>
  <c r="C1340" i="13" a="1"/>
  <c r="C1340" i="13" s="1"/>
  <c r="C1342" i="13" a="1"/>
  <c r="C1342" i="13" s="1"/>
  <c r="C1343" i="13" a="1"/>
  <c r="C1343" i="13" s="1"/>
  <c r="C1344" i="13" a="1"/>
  <c r="C1344" i="13" s="1"/>
  <c r="C1345" i="13" a="1"/>
  <c r="C1345" i="13" s="1"/>
  <c r="C1347" i="13" a="1"/>
  <c r="C1347" i="13" s="1"/>
  <c r="C1348" i="13" a="1"/>
  <c r="C1348" i="13" s="1"/>
  <c r="C1349" i="13" a="1"/>
  <c r="C1349" i="13" s="1"/>
  <c r="C1350" i="13" a="1"/>
  <c r="C1350" i="13" s="1"/>
  <c r="C1351" i="13" a="1"/>
  <c r="C1351" i="13" s="1"/>
  <c r="C1353" i="13" a="1"/>
  <c r="C1353" i="13" s="1"/>
  <c r="C1354" i="13" a="1"/>
  <c r="C1354" i="13" s="1"/>
  <c r="C1355" i="13" a="1"/>
  <c r="C1355" i="13" s="1"/>
  <c r="C1356" i="13" a="1"/>
  <c r="C1356" i="13" s="1"/>
  <c r="C1357" i="13" a="1"/>
  <c r="C1357" i="13" s="1"/>
  <c r="C1358" i="13" a="1"/>
  <c r="C1358" i="13" s="1"/>
  <c r="C1360" i="13" a="1"/>
  <c r="C1360" i="13" s="1"/>
  <c r="C1361" i="13" a="1"/>
  <c r="C1361" i="13" s="1"/>
  <c r="C1362" i="13" a="1"/>
  <c r="C1362" i="13" s="1"/>
  <c r="C1363" i="13" a="1"/>
  <c r="C1363" i="13" s="1"/>
  <c r="C1364" i="13" a="1"/>
  <c r="C1364" i="13" s="1"/>
  <c r="C1365" i="13" a="1"/>
  <c r="C1365" i="13" s="1"/>
  <c r="C1366" i="13" a="1"/>
  <c r="C1366" i="13" s="1"/>
  <c r="C1367" i="13" a="1"/>
  <c r="C1367" i="13" s="1"/>
  <c r="C1368" i="13" a="1"/>
  <c r="C1368" i="13" s="1"/>
  <c r="C1369" i="13" a="1"/>
  <c r="C1369" i="13" s="1"/>
  <c r="C1370" i="13" a="1"/>
  <c r="C1370" i="13" s="1"/>
  <c r="C1371" i="13" a="1"/>
  <c r="C1371" i="13" s="1"/>
  <c r="C1372" i="13" a="1"/>
  <c r="C1372" i="13" s="1"/>
  <c r="C1373" i="13" a="1"/>
  <c r="C1373" i="13" s="1"/>
  <c r="C1374" i="13" a="1"/>
  <c r="C1374" i="13" s="1"/>
  <c r="C1375" i="13" a="1"/>
  <c r="C1375" i="13" s="1"/>
  <c r="C1376" i="13" a="1"/>
  <c r="C1376" i="13" s="1"/>
  <c r="C1377" i="13" a="1"/>
  <c r="C1377" i="13" s="1"/>
  <c r="C1378" i="13" a="1"/>
  <c r="C1378" i="13" s="1"/>
  <c r="C1379" i="13" a="1"/>
  <c r="C1379" i="13" s="1"/>
  <c r="C1380" i="13" a="1"/>
  <c r="C1380" i="13" s="1"/>
  <c r="C1381" i="13" a="1"/>
  <c r="C1381" i="13" s="1"/>
  <c r="C1382" i="13" a="1"/>
  <c r="C1382" i="13" s="1"/>
  <c r="C1383" i="13" a="1"/>
  <c r="C1383" i="13" s="1"/>
  <c r="C1384" i="13" a="1"/>
  <c r="C1384" i="13" s="1"/>
  <c r="C1385" i="13" a="1"/>
  <c r="C1385" i="13" s="1"/>
  <c r="C1386" i="13" a="1"/>
  <c r="C1386" i="13" s="1"/>
  <c r="C1387" i="13" a="1"/>
  <c r="C1387" i="13" s="1"/>
  <c r="C1388" i="13" a="1"/>
  <c r="C1388" i="13" s="1"/>
  <c r="C1389" i="13" a="1"/>
  <c r="C1389" i="13" s="1"/>
  <c r="C1390" i="13" a="1"/>
  <c r="C1390" i="13" s="1"/>
  <c r="C1391" i="13" a="1"/>
  <c r="C1391" i="13" s="1"/>
  <c r="C1392" i="13" a="1"/>
  <c r="C1392" i="13" s="1"/>
  <c r="C1393" i="13" a="1"/>
  <c r="C1393" i="13" s="1"/>
  <c r="C1394" i="13" a="1"/>
  <c r="C1394" i="13" s="1"/>
  <c r="C1395" i="13" a="1"/>
  <c r="C1395" i="13" s="1"/>
  <c r="C1396" i="13" a="1"/>
  <c r="C1396" i="13" s="1"/>
  <c r="C1397" i="13" a="1"/>
  <c r="C1397" i="13" s="1"/>
  <c r="C1398" i="13" a="1"/>
  <c r="C1398" i="13" s="1"/>
  <c r="C1399" i="13" a="1"/>
  <c r="C1399" i="13" s="1"/>
  <c r="C1400" i="13" a="1"/>
  <c r="C1400" i="13" s="1"/>
  <c r="C1401" i="13" a="1"/>
  <c r="C1401" i="13" s="1"/>
  <c r="C1402" i="13" a="1"/>
  <c r="C1402" i="13" s="1"/>
  <c r="C1403" i="13" a="1"/>
  <c r="C1403" i="13" s="1"/>
  <c r="C1404" i="13" a="1"/>
  <c r="C1404" i="13" s="1"/>
  <c r="C1405" i="13" a="1"/>
  <c r="C1405" i="13" s="1"/>
  <c r="C1406" i="13" a="1"/>
  <c r="C1406" i="13" s="1"/>
  <c r="C1407" i="13" a="1"/>
  <c r="C1407" i="13" s="1"/>
  <c r="C1408" i="13" a="1"/>
  <c r="C1408" i="13" s="1"/>
  <c r="C1409" i="13" a="1"/>
  <c r="C1409" i="13" s="1"/>
  <c r="C1410" i="13" a="1"/>
  <c r="C1410" i="13" s="1"/>
  <c r="C1411" i="13" a="1"/>
  <c r="C1411" i="13" s="1"/>
  <c r="C1412" i="13" a="1"/>
  <c r="C1412" i="13" s="1"/>
  <c r="C1413" i="13" a="1"/>
  <c r="C1413" i="13" s="1"/>
  <c r="C1414" i="13" a="1"/>
  <c r="C1414" i="13" s="1"/>
  <c r="C1415" i="13" a="1"/>
  <c r="C1415" i="13" s="1"/>
  <c r="C1416" i="13" a="1"/>
  <c r="C1416" i="13" s="1"/>
  <c r="C1417" i="13" a="1"/>
  <c r="C1417" i="13" s="1"/>
  <c r="C1418" i="13" a="1"/>
  <c r="C1418" i="13" s="1"/>
  <c r="C1419" i="13" a="1"/>
  <c r="C1419" i="13" s="1"/>
  <c r="C1420" i="13" a="1"/>
  <c r="C1420" i="13" s="1"/>
  <c r="C1421" i="13" a="1"/>
  <c r="C1421" i="13" s="1"/>
  <c r="C1422" i="13" a="1"/>
  <c r="C1422" i="13" s="1"/>
  <c r="C1423" i="13" a="1"/>
  <c r="C1423" i="13" s="1"/>
  <c r="C1424" i="13" a="1"/>
  <c r="C1424" i="13" s="1"/>
  <c r="C1425" i="13" a="1"/>
  <c r="C1425" i="13" s="1"/>
  <c r="C1426" i="13" a="1"/>
  <c r="C1426" i="13" s="1"/>
  <c r="C1427" i="13" a="1"/>
  <c r="C1427" i="13" s="1"/>
  <c r="C1428" i="13" a="1"/>
  <c r="C1428" i="13" s="1"/>
  <c r="C1429" i="13" a="1"/>
  <c r="C1429" i="13" s="1"/>
  <c r="C1430" i="13" a="1"/>
  <c r="C1430" i="13" s="1"/>
  <c r="C1431" i="13" a="1"/>
  <c r="C1431" i="13" s="1"/>
  <c r="C1432" i="13" a="1"/>
  <c r="C1432" i="13" s="1"/>
  <c r="C1433" i="13" a="1"/>
  <c r="C1433" i="13" s="1"/>
  <c r="C1434" i="13" a="1"/>
  <c r="C1434" i="13" s="1"/>
  <c r="C1436" i="13" a="1"/>
  <c r="C1436" i="13" s="1"/>
  <c r="C1437" i="13" a="1"/>
  <c r="C1437" i="13" s="1"/>
  <c r="C1438" i="13" a="1"/>
  <c r="C1438" i="13" s="1"/>
  <c r="C1439" i="13" a="1"/>
  <c r="C1439" i="13" s="1"/>
  <c r="C1440" i="13" a="1"/>
  <c r="C1440" i="13" s="1"/>
  <c r="C1441" i="13" a="1"/>
  <c r="C1441" i="13" s="1"/>
  <c r="C1442" i="13" a="1"/>
  <c r="C1442" i="13" s="1"/>
  <c r="C1443" i="13" a="1"/>
  <c r="C1443" i="13" s="1"/>
  <c r="C1444" i="13" a="1"/>
  <c r="C1444" i="13" s="1"/>
  <c r="C1445" i="13" a="1"/>
  <c r="C1445" i="13" s="1"/>
  <c r="C1446" i="13" a="1"/>
  <c r="C1446" i="13" s="1"/>
  <c r="C1447" i="13" a="1"/>
  <c r="C1447" i="13" s="1"/>
  <c r="C1448" i="13" a="1"/>
  <c r="C1448" i="13" s="1"/>
  <c r="C1449" i="13" a="1"/>
  <c r="C1449" i="13" s="1"/>
  <c r="C1450" i="13" a="1"/>
  <c r="C1450" i="13" s="1"/>
  <c r="C1451" i="13" a="1"/>
  <c r="C1451" i="13" s="1"/>
  <c r="C1452" i="13" a="1"/>
  <c r="C1452" i="13" s="1"/>
  <c r="C1453" i="13" a="1"/>
  <c r="C1453" i="13" s="1"/>
  <c r="C1454" i="13" a="1"/>
  <c r="C1454" i="13" s="1"/>
  <c r="C1455" i="13" a="1"/>
  <c r="C1455" i="13" s="1"/>
  <c r="C1456" i="13" a="1"/>
  <c r="C1456" i="13" s="1"/>
  <c r="C1459" i="13" a="1"/>
  <c r="C1459" i="13" s="1"/>
  <c r="C1460" i="13" a="1"/>
  <c r="C1460" i="13" s="1"/>
  <c r="C1461" i="13" a="1"/>
  <c r="C1461" i="13" s="1"/>
  <c r="C1462" i="13" a="1"/>
  <c r="C1462" i="13" s="1"/>
  <c r="C1463" i="13" a="1"/>
  <c r="C1463" i="13" s="1"/>
  <c r="C1466" i="13" a="1"/>
  <c r="C1466" i="13" s="1"/>
  <c r="C1467" i="13" a="1"/>
  <c r="C1467" i="13" s="1"/>
  <c r="C1468" i="13" a="1"/>
  <c r="C1468" i="13" s="1"/>
  <c r="C1469" i="13" a="1"/>
  <c r="C1469" i="13" s="1"/>
  <c r="C1470" i="13" a="1"/>
  <c r="C1470" i="13" s="1"/>
  <c r="C1471" i="13" a="1"/>
  <c r="C1471" i="13" s="1"/>
  <c r="C1472" i="13" a="1"/>
  <c r="C1472" i="13" s="1"/>
  <c r="C1473" i="13" a="1"/>
  <c r="C1473" i="13" s="1"/>
  <c r="C1478" i="13" a="1"/>
  <c r="C1478" i="13" s="1"/>
  <c r="C1481" i="13" a="1"/>
  <c r="C1481" i="13" s="1"/>
  <c r="C1482" i="13" a="1"/>
  <c r="C1482" i="13" s="1"/>
  <c r="C1483" i="13" a="1"/>
  <c r="C1483" i="13" s="1"/>
  <c r="C1485" i="13" a="1"/>
  <c r="C1485" i="13" s="1"/>
  <c r="C1486" i="13" a="1"/>
  <c r="C1486" i="13" s="1"/>
  <c r="C1487" i="13" a="1"/>
  <c r="C1487" i="13" s="1"/>
  <c r="C1488" i="13" a="1"/>
  <c r="C1488" i="13" s="1"/>
  <c r="C1489" i="13" a="1"/>
  <c r="C1489" i="13" s="1"/>
  <c r="C1490" i="13" a="1"/>
  <c r="C1490" i="13" s="1"/>
  <c r="C1492" i="13" a="1"/>
  <c r="C1492" i="13" s="1"/>
  <c r="C1493" i="13" a="1"/>
  <c r="C1493" i="13" s="1"/>
  <c r="C1494" i="13" a="1"/>
  <c r="C1494" i="13" s="1"/>
  <c r="C1495" i="13" a="1"/>
  <c r="C1495" i="13" s="1"/>
  <c r="C1496" i="13" a="1"/>
  <c r="C1496" i="13" s="1"/>
  <c r="C1497" i="13" a="1"/>
  <c r="C1497" i="13" s="1"/>
  <c r="C1498" i="13" a="1"/>
  <c r="C1498" i="13" s="1"/>
  <c r="C1499" i="13" a="1"/>
  <c r="C1499" i="13" s="1"/>
  <c r="C1500" i="13" a="1"/>
  <c r="C1500" i="13" s="1"/>
  <c r="C1502" i="13" a="1"/>
  <c r="C1502" i="13" s="1"/>
  <c r="C1503" i="13" a="1"/>
  <c r="C1503" i="13" s="1"/>
  <c r="C1504" i="13" a="1"/>
  <c r="C1504" i="13" s="1"/>
  <c r="C1506" i="13" a="1"/>
  <c r="C1506" i="13" s="1"/>
  <c r="C1507" i="13" a="1"/>
  <c r="C1507" i="13" s="1"/>
  <c r="C1508" i="13" a="1"/>
  <c r="C1508" i="13" s="1"/>
  <c r="C1509" i="13" a="1"/>
  <c r="C1509" i="13" s="1"/>
  <c r="C1511" i="13" a="1"/>
  <c r="C1511" i="13" s="1"/>
  <c r="C1512" i="13" a="1"/>
  <c r="C1512" i="13" s="1"/>
  <c r="C1513" i="13" a="1"/>
  <c r="C1513" i="13" s="1"/>
  <c r="C1514" i="13" a="1"/>
  <c r="C1514" i="13" s="1"/>
  <c r="C1515" i="13" a="1"/>
  <c r="C1515" i="13" s="1"/>
  <c r="C1516" i="13" a="1"/>
  <c r="C1516" i="13" s="1"/>
  <c r="C1517" i="13" a="1"/>
  <c r="C1517" i="13" s="1"/>
  <c r="C1518" i="13" a="1"/>
  <c r="C1518" i="13" s="1"/>
  <c r="C1519" i="13" a="1"/>
  <c r="C1519" i="13" s="1"/>
  <c r="C1520" i="13" a="1"/>
  <c r="C1520" i="13" s="1"/>
  <c r="C1521" i="13" a="1"/>
  <c r="C1521" i="13" s="1"/>
  <c r="C1522" i="13" a="1"/>
  <c r="C1522" i="13" s="1"/>
  <c r="C1523" i="13" a="1"/>
  <c r="C1523" i="13" s="1"/>
  <c r="C1524" i="13" a="1"/>
  <c r="C1524" i="13" s="1"/>
  <c r="C1525" i="13" a="1"/>
  <c r="C1525" i="13" s="1"/>
  <c r="C1526" i="13" a="1"/>
  <c r="C1526" i="13" s="1"/>
  <c r="C1528" i="13" a="1"/>
  <c r="C1528" i="13" s="1"/>
  <c r="C1529" i="13" a="1"/>
  <c r="C1529" i="13" s="1"/>
  <c r="C1530" i="13" a="1"/>
  <c r="C1530" i="13" s="1"/>
  <c r="C1531" i="13" a="1"/>
  <c r="C1531" i="13" s="1"/>
  <c r="C1532" i="13" a="1"/>
  <c r="C1532" i="13" s="1"/>
  <c r="C1533" i="13" a="1"/>
  <c r="C1533" i="13" s="1"/>
  <c r="C1535" i="13" a="1"/>
  <c r="C1535" i="13" s="1"/>
  <c r="C1536" i="13" a="1"/>
  <c r="C1536" i="13" s="1"/>
  <c r="C1537" i="13" a="1"/>
  <c r="C1537" i="13" s="1"/>
  <c r="C1538" i="13" a="1"/>
  <c r="C1538" i="13" s="1"/>
  <c r="C1539" i="13" a="1"/>
  <c r="C1539" i="13" s="1"/>
  <c r="C1540" i="13" a="1"/>
  <c r="C1540" i="13" s="1"/>
  <c r="C1541" i="13" a="1"/>
  <c r="C1541" i="13"/>
  <c r="C1542" i="13" a="1"/>
  <c r="C1542" i="13" s="1"/>
  <c r="C1543" i="13" a="1"/>
  <c r="C1543" i="13" s="1"/>
  <c r="C1544" i="13" a="1"/>
  <c r="C1544" i="13" s="1"/>
  <c r="C1545" i="13" a="1"/>
  <c r="C1545" i="13" s="1"/>
  <c r="C1546" i="13" a="1"/>
  <c r="C1546" i="13" s="1"/>
  <c r="C1547" i="13" a="1"/>
  <c r="C1547" i="13"/>
  <c r="C1548" i="13" a="1"/>
  <c r="C1548" i="13" s="1"/>
  <c r="C1549" i="13" a="1"/>
  <c r="C1549" i="13" s="1"/>
  <c r="C1550" i="13" a="1"/>
  <c r="C1550" i="13" s="1"/>
  <c r="C1552" i="13" a="1"/>
  <c r="C1552" i="13" s="1"/>
  <c r="C1553" i="13" a="1"/>
  <c r="C1553" i="13" s="1"/>
  <c r="C1554" i="13" a="1"/>
  <c r="C1554" i="13" s="1"/>
  <c r="C1555" i="13" a="1"/>
  <c r="C1555" i="13" s="1"/>
  <c r="C1556" i="13" a="1"/>
  <c r="C1556" i="13" s="1"/>
  <c r="C1557" i="13" a="1"/>
  <c r="C1557" i="13" s="1"/>
  <c r="C1558" i="13" a="1"/>
  <c r="C1558" i="13" s="1"/>
  <c r="C1559" i="13" a="1"/>
  <c r="C1559" i="13" s="1"/>
  <c r="C1560" i="13" a="1"/>
  <c r="C1560" i="13" s="1"/>
  <c r="C1561" i="13" a="1"/>
  <c r="C1561" i="13" s="1"/>
  <c r="C1562" i="13" a="1"/>
  <c r="C1562" i="13" s="1"/>
  <c r="C1563" i="13" a="1"/>
  <c r="C1563" i="13" s="1"/>
  <c r="C1564" i="13" a="1"/>
  <c r="C1564" i="13" s="1"/>
  <c r="C1565" i="13" a="1"/>
  <c r="C1565" i="13" s="1"/>
  <c r="C1566" i="13" a="1"/>
  <c r="C1566" i="13" s="1"/>
  <c r="C1567" i="13" a="1"/>
  <c r="C1567" i="13" s="1"/>
  <c r="C1568" i="13" a="1"/>
  <c r="C1568" i="13" s="1"/>
  <c r="C1569" i="13" a="1"/>
  <c r="C1569" i="13"/>
  <c r="C1573" i="13" a="1"/>
  <c r="C1573" i="13" s="1"/>
  <c r="C1574" i="13" a="1"/>
  <c r="C1574" i="13" s="1"/>
  <c r="C1576" i="13" a="1"/>
  <c r="C1576" i="13" s="1"/>
  <c r="C1577" i="13" a="1"/>
  <c r="C1577" i="13" s="1"/>
  <c r="C1578" i="13" a="1"/>
  <c r="C1578" i="13" s="1"/>
  <c r="C1579" i="13" a="1"/>
  <c r="C1579" i="13" s="1"/>
  <c r="C1580" i="13" a="1"/>
  <c r="C1580" i="13" s="1"/>
  <c r="C1581" i="13" a="1"/>
  <c r="C1581" i="13" s="1"/>
  <c r="C1582" i="13" a="1"/>
  <c r="C1582" i="13" s="1"/>
  <c r="C1584" i="13" a="1"/>
  <c r="C1584" i="13" s="1"/>
  <c r="C1586" i="13" a="1"/>
  <c r="C1586" i="13" s="1"/>
  <c r="C1587" i="13" a="1"/>
  <c r="C1587" i="13" s="1"/>
  <c r="C1589" i="13" a="1"/>
  <c r="C1589" i="13" s="1"/>
  <c r="C1590" i="13" a="1"/>
  <c r="C1590" i="13" s="1"/>
  <c r="C1591" i="13" a="1"/>
  <c r="C1591" i="13" s="1"/>
  <c r="C1592" i="13" a="1"/>
  <c r="C1592" i="13" s="1"/>
  <c r="C1593" i="13" a="1"/>
  <c r="C1593" i="13" s="1"/>
  <c r="C1594" i="13" a="1"/>
  <c r="C1594" i="13" s="1"/>
  <c r="C1595" i="13" a="1"/>
  <c r="C1595" i="13" s="1"/>
  <c r="C1596" i="13" a="1"/>
  <c r="C1596" i="13" s="1"/>
  <c r="C1597" i="13" a="1"/>
  <c r="C1597" i="13" s="1"/>
  <c r="C1600" i="13" a="1"/>
  <c r="C1600" i="13" s="1"/>
  <c r="C1602" i="13" a="1"/>
  <c r="C1602" i="13" s="1"/>
  <c r="C1603" i="13" a="1"/>
  <c r="C1603" i="13" s="1"/>
  <c r="C1605" i="13" a="1"/>
  <c r="C1605" i="13" s="1"/>
  <c r="C1611" i="13" a="1"/>
  <c r="C1611" i="13" s="1"/>
  <c r="C1612" i="13" a="1"/>
  <c r="C1612" i="13" s="1"/>
  <c r="C1613" i="13" a="1"/>
  <c r="C1613" i="13" s="1"/>
  <c r="C1614" i="13" a="1"/>
  <c r="C1614" i="13" s="1"/>
  <c r="C1615" i="13" a="1"/>
  <c r="C1615" i="13"/>
  <c r="C1616" i="13" a="1"/>
  <c r="C1616" i="13" s="1"/>
  <c r="C1617" i="13" a="1"/>
  <c r="C1617" i="13" s="1"/>
  <c r="C1618" i="13" a="1"/>
  <c r="C1618" i="13" s="1"/>
  <c r="C1619" i="13" a="1"/>
  <c r="C1619" i="13" s="1"/>
  <c r="C1620" i="13" a="1"/>
  <c r="C1620" i="13" s="1"/>
  <c r="C1621" i="13" a="1"/>
  <c r="C1621" i="13" s="1"/>
  <c r="C1622" i="13" a="1"/>
  <c r="C1622" i="13" s="1"/>
  <c r="C1623" i="13" a="1"/>
  <c r="C1623" i="13" s="1"/>
  <c r="C1625" i="13" a="1"/>
  <c r="C1625" i="13" s="1"/>
  <c r="C1626" i="13" a="1"/>
  <c r="C1626" i="13" s="1"/>
  <c r="C1628" i="13" a="1"/>
  <c r="C1628" i="13" s="1"/>
  <c r="C1629" i="13" a="1"/>
  <c r="C1629" i="13" s="1"/>
  <c r="C1630" i="13" a="1"/>
  <c r="C1630" i="13" s="1"/>
  <c r="C1631" i="13" a="1"/>
  <c r="C1631" i="13"/>
  <c r="C1632" i="13" a="1"/>
  <c r="C1632" i="13" s="1"/>
  <c r="C1633" i="13" a="1"/>
  <c r="C1633" i="13" s="1"/>
  <c r="C1634" i="13" a="1"/>
  <c r="C1634" i="13" s="1"/>
  <c r="C1636" i="13" a="1"/>
  <c r="C1636" i="13" s="1"/>
  <c r="C1637" i="13" a="1"/>
  <c r="C1637" i="13" s="1"/>
  <c r="C1638" i="13" a="1"/>
  <c r="C1638" i="13" s="1"/>
  <c r="C1639" i="13" a="1"/>
  <c r="C1639" i="13" s="1"/>
  <c r="C1640" i="13" a="1"/>
  <c r="C1640" i="13" s="1"/>
  <c r="C1641" i="13" a="1"/>
  <c r="C1641" i="13" s="1"/>
  <c r="C1642" i="13" a="1"/>
  <c r="C1642" i="13" s="1"/>
  <c r="C1643" i="13" a="1"/>
  <c r="C1643" i="13" s="1"/>
  <c r="C1644" i="13" a="1"/>
  <c r="C1644" i="13" s="1"/>
  <c r="C1646" i="13" a="1"/>
  <c r="C1646" i="13" s="1"/>
  <c r="C1647" i="13" a="1"/>
  <c r="C1647" i="13" s="1"/>
  <c r="C1648" i="13" a="1"/>
  <c r="C1648" i="13" s="1"/>
  <c r="C1649" i="13" a="1"/>
  <c r="C1649" i="13" s="1"/>
  <c r="C1650" i="13" a="1"/>
  <c r="C1650" i="13" s="1"/>
  <c r="C1651" i="13" a="1"/>
  <c r="C1651" i="13" s="1"/>
  <c r="C1652" i="13" a="1"/>
  <c r="C1652" i="13" s="1"/>
  <c r="C1653" i="13" a="1"/>
  <c r="C1653" i="13" s="1"/>
  <c r="C1654" i="13" a="1"/>
  <c r="C1654" i="13" s="1"/>
  <c r="C1655" i="13" a="1"/>
  <c r="C1655" i="13" s="1"/>
  <c r="C1658" i="13" a="1"/>
  <c r="C1658" i="13" s="1"/>
  <c r="C1659" i="13" a="1"/>
  <c r="C1659" i="13" s="1"/>
  <c r="C1660" i="13" a="1"/>
  <c r="C1660" i="13" s="1"/>
  <c r="C1661" i="13" a="1"/>
  <c r="C1661" i="13" s="1"/>
  <c r="C1662" i="13" a="1"/>
  <c r="C1662" i="13" s="1"/>
  <c r="C1663" i="13" a="1"/>
  <c r="C1663" i="13" s="1"/>
  <c r="C1664" i="13" a="1"/>
  <c r="C1664" i="13" s="1"/>
  <c r="C1666" i="13" a="1"/>
  <c r="C1666" i="13" s="1"/>
  <c r="C1667" i="13" a="1"/>
  <c r="C1667" i="13"/>
  <c r="C1668" i="13" a="1"/>
  <c r="C1668" i="13" s="1"/>
  <c r="C1669" i="13" a="1"/>
  <c r="C1669" i="13" s="1"/>
  <c r="C1670" i="13" a="1"/>
  <c r="C1670" i="13" s="1"/>
  <c r="C1671" i="13" a="1"/>
  <c r="C1671" i="13" s="1"/>
  <c r="C1672" i="13" a="1"/>
  <c r="C1672" i="13" s="1"/>
  <c r="C1673" i="13" a="1"/>
  <c r="C1673" i="13" s="1"/>
  <c r="C1674" i="13" a="1"/>
  <c r="C1674" i="13" s="1"/>
  <c r="C1675" i="13" a="1"/>
  <c r="C1675" i="13" s="1"/>
  <c r="C1676" i="13" a="1"/>
  <c r="C1676" i="13" s="1"/>
  <c r="C1677" i="13" a="1"/>
  <c r="C1677" i="13" s="1"/>
  <c r="C1679" i="13" a="1"/>
  <c r="C1679" i="13" s="1"/>
  <c r="C1680" i="13" a="1"/>
  <c r="C1680" i="13" s="1"/>
  <c r="C1681" i="13" a="1"/>
  <c r="C1681" i="13" s="1"/>
  <c r="C1682" i="13" a="1"/>
  <c r="C1682" i="13" s="1"/>
  <c r="C1683" i="13" a="1"/>
  <c r="C1683" i="13" s="1"/>
  <c r="C1684" i="13" a="1"/>
  <c r="C1684" i="13" s="1"/>
  <c r="C1685" i="13" a="1"/>
  <c r="C1685" i="13" s="1"/>
  <c r="C1686" i="13" a="1"/>
  <c r="C1686" i="13" s="1"/>
  <c r="C1687" i="13" a="1"/>
  <c r="C1687" i="13"/>
  <c r="C1688" i="13" a="1"/>
  <c r="C1688" i="13" s="1"/>
  <c r="C1689" i="13" a="1"/>
  <c r="C1689" i="13" s="1"/>
  <c r="C1690" i="13" a="1"/>
  <c r="C1690" i="13" s="1"/>
  <c r="C1691" i="13" a="1"/>
  <c r="C1691" i="13" s="1"/>
  <c r="C1692" i="13" a="1"/>
  <c r="C1692" i="13" s="1"/>
  <c r="C1693" i="13" a="1"/>
  <c r="C1693" i="13" s="1"/>
  <c r="C1694" i="13" a="1"/>
  <c r="C1694" i="13" s="1"/>
  <c r="C1695" i="13" a="1"/>
  <c r="C1695" i="13" s="1"/>
  <c r="C1696" i="13" a="1"/>
  <c r="C1696" i="13" s="1"/>
  <c r="C1697" i="13" a="1"/>
  <c r="C1697" i="13"/>
  <c r="C1698" i="13" a="1"/>
  <c r="C1698" i="13" s="1"/>
  <c r="C1699" i="13" a="1"/>
  <c r="C1699" i="13"/>
  <c r="C1700" i="13" a="1"/>
  <c r="C1700" i="13" s="1"/>
  <c r="C1701" i="13" a="1"/>
  <c r="C1701" i="13" s="1"/>
  <c r="C1702" i="13" a="1"/>
  <c r="C1702" i="13" s="1"/>
  <c r="C1703" i="13" a="1"/>
  <c r="C1703" i="13"/>
  <c r="C1704" i="13" a="1"/>
  <c r="C1704" i="13" s="1"/>
  <c r="C1705" i="13" a="1"/>
  <c r="C1705" i="13" s="1"/>
  <c r="C1706" i="13" a="1"/>
  <c r="C1706" i="13" s="1"/>
  <c r="C1707" i="13" a="1"/>
  <c r="C1707" i="13" s="1"/>
  <c r="C1708" i="13" a="1"/>
  <c r="C1708" i="13" s="1"/>
  <c r="C1709" i="13" a="1"/>
  <c r="C1709" i="13" s="1"/>
  <c r="C1710" i="13" a="1"/>
  <c r="C1710" i="13" s="1"/>
  <c r="C1712" i="13" a="1"/>
  <c r="C1712" i="13" s="1"/>
  <c r="C1714" i="13" a="1"/>
  <c r="C1714" i="13" s="1"/>
  <c r="C1722" i="13" a="1"/>
  <c r="C1722" i="13" s="1"/>
  <c r="C1723" i="13" a="1"/>
  <c r="C1723" i="13" s="1"/>
  <c r="C1725" i="13" a="1"/>
  <c r="C1725" i="13" s="1"/>
  <c r="C1728" i="13" a="1"/>
  <c r="C1728" i="13" s="1"/>
  <c r="C1730" i="13" a="1"/>
  <c r="C1730" i="13" s="1"/>
  <c r="C1731" i="13" a="1"/>
  <c r="C1731" i="13"/>
  <c r="C1732" i="13" a="1"/>
  <c r="C1732" i="13" s="1"/>
  <c r="C1733" i="13" a="1"/>
  <c r="C1733" i="13" s="1"/>
  <c r="C1734" i="13" a="1"/>
  <c r="C1734" i="13" s="1"/>
  <c r="C1735" i="13" a="1"/>
  <c r="C1735" i="13" s="1"/>
  <c r="C1736" i="13" a="1"/>
  <c r="C1736" i="13" s="1"/>
  <c r="C1738" i="13" a="1"/>
  <c r="C1738" i="13" s="1"/>
  <c r="C1739" i="13" a="1"/>
  <c r="C1739" i="13" s="1"/>
  <c r="C1740" i="13" a="1"/>
  <c r="C1740" i="13" s="1"/>
  <c r="C1743" i="13" a="1"/>
  <c r="C1743" i="13" s="1"/>
  <c r="C1744" i="13" a="1"/>
  <c r="C1744" i="13" s="1"/>
  <c r="C1745" i="13" a="1"/>
  <c r="C1745" i="13" s="1"/>
  <c r="C1749" i="13" a="1"/>
  <c r="C1749" i="13" s="1"/>
  <c r="C1750" i="13" a="1"/>
  <c r="C1750" i="13" s="1"/>
  <c r="C1752" i="13" a="1"/>
  <c r="C1752" i="13" s="1"/>
  <c r="C1753" i="13" a="1"/>
  <c r="C1753" i="13" s="1"/>
  <c r="C1754" i="13" a="1"/>
  <c r="C1754" i="13" s="1"/>
  <c r="C1756" i="13" a="1"/>
  <c r="C1756" i="13" s="1"/>
  <c r="C1758" i="13" a="1"/>
  <c r="C1758" i="13" s="1"/>
  <c r="C1759" i="13" a="1"/>
  <c r="C1759" i="13" s="1"/>
  <c r="C1760" i="13" a="1"/>
  <c r="C1760" i="13" s="1"/>
  <c r="C1763" i="13" a="1"/>
  <c r="C1763" i="13" s="1"/>
  <c r="C1765" i="13" a="1"/>
  <c r="C1765" i="13" s="1"/>
  <c r="C1766" i="13" a="1"/>
  <c r="C1766" i="13" s="1"/>
  <c r="C1768" i="13" a="1"/>
  <c r="C1768" i="13" s="1"/>
  <c r="C1769" i="13" a="1"/>
  <c r="C1769" i="13" s="1"/>
  <c r="C1771" i="13" a="1"/>
  <c r="C1771" i="13" s="1"/>
  <c r="C1772" i="13" a="1"/>
  <c r="C1772" i="13" s="1"/>
  <c r="C1773" i="13" a="1"/>
  <c r="C1773" i="13" s="1"/>
  <c r="C1774" i="13" a="1"/>
  <c r="C1774" i="13" s="1"/>
  <c r="C1776" i="13" a="1"/>
  <c r="C1776" i="13" s="1"/>
  <c r="C1777" i="13" a="1"/>
  <c r="C1777" i="13" s="1"/>
  <c r="C1778" i="13" a="1"/>
  <c r="C1778" i="13" s="1"/>
  <c r="C1779" i="13" a="1"/>
  <c r="C1779" i="13" s="1"/>
  <c r="C1780" i="13" a="1"/>
  <c r="C1780" i="13" s="1"/>
  <c r="C1781" i="13" a="1"/>
  <c r="C1781" i="13" s="1"/>
  <c r="C1782" i="13" a="1"/>
  <c r="C1782" i="13" s="1"/>
  <c r="C1783" i="13" a="1"/>
  <c r="C1783" i="13" s="1"/>
  <c r="C1784" i="13" a="1"/>
  <c r="C1784" i="13" s="1"/>
  <c r="C1785" i="13" a="1"/>
  <c r="C1785" i="13" s="1"/>
  <c r="C1786" i="13" a="1"/>
  <c r="C1786" i="13" s="1"/>
  <c r="C1787" i="13" a="1"/>
  <c r="C1787" i="13" s="1"/>
  <c r="C1788" i="13" a="1"/>
  <c r="C1788" i="13" s="1"/>
  <c r="C1789" i="13" a="1"/>
  <c r="C1789" i="13" s="1"/>
  <c r="C1790" i="13" a="1"/>
  <c r="C1790" i="13" s="1"/>
  <c r="C1791" i="13" a="1"/>
  <c r="C1791" i="13" s="1"/>
  <c r="C1793" i="13" a="1"/>
  <c r="C1793" i="13" s="1"/>
  <c r="C1795" i="13" a="1"/>
  <c r="C1795" i="13" s="1"/>
  <c r="C1796" i="13" a="1"/>
  <c r="C1796" i="13" s="1"/>
  <c r="C1798" i="13" a="1"/>
  <c r="C1798" i="13" s="1"/>
  <c r="C1799" i="13" a="1"/>
  <c r="C1799" i="13" s="1"/>
  <c r="C1800" i="13" a="1"/>
  <c r="C1800" i="13" s="1"/>
  <c r="C1802" i="13" a="1"/>
  <c r="C1802" i="13" s="1"/>
  <c r="C1803" i="13" a="1"/>
  <c r="C1803" i="13" s="1"/>
  <c r="C1804" i="13" a="1"/>
  <c r="C1804" i="13" s="1"/>
  <c r="C1805" i="13" a="1"/>
  <c r="C1805" i="13" s="1"/>
  <c r="C1806" i="13" a="1"/>
  <c r="C1806" i="13" s="1"/>
  <c r="C1807" i="13" a="1"/>
  <c r="C1807" i="13" s="1"/>
  <c r="C1808" i="13" a="1"/>
  <c r="C1808" i="13" s="1"/>
  <c r="C1809" i="13" a="1"/>
  <c r="C1809" i="13" s="1"/>
  <c r="C1810" i="13" a="1"/>
  <c r="C1810" i="13" s="1"/>
  <c r="C1811" i="13" a="1"/>
  <c r="C1811" i="13" s="1"/>
  <c r="C1812" i="13" a="1"/>
  <c r="C1812" i="13" s="1"/>
  <c r="C1813" i="13" a="1"/>
  <c r="C1813" i="13" s="1"/>
  <c r="C1814" i="13" a="1"/>
  <c r="C1814" i="13" s="1"/>
  <c r="C1815" i="13" a="1"/>
  <c r="C1815" i="13" s="1"/>
  <c r="C1816" i="13" a="1"/>
  <c r="C1816" i="13" s="1"/>
  <c r="C1817" i="13" a="1"/>
  <c r="C1817" i="13" s="1"/>
  <c r="C1818" i="13" a="1"/>
  <c r="C1818" i="13" s="1"/>
  <c r="C1819" i="13" a="1"/>
  <c r="C1819" i="13" s="1"/>
  <c r="C1820" i="13" a="1"/>
  <c r="C1820" i="13" s="1"/>
  <c r="C1821" i="13" a="1"/>
  <c r="C1821" i="13" s="1"/>
  <c r="C1822" i="13" a="1"/>
  <c r="C1822" i="13" s="1"/>
  <c r="C1823" i="13" a="1"/>
  <c r="C1823" i="13" s="1"/>
  <c r="C1824" i="13" a="1"/>
  <c r="C1824" i="13" s="1"/>
  <c r="C1825" i="13" a="1"/>
  <c r="C1825" i="13" s="1"/>
  <c r="C1826" i="13" a="1"/>
  <c r="C1826" i="13" s="1"/>
  <c r="C1827" i="13" a="1"/>
  <c r="C1827" i="13" s="1"/>
  <c r="C1828" i="13" a="1"/>
  <c r="C1828" i="13" s="1"/>
  <c r="C1829" i="13" a="1"/>
  <c r="C1829" i="13" s="1"/>
  <c r="C1830" i="13" a="1"/>
  <c r="C1830" i="13" s="1"/>
  <c r="C1831" i="13" a="1"/>
  <c r="C1831" i="13" s="1"/>
  <c r="C1832" i="13" a="1"/>
  <c r="C1832" i="13" s="1"/>
  <c r="C1833" i="13" a="1"/>
  <c r="C1833" i="13" s="1"/>
  <c r="C1834" i="13" a="1"/>
  <c r="C1834" i="13" s="1"/>
  <c r="C1835" i="13" a="1"/>
  <c r="C1835" i="13" s="1"/>
  <c r="C1836" i="13" a="1"/>
  <c r="C1836" i="13" s="1"/>
  <c r="C1837" i="13" a="1"/>
  <c r="C1837" i="13" s="1"/>
  <c r="C1839" i="13" a="1"/>
  <c r="C1839" i="13" s="1"/>
  <c r="C1840" i="13" a="1"/>
  <c r="C1840" i="13" s="1"/>
  <c r="C1841" i="13" a="1"/>
  <c r="C1841" i="13" s="1"/>
  <c r="C1842" i="13" a="1"/>
  <c r="C1842" i="13" s="1"/>
  <c r="C1843" i="13" a="1"/>
  <c r="C1843" i="13" s="1"/>
  <c r="C1846" i="13" a="1"/>
  <c r="C1846" i="13" s="1"/>
  <c r="C1847" i="13" a="1"/>
  <c r="C1847" i="13" s="1"/>
  <c r="C1848" i="13" a="1"/>
  <c r="C1848" i="13" s="1"/>
  <c r="C1849" i="13" a="1"/>
  <c r="C1849" i="13" s="1"/>
  <c r="C1853" i="13" a="1"/>
  <c r="C1853" i="13" s="1"/>
  <c r="C1855" i="13" a="1"/>
  <c r="C1855" i="13" s="1"/>
  <c r="C1856" i="13" a="1"/>
  <c r="C1856" i="13" s="1"/>
  <c r="C1857" i="13" a="1"/>
  <c r="C1857" i="13" s="1"/>
  <c r="C1858" i="13" a="1"/>
  <c r="C1858" i="13" s="1"/>
  <c r="C1860" i="13" a="1"/>
  <c r="C1860" i="13" s="1"/>
  <c r="C1862" i="13" a="1"/>
  <c r="C1862" i="13" s="1"/>
  <c r="C1866" i="13" a="1"/>
  <c r="C1866" i="13" s="1"/>
  <c r="C1867" i="13" a="1"/>
  <c r="C1867" i="13" s="1"/>
  <c r="C1868" i="13" a="1"/>
  <c r="C1868" i="13" s="1"/>
  <c r="C1869" i="13" a="1"/>
  <c r="C1869" i="13" s="1"/>
  <c r="C1872" i="13" a="1"/>
  <c r="C1872" i="13" s="1"/>
  <c r="C1873" i="13" a="1"/>
  <c r="C1873" i="13" s="1"/>
  <c r="C1875" i="13" a="1"/>
  <c r="C1875" i="13" s="1"/>
  <c r="C1877" i="13" a="1"/>
  <c r="C1877" i="13" s="1"/>
  <c r="C1878" i="13" a="1"/>
  <c r="C1878" i="13" s="1"/>
  <c r="C1879" i="13" a="1"/>
  <c r="C1879" i="13" s="1"/>
  <c r="C1881" i="13" a="1"/>
  <c r="C1881" i="13" s="1"/>
  <c r="C1882" i="13" a="1"/>
  <c r="C1882" i="13" s="1"/>
  <c r="C1883" i="13" a="1"/>
  <c r="C1883" i="13" s="1"/>
  <c r="C1886" i="13" a="1"/>
  <c r="C1886" i="13" s="1"/>
  <c r="C1887" i="13" a="1"/>
  <c r="C1887" i="13" s="1"/>
  <c r="C1889" i="13" a="1"/>
  <c r="C1889" i="13" s="1"/>
  <c r="C1890" i="13" a="1"/>
  <c r="C1890" i="13" s="1"/>
  <c r="C1891" i="13" a="1"/>
  <c r="C1891" i="13"/>
  <c r="C1892" i="13" a="1"/>
  <c r="C1892" i="13" s="1"/>
  <c r="C1893" i="13" a="1"/>
  <c r="C1893" i="13" s="1"/>
  <c r="C1896" i="13" a="1"/>
  <c r="C1896" i="13" s="1"/>
  <c r="C1898" i="13" a="1"/>
  <c r="C1898" i="13" s="1"/>
  <c r="C1901" i="13" a="1"/>
  <c r="C1901" i="13" s="1"/>
  <c r="C1902" i="13" a="1"/>
  <c r="C1902" i="13" s="1"/>
  <c r="C1905" i="13" a="1"/>
  <c r="C1905" i="13" s="1"/>
  <c r="C1906" i="13" a="1"/>
  <c r="C1906" i="13" s="1"/>
  <c r="C1907" i="13" a="1"/>
  <c r="C1907" i="13" s="1"/>
  <c r="C1909" i="13" a="1"/>
  <c r="C1909" i="13" s="1"/>
  <c r="C1910" i="13" a="1"/>
  <c r="C1910" i="13" s="1"/>
  <c r="C1911" i="13" a="1"/>
  <c r="C1911" i="13" s="1"/>
  <c r="C1913" i="13" a="1"/>
  <c r="C1913" i="13" s="1"/>
  <c r="C1915" i="13" a="1"/>
  <c r="C1915" i="13" s="1"/>
  <c r="C1916" i="13" a="1"/>
  <c r="C1916" i="13" s="1"/>
  <c r="C1918" i="13" a="1"/>
  <c r="C1918" i="13" s="1"/>
  <c r="C1921" i="13" a="1"/>
  <c r="C1921" i="13" s="1"/>
  <c r="C1922" i="13" a="1"/>
  <c r="C1922" i="13" s="1"/>
  <c r="C1923" i="13" a="1"/>
  <c r="C1923" i="13" s="1"/>
  <c r="C1924" i="13" a="1"/>
  <c r="C1924" i="13" s="1"/>
  <c r="C1925" i="13" a="1"/>
  <c r="C1925" i="13" s="1"/>
  <c r="C1926" i="13" a="1"/>
  <c r="C1926" i="13" s="1"/>
  <c r="C1927" i="13" a="1"/>
  <c r="C1927" i="13" s="1"/>
  <c r="C1928" i="13" a="1"/>
  <c r="C1928" i="13" s="1"/>
  <c r="C1929" i="13" a="1"/>
  <c r="C1929" i="13" s="1"/>
  <c r="C1930" i="13" a="1"/>
  <c r="C1930" i="13" s="1"/>
  <c r="C1931" i="13" a="1"/>
  <c r="C1931" i="13" s="1"/>
  <c r="C1932" i="13" a="1"/>
  <c r="C1932" i="13" s="1"/>
  <c r="C1933" i="13" a="1"/>
  <c r="C1933" i="13" s="1"/>
  <c r="C1934" i="13" a="1"/>
  <c r="C1934" i="13" s="1"/>
  <c r="C1935" i="13" a="1"/>
  <c r="C1935" i="13"/>
  <c r="C1936" i="13" a="1"/>
  <c r="C1936" i="13" s="1"/>
  <c r="C1937" i="13" a="1"/>
  <c r="C1937" i="13" s="1"/>
  <c r="C1938" i="13" a="1"/>
  <c r="C1938" i="13" s="1"/>
  <c r="C1939" i="13" a="1"/>
  <c r="C1939" i="13" s="1"/>
  <c r="C1940" i="13" a="1"/>
  <c r="C1940" i="13" s="1"/>
  <c r="C1941" i="13" a="1"/>
  <c r="C1941" i="13" s="1"/>
  <c r="C1942" i="13" a="1"/>
  <c r="C1942" i="13" s="1"/>
  <c r="C1943" i="13" a="1"/>
  <c r="C1943" i="13" s="1"/>
  <c r="C1944" i="13" a="1"/>
  <c r="C1944" i="13" s="1"/>
  <c r="C1945" i="13" a="1"/>
  <c r="C1945" i="13" s="1"/>
  <c r="C1946" i="13" a="1"/>
  <c r="C1946" i="13" s="1"/>
  <c r="C1947" i="13" a="1"/>
  <c r="C1947" i="13" s="1"/>
  <c r="C1948" i="13" a="1"/>
  <c r="C1948" i="13" s="1"/>
  <c r="C1949" i="13" a="1"/>
  <c r="C1949" i="13" s="1"/>
  <c r="C1950" i="13" a="1"/>
  <c r="C1950" i="13" s="1"/>
  <c r="C1952" i="13" a="1"/>
  <c r="C1952" i="13" s="1"/>
  <c r="C1953" i="13" a="1"/>
  <c r="C1953" i="13" s="1"/>
  <c r="C1954" i="13" a="1"/>
  <c r="C1954" i="13" s="1"/>
  <c r="C1955" i="13" a="1"/>
  <c r="C1955" i="13" s="1"/>
  <c r="C1956" i="13" a="1"/>
  <c r="C1956" i="13" s="1"/>
  <c r="C1957" i="13" a="1"/>
  <c r="C1957" i="13" s="1"/>
  <c r="C1959" i="13" a="1"/>
  <c r="C1959" i="13" s="1"/>
  <c r="C1960" i="13" a="1"/>
  <c r="C1960" i="13" s="1"/>
  <c r="C1961" i="13" a="1"/>
  <c r="C1961" i="13" s="1"/>
  <c r="C1962" i="13" a="1"/>
  <c r="C1962" i="13" s="1"/>
  <c r="C1963" i="13" a="1"/>
  <c r="C1963" i="13" s="1"/>
  <c r="C1964" i="13" a="1"/>
  <c r="C1964" i="13" s="1"/>
  <c r="C1965" i="13" a="1"/>
  <c r="C1965" i="13" s="1"/>
  <c r="C1966" i="13" a="1"/>
  <c r="C1966" i="13" s="1"/>
  <c r="C1967" i="13" a="1"/>
  <c r="C1967" i="13" s="1"/>
  <c r="C1968" i="13" a="1"/>
  <c r="C1968" i="13" s="1"/>
  <c r="C1969" i="13" a="1"/>
  <c r="C1969" i="13" s="1"/>
  <c r="C1970" i="13" a="1"/>
  <c r="C1970" i="13" s="1"/>
  <c r="C1971" i="13" a="1"/>
  <c r="C1971" i="13" s="1"/>
  <c r="C1972" i="13" a="1"/>
  <c r="C1972" i="13" s="1"/>
  <c r="C1973" i="13" a="1"/>
  <c r="C1973" i="13" s="1"/>
  <c r="C1974" i="13" a="1"/>
  <c r="C1974" i="13" s="1"/>
  <c r="C1975" i="13" a="1"/>
  <c r="C1975" i="13" s="1"/>
  <c r="C1976" i="13" a="1"/>
  <c r="C1976" i="13" s="1"/>
  <c r="C1977" i="13" a="1"/>
  <c r="C1977" i="13" s="1"/>
  <c r="C1978" i="13" a="1"/>
  <c r="C1978" i="13" s="1"/>
  <c r="C1979" i="13" a="1"/>
  <c r="C1979" i="13" s="1"/>
  <c r="C1980" i="13" a="1"/>
  <c r="C1980" i="13" s="1"/>
  <c r="C1981" i="13" a="1"/>
  <c r="C1981" i="13" s="1"/>
  <c r="C1982" i="13" a="1"/>
  <c r="C1982" i="13" s="1"/>
  <c r="C1983" i="13" a="1"/>
  <c r="C1983" i="13"/>
  <c r="C1984" i="13" a="1"/>
  <c r="C1984" i="13" s="1"/>
  <c r="C1985" i="13" a="1"/>
  <c r="C1985" i="13" s="1"/>
  <c r="C1986" i="13" a="1"/>
  <c r="C1986" i="13" s="1"/>
  <c r="C1987" i="13" a="1"/>
  <c r="C1987" i="13" s="1"/>
  <c r="C1988" i="13" a="1"/>
  <c r="C1988" i="13" s="1"/>
  <c r="C1989" i="13" a="1"/>
  <c r="C1989" i="13" s="1"/>
  <c r="C1990" i="13" a="1"/>
  <c r="C1990" i="13" s="1"/>
  <c r="C1991" i="13" a="1"/>
  <c r="C1991" i="13"/>
  <c r="C1992" i="13" a="1"/>
  <c r="C1992" i="13" s="1"/>
  <c r="C1994" i="13" a="1"/>
  <c r="C1994" i="13" s="1"/>
  <c r="C1995" i="13" a="1"/>
  <c r="C1995" i="13" s="1"/>
  <c r="C1996" i="13" a="1"/>
  <c r="C1996" i="13" s="1"/>
  <c r="C1997" i="13" a="1"/>
  <c r="C1997" i="13" s="1"/>
  <c r="C1998" i="13" a="1"/>
  <c r="C1998" i="13" s="1"/>
  <c r="C1999" i="13" a="1"/>
  <c r="C1999" i="13" s="1"/>
  <c r="C2000" i="13" a="1"/>
  <c r="C2000" i="13" s="1"/>
  <c r="C2001" i="13" a="1"/>
  <c r="C2001" i="13" s="1"/>
  <c r="C2002" i="13" a="1"/>
  <c r="C2002" i="13" s="1"/>
  <c r="C2003" i="13" a="1"/>
  <c r="C2003" i="13" s="1"/>
  <c r="C2004" i="13" a="1"/>
  <c r="C2004" i="13" s="1"/>
  <c r="C2005" i="13" a="1"/>
  <c r="C2005" i="13" s="1"/>
  <c r="C2006" i="13" a="1"/>
  <c r="C2006" i="13" s="1"/>
  <c r="C2007" i="13" a="1"/>
  <c r="C2007" i="13" s="1"/>
  <c r="C2008" i="13" a="1"/>
  <c r="C2008" i="13" s="1"/>
  <c r="C2009" i="13" a="1"/>
  <c r="C2009" i="13" s="1"/>
  <c r="C2010" i="13" a="1"/>
  <c r="C2010" i="13" s="1"/>
  <c r="C2011" i="13" a="1"/>
  <c r="C2011" i="13" s="1"/>
  <c r="C2012" i="13" a="1"/>
  <c r="C2012" i="13" s="1"/>
  <c r="C2013" i="13" a="1"/>
  <c r="C2013" i="13" s="1"/>
  <c r="C2014" i="13" a="1"/>
  <c r="C2014" i="13" s="1"/>
  <c r="C2015" i="13" a="1"/>
  <c r="C2015" i="13"/>
  <c r="C2016" i="13" a="1"/>
  <c r="C2016" i="13" s="1"/>
  <c r="C2017" i="13" a="1"/>
  <c r="C2017" i="13" s="1"/>
  <c r="C2019" i="13" a="1"/>
  <c r="C2019" i="13" s="1"/>
  <c r="C2021" i="13" a="1"/>
  <c r="C2021" i="13" s="1"/>
  <c r="C2024" i="13" a="1"/>
  <c r="C2024" i="13" s="1"/>
  <c r="C2027" i="13" a="1"/>
  <c r="C2027" i="13" s="1"/>
  <c r="C2029" i="13" a="1"/>
  <c r="C2029" i="13" s="1"/>
  <c r="C2033" i="13" a="1"/>
  <c r="C2033" i="13" s="1"/>
  <c r="C2035" i="13" a="1"/>
  <c r="C2035" i="13" s="1"/>
  <c r="C2036" i="13" a="1"/>
  <c r="C2036" i="13" s="1"/>
  <c r="C2038" i="13" a="1"/>
  <c r="C2038" i="13" s="1"/>
  <c r="C2039" i="13" a="1"/>
  <c r="C2039" i="13" s="1"/>
  <c r="C2040" i="13" a="1"/>
  <c r="C2040" i="13" s="1"/>
  <c r="C2041" i="13" a="1"/>
  <c r="C2041" i="13" s="1"/>
  <c r="C2042" i="13" a="1"/>
  <c r="C2042" i="13" s="1"/>
  <c r="C2044" i="13" a="1"/>
  <c r="C2044" i="13" s="1"/>
  <c r="C2046" i="13" a="1"/>
  <c r="C2046" i="13" s="1"/>
  <c r="C2047" i="13" a="1"/>
  <c r="C2047" i="13" s="1"/>
  <c r="C2048" i="13" a="1"/>
  <c r="C2048" i="13" s="1"/>
  <c r="C2049" i="13" a="1"/>
  <c r="C2049" i="13" s="1"/>
  <c r="C2052" i="13" a="1"/>
  <c r="C2052" i="13" s="1"/>
  <c r="C2053" i="13" a="1"/>
  <c r="C2053" i="13" s="1"/>
  <c r="C2054" i="13" a="1"/>
  <c r="C2054" i="13" s="1"/>
  <c r="C2055" i="13" a="1"/>
  <c r="C2055" i="13" s="1"/>
  <c r="C2056" i="13" a="1"/>
  <c r="C2056" i="13" s="1"/>
  <c r="C2058" i="13" a="1"/>
  <c r="C2058" i="13" s="1"/>
  <c r="C2060" i="13" a="1"/>
  <c r="C2060" i="13" s="1"/>
  <c r="C2061" i="13" a="1"/>
  <c r="C2061" i="13" s="1"/>
  <c r="C2062" i="13" a="1"/>
  <c r="C2062" i="13" s="1"/>
  <c r="C2063" i="13" a="1"/>
  <c r="C2063" i="13" s="1"/>
  <c r="C2064" i="13" a="1"/>
  <c r="C2064" i="13" s="1"/>
  <c r="C2066" i="13" a="1"/>
  <c r="C2066" i="13" s="1"/>
  <c r="C2067" i="13" a="1"/>
  <c r="C2067" i="13" s="1"/>
  <c r="C2068" i="13" a="1"/>
  <c r="C2068" i="13" s="1"/>
  <c r="C2070" i="13" a="1"/>
  <c r="C2070" i="13" s="1"/>
  <c r="C2071" i="13" a="1"/>
  <c r="C2071" i="13" s="1"/>
  <c r="C2072" i="13" a="1"/>
  <c r="C2072" i="13" s="1"/>
  <c r="C2073" i="13" a="1"/>
  <c r="C2073" i="13" s="1"/>
  <c r="C2074" i="13" a="1"/>
  <c r="C2074" i="13" s="1"/>
  <c r="C2075" i="13" a="1"/>
  <c r="C2075" i="13" s="1"/>
  <c r="C2076" i="13" a="1"/>
  <c r="C2076" i="13" s="1"/>
  <c r="C2077" i="13" a="1"/>
  <c r="C2077" i="13" s="1"/>
  <c r="C2081" i="13" a="1"/>
  <c r="C2081" i="13" s="1"/>
  <c r="C2082" i="13" a="1"/>
  <c r="C2082" i="13" s="1"/>
  <c r="C2083" i="13" a="1"/>
  <c r="C2083" i="13" s="1"/>
  <c r="C2085" i="13" a="1"/>
  <c r="C2085" i="13" s="1"/>
  <c r="C2086" i="13" a="1"/>
  <c r="C2086" i="13" s="1"/>
  <c r="C2087" i="13" a="1"/>
  <c r="C2087" i="13" s="1"/>
  <c r="C2088" i="13" a="1"/>
  <c r="C2088" i="13" s="1"/>
  <c r="C2090" i="13" a="1"/>
  <c r="C2090" i="13" s="1"/>
  <c r="C2091" i="13" a="1"/>
  <c r="C2091" i="13" s="1"/>
  <c r="C2092" i="13" a="1"/>
  <c r="C2092" i="13" s="1"/>
  <c r="C2093" i="13" a="1"/>
  <c r="C2093" i="13" s="1"/>
  <c r="C2095" i="13" a="1"/>
  <c r="C2095" i="13" s="1"/>
  <c r="C2096" i="13" a="1"/>
  <c r="C2096" i="13" s="1"/>
  <c r="C2097" i="13" a="1"/>
  <c r="C2097" i="13" s="1"/>
  <c r="C2098" i="13" a="1"/>
  <c r="C2098" i="13" s="1"/>
  <c r="C2099" i="13" a="1"/>
  <c r="C2099" i="13" s="1"/>
  <c r="C2100" i="13" a="1"/>
  <c r="C2100" i="13" s="1"/>
  <c r="C2101" i="13" a="1"/>
  <c r="C2101" i="13" s="1"/>
  <c r="C2102" i="13" a="1"/>
  <c r="C2102" i="13" s="1"/>
  <c r="C2103" i="13" a="1"/>
  <c r="C2103" i="13" s="1"/>
  <c r="C2104" i="13" a="1"/>
  <c r="C2104" i="13" s="1"/>
  <c r="C2105" i="13" a="1"/>
  <c r="C2105" i="13" s="1"/>
  <c r="C2106" i="13" a="1"/>
  <c r="C2106" i="13" s="1"/>
  <c r="C2108" i="13" a="1"/>
  <c r="C2108" i="13" s="1"/>
  <c r="C2109" i="13" a="1"/>
  <c r="C2109" i="13" s="1"/>
  <c r="C2110" i="13" a="1"/>
  <c r="C2110" i="13" s="1"/>
  <c r="C2111" i="13" a="1"/>
  <c r="C2111" i="13" s="1"/>
  <c r="C2112" i="13" a="1"/>
  <c r="C2112" i="13" s="1"/>
  <c r="C2113" i="13" a="1"/>
  <c r="C2113" i="13" s="1"/>
  <c r="C2114" i="13" a="1"/>
  <c r="C2114" i="13" s="1"/>
  <c r="C2115" i="13" a="1"/>
  <c r="C2115" i="13" s="1"/>
  <c r="C2116" i="13" a="1"/>
  <c r="C2116" i="13" s="1"/>
  <c r="C2117" i="13" a="1"/>
  <c r="C2117" i="13" s="1"/>
  <c r="C2118" i="13" a="1"/>
  <c r="C2118" i="13" s="1"/>
  <c r="C2120" i="13" a="1"/>
  <c r="C2120" i="13" s="1"/>
  <c r="C2121" i="13" a="1"/>
  <c r="C2121" i="13" s="1"/>
  <c r="C2122" i="13" a="1"/>
  <c r="C2122" i="13" s="1"/>
  <c r="C2123" i="13" a="1"/>
  <c r="C2123" i="13" s="1"/>
  <c r="C2124" i="13" a="1"/>
  <c r="C2124" i="13" s="1"/>
  <c r="C2125" i="13" a="1"/>
  <c r="C2125" i="13" s="1"/>
  <c r="C2126" i="13" a="1"/>
  <c r="C2126" i="13" s="1"/>
  <c r="C2127" i="13" a="1"/>
  <c r="C2127" i="13" s="1"/>
  <c r="C2128" i="13" a="1"/>
  <c r="C2128" i="13" s="1"/>
  <c r="C2129" i="13" a="1"/>
  <c r="C2129" i="13" s="1"/>
  <c r="C2130" i="13" a="1"/>
  <c r="C2130" i="13" s="1"/>
  <c r="C2131" i="13" a="1"/>
  <c r="C2131" i="13" s="1"/>
  <c r="C2132" i="13" a="1"/>
  <c r="C2132" i="13" s="1"/>
  <c r="C2133" i="13" a="1"/>
  <c r="C2133" i="13" s="1"/>
  <c r="C2134" i="13" a="1"/>
  <c r="C2134" i="13" s="1"/>
  <c r="C2135" i="13" a="1"/>
  <c r="C2135" i="13" s="1"/>
  <c r="C2136" i="13" a="1"/>
  <c r="C2136" i="13" s="1"/>
  <c r="C2137" i="13" a="1"/>
  <c r="C2137" i="13" s="1"/>
  <c r="C2138" i="13" a="1"/>
  <c r="C2138" i="13" s="1"/>
  <c r="C2139" i="13" a="1"/>
  <c r="C2139" i="13" s="1"/>
  <c r="C2140" i="13" a="1"/>
  <c r="C2140" i="13" s="1"/>
  <c r="C2141" i="13" a="1"/>
  <c r="C2141" i="13" s="1"/>
  <c r="C2142" i="13" a="1"/>
  <c r="C2142" i="13" s="1"/>
  <c r="C2143" i="13" a="1"/>
  <c r="C2143" i="13"/>
  <c r="C2144" i="13" a="1"/>
  <c r="C2144" i="13" s="1"/>
  <c r="C2145" i="13" a="1"/>
  <c r="C2145" i="13" s="1"/>
  <c r="C2146" i="13" a="1"/>
  <c r="C2146" i="13" s="1"/>
  <c r="C2147" i="13" a="1"/>
  <c r="C2147" i="13" s="1"/>
  <c r="C2149" i="13" a="1"/>
  <c r="C2149" i="13" s="1"/>
  <c r="C2150" i="13" a="1"/>
  <c r="C2150" i="13" s="1"/>
  <c r="C2151" i="13" a="1"/>
  <c r="C2151" i="13"/>
  <c r="C2152" i="13" a="1"/>
  <c r="C2152" i="13" s="1"/>
  <c r="C2153" i="13" a="1"/>
  <c r="C2153" i="13" s="1"/>
  <c r="C2154" i="13" a="1"/>
  <c r="C2154" i="13" s="1"/>
  <c r="C2156" i="13" a="1"/>
  <c r="C2156" i="13" s="1"/>
  <c r="C2157" i="13" a="1"/>
  <c r="C2157" i="13" s="1"/>
  <c r="C2158" i="13" a="1"/>
  <c r="C2158" i="13" s="1"/>
  <c r="C2159" i="13" a="1"/>
  <c r="C2159" i="13"/>
  <c r="C2160" i="13" a="1"/>
  <c r="C2160" i="13" s="1"/>
  <c r="C2161" i="13" a="1"/>
  <c r="C2161" i="13" s="1"/>
  <c r="C2162" i="13" a="1"/>
  <c r="C2162" i="13" s="1"/>
  <c r="C2163" i="13" a="1"/>
  <c r="C2163" i="13" s="1"/>
  <c r="C2164" i="13" a="1"/>
  <c r="C2164" i="13" s="1"/>
  <c r="C2165" i="13" a="1"/>
  <c r="C2165" i="13" s="1"/>
  <c r="C2166" i="13" a="1"/>
  <c r="C2166" i="13" s="1"/>
  <c r="C2167" i="13" a="1"/>
  <c r="C2167" i="13" s="1"/>
  <c r="C2168" i="13" a="1"/>
  <c r="C2168" i="13" s="1"/>
  <c r="C2169" i="13" a="1"/>
  <c r="C2169" i="13" s="1"/>
  <c r="C2170" i="13" a="1"/>
  <c r="C2170" i="13" s="1"/>
  <c r="C2171" i="13" a="1"/>
  <c r="C2171" i="13" s="1"/>
  <c r="C2172" i="13" a="1"/>
  <c r="C2172" i="13" s="1"/>
  <c r="C2173" i="13" a="1"/>
  <c r="C2173" i="13" s="1"/>
  <c r="C2174" i="13" a="1"/>
  <c r="C2174" i="13" s="1"/>
  <c r="C2175" i="13" a="1"/>
  <c r="C2175" i="13" s="1"/>
  <c r="C2178" i="13" a="1"/>
  <c r="C2178" i="13" s="1"/>
  <c r="C2179" i="13" a="1"/>
  <c r="C2179" i="13" s="1"/>
  <c r="C2181" i="13" a="1"/>
  <c r="C2181" i="13" s="1"/>
  <c r="C2183" i="13" a="1"/>
  <c r="C2183" i="13" s="1"/>
  <c r="C2184" i="13" a="1"/>
  <c r="C2184" i="13" s="1"/>
  <c r="C2185" i="13" a="1"/>
  <c r="C2185" i="13" s="1"/>
  <c r="C2187" i="13" a="1"/>
  <c r="C2187" i="13" s="1"/>
  <c r="C2188" i="13" a="1"/>
  <c r="C2188" i="13" s="1"/>
  <c r="C2189" i="13" a="1"/>
  <c r="C2189" i="13" s="1"/>
  <c r="C2192" i="13" a="1"/>
  <c r="C2192" i="13" s="1"/>
  <c r="C2193" i="13" a="1"/>
  <c r="C2193" i="13" s="1"/>
  <c r="C2196" i="13" a="1"/>
  <c r="C2196" i="13" s="1"/>
  <c r="C2197" i="13" a="1"/>
  <c r="C2197" i="13" s="1"/>
  <c r="C2199" i="13" a="1"/>
  <c r="C2199" i="13" s="1"/>
  <c r="C2200" i="13" a="1"/>
  <c r="C2200" i="13" s="1"/>
  <c r="C2201" i="13" a="1"/>
  <c r="C2201" i="13" s="1"/>
  <c r="C2204" i="13" a="1"/>
  <c r="C2204" i="13" s="1"/>
  <c r="C2207" i="13" a="1"/>
  <c r="C2207" i="13" s="1"/>
  <c r="C2208" i="13" a="1"/>
  <c r="C2208" i="13" s="1"/>
  <c r="C2209" i="13" a="1"/>
  <c r="C2209" i="13" s="1"/>
  <c r="C2211" i="13" a="1"/>
  <c r="C2211" i="13" s="1"/>
  <c r="C2212" i="13" a="1"/>
  <c r="C2212" i="13" s="1"/>
  <c r="C2213" i="13" a="1"/>
  <c r="C2213" i="13" s="1"/>
  <c r="C2214" i="13" a="1"/>
  <c r="C2214" i="13" s="1"/>
  <c r="C2215" i="13" a="1"/>
  <c r="C2215" i="13" s="1"/>
  <c r="C2216" i="13" a="1"/>
  <c r="C2216" i="13" s="1"/>
  <c r="C2217" i="13" a="1"/>
  <c r="C2217" i="13" s="1"/>
  <c r="C2218" i="13" a="1"/>
  <c r="C2218" i="13" s="1"/>
  <c r="C2221" i="13" a="1"/>
  <c r="C2221" i="13" s="1"/>
  <c r="C2222" i="13" a="1"/>
  <c r="C2222" i="13" s="1"/>
  <c r="C2223" i="13" a="1"/>
  <c r="C2223" i="13"/>
  <c r="C2224" i="13" a="1"/>
  <c r="C2224" i="13" s="1"/>
  <c r="C2225" i="13" a="1"/>
  <c r="C2225" i="13" s="1"/>
  <c r="C2227" i="13" a="1"/>
  <c r="C2227" i="13" s="1"/>
  <c r="C2229" i="13" a="1"/>
  <c r="C2229" i="13" s="1"/>
  <c r="C2231" i="13" a="1"/>
  <c r="C2231" i="13" s="1"/>
  <c r="C2232" i="13" a="1"/>
  <c r="C2232" i="13" s="1"/>
  <c r="C2233" i="13" a="1"/>
  <c r="C2233" i="13" s="1"/>
  <c r="C2234" i="13" a="1"/>
  <c r="C2234" i="13" s="1"/>
  <c r="C2235" i="13" a="1"/>
  <c r="C2235" i="13" s="1"/>
  <c r="C2236" i="13" a="1"/>
  <c r="C2236" i="13" s="1"/>
  <c r="C2238" i="13" a="1"/>
  <c r="C2238" i="13" s="1"/>
  <c r="C2239" i="13" a="1"/>
  <c r="C2239" i="13" s="1"/>
  <c r="C2240" i="13" a="1"/>
  <c r="C2240" i="13" s="1"/>
  <c r="C2242" i="13" a="1"/>
  <c r="C2242" i="13" s="1"/>
  <c r="C2243" i="13" a="1"/>
  <c r="C2243" i="13" s="1"/>
  <c r="C2244" i="13" a="1"/>
  <c r="C2244" i="13" s="1"/>
  <c r="C2246" i="13" a="1"/>
  <c r="C2246" i="13" s="1"/>
  <c r="C2247" i="13" a="1"/>
  <c r="C2247" i="13" s="1"/>
  <c r="C2249" i="13" a="1"/>
  <c r="C2249" i="13" s="1"/>
  <c r="C2250" i="13" a="1"/>
  <c r="C2250" i="13" s="1"/>
  <c r="C2252" i="13" a="1"/>
  <c r="C2252" i="13" s="1"/>
  <c r="C2253" i="13" a="1"/>
  <c r="C2253" i="13" s="1"/>
  <c r="C2255" i="13" a="1"/>
  <c r="C2255" i="13" s="1"/>
  <c r="C2256" i="13" a="1"/>
  <c r="C2256" i="13" s="1"/>
  <c r="C2257" i="13" a="1"/>
  <c r="C2257" i="13" s="1"/>
  <c r="C2259" i="13" a="1"/>
  <c r="C2259" i="13" s="1"/>
  <c r="C2260" i="13" a="1"/>
  <c r="C2260" i="13" s="1"/>
  <c r="C2261" i="13" a="1"/>
  <c r="C2261" i="13" s="1"/>
  <c r="C2263" i="13" a="1"/>
  <c r="C2263" i="13" s="1"/>
  <c r="C2265" i="13" a="1"/>
  <c r="C2265" i="13" s="1"/>
  <c r="C2266" i="13" a="1"/>
  <c r="C2266" i="13" s="1"/>
  <c r="C2267" i="13" a="1"/>
  <c r="C2267" i="13" s="1"/>
  <c r="C2268" i="13" a="1"/>
  <c r="C2268" i="13" s="1"/>
  <c r="C2269" i="13" a="1"/>
  <c r="C2269" i="13" s="1"/>
  <c r="C2270" i="13" a="1"/>
  <c r="C2270" i="13" s="1"/>
  <c r="C2271" i="13" a="1"/>
  <c r="C2271" i="13" s="1"/>
  <c r="C2272" i="13" a="1"/>
  <c r="C2272" i="13" s="1"/>
  <c r="C2273" i="13" a="1"/>
  <c r="C2273" i="13" s="1"/>
  <c r="C2274" i="13" a="1"/>
  <c r="C2274" i="13" s="1"/>
  <c r="C2275" i="13" a="1"/>
  <c r="C2275" i="13" s="1"/>
  <c r="C2276" i="13" a="1"/>
  <c r="C2276" i="13" s="1"/>
  <c r="C2277" i="13" a="1"/>
  <c r="C2277" i="13" s="1"/>
  <c r="C2278" i="13" a="1"/>
  <c r="C2278" i="13" s="1"/>
  <c r="C2279" i="13" a="1"/>
  <c r="C2279" i="13" s="1"/>
  <c r="C2280" i="13" a="1"/>
  <c r="C2280" i="13" s="1"/>
  <c r="C2281" i="13" a="1"/>
  <c r="C2281" i="13" s="1"/>
  <c r="C2282" i="13" a="1"/>
  <c r="C2282" i="13" s="1"/>
  <c r="C2283" i="13" a="1"/>
  <c r="C2283" i="13" s="1"/>
  <c r="C2284" i="13" a="1"/>
  <c r="C2284" i="13" s="1"/>
  <c r="C2285" i="13" a="1"/>
  <c r="C2285" i="13" s="1"/>
  <c r="C2286" i="13" a="1"/>
  <c r="C2286" i="13" s="1"/>
  <c r="C2287" i="13" a="1"/>
  <c r="C2287" i="13" s="1"/>
  <c r="C2288" i="13" a="1"/>
  <c r="C2288" i="13" s="1"/>
  <c r="C2289" i="13" a="1"/>
  <c r="C2289" i="13" s="1"/>
  <c r="C2290" i="13" a="1"/>
  <c r="C2290" i="13" s="1"/>
  <c r="C2291" i="13" a="1"/>
  <c r="C2291" i="13" s="1"/>
  <c r="C2292" i="13" a="1"/>
  <c r="C2292" i="13" s="1"/>
  <c r="C2294" i="13" a="1"/>
  <c r="C2294" i="13" s="1"/>
  <c r="C2295" i="13" a="1"/>
  <c r="C2295" i="13" s="1"/>
  <c r="C2296" i="13" a="1"/>
  <c r="C2296" i="13" s="1"/>
  <c r="C2297" i="13" a="1"/>
  <c r="C2297" i="13" s="1"/>
  <c r="C2298" i="13" a="1"/>
  <c r="C2298" i="13" s="1"/>
  <c r="C2299" i="13" a="1"/>
  <c r="C2299" i="13" s="1"/>
  <c r="C2300" i="13" a="1"/>
  <c r="C2300" i="13" s="1"/>
  <c r="C2301" i="13" a="1"/>
  <c r="C2301" i="13" s="1"/>
  <c r="C2302" i="13" a="1"/>
  <c r="C2302" i="13" s="1"/>
  <c r="C2303" i="13" a="1"/>
  <c r="C2303" i="13" s="1"/>
  <c r="C2304" i="13" a="1"/>
  <c r="C2304" i="13" s="1"/>
  <c r="C2305" i="13" a="1"/>
  <c r="C2305" i="13" s="1"/>
  <c r="C2306" i="13" a="1"/>
  <c r="C2306" i="13" s="1"/>
  <c r="C2308" i="13" a="1"/>
  <c r="C2308" i="13" s="1"/>
  <c r="C2309" i="13" a="1"/>
  <c r="C2309" i="13" s="1"/>
  <c r="C2310" i="13" a="1"/>
  <c r="C2310" i="13" s="1"/>
  <c r="C2311" i="13" a="1"/>
  <c r="C2311" i="13" s="1"/>
  <c r="C2312" i="13" a="1"/>
  <c r="C2312" i="13" s="1"/>
  <c r="C2313" i="13" a="1"/>
  <c r="C2313" i="13" s="1"/>
  <c r="C2314" i="13" a="1"/>
  <c r="C2314" i="13" s="1"/>
  <c r="C2315" i="13" a="1"/>
  <c r="C2315" i="13" s="1"/>
  <c r="C2317" i="13" a="1"/>
  <c r="C2317" i="13" s="1"/>
  <c r="C2318" i="13" a="1"/>
  <c r="C2318" i="13" s="1"/>
  <c r="C2319" i="13" a="1"/>
  <c r="C2319" i="13" s="1"/>
  <c r="C2320" i="13" a="1"/>
  <c r="C2320" i="13" s="1"/>
  <c r="C2321" i="13" a="1"/>
  <c r="C2321" i="13" s="1"/>
  <c r="C2322" i="13" a="1"/>
  <c r="C2322" i="13" s="1"/>
  <c r="C2323" i="13" a="1"/>
  <c r="C2323" i="13" s="1"/>
  <c r="C2324" i="13" a="1"/>
  <c r="C2324" i="13" s="1"/>
  <c r="C2325" i="13" a="1"/>
  <c r="C2325" i="13" s="1"/>
  <c r="C2326" i="13" a="1"/>
  <c r="C2326" i="13" s="1"/>
  <c r="C2327" i="13" a="1"/>
  <c r="C2327" i="13" s="1"/>
  <c r="C2328" i="13" a="1"/>
  <c r="C2328" i="13" s="1"/>
  <c r="C2329" i="13" a="1"/>
  <c r="C2329" i="13" s="1"/>
  <c r="C2330" i="13" a="1"/>
  <c r="C2330" i="13" s="1"/>
  <c r="C2331" i="13" a="1"/>
  <c r="C2331" i="13" s="1"/>
  <c r="C2332" i="13" a="1"/>
  <c r="C2332" i="13" s="1"/>
  <c r="C2333" i="13" a="1"/>
  <c r="C2333" i="13" s="1"/>
  <c r="C2334" i="13" a="1"/>
  <c r="C2334" i="13" s="1"/>
  <c r="C2335" i="13" a="1"/>
  <c r="C2335" i="13" s="1"/>
  <c r="C2336" i="13" a="1"/>
  <c r="C2336" i="13" s="1"/>
  <c r="C2337" i="13" a="1"/>
  <c r="C2337" i="13" s="1"/>
  <c r="C2338" i="13" a="1"/>
  <c r="C2338" i="13" s="1"/>
  <c r="C2339" i="13" a="1"/>
  <c r="C2339" i="13" s="1"/>
  <c r="C2340" i="13" a="1"/>
  <c r="C2340" i="13" s="1"/>
  <c r="C2341" i="13" a="1"/>
  <c r="C2341" i="13" s="1"/>
  <c r="C2342" i="13" a="1"/>
  <c r="C2342" i="13" s="1"/>
  <c r="C2343" i="13" a="1"/>
  <c r="C2343" i="13" s="1"/>
  <c r="C2344" i="13" a="1"/>
  <c r="C2344" i="13" s="1"/>
  <c r="C2345" i="13" a="1"/>
  <c r="C2345" i="13" s="1"/>
  <c r="C2346" i="13" a="1"/>
  <c r="C2346" i="13" s="1"/>
  <c r="C2347" i="13" a="1"/>
  <c r="C2347" i="13" s="1"/>
  <c r="C2348" i="13" a="1"/>
  <c r="C2348" i="13" s="1"/>
  <c r="C2350" i="13" a="1"/>
  <c r="C2350" i="13" s="1"/>
  <c r="C2351" i="13" a="1"/>
  <c r="C2351" i="13" s="1"/>
  <c r="C2352" i="13" a="1"/>
  <c r="C2352" i="13" s="1"/>
  <c r="C2353" i="13" a="1"/>
  <c r="C2353" i="13" s="1"/>
  <c r="C2354" i="13" a="1"/>
  <c r="C2354" i="13" s="1"/>
  <c r="C2355" i="13" a="1"/>
  <c r="C2355" i="13" s="1"/>
  <c r="C2356" i="13" a="1"/>
  <c r="C2356" i="13" s="1"/>
  <c r="C2357" i="13" a="1"/>
  <c r="C2357" i="13" s="1"/>
  <c r="C2358" i="13" a="1"/>
  <c r="C2358" i="13" s="1"/>
  <c r="C2359" i="13" a="1"/>
  <c r="C2359" i="13" s="1"/>
  <c r="C2360" i="13" a="1"/>
  <c r="C2360" i="13" s="1"/>
  <c r="C2361" i="13" a="1"/>
  <c r="C2361" i="13" s="1"/>
  <c r="C2362" i="13" a="1"/>
  <c r="C2362" i="13" s="1"/>
  <c r="C2363" i="13" a="1"/>
  <c r="C2363" i="13" s="1"/>
  <c r="C2364" i="13" a="1"/>
  <c r="C2364" i="13" s="1"/>
  <c r="C2365" i="13" a="1"/>
  <c r="C2365" i="13" s="1"/>
  <c r="C3" i="13" a="1"/>
  <c r="C3" i="13" s="1"/>
  <c r="C5" i="13" a="1"/>
  <c r="C5" i="13" s="1"/>
  <c r="C7" i="13" a="1"/>
  <c r="C7" i="13" s="1"/>
  <c r="C8" i="13" a="1"/>
  <c r="C8" i="13" s="1"/>
  <c r="C9" i="13" a="1"/>
  <c r="C9" i="13" s="1"/>
  <c r="C11" i="13" a="1"/>
  <c r="C11" i="13" s="1"/>
  <c r="C12" i="13" a="1"/>
  <c r="C12" i="13" s="1"/>
  <c r="C2" i="13" a="1"/>
  <c r="C2" i="13" s="1"/>
  <c r="P22" i="14"/>
  <c r="P23" i="14" s="1"/>
  <c r="P24" i="14" s="1"/>
  <c r="P21" i="14"/>
  <c r="P20" i="14"/>
  <c r="I36" i="12"/>
  <c r="I35" i="12"/>
  <c r="I34" i="12"/>
  <c r="I33" i="12"/>
  <c r="B16" i="16" l="1"/>
  <c r="B15" i="16"/>
  <c r="K14" i="16"/>
  <c r="J14" i="16"/>
  <c r="I14" i="16"/>
  <c r="H14" i="16"/>
  <c r="G14" i="16"/>
  <c r="B14" i="16"/>
  <c r="D16" i="16" s="1"/>
  <c r="K13" i="16"/>
  <c r="J13" i="16"/>
  <c r="I13" i="16"/>
  <c r="H13" i="16"/>
  <c r="L13" i="16" s="1"/>
  <c r="G13" i="16"/>
  <c r="B13" i="16"/>
  <c r="K12" i="16"/>
  <c r="J12" i="16"/>
  <c r="I12" i="16"/>
  <c r="H12" i="16"/>
  <c r="L12" i="16" s="1"/>
  <c r="G12" i="16"/>
  <c r="B12" i="16"/>
  <c r="B11" i="16"/>
  <c r="B10" i="16"/>
  <c r="B9" i="16"/>
  <c r="B8" i="16"/>
  <c r="B7" i="16"/>
  <c r="B6" i="16"/>
  <c r="B5" i="16"/>
  <c r="B4" i="16"/>
  <c r="B3" i="16"/>
  <c r="B2" i="16"/>
  <c r="D4" i="16" l="1"/>
  <c r="D3" i="16"/>
  <c r="D5" i="16"/>
  <c r="D10" i="16"/>
  <c r="D9" i="16"/>
  <c r="D11" i="16"/>
  <c r="D6" i="16"/>
  <c r="D7" i="16"/>
  <c r="D13" i="16"/>
  <c r="D15" i="16"/>
  <c r="D2" i="16"/>
  <c r="D8" i="16"/>
  <c r="D12" i="16"/>
  <c r="D14" i="16"/>
  <c r="M600" i="10" l="1"/>
  <c r="L600" i="10"/>
  <c r="M552" i="10"/>
  <c r="L552" i="10"/>
  <c r="M519" i="10"/>
  <c r="L519" i="10"/>
  <c r="M465" i="10"/>
  <c r="L465" i="10"/>
  <c r="M428" i="10"/>
  <c r="L428" i="10"/>
  <c r="M390" i="10"/>
  <c r="L390" i="10"/>
  <c r="M350" i="10"/>
  <c r="L350" i="10"/>
  <c r="M316" i="10"/>
  <c r="L316" i="10"/>
  <c r="M282" i="10"/>
  <c r="L282" i="10"/>
  <c r="M238" i="10"/>
  <c r="L238" i="10"/>
  <c r="M188" i="10"/>
  <c r="L188" i="10"/>
  <c r="M115" i="10"/>
  <c r="M74" i="10"/>
  <c r="M42" i="10"/>
  <c r="M144" i="10"/>
  <c r="L144" i="10"/>
  <c r="L115" i="10"/>
  <c r="L74" i="10"/>
  <c r="L42" i="10"/>
  <c r="M601" i="10"/>
  <c r="L601" i="10"/>
  <c r="M553" i="10"/>
  <c r="L553" i="10"/>
  <c r="M520" i="10"/>
  <c r="L520" i="10"/>
  <c r="M466" i="10"/>
  <c r="L466" i="10"/>
  <c r="M429" i="10"/>
  <c r="L429" i="10"/>
  <c r="M391" i="10"/>
  <c r="L391" i="10"/>
  <c r="M351" i="10"/>
  <c r="L351" i="10"/>
  <c r="M317" i="10"/>
  <c r="L317" i="10"/>
  <c r="M283" i="10"/>
  <c r="L283" i="10"/>
  <c r="M239" i="10"/>
  <c r="L239" i="10"/>
  <c r="M189" i="10"/>
  <c r="L189" i="10"/>
  <c r="M145" i="10"/>
  <c r="L145" i="10"/>
  <c r="M116" i="10"/>
  <c r="L116" i="10"/>
  <c r="M75" i="10"/>
  <c r="L75" i="10"/>
  <c r="M43" i="10"/>
  <c r="L43" i="10"/>
  <c r="I21" i="10"/>
  <c r="I12" i="10"/>
  <c r="J12" i="10" s="1"/>
  <c r="O3" i="12"/>
  <c r="I23" i="10"/>
  <c r="J23" i="10" s="1"/>
  <c r="I24" i="10"/>
  <c r="J24" i="10" s="1"/>
  <c r="I25" i="10"/>
  <c r="J25" i="10" s="1"/>
  <c r="I26" i="10"/>
  <c r="J26" i="10" s="1"/>
  <c r="I27" i="10"/>
  <c r="J27" i="10" s="1"/>
  <c r="I28" i="10"/>
  <c r="J28" i="10" s="1"/>
  <c r="I29" i="10"/>
  <c r="J29" i="10" s="1"/>
  <c r="I30" i="10"/>
  <c r="J30" i="10" s="1"/>
  <c r="I31" i="10"/>
  <c r="J31" i="10" s="1"/>
  <c r="I32" i="10"/>
  <c r="J32" i="10" s="1"/>
  <c r="I33" i="10"/>
  <c r="J33" i="10" s="1"/>
  <c r="I34" i="10"/>
  <c r="J34" i="10" s="1"/>
  <c r="I35" i="10"/>
  <c r="J35" i="10" s="1"/>
  <c r="I36" i="10"/>
  <c r="J36" i="10" s="1"/>
  <c r="I37" i="10"/>
  <c r="J37" i="10" s="1"/>
  <c r="I38" i="10"/>
  <c r="J38" i="10" s="1"/>
  <c r="I39" i="10"/>
  <c r="J39" i="10" s="1"/>
  <c r="I40" i="10"/>
  <c r="J40" i="10" s="1"/>
  <c r="I41" i="10"/>
  <c r="J41" i="10" s="1"/>
  <c r="I42" i="10"/>
  <c r="J42" i="10" s="1"/>
  <c r="I43" i="10"/>
  <c r="J43" i="10" s="1"/>
  <c r="I44" i="10"/>
  <c r="I45" i="10"/>
  <c r="J45" i="10" s="1"/>
  <c r="I46" i="10"/>
  <c r="J46" i="10" s="1"/>
  <c r="I47" i="10"/>
  <c r="J47" i="10" s="1"/>
  <c r="I48" i="10"/>
  <c r="J48" i="10" s="1"/>
  <c r="I49" i="10"/>
  <c r="J49" i="10" s="1"/>
  <c r="I50" i="10"/>
  <c r="J50" i="10" s="1"/>
  <c r="I51" i="10"/>
  <c r="J51" i="10" s="1"/>
  <c r="I52" i="10"/>
  <c r="J52" i="10" s="1"/>
  <c r="I53" i="10"/>
  <c r="J53" i="10" s="1"/>
  <c r="I54" i="10"/>
  <c r="J54" i="10" s="1"/>
  <c r="I55" i="10"/>
  <c r="J55" i="10" s="1"/>
  <c r="I56" i="10"/>
  <c r="J56" i="10" s="1"/>
  <c r="I57" i="10"/>
  <c r="J57" i="10" s="1"/>
  <c r="I58" i="10"/>
  <c r="J58" i="10" s="1"/>
  <c r="I59" i="10"/>
  <c r="J59" i="10" s="1"/>
  <c r="I60" i="10"/>
  <c r="J60" i="10" s="1"/>
  <c r="I61" i="10"/>
  <c r="J61" i="10" s="1"/>
  <c r="I62" i="10"/>
  <c r="J62" i="10" s="1"/>
  <c r="I63" i="10"/>
  <c r="J63" i="10" s="1"/>
  <c r="I64" i="10"/>
  <c r="J64" i="10" s="1"/>
  <c r="I65" i="10"/>
  <c r="J65" i="10" s="1"/>
  <c r="I66" i="10"/>
  <c r="J66" i="10" s="1"/>
  <c r="I67" i="10"/>
  <c r="J67" i="10" s="1"/>
  <c r="I68" i="10"/>
  <c r="J68" i="10" s="1"/>
  <c r="I69" i="10"/>
  <c r="J69" i="10" s="1"/>
  <c r="I70" i="10"/>
  <c r="J70" i="10" s="1"/>
  <c r="I71" i="10"/>
  <c r="J71" i="10" s="1"/>
  <c r="I72" i="10"/>
  <c r="J72" i="10" s="1"/>
  <c r="I73" i="10"/>
  <c r="J73" i="10" s="1"/>
  <c r="I74" i="10"/>
  <c r="J74" i="10" s="1"/>
  <c r="I75" i="10"/>
  <c r="J75" i="10" s="1"/>
  <c r="I76" i="10"/>
  <c r="I77" i="10"/>
  <c r="J77" i="10" s="1"/>
  <c r="I78" i="10"/>
  <c r="J78" i="10" s="1"/>
  <c r="I79" i="10"/>
  <c r="J79" i="10" s="1"/>
  <c r="I80" i="10"/>
  <c r="J80" i="10" s="1"/>
  <c r="I81" i="10"/>
  <c r="J81" i="10" s="1"/>
  <c r="I82" i="10"/>
  <c r="J82" i="10" s="1"/>
  <c r="I83" i="10"/>
  <c r="J83" i="10" s="1"/>
  <c r="I84" i="10"/>
  <c r="J84" i="10" s="1"/>
  <c r="I85" i="10"/>
  <c r="J85" i="10" s="1"/>
  <c r="I86" i="10"/>
  <c r="J86" i="10" s="1"/>
  <c r="I87" i="10"/>
  <c r="J87" i="10" s="1"/>
  <c r="I88" i="10"/>
  <c r="J88" i="10" s="1"/>
  <c r="I89" i="10"/>
  <c r="J89" i="10" s="1"/>
  <c r="I90" i="10"/>
  <c r="I91" i="10"/>
  <c r="J91" i="10" s="1"/>
  <c r="I92" i="10"/>
  <c r="J92" i="10" s="1"/>
  <c r="I93" i="10"/>
  <c r="J93" i="10" s="1"/>
  <c r="I94" i="10"/>
  <c r="J94" i="10" s="1"/>
  <c r="I95" i="10"/>
  <c r="J95" i="10" s="1"/>
  <c r="I96" i="10"/>
  <c r="J96" i="10" s="1"/>
  <c r="I97" i="10"/>
  <c r="J97" i="10" s="1"/>
  <c r="I98" i="10"/>
  <c r="J98" i="10" s="1"/>
  <c r="I99" i="10"/>
  <c r="J99" i="10" s="1"/>
  <c r="I100" i="10"/>
  <c r="I101" i="10"/>
  <c r="J101" i="10" s="1"/>
  <c r="I102" i="10"/>
  <c r="J102" i="10" s="1"/>
  <c r="I103" i="10"/>
  <c r="J103" i="10" s="1"/>
  <c r="I104" i="10"/>
  <c r="J104" i="10" s="1"/>
  <c r="I105" i="10"/>
  <c r="J105" i="10" s="1"/>
  <c r="I106" i="10"/>
  <c r="I107" i="10"/>
  <c r="I108" i="10"/>
  <c r="I109" i="10"/>
  <c r="J109" i="10" s="1"/>
  <c r="I110" i="10"/>
  <c r="J110" i="10" s="1"/>
  <c r="I111" i="10"/>
  <c r="J111" i="10" s="1"/>
  <c r="I112" i="10"/>
  <c r="J112" i="10" s="1"/>
  <c r="I113" i="10"/>
  <c r="J113" i="10" s="1"/>
  <c r="I114" i="10"/>
  <c r="J114" i="10" s="1"/>
  <c r="I115" i="10"/>
  <c r="J115" i="10" s="1"/>
  <c r="I116" i="10"/>
  <c r="J116" i="10" s="1"/>
  <c r="I117" i="10"/>
  <c r="I118" i="10"/>
  <c r="J118" i="10" s="1"/>
  <c r="I119" i="10"/>
  <c r="J119" i="10" s="1"/>
  <c r="I120" i="10"/>
  <c r="J120" i="10" s="1"/>
  <c r="I121" i="10"/>
  <c r="J121" i="10" s="1"/>
  <c r="I122" i="10"/>
  <c r="J122" i="10" s="1"/>
  <c r="I123" i="10"/>
  <c r="J123" i="10" s="1"/>
  <c r="I124" i="10"/>
  <c r="J124" i="10" s="1"/>
  <c r="I125" i="10"/>
  <c r="J125" i="10" s="1"/>
  <c r="I126" i="10"/>
  <c r="J126" i="10" s="1"/>
  <c r="I127" i="10"/>
  <c r="J127" i="10" s="1"/>
  <c r="I128" i="10"/>
  <c r="J128" i="10" s="1"/>
  <c r="I129" i="10"/>
  <c r="J129" i="10" s="1"/>
  <c r="I130" i="10"/>
  <c r="J130" i="10" s="1"/>
  <c r="I131" i="10"/>
  <c r="J131" i="10" s="1"/>
  <c r="I132" i="10"/>
  <c r="J132" i="10" s="1"/>
  <c r="I133" i="10"/>
  <c r="J133" i="10" s="1"/>
  <c r="I134" i="10"/>
  <c r="J134" i="10" s="1"/>
  <c r="I135" i="10"/>
  <c r="J135" i="10" s="1"/>
  <c r="I136" i="10"/>
  <c r="J136" i="10" s="1"/>
  <c r="I137" i="10"/>
  <c r="J137" i="10" s="1"/>
  <c r="I138" i="10"/>
  <c r="J138" i="10" s="1"/>
  <c r="I139" i="10"/>
  <c r="J139" i="10" s="1"/>
  <c r="I140" i="10"/>
  <c r="J140" i="10" s="1"/>
  <c r="I141" i="10"/>
  <c r="J141" i="10" s="1"/>
  <c r="I142" i="10"/>
  <c r="J142" i="10" s="1"/>
  <c r="I143" i="10"/>
  <c r="J143" i="10" s="1"/>
  <c r="I144" i="10"/>
  <c r="J144" i="10" s="1"/>
  <c r="I145" i="10"/>
  <c r="J145" i="10" s="1"/>
  <c r="I146" i="10"/>
  <c r="I147" i="10"/>
  <c r="J147" i="10" s="1"/>
  <c r="I148" i="10"/>
  <c r="J148" i="10" s="1"/>
  <c r="I149" i="10"/>
  <c r="J149" i="10" s="1"/>
  <c r="I150" i="10"/>
  <c r="J150" i="10" s="1"/>
  <c r="I151" i="10"/>
  <c r="J151" i="10" s="1"/>
  <c r="I152" i="10"/>
  <c r="J152" i="10" s="1"/>
  <c r="I153" i="10"/>
  <c r="J153" i="10" s="1"/>
  <c r="I154" i="10"/>
  <c r="J154" i="10" s="1"/>
  <c r="I155" i="10"/>
  <c r="J155" i="10" s="1"/>
  <c r="I156" i="10"/>
  <c r="J156" i="10" s="1"/>
  <c r="I157" i="10"/>
  <c r="J157" i="10" s="1"/>
  <c r="I158" i="10"/>
  <c r="J158" i="10" s="1"/>
  <c r="I159" i="10"/>
  <c r="J159" i="10" s="1"/>
  <c r="I160" i="10"/>
  <c r="J160" i="10" s="1"/>
  <c r="I161" i="10"/>
  <c r="J161" i="10" s="1"/>
  <c r="I162" i="10"/>
  <c r="J162" i="10" s="1"/>
  <c r="I163" i="10"/>
  <c r="J163" i="10" s="1"/>
  <c r="I164" i="10"/>
  <c r="J164" i="10" s="1"/>
  <c r="I165" i="10"/>
  <c r="J165" i="10" s="1"/>
  <c r="I166" i="10"/>
  <c r="J166" i="10" s="1"/>
  <c r="I167" i="10"/>
  <c r="J167" i="10" s="1"/>
  <c r="I168" i="10"/>
  <c r="J168" i="10" s="1"/>
  <c r="I169" i="10"/>
  <c r="J169" i="10" s="1"/>
  <c r="I170" i="10"/>
  <c r="J170" i="10" s="1"/>
  <c r="I171" i="10"/>
  <c r="J171" i="10" s="1"/>
  <c r="I172" i="10"/>
  <c r="J172" i="10" s="1"/>
  <c r="I173" i="10"/>
  <c r="J173" i="10" s="1"/>
  <c r="I174" i="10"/>
  <c r="J174" i="10" s="1"/>
  <c r="I175" i="10"/>
  <c r="J175" i="10" s="1"/>
  <c r="I176" i="10"/>
  <c r="J176" i="10" s="1"/>
  <c r="I177" i="10"/>
  <c r="J177" i="10" s="1"/>
  <c r="I178" i="10"/>
  <c r="J178" i="10" s="1"/>
  <c r="I179" i="10"/>
  <c r="J179" i="10" s="1"/>
  <c r="I180" i="10"/>
  <c r="J180" i="10" s="1"/>
  <c r="I181" i="10"/>
  <c r="J181" i="10" s="1"/>
  <c r="I182" i="10"/>
  <c r="J182" i="10" s="1"/>
  <c r="I183" i="10"/>
  <c r="J183" i="10" s="1"/>
  <c r="I184" i="10"/>
  <c r="J184" i="10" s="1"/>
  <c r="I185" i="10"/>
  <c r="J185" i="10" s="1"/>
  <c r="I186" i="10"/>
  <c r="J186" i="10" s="1"/>
  <c r="I187" i="10"/>
  <c r="J187" i="10" s="1"/>
  <c r="I188" i="10"/>
  <c r="J188" i="10" s="1"/>
  <c r="I189" i="10"/>
  <c r="J189" i="10" s="1"/>
  <c r="I190" i="10"/>
  <c r="I191" i="10"/>
  <c r="J191" i="10" s="1"/>
  <c r="I192" i="10"/>
  <c r="J192" i="10" s="1"/>
  <c r="I193" i="10"/>
  <c r="J193" i="10" s="1"/>
  <c r="I194" i="10"/>
  <c r="J194" i="10" s="1"/>
  <c r="I195" i="10"/>
  <c r="J195" i="10" s="1"/>
  <c r="I196" i="10"/>
  <c r="J196" i="10" s="1"/>
  <c r="I197" i="10"/>
  <c r="J197" i="10" s="1"/>
  <c r="I198" i="10"/>
  <c r="J198" i="10" s="1"/>
  <c r="I199" i="10"/>
  <c r="J199" i="10" s="1"/>
  <c r="I200" i="10"/>
  <c r="J200" i="10" s="1"/>
  <c r="I201" i="10"/>
  <c r="J201" i="10" s="1"/>
  <c r="I202" i="10"/>
  <c r="J202" i="10" s="1"/>
  <c r="I203" i="10"/>
  <c r="J203" i="10" s="1"/>
  <c r="I204" i="10"/>
  <c r="J204" i="10" s="1"/>
  <c r="I205" i="10"/>
  <c r="J205" i="10" s="1"/>
  <c r="I206" i="10"/>
  <c r="J206" i="10" s="1"/>
  <c r="I207" i="10"/>
  <c r="J207" i="10" s="1"/>
  <c r="I208" i="10"/>
  <c r="J208" i="10" s="1"/>
  <c r="I209" i="10"/>
  <c r="J209" i="10" s="1"/>
  <c r="I210" i="10"/>
  <c r="J210" i="10" s="1"/>
  <c r="I211" i="10"/>
  <c r="J211" i="10" s="1"/>
  <c r="I212" i="10"/>
  <c r="J212" i="10" s="1"/>
  <c r="I213" i="10"/>
  <c r="J213" i="10" s="1"/>
  <c r="I214" i="10"/>
  <c r="J214" i="10" s="1"/>
  <c r="I215" i="10"/>
  <c r="J215" i="10" s="1"/>
  <c r="I216" i="10"/>
  <c r="J216" i="10" s="1"/>
  <c r="I217" i="10"/>
  <c r="J217" i="10" s="1"/>
  <c r="I218" i="10"/>
  <c r="J218" i="10" s="1"/>
  <c r="I219" i="10"/>
  <c r="J219" i="10" s="1"/>
  <c r="I220" i="10"/>
  <c r="J220" i="10" s="1"/>
  <c r="I221" i="10"/>
  <c r="J221" i="10" s="1"/>
  <c r="I222" i="10"/>
  <c r="J222" i="10" s="1"/>
  <c r="I223" i="10"/>
  <c r="I224" i="10"/>
  <c r="I225" i="10"/>
  <c r="J225" i="10" s="1"/>
  <c r="I226" i="10"/>
  <c r="J226" i="10" s="1"/>
  <c r="I227" i="10"/>
  <c r="J227" i="10" s="1"/>
  <c r="I228" i="10"/>
  <c r="J228" i="10" s="1"/>
  <c r="I229" i="10"/>
  <c r="J229" i="10" s="1"/>
  <c r="I230" i="10"/>
  <c r="J230" i="10" s="1"/>
  <c r="I231" i="10"/>
  <c r="I232" i="10"/>
  <c r="I233" i="10"/>
  <c r="J233" i="10" s="1"/>
  <c r="I234" i="10"/>
  <c r="J234" i="10" s="1"/>
  <c r="I235" i="10"/>
  <c r="J235" i="10" s="1"/>
  <c r="I236" i="10"/>
  <c r="J236" i="10" s="1"/>
  <c r="I237" i="10"/>
  <c r="J237" i="10" s="1"/>
  <c r="I238" i="10"/>
  <c r="J238" i="10" s="1"/>
  <c r="I239" i="10"/>
  <c r="J239" i="10" s="1"/>
  <c r="I240" i="10"/>
  <c r="I241" i="10"/>
  <c r="J241" i="10" s="1"/>
  <c r="I242" i="10"/>
  <c r="J242" i="10" s="1"/>
  <c r="I243" i="10"/>
  <c r="J243" i="10" s="1"/>
  <c r="I244" i="10"/>
  <c r="J244" i="10" s="1"/>
  <c r="I245" i="10"/>
  <c r="J245" i="10" s="1"/>
  <c r="I246" i="10"/>
  <c r="J246" i="10" s="1"/>
  <c r="I247" i="10"/>
  <c r="J247" i="10" s="1"/>
  <c r="I248" i="10"/>
  <c r="J248" i="10" s="1"/>
  <c r="I249" i="10"/>
  <c r="J249" i="10" s="1"/>
  <c r="I250" i="10"/>
  <c r="J250" i="10" s="1"/>
  <c r="I251" i="10"/>
  <c r="J251" i="10" s="1"/>
  <c r="I252" i="10"/>
  <c r="J252" i="10" s="1"/>
  <c r="I253" i="10"/>
  <c r="J253" i="10" s="1"/>
  <c r="I254" i="10"/>
  <c r="J254" i="10" s="1"/>
  <c r="I255" i="10"/>
  <c r="J255" i="10" s="1"/>
  <c r="I256" i="10"/>
  <c r="J256" i="10" s="1"/>
  <c r="I257" i="10"/>
  <c r="J257" i="10" s="1"/>
  <c r="I258" i="10"/>
  <c r="J258" i="10" s="1"/>
  <c r="I259" i="10"/>
  <c r="J259" i="10" s="1"/>
  <c r="I260" i="10"/>
  <c r="J260" i="10" s="1"/>
  <c r="I261" i="10"/>
  <c r="J261" i="10" s="1"/>
  <c r="I262" i="10"/>
  <c r="J262" i="10" s="1"/>
  <c r="I263" i="10"/>
  <c r="J263" i="10" s="1"/>
  <c r="I264" i="10"/>
  <c r="I265" i="10"/>
  <c r="J265" i="10" s="1"/>
  <c r="I266" i="10"/>
  <c r="J266" i="10" s="1"/>
  <c r="I267" i="10"/>
  <c r="I268" i="10"/>
  <c r="J268" i="10" s="1"/>
  <c r="I269" i="10"/>
  <c r="J269" i="10" s="1"/>
  <c r="I270" i="10"/>
  <c r="J270" i="10" s="1"/>
  <c r="I271" i="10"/>
  <c r="J271" i="10" s="1"/>
  <c r="I272" i="10"/>
  <c r="J272" i="10" s="1"/>
  <c r="I273" i="10"/>
  <c r="J273" i="10" s="1"/>
  <c r="I274" i="10"/>
  <c r="J274" i="10" s="1"/>
  <c r="I275" i="10"/>
  <c r="J275" i="10" s="1"/>
  <c r="I276" i="10"/>
  <c r="J276" i="10" s="1"/>
  <c r="I277" i="10"/>
  <c r="J277" i="10" s="1"/>
  <c r="I278" i="10"/>
  <c r="J278" i="10" s="1"/>
  <c r="I279" i="10"/>
  <c r="J279" i="10" s="1"/>
  <c r="I280" i="10"/>
  <c r="J280" i="10" s="1"/>
  <c r="I281" i="10"/>
  <c r="J281" i="10" s="1"/>
  <c r="I282" i="10"/>
  <c r="J282" i="10" s="1"/>
  <c r="I283" i="10"/>
  <c r="J283" i="10" s="1"/>
  <c r="I284" i="10"/>
  <c r="I285" i="10"/>
  <c r="J285" i="10" s="1"/>
  <c r="I286" i="10"/>
  <c r="J286" i="10" s="1"/>
  <c r="I287" i="10"/>
  <c r="J287" i="10" s="1"/>
  <c r="I288" i="10"/>
  <c r="J288" i="10" s="1"/>
  <c r="I289" i="10"/>
  <c r="J289" i="10" s="1"/>
  <c r="I290" i="10"/>
  <c r="J290" i="10" s="1"/>
  <c r="I291" i="10"/>
  <c r="J291" i="10" s="1"/>
  <c r="I292" i="10"/>
  <c r="J292" i="10" s="1"/>
  <c r="I293" i="10"/>
  <c r="J293" i="10" s="1"/>
  <c r="I294" i="10"/>
  <c r="J294" i="10" s="1"/>
  <c r="I295" i="10"/>
  <c r="J295" i="10" s="1"/>
  <c r="I296" i="10"/>
  <c r="J296" i="10" s="1"/>
  <c r="I297" i="10"/>
  <c r="J297" i="10" s="1"/>
  <c r="I298" i="10"/>
  <c r="J298" i="10" s="1"/>
  <c r="I299" i="10"/>
  <c r="J299" i="10" s="1"/>
  <c r="I300" i="10"/>
  <c r="J300" i="10" s="1"/>
  <c r="I301" i="10"/>
  <c r="I302" i="10"/>
  <c r="J302" i="10" s="1"/>
  <c r="I303" i="10"/>
  <c r="J303" i="10" s="1"/>
  <c r="I304" i="10"/>
  <c r="J304" i="10" s="1"/>
  <c r="I305" i="10"/>
  <c r="J305" i="10" s="1"/>
  <c r="I306" i="10"/>
  <c r="J306" i="10" s="1"/>
  <c r="I307" i="10"/>
  <c r="J307" i="10" s="1"/>
  <c r="I308" i="10"/>
  <c r="J308" i="10" s="1"/>
  <c r="I309" i="10"/>
  <c r="J309" i="10" s="1"/>
  <c r="I310" i="10"/>
  <c r="J310" i="10" s="1"/>
  <c r="I311" i="10"/>
  <c r="J311" i="10" s="1"/>
  <c r="I312" i="10"/>
  <c r="J312" i="10" s="1"/>
  <c r="I313" i="10"/>
  <c r="J313" i="10" s="1"/>
  <c r="I314" i="10"/>
  <c r="J314" i="10" s="1"/>
  <c r="I315" i="10"/>
  <c r="J315" i="10" s="1"/>
  <c r="I316" i="10"/>
  <c r="J316" i="10" s="1"/>
  <c r="I317" i="10"/>
  <c r="J317" i="10" s="1"/>
  <c r="I318" i="10"/>
  <c r="I319" i="10"/>
  <c r="J319" i="10" s="1"/>
  <c r="I320" i="10"/>
  <c r="J320" i="10" s="1"/>
  <c r="I321" i="10"/>
  <c r="J321" i="10" s="1"/>
  <c r="I322" i="10"/>
  <c r="J322" i="10" s="1"/>
  <c r="I323" i="10"/>
  <c r="J323" i="10" s="1"/>
  <c r="I324" i="10"/>
  <c r="J324" i="10" s="1"/>
  <c r="I325" i="10"/>
  <c r="J325" i="10" s="1"/>
  <c r="I326" i="10"/>
  <c r="J326" i="10" s="1"/>
  <c r="I327" i="10"/>
  <c r="J327" i="10" s="1"/>
  <c r="I328" i="10"/>
  <c r="J328" i="10" s="1"/>
  <c r="I329" i="10"/>
  <c r="J329" i="10" s="1"/>
  <c r="I330" i="10"/>
  <c r="J330" i="10" s="1"/>
  <c r="I331" i="10"/>
  <c r="J331" i="10" s="1"/>
  <c r="I332" i="10"/>
  <c r="J332" i="10" s="1"/>
  <c r="I333" i="10"/>
  <c r="J333" i="10" s="1"/>
  <c r="I334" i="10"/>
  <c r="J334" i="10" s="1"/>
  <c r="I335" i="10"/>
  <c r="J335" i="10" s="1"/>
  <c r="I336" i="10"/>
  <c r="J336" i="10" s="1"/>
  <c r="I337" i="10"/>
  <c r="J337" i="10" s="1"/>
  <c r="I338" i="10"/>
  <c r="J338" i="10" s="1"/>
  <c r="I339" i="10"/>
  <c r="I340" i="10"/>
  <c r="J340" i="10" s="1"/>
  <c r="I341" i="10"/>
  <c r="J341" i="10" s="1"/>
  <c r="I342" i="10"/>
  <c r="J342" i="10" s="1"/>
  <c r="I343" i="10"/>
  <c r="J343" i="10" s="1"/>
  <c r="I344" i="10"/>
  <c r="J344" i="10" s="1"/>
  <c r="I345" i="10"/>
  <c r="J345" i="10" s="1"/>
  <c r="I346" i="10"/>
  <c r="J346" i="10" s="1"/>
  <c r="I347" i="10"/>
  <c r="J347" i="10" s="1"/>
  <c r="I348" i="10"/>
  <c r="J348" i="10" s="1"/>
  <c r="I349" i="10"/>
  <c r="J349" i="10" s="1"/>
  <c r="I350" i="10"/>
  <c r="J350" i="10" s="1"/>
  <c r="I351" i="10"/>
  <c r="J351" i="10" s="1"/>
  <c r="I352" i="10"/>
  <c r="I353" i="10"/>
  <c r="J353" i="10" s="1"/>
  <c r="I354" i="10"/>
  <c r="J354" i="10" s="1"/>
  <c r="I355" i="10"/>
  <c r="J355" i="10" s="1"/>
  <c r="I356" i="10"/>
  <c r="J356" i="10" s="1"/>
  <c r="I357" i="10"/>
  <c r="J357" i="10" s="1"/>
  <c r="I358" i="10"/>
  <c r="J358" i="10" s="1"/>
  <c r="I359" i="10"/>
  <c r="J359" i="10" s="1"/>
  <c r="I360" i="10"/>
  <c r="J360" i="10" s="1"/>
  <c r="I361" i="10"/>
  <c r="J361" i="10" s="1"/>
  <c r="I362" i="10"/>
  <c r="J362" i="10" s="1"/>
  <c r="I363" i="10"/>
  <c r="J363" i="10" s="1"/>
  <c r="I364" i="10"/>
  <c r="J364" i="10" s="1"/>
  <c r="I365" i="10"/>
  <c r="J365" i="10" s="1"/>
  <c r="I366" i="10"/>
  <c r="J366" i="10" s="1"/>
  <c r="I367" i="10"/>
  <c r="J367" i="10" s="1"/>
  <c r="I368" i="10"/>
  <c r="J368" i="10" s="1"/>
  <c r="I369" i="10"/>
  <c r="J369" i="10" s="1"/>
  <c r="I370" i="10"/>
  <c r="J370" i="10" s="1"/>
  <c r="I371" i="10"/>
  <c r="J371" i="10" s="1"/>
  <c r="I372" i="10"/>
  <c r="J372" i="10" s="1"/>
  <c r="I373" i="10"/>
  <c r="J373" i="10" s="1"/>
  <c r="I374" i="10"/>
  <c r="J374" i="10" s="1"/>
  <c r="I375" i="10"/>
  <c r="J375" i="10" s="1"/>
  <c r="I376" i="10"/>
  <c r="J376" i="10" s="1"/>
  <c r="I377" i="10"/>
  <c r="J377" i="10" s="1"/>
  <c r="I378" i="10"/>
  <c r="J378" i="10" s="1"/>
  <c r="I379" i="10"/>
  <c r="J379" i="10" s="1"/>
  <c r="I380" i="10"/>
  <c r="J380" i="10" s="1"/>
  <c r="I381" i="10"/>
  <c r="J381" i="10" s="1"/>
  <c r="I382" i="10"/>
  <c r="J382" i="10" s="1"/>
  <c r="I383" i="10"/>
  <c r="J383" i="10" s="1"/>
  <c r="I384" i="10"/>
  <c r="J384" i="10" s="1"/>
  <c r="I385" i="10"/>
  <c r="J385" i="10" s="1"/>
  <c r="I386" i="10"/>
  <c r="J386" i="10" s="1"/>
  <c r="I387" i="10"/>
  <c r="J387" i="10" s="1"/>
  <c r="I388" i="10"/>
  <c r="J388" i="10" s="1"/>
  <c r="I389" i="10"/>
  <c r="J389" i="10" s="1"/>
  <c r="I390" i="10"/>
  <c r="J390" i="10" s="1"/>
  <c r="I391" i="10"/>
  <c r="J391" i="10" s="1"/>
  <c r="I392" i="10"/>
  <c r="I393" i="10"/>
  <c r="J393" i="10" s="1"/>
  <c r="I394" i="10"/>
  <c r="J394" i="10" s="1"/>
  <c r="I395" i="10"/>
  <c r="J395" i="10" s="1"/>
  <c r="I396" i="10"/>
  <c r="J396" i="10" s="1"/>
  <c r="I397" i="10"/>
  <c r="J397" i="10" s="1"/>
  <c r="I398" i="10"/>
  <c r="J398" i="10" s="1"/>
  <c r="I399" i="10"/>
  <c r="J399" i="10" s="1"/>
  <c r="I400" i="10"/>
  <c r="J400" i="10" s="1"/>
  <c r="I401" i="10"/>
  <c r="J401" i="10" s="1"/>
  <c r="I402" i="10"/>
  <c r="J402" i="10" s="1"/>
  <c r="I403" i="10"/>
  <c r="J403" i="10" s="1"/>
  <c r="I404" i="10"/>
  <c r="J404" i="10" s="1"/>
  <c r="I405" i="10"/>
  <c r="J405" i="10" s="1"/>
  <c r="I406" i="10"/>
  <c r="J406" i="10" s="1"/>
  <c r="I407" i="10"/>
  <c r="J407" i="10" s="1"/>
  <c r="I408" i="10"/>
  <c r="J408" i="10" s="1"/>
  <c r="I409" i="10"/>
  <c r="J409" i="10" s="1"/>
  <c r="I410" i="10"/>
  <c r="J410" i="10" s="1"/>
  <c r="I411" i="10"/>
  <c r="J411" i="10" s="1"/>
  <c r="I412" i="10"/>
  <c r="J412" i="10" s="1"/>
  <c r="I413" i="10"/>
  <c r="J413" i="10" s="1"/>
  <c r="I414" i="10"/>
  <c r="J414" i="10" s="1"/>
  <c r="I415" i="10"/>
  <c r="J415" i="10" s="1"/>
  <c r="I416" i="10"/>
  <c r="J416" i="10" s="1"/>
  <c r="I417" i="10"/>
  <c r="J417" i="10" s="1"/>
  <c r="I418" i="10"/>
  <c r="J418" i="10" s="1"/>
  <c r="I419" i="10"/>
  <c r="J419" i="10" s="1"/>
  <c r="I420" i="10"/>
  <c r="J420" i="10" s="1"/>
  <c r="I421" i="10"/>
  <c r="J421" i="10" s="1"/>
  <c r="I422" i="10"/>
  <c r="J422" i="10" s="1"/>
  <c r="I423" i="10"/>
  <c r="J423" i="10" s="1"/>
  <c r="I424" i="10"/>
  <c r="J424" i="10" s="1"/>
  <c r="I425" i="10"/>
  <c r="J425" i="10" s="1"/>
  <c r="I426" i="10"/>
  <c r="J426" i="10" s="1"/>
  <c r="I427" i="10"/>
  <c r="J427" i="10" s="1"/>
  <c r="I428" i="10"/>
  <c r="J428" i="10" s="1"/>
  <c r="I429" i="10"/>
  <c r="J429" i="10" s="1"/>
  <c r="I430" i="10"/>
  <c r="I431" i="10"/>
  <c r="J431" i="10" s="1"/>
  <c r="I432" i="10"/>
  <c r="J432" i="10" s="1"/>
  <c r="I433" i="10"/>
  <c r="J433" i="10" s="1"/>
  <c r="I434" i="10"/>
  <c r="J434" i="10" s="1"/>
  <c r="I435" i="10"/>
  <c r="J435" i="10" s="1"/>
  <c r="I436" i="10"/>
  <c r="J436" i="10" s="1"/>
  <c r="I437" i="10"/>
  <c r="J437" i="10" s="1"/>
  <c r="I438" i="10"/>
  <c r="J438" i="10" s="1"/>
  <c r="I439" i="10"/>
  <c r="J439" i="10" s="1"/>
  <c r="I440" i="10"/>
  <c r="J440" i="10" s="1"/>
  <c r="I441" i="10"/>
  <c r="J441" i="10" s="1"/>
  <c r="I442" i="10"/>
  <c r="J442" i="10" s="1"/>
  <c r="I443" i="10"/>
  <c r="J443" i="10" s="1"/>
  <c r="I444" i="10"/>
  <c r="J444" i="10" s="1"/>
  <c r="I445" i="10"/>
  <c r="J445" i="10" s="1"/>
  <c r="I446" i="10"/>
  <c r="J446" i="10" s="1"/>
  <c r="I447" i="10"/>
  <c r="J447" i="10" s="1"/>
  <c r="I448" i="10"/>
  <c r="J448" i="10" s="1"/>
  <c r="I449" i="10"/>
  <c r="I450" i="10"/>
  <c r="J450" i="10" s="1"/>
  <c r="I451" i="10"/>
  <c r="J451" i="10" s="1"/>
  <c r="I452" i="10"/>
  <c r="J452" i="10" s="1"/>
  <c r="I453" i="10"/>
  <c r="J453" i="10" s="1"/>
  <c r="I454" i="10"/>
  <c r="J454" i="10" s="1"/>
  <c r="I455" i="10"/>
  <c r="J455" i="10" s="1"/>
  <c r="I456" i="10"/>
  <c r="J456" i="10" s="1"/>
  <c r="I457" i="10"/>
  <c r="J457" i="10" s="1"/>
  <c r="I458" i="10"/>
  <c r="J458" i="10" s="1"/>
  <c r="I459" i="10"/>
  <c r="J459" i="10" s="1"/>
  <c r="I460" i="10"/>
  <c r="J460" i="10" s="1"/>
  <c r="I461" i="10"/>
  <c r="J461" i="10" s="1"/>
  <c r="I462" i="10"/>
  <c r="J462" i="10" s="1"/>
  <c r="I463" i="10"/>
  <c r="J463" i="10" s="1"/>
  <c r="I464" i="10"/>
  <c r="J464" i="10" s="1"/>
  <c r="I465" i="10"/>
  <c r="J465" i="10" s="1"/>
  <c r="I466" i="10"/>
  <c r="J466" i="10" s="1"/>
  <c r="I467" i="10"/>
  <c r="J467" i="10" s="1"/>
  <c r="I468" i="10"/>
  <c r="J468" i="10" s="1"/>
  <c r="I469" i="10"/>
  <c r="J469" i="10" s="1"/>
  <c r="I470" i="10"/>
  <c r="J470" i="10" s="1"/>
  <c r="I471" i="10"/>
  <c r="J471" i="10" s="1"/>
  <c r="I472" i="10"/>
  <c r="J472" i="10" s="1"/>
  <c r="I473" i="10"/>
  <c r="J473" i="10" s="1"/>
  <c r="I474" i="10"/>
  <c r="J474" i="10" s="1"/>
  <c r="I475" i="10"/>
  <c r="J475" i="10" s="1"/>
  <c r="I476" i="10"/>
  <c r="J476" i="10" s="1"/>
  <c r="I477" i="10"/>
  <c r="J477" i="10" s="1"/>
  <c r="I478" i="10"/>
  <c r="J478" i="10" s="1"/>
  <c r="I479" i="10"/>
  <c r="J479" i="10" s="1"/>
  <c r="I480" i="10"/>
  <c r="J480" i="10" s="1"/>
  <c r="I481" i="10"/>
  <c r="J481" i="10" s="1"/>
  <c r="I482" i="10"/>
  <c r="J482" i="10" s="1"/>
  <c r="I483" i="10"/>
  <c r="I484" i="10"/>
  <c r="J484" i="10" s="1"/>
  <c r="I485" i="10"/>
  <c r="I486" i="10"/>
  <c r="I487" i="10"/>
  <c r="J487" i="10" s="1"/>
  <c r="I488" i="10"/>
  <c r="J488" i="10" s="1"/>
  <c r="I489" i="10"/>
  <c r="J489" i="10" s="1"/>
  <c r="I490" i="10"/>
  <c r="J490" i="10" s="1"/>
  <c r="I491" i="10"/>
  <c r="J491" i="10" s="1"/>
  <c r="I492" i="10"/>
  <c r="J492" i="10" s="1"/>
  <c r="I493" i="10"/>
  <c r="J493" i="10" s="1"/>
  <c r="I494" i="10"/>
  <c r="J494" i="10" s="1"/>
  <c r="I495" i="10"/>
  <c r="J495" i="10" s="1"/>
  <c r="I496" i="10"/>
  <c r="J496" i="10" s="1"/>
  <c r="I497" i="10"/>
  <c r="J497" i="10" s="1"/>
  <c r="I498" i="10"/>
  <c r="I499" i="10"/>
  <c r="J499" i="10" s="1"/>
  <c r="I500" i="10"/>
  <c r="J500" i="10" s="1"/>
  <c r="I501" i="10"/>
  <c r="J501" i="10" s="1"/>
  <c r="I502" i="10"/>
  <c r="J502" i="10" s="1"/>
  <c r="I503" i="10"/>
  <c r="J503" i="10" s="1"/>
  <c r="I504" i="10"/>
  <c r="J504" i="10" s="1"/>
  <c r="I505" i="10"/>
  <c r="J505" i="10" s="1"/>
  <c r="I506" i="10"/>
  <c r="J506" i="10" s="1"/>
  <c r="I507" i="10"/>
  <c r="J507" i="10" s="1"/>
  <c r="I508" i="10"/>
  <c r="J508" i="10" s="1"/>
  <c r="I509" i="10"/>
  <c r="I510" i="10"/>
  <c r="J510" i="10" s="1"/>
  <c r="I511" i="10"/>
  <c r="J511" i="10" s="1"/>
  <c r="I512" i="10"/>
  <c r="J512" i="10" s="1"/>
  <c r="I513" i="10"/>
  <c r="J513" i="10" s="1"/>
  <c r="I514" i="10"/>
  <c r="J514" i="10" s="1"/>
  <c r="I515" i="10"/>
  <c r="J515" i="10" s="1"/>
  <c r="I516" i="10"/>
  <c r="J516" i="10" s="1"/>
  <c r="I517" i="10"/>
  <c r="I518" i="10"/>
  <c r="I519" i="10"/>
  <c r="J519" i="10" s="1"/>
  <c r="I520" i="10"/>
  <c r="J520" i="10" s="1"/>
  <c r="I521" i="10"/>
  <c r="J521" i="10" s="1"/>
  <c r="I522" i="10"/>
  <c r="J522" i="10" s="1"/>
  <c r="I523" i="10"/>
  <c r="J523" i="10" s="1"/>
  <c r="I524" i="10"/>
  <c r="J524" i="10" s="1"/>
  <c r="I525" i="10"/>
  <c r="J525" i="10" s="1"/>
  <c r="I526" i="10"/>
  <c r="J526" i="10" s="1"/>
  <c r="I527" i="10"/>
  <c r="J527" i="10" s="1"/>
  <c r="I528" i="10"/>
  <c r="J528" i="10" s="1"/>
  <c r="I529" i="10"/>
  <c r="J529" i="10" s="1"/>
  <c r="I530" i="10"/>
  <c r="J530" i="10" s="1"/>
  <c r="I531" i="10"/>
  <c r="J531" i="10" s="1"/>
  <c r="I532" i="10"/>
  <c r="J532" i="10" s="1"/>
  <c r="I533" i="10"/>
  <c r="J533" i="10" s="1"/>
  <c r="I534" i="10"/>
  <c r="J534" i="10" s="1"/>
  <c r="I535" i="10"/>
  <c r="J535" i="10" s="1"/>
  <c r="I536" i="10"/>
  <c r="J536" i="10" s="1"/>
  <c r="I537" i="10"/>
  <c r="J537" i="10" s="1"/>
  <c r="I538" i="10"/>
  <c r="J538" i="10" s="1"/>
  <c r="I539" i="10"/>
  <c r="J539" i="10" s="1"/>
  <c r="I540" i="10"/>
  <c r="J540" i="10" s="1"/>
  <c r="I541" i="10"/>
  <c r="J541" i="10" s="1"/>
  <c r="I542" i="10"/>
  <c r="J542" i="10" s="1"/>
  <c r="I543" i="10"/>
  <c r="J543" i="10" s="1"/>
  <c r="I544" i="10"/>
  <c r="J544" i="10" s="1"/>
  <c r="I545" i="10"/>
  <c r="J545" i="10" s="1"/>
  <c r="I546" i="10"/>
  <c r="J546" i="10" s="1"/>
  <c r="I547" i="10"/>
  <c r="J547" i="10" s="1"/>
  <c r="I548" i="10"/>
  <c r="J548" i="10" s="1"/>
  <c r="I549" i="10"/>
  <c r="J549" i="10" s="1"/>
  <c r="I550" i="10"/>
  <c r="J550" i="10" s="1"/>
  <c r="I551" i="10"/>
  <c r="J551" i="10" s="1"/>
  <c r="I552" i="10"/>
  <c r="J552" i="10" s="1"/>
  <c r="I553" i="10"/>
  <c r="J553" i="10" s="1"/>
  <c r="I554" i="10"/>
  <c r="J554" i="10" s="1"/>
  <c r="I555" i="10"/>
  <c r="J555" i="10" s="1"/>
  <c r="I556" i="10"/>
  <c r="J556" i="10" s="1"/>
  <c r="I557" i="10"/>
  <c r="J557" i="10" s="1"/>
  <c r="I558" i="10"/>
  <c r="J558" i="10" s="1"/>
  <c r="I559" i="10"/>
  <c r="J559" i="10" s="1"/>
  <c r="I560" i="10"/>
  <c r="J560" i="10" s="1"/>
  <c r="I561" i="10"/>
  <c r="J561" i="10" s="1"/>
  <c r="I562" i="10"/>
  <c r="J562" i="10" s="1"/>
  <c r="I563" i="10"/>
  <c r="J563" i="10" s="1"/>
  <c r="I564" i="10"/>
  <c r="J564" i="10" s="1"/>
  <c r="I565" i="10"/>
  <c r="J565" i="10" s="1"/>
  <c r="I566" i="10"/>
  <c r="J566" i="10" s="1"/>
  <c r="I567" i="10"/>
  <c r="J567" i="10" s="1"/>
  <c r="I568" i="10"/>
  <c r="J568" i="10" s="1"/>
  <c r="I569" i="10"/>
  <c r="J569" i="10" s="1"/>
  <c r="I570" i="10"/>
  <c r="J570" i="10" s="1"/>
  <c r="I571" i="10"/>
  <c r="J571" i="10" s="1"/>
  <c r="I572" i="10"/>
  <c r="J572" i="10" s="1"/>
  <c r="I573" i="10"/>
  <c r="J573" i="10" s="1"/>
  <c r="I574" i="10"/>
  <c r="J574" i="10" s="1"/>
  <c r="I575" i="10"/>
  <c r="J575" i="10" s="1"/>
  <c r="I576" i="10"/>
  <c r="J576" i="10" s="1"/>
  <c r="I577" i="10"/>
  <c r="J577" i="10" s="1"/>
  <c r="I578" i="10"/>
  <c r="J578" i="10" s="1"/>
  <c r="I579" i="10"/>
  <c r="J579" i="10" s="1"/>
  <c r="I580" i="10"/>
  <c r="J580" i="10" s="1"/>
  <c r="I581" i="10"/>
  <c r="J581" i="10" s="1"/>
  <c r="I582" i="10"/>
  <c r="J582" i="10" s="1"/>
  <c r="I583" i="10"/>
  <c r="J583" i="10" s="1"/>
  <c r="I584" i="10"/>
  <c r="J584" i="10" s="1"/>
  <c r="I585" i="10"/>
  <c r="J585" i="10" s="1"/>
  <c r="I586" i="10"/>
  <c r="J586" i="10" s="1"/>
  <c r="I587" i="10"/>
  <c r="I588" i="10"/>
  <c r="J588" i="10" s="1"/>
  <c r="I589" i="10"/>
  <c r="J589" i="10" s="1"/>
  <c r="I590" i="10"/>
  <c r="J590" i="10" s="1"/>
  <c r="I591" i="10"/>
  <c r="J591" i="10" s="1"/>
  <c r="I592" i="10"/>
  <c r="J592" i="10" s="1"/>
  <c r="I593" i="10"/>
  <c r="I594" i="10"/>
  <c r="J594" i="10" s="1"/>
  <c r="I595" i="10"/>
  <c r="J595" i="10" s="1"/>
  <c r="I596" i="10"/>
  <c r="J596" i="10" s="1"/>
  <c r="I597" i="10"/>
  <c r="J597" i="10" s="1"/>
  <c r="I598" i="10"/>
  <c r="I599" i="10"/>
  <c r="J599" i="10" s="1"/>
  <c r="I600" i="10"/>
  <c r="J600" i="10" s="1"/>
  <c r="I601" i="10"/>
  <c r="I13" i="10"/>
  <c r="J13" i="10" s="1"/>
  <c r="I14" i="10"/>
  <c r="J14" i="10" s="1"/>
  <c r="I15" i="10"/>
  <c r="J15" i="10" s="1"/>
  <c r="I16" i="10"/>
  <c r="J16" i="10" s="1"/>
  <c r="I17" i="10"/>
  <c r="J17" i="10" s="1"/>
  <c r="I18" i="10"/>
  <c r="J18" i="10" s="1"/>
  <c r="I19" i="10"/>
  <c r="J19" i="10" s="1"/>
  <c r="I20" i="10"/>
  <c r="J20" i="10" s="1"/>
  <c r="I22" i="10"/>
  <c r="J22" i="10" s="1"/>
  <c r="I11" i="10"/>
  <c r="I3" i="14"/>
  <c r="E5" i="13"/>
  <c r="E3" i="13"/>
  <c r="H5" i="12"/>
  <c r="K9" i="4"/>
  <c r="M9" i="4"/>
  <c r="L9" i="4"/>
  <c r="J11" i="10" l="1"/>
  <c r="L24" i="11"/>
  <c r="L25" i="11" s="1"/>
  <c r="N24" i="11"/>
  <c r="N25" i="11" s="1"/>
  <c r="M24" i="11"/>
  <c r="M25" i="11" s="1"/>
  <c r="L602" i="10"/>
  <c r="M602" i="10"/>
  <c r="L605" i="10"/>
  <c r="M605" i="10"/>
  <c r="K553" i="10"/>
  <c r="K520" i="10"/>
  <c r="K43" i="10"/>
  <c r="K601" i="10"/>
  <c r="K316" i="10"/>
  <c r="J284" i="10"/>
  <c r="K317" i="10" s="1"/>
  <c r="K282" i="10"/>
  <c r="J240" i="10"/>
  <c r="K283" i="10" s="1"/>
  <c r="K115" i="10"/>
  <c r="J76" i="10"/>
  <c r="K116" i="10" s="1"/>
  <c r="J392" i="10"/>
  <c r="K429" i="10" s="1"/>
  <c r="K428" i="10"/>
  <c r="K519" i="10"/>
  <c r="K600" i="10"/>
  <c r="K465" i="10"/>
  <c r="J318" i="10"/>
  <c r="K351" i="10" s="1"/>
  <c r="K350" i="10"/>
  <c r="J190" i="10"/>
  <c r="K239" i="10" s="1"/>
  <c r="K238" i="10"/>
  <c r="K188" i="10"/>
  <c r="J146" i="10"/>
  <c r="K189" i="10" s="1"/>
  <c r="I602" i="10"/>
  <c r="J430" i="10"/>
  <c r="K466" i="10" s="1"/>
  <c r="K390" i="10"/>
  <c r="J352" i="10"/>
  <c r="K391" i="10" s="1"/>
  <c r="J44" i="10"/>
  <c r="K75" i="10" s="1"/>
  <c r="K74" i="10"/>
  <c r="K42" i="10"/>
  <c r="K552" i="10"/>
  <c r="K144" i="10"/>
  <c r="J117" i="10"/>
  <c r="K145" i="10" s="1"/>
  <c r="Q8" i="15"/>
  <c r="Q7" i="15"/>
  <c r="R7" i="15" s="1"/>
  <c r="Q6" i="15"/>
  <c r="R6" i="15" s="1"/>
  <c r="R5" i="15"/>
  <c r="Q5" i="15"/>
  <c r="Q4" i="15"/>
  <c r="R4" i="15" s="1"/>
  <c r="Q3" i="15"/>
  <c r="R3" i="15" s="1"/>
  <c r="S3" i="15" s="1"/>
  <c r="K604" i="10" l="1"/>
  <c r="K602" i="10"/>
  <c r="S4" i="15"/>
  <c r="S5" i="15" s="1"/>
  <c r="S6" i="15" s="1"/>
  <c r="S7" i="15" s="1"/>
  <c r="K7" i="14" l="1"/>
  <c r="J7" i="14"/>
  <c r="I7" i="14"/>
  <c r="H7" i="14"/>
  <c r="K6" i="14"/>
  <c r="J6" i="14"/>
  <c r="I6" i="14"/>
  <c r="H6" i="14"/>
  <c r="K5" i="14"/>
  <c r="J5" i="14"/>
  <c r="I5" i="14"/>
  <c r="H5" i="14"/>
  <c r="K4" i="14"/>
  <c r="J4" i="14"/>
  <c r="I4" i="14"/>
  <c r="H4" i="14"/>
  <c r="K3" i="14"/>
  <c r="K8" i="14" s="1"/>
  <c r="L5" i="14" s="1"/>
  <c r="J3" i="14"/>
  <c r="H3" i="14"/>
  <c r="M2365" i="13"/>
  <c r="K2365" i="13"/>
  <c r="I2365" i="13"/>
  <c r="G2365" i="13"/>
  <c r="E2365" i="13"/>
  <c r="M2364" i="13"/>
  <c r="K2364" i="13"/>
  <c r="I2364" i="13"/>
  <c r="G2364" i="13"/>
  <c r="E2364" i="13"/>
  <c r="M2363" i="13"/>
  <c r="K2363" i="13"/>
  <c r="I2363" i="13"/>
  <c r="G2363" i="13"/>
  <c r="E2363" i="13"/>
  <c r="M2362" i="13"/>
  <c r="K2362" i="13"/>
  <c r="I2362" i="13"/>
  <c r="G2362" i="13"/>
  <c r="E2362" i="13"/>
  <c r="M2361" i="13"/>
  <c r="K2361" i="13"/>
  <c r="I2361" i="13"/>
  <c r="G2361" i="13"/>
  <c r="E2361" i="13"/>
  <c r="M2360" i="13"/>
  <c r="K2360" i="13"/>
  <c r="I2360" i="13"/>
  <c r="G2360" i="13"/>
  <c r="E2360" i="13"/>
  <c r="M2359" i="13"/>
  <c r="K2359" i="13"/>
  <c r="I2359" i="13"/>
  <c r="G2359" i="13"/>
  <c r="E2359" i="13"/>
  <c r="M2358" i="13"/>
  <c r="K2358" i="13"/>
  <c r="I2358" i="13"/>
  <c r="G2358" i="13"/>
  <c r="E2358" i="13"/>
  <c r="M2357" i="13"/>
  <c r="K2357" i="13"/>
  <c r="I2357" i="13"/>
  <c r="G2357" i="13"/>
  <c r="E2357" i="13"/>
  <c r="M2356" i="13"/>
  <c r="K2356" i="13"/>
  <c r="I2356" i="13"/>
  <c r="G2356" i="13"/>
  <c r="E2356" i="13"/>
  <c r="M2355" i="13"/>
  <c r="K2355" i="13"/>
  <c r="I2355" i="13"/>
  <c r="G2355" i="13"/>
  <c r="E2355" i="13"/>
  <c r="M2354" i="13"/>
  <c r="K2354" i="13"/>
  <c r="I2354" i="13"/>
  <c r="G2354" i="13"/>
  <c r="E2354" i="13"/>
  <c r="M2353" i="13"/>
  <c r="K2353" i="13"/>
  <c r="I2353" i="13"/>
  <c r="G2353" i="13"/>
  <c r="E2353" i="13"/>
  <c r="M2352" i="13"/>
  <c r="K2352" i="13"/>
  <c r="I2352" i="13"/>
  <c r="G2352" i="13"/>
  <c r="E2352" i="13"/>
  <c r="M2351" i="13"/>
  <c r="K2351" i="13"/>
  <c r="I2351" i="13"/>
  <c r="G2351" i="13"/>
  <c r="E2351" i="13"/>
  <c r="M2350" i="13"/>
  <c r="K2350" i="13"/>
  <c r="I2350" i="13"/>
  <c r="G2350" i="13"/>
  <c r="E2350" i="13"/>
  <c r="M2349" i="13"/>
  <c r="K2349" i="13"/>
  <c r="I2349" i="13"/>
  <c r="G2349" i="13"/>
  <c r="E2349" i="13"/>
  <c r="M2348" i="13"/>
  <c r="K2348" i="13"/>
  <c r="I2348" i="13"/>
  <c r="G2348" i="13"/>
  <c r="E2348" i="13"/>
  <c r="M2347" i="13"/>
  <c r="K2347" i="13"/>
  <c r="I2347" i="13"/>
  <c r="G2347" i="13"/>
  <c r="E2347" i="13"/>
  <c r="M2346" i="13"/>
  <c r="K2346" i="13"/>
  <c r="I2346" i="13"/>
  <c r="G2346" i="13"/>
  <c r="E2346" i="13"/>
  <c r="M2345" i="13"/>
  <c r="K2345" i="13"/>
  <c r="I2345" i="13"/>
  <c r="G2345" i="13"/>
  <c r="E2345" i="13"/>
  <c r="M2344" i="13"/>
  <c r="K2344" i="13"/>
  <c r="I2344" i="13"/>
  <c r="G2344" i="13"/>
  <c r="E2344" i="13"/>
  <c r="M2343" i="13"/>
  <c r="K2343" i="13"/>
  <c r="I2343" i="13"/>
  <c r="G2343" i="13"/>
  <c r="E2343" i="13"/>
  <c r="M2342" i="13"/>
  <c r="K2342" i="13"/>
  <c r="I2342" i="13"/>
  <c r="G2342" i="13"/>
  <c r="E2342" i="13"/>
  <c r="M2341" i="13"/>
  <c r="K2341" i="13"/>
  <c r="I2341" i="13"/>
  <c r="G2341" i="13"/>
  <c r="E2341" i="13"/>
  <c r="M2340" i="13"/>
  <c r="K2340" i="13"/>
  <c r="I2340" i="13"/>
  <c r="G2340" i="13"/>
  <c r="E2340" i="13"/>
  <c r="M2339" i="13"/>
  <c r="K2339" i="13"/>
  <c r="I2339" i="13"/>
  <c r="G2339" i="13"/>
  <c r="E2339" i="13"/>
  <c r="M2338" i="13"/>
  <c r="K2338" i="13"/>
  <c r="I2338" i="13"/>
  <c r="G2338" i="13"/>
  <c r="E2338" i="13"/>
  <c r="M2337" i="13"/>
  <c r="K2337" i="13"/>
  <c r="I2337" i="13"/>
  <c r="G2337" i="13"/>
  <c r="E2337" i="13"/>
  <c r="M2336" i="13"/>
  <c r="K2336" i="13"/>
  <c r="I2336" i="13"/>
  <c r="G2336" i="13"/>
  <c r="E2336" i="13"/>
  <c r="M2335" i="13"/>
  <c r="K2335" i="13"/>
  <c r="I2335" i="13"/>
  <c r="G2335" i="13"/>
  <c r="E2335" i="13"/>
  <c r="M2334" i="13"/>
  <c r="K2334" i="13"/>
  <c r="I2334" i="13"/>
  <c r="G2334" i="13"/>
  <c r="E2334" i="13"/>
  <c r="M2333" i="13"/>
  <c r="K2333" i="13"/>
  <c r="I2333" i="13"/>
  <c r="G2333" i="13"/>
  <c r="E2333" i="13"/>
  <c r="M2332" i="13"/>
  <c r="K2332" i="13"/>
  <c r="I2332" i="13"/>
  <c r="G2332" i="13"/>
  <c r="E2332" i="13"/>
  <c r="M2331" i="13"/>
  <c r="K2331" i="13"/>
  <c r="I2331" i="13"/>
  <c r="G2331" i="13"/>
  <c r="E2331" i="13"/>
  <c r="M2330" i="13"/>
  <c r="K2330" i="13"/>
  <c r="I2330" i="13"/>
  <c r="G2330" i="13"/>
  <c r="E2330" i="13"/>
  <c r="M2329" i="13"/>
  <c r="K2329" i="13"/>
  <c r="I2329" i="13"/>
  <c r="G2329" i="13"/>
  <c r="E2329" i="13"/>
  <c r="M2328" i="13"/>
  <c r="K2328" i="13"/>
  <c r="I2328" i="13"/>
  <c r="G2328" i="13"/>
  <c r="E2328" i="13"/>
  <c r="M2327" i="13"/>
  <c r="K2327" i="13"/>
  <c r="I2327" i="13"/>
  <c r="G2327" i="13"/>
  <c r="E2327" i="13"/>
  <c r="M2326" i="13"/>
  <c r="K2326" i="13"/>
  <c r="I2326" i="13"/>
  <c r="G2326" i="13"/>
  <c r="E2326" i="13"/>
  <c r="M2325" i="13"/>
  <c r="K2325" i="13"/>
  <c r="I2325" i="13"/>
  <c r="G2325" i="13"/>
  <c r="E2325" i="13"/>
  <c r="M2324" i="13"/>
  <c r="K2324" i="13"/>
  <c r="I2324" i="13"/>
  <c r="G2324" i="13"/>
  <c r="E2324" i="13"/>
  <c r="M2323" i="13"/>
  <c r="K2323" i="13"/>
  <c r="I2323" i="13"/>
  <c r="G2323" i="13"/>
  <c r="E2323" i="13"/>
  <c r="M2322" i="13"/>
  <c r="K2322" i="13"/>
  <c r="I2322" i="13"/>
  <c r="G2322" i="13"/>
  <c r="E2322" i="13"/>
  <c r="M2321" i="13"/>
  <c r="K2321" i="13"/>
  <c r="I2321" i="13"/>
  <c r="G2321" i="13"/>
  <c r="E2321" i="13"/>
  <c r="M2320" i="13"/>
  <c r="K2320" i="13"/>
  <c r="I2320" i="13"/>
  <c r="G2320" i="13"/>
  <c r="E2320" i="13"/>
  <c r="M2319" i="13"/>
  <c r="K2319" i="13"/>
  <c r="I2319" i="13"/>
  <c r="G2319" i="13"/>
  <c r="E2319" i="13"/>
  <c r="M2318" i="13"/>
  <c r="K2318" i="13"/>
  <c r="I2318" i="13"/>
  <c r="G2318" i="13"/>
  <c r="E2318" i="13"/>
  <c r="M2317" i="13"/>
  <c r="K2317" i="13"/>
  <c r="I2317" i="13"/>
  <c r="G2317" i="13"/>
  <c r="E2317" i="13"/>
  <c r="M2316" i="13"/>
  <c r="K2316" i="13"/>
  <c r="I2316" i="13"/>
  <c r="G2316" i="13"/>
  <c r="E2316" i="13"/>
  <c r="M2315" i="13"/>
  <c r="K2315" i="13"/>
  <c r="I2315" i="13"/>
  <c r="G2315" i="13"/>
  <c r="E2315" i="13"/>
  <c r="M2314" i="13"/>
  <c r="K2314" i="13"/>
  <c r="I2314" i="13"/>
  <c r="G2314" i="13"/>
  <c r="E2314" i="13"/>
  <c r="M2313" i="13"/>
  <c r="K2313" i="13"/>
  <c r="I2313" i="13"/>
  <c r="G2313" i="13"/>
  <c r="E2313" i="13"/>
  <c r="M2312" i="13"/>
  <c r="K2312" i="13"/>
  <c r="I2312" i="13"/>
  <c r="G2312" i="13"/>
  <c r="E2312" i="13"/>
  <c r="M2311" i="13"/>
  <c r="K2311" i="13"/>
  <c r="I2311" i="13"/>
  <c r="G2311" i="13"/>
  <c r="E2311" i="13"/>
  <c r="M2310" i="13"/>
  <c r="K2310" i="13"/>
  <c r="I2310" i="13"/>
  <c r="G2310" i="13"/>
  <c r="E2310" i="13"/>
  <c r="M2309" i="13"/>
  <c r="K2309" i="13"/>
  <c r="I2309" i="13"/>
  <c r="G2309" i="13"/>
  <c r="E2309" i="13"/>
  <c r="M2308" i="13"/>
  <c r="K2308" i="13"/>
  <c r="I2308" i="13"/>
  <c r="G2308" i="13"/>
  <c r="E2308" i="13"/>
  <c r="M2307" i="13"/>
  <c r="K2307" i="13"/>
  <c r="I2307" i="13"/>
  <c r="G2307" i="13"/>
  <c r="E2307" i="13"/>
  <c r="M2306" i="13"/>
  <c r="K2306" i="13"/>
  <c r="I2306" i="13"/>
  <c r="G2306" i="13"/>
  <c r="E2306" i="13"/>
  <c r="M2305" i="13"/>
  <c r="K2305" i="13"/>
  <c r="I2305" i="13"/>
  <c r="G2305" i="13"/>
  <c r="E2305" i="13"/>
  <c r="M2304" i="13"/>
  <c r="K2304" i="13"/>
  <c r="I2304" i="13"/>
  <c r="G2304" i="13"/>
  <c r="E2304" i="13"/>
  <c r="M2303" i="13"/>
  <c r="K2303" i="13"/>
  <c r="I2303" i="13"/>
  <c r="G2303" i="13"/>
  <c r="E2303" i="13"/>
  <c r="M2302" i="13"/>
  <c r="K2302" i="13"/>
  <c r="I2302" i="13"/>
  <c r="G2302" i="13"/>
  <c r="E2302" i="13"/>
  <c r="M2301" i="13"/>
  <c r="K2301" i="13"/>
  <c r="I2301" i="13"/>
  <c r="G2301" i="13"/>
  <c r="E2301" i="13"/>
  <c r="M2300" i="13"/>
  <c r="K2300" i="13"/>
  <c r="I2300" i="13"/>
  <c r="G2300" i="13"/>
  <c r="E2300" i="13"/>
  <c r="M2299" i="13"/>
  <c r="K2299" i="13"/>
  <c r="I2299" i="13"/>
  <c r="G2299" i="13"/>
  <c r="E2299" i="13"/>
  <c r="M2298" i="13"/>
  <c r="K2298" i="13"/>
  <c r="I2298" i="13"/>
  <c r="G2298" i="13"/>
  <c r="E2298" i="13"/>
  <c r="M2297" i="13"/>
  <c r="K2297" i="13"/>
  <c r="I2297" i="13"/>
  <c r="G2297" i="13"/>
  <c r="E2297" i="13"/>
  <c r="M2296" i="13"/>
  <c r="K2296" i="13"/>
  <c r="I2296" i="13"/>
  <c r="G2296" i="13"/>
  <c r="E2296" i="13"/>
  <c r="M2295" i="13"/>
  <c r="K2295" i="13"/>
  <c r="I2295" i="13"/>
  <c r="G2295" i="13"/>
  <c r="E2295" i="13"/>
  <c r="M2294" i="13"/>
  <c r="K2294" i="13"/>
  <c r="I2294" i="13"/>
  <c r="G2294" i="13"/>
  <c r="E2294" i="13"/>
  <c r="M2293" i="13"/>
  <c r="K2293" i="13"/>
  <c r="I2293" i="13"/>
  <c r="G2293" i="13"/>
  <c r="E2293" i="13"/>
  <c r="M2292" i="13"/>
  <c r="K2292" i="13"/>
  <c r="I2292" i="13"/>
  <c r="G2292" i="13"/>
  <c r="E2292" i="13"/>
  <c r="M2291" i="13"/>
  <c r="K2291" i="13"/>
  <c r="I2291" i="13"/>
  <c r="G2291" i="13"/>
  <c r="E2291" i="13"/>
  <c r="M2290" i="13"/>
  <c r="K2290" i="13"/>
  <c r="I2290" i="13"/>
  <c r="G2290" i="13"/>
  <c r="E2290" i="13"/>
  <c r="M2289" i="13"/>
  <c r="K2289" i="13"/>
  <c r="I2289" i="13"/>
  <c r="G2289" i="13"/>
  <c r="E2289" i="13"/>
  <c r="M2288" i="13"/>
  <c r="K2288" i="13"/>
  <c r="I2288" i="13"/>
  <c r="G2288" i="13"/>
  <c r="E2288" i="13"/>
  <c r="M2287" i="13"/>
  <c r="K2287" i="13"/>
  <c r="I2287" i="13"/>
  <c r="G2287" i="13"/>
  <c r="E2287" i="13"/>
  <c r="M2286" i="13"/>
  <c r="K2286" i="13"/>
  <c r="I2286" i="13"/>
  <c r="G2286" i="13"/>
  <c r="E2286" i="13"/>
  <c r="M2285" i="13"/>
  <c r="K2285" i="13"/>
  <c r="I2285" i="13"/>
  <c r="G2285" i="13"/>
  <c r="E2285" i="13"/>
  <c r="M2284" i="13"/>
  <c r="K2284" i="13"/>
  <c r="I2284" i="13"/>
  <c r="G2284" i="13"/>
  <c r="E2284" i="13"/>
  <c r="M2283" i="13"/>
  <c r="K2283" i="13"/>
  <c r="I2283" i="13"/>
  <c r="G2283" i="13"/>
  <c r="E2283" i="13"/>
  <c r="M2282" i="13"/>
  <c r="K2282" i="13"/>
  <c r="I2282" i="13"/>
  <c r="G2282" i="13"/>
  <c r="E2282" i="13"/>
  <c r="M2281" i="13"/>
  <c r="K2281" i="13"/>
  <c r="I2281" i="13"/>
  <c r="G2281" i="13"/>
  <c r="E2281" i="13"/>
  <c r="M2280" i="13"/>
  <c r="K2280" i="13"/>
  <c r="I2280" i="13"/>
  <c r="G2280" i="13"/>
  <c r="E2280" i="13"/>
  <c r="M2279" i="13"/>
  <c r="K2279" i="13"/>
  <c r="I2279" i="13"/>
  <c r="G2279" i="13"/>
  <c r="E2279" i="13"/>
  <c r="M2278" i="13"/>
  <c r="K2278" i="13"/>
  <c r="I2278" i="13"/>
  <c r="G2278" i="13"/>
  <c r="E2278" i="13"/>
  <c r="M2277" i="13"/>
  <c r="K2277" i="13"/>
  <c r="I2277" i="13"/>
  <c r="G2277" i="13"/>
  <c r="E2277" i="13"/>
  <c r="M2276" i="13"/>
  <c r="K2276" i="13"/>
  <c r="I2276" i="13"/>
  <c r="G2276" i="13"/>
  <c r="E2276" i="13"/>
  <c r="M2275" i="13"/>
  <c r="K2275" i="13"/>
  <c r="I2275" i="13"/>
  <c r="G2275" i="13"/>
  <c r="E2275" i="13"/>
  <c r="M2274" i="13"/>
  <c r="K2274" i="13"/>
  <c r="I2274" i="13"/>
  <c r="G2274" i="13"/>
  <c r="E2274" i="13"/>
  <c r="M2273" i="13"/>
  <c r="K2273" i="13"/>
  <c r="I2273" i="13"/>
  <c r="G2273" i="13"/>
  <c r="E2273" i="13"/>
  <c r="M2272" i="13"/>
  <c r="K2272" i="13"/>
  <c r="I2272" i="13"/>
  <c r="G2272" i="13"/>
  <c r="E2272" i="13"/>
  <c r="M2271" i="13"/>
  <c r="K2271" i="13"/>
  <c r="I2271" i="13"/>
  <c r="G2271" i="13"/>
  <c r="E2271" i="13"/>
  <c r="M2270" i="13"/>
  <c r="K2270" i="13"/>
  <c r="I2270" i="13"/>
  <c r="G2270" i="13"/>
  <c r="E2270" i="13"/>
  <c r="M2269" i="13"/>
  <c r="K2269" i="13"/>
  <c r="I2269" i="13"/>
  <c r="G2269" i="13"/>
  <c r="E2269" i="13"/>
  <c r="M2268" i="13"/>
  <c r="K2268" i="13"/>
  <c r="I2268" i="13"/>
  <c r="G2268" i="13"/>
  <c r="E2268" i="13"/>
  <c r="M2267" i="13"/>
  <c r="K2267" i="13"/>
  <c r="I2267" i="13"/>
  <c r="G2267" i="13"/>
  <c r="E2267" i="13"/>
  <c r="M2266" i="13"/>
  <c r="K2266" i="13"/>
  <c r="I2266" i="13"/>
  <c r="G2266" i="13"/>
  <c r="E2266" i="13"/>
  <c r="M2265" i="13"/>
  <c r="K2265" i="13"/>
  <c r="I2265" i="13"/>
  <c r="G2265" i="13"/>
  <c r="E2265" i="13"/>
  <c r="M2264" i="13"/>
  <c r="K2264" i="13"/>
  <c r="I2264" i="13"/>
  <c r="G2264" i="13"/>
  <c r="E2264" i="13"/>
  <c r="M2263" i="13"/>
  <c r="K2263" i="13"/>
  <c r="I2263" i="13"/>
  <c r="G2263" i="13"/>
  <c r="E2263" i="13"/>
  <c r="M2262" i="13"/>
  <c r="K2262" i="13"/>
  <c r="I2262" i="13"/>
  <c r="G2262" i="13"/>
  <c r="E2262" i="13"/>
  <c r="M2261" i="13"/>
  <c r="K2261" i="13"/>
  <c r="I2261" i="13"/>
  <c r="G2261" i="13"/>
  <c r="E2261" i="13"/>
  <c r="M2260" i="13"/>
  <c r="K2260" i="13"/>
  <c r="I2260" i="13"/>
  <c r="G2260" i="13"/>
  <c r="E2260" i="13"/>
  <c r="M2259" i="13"/>
  <c r="K2259" i="13"/>
  <c r="I2259" i="13"/>
  <c r="G2259" i="13"/>
  <c r="E2259" i="13"/>
  <c r="M2258" i="13"/>
  <c r="K2258" i="13"/>
  <c r="I2258" i="13"/>
  <c r="G2258" i="13"/>
  <c r="E2258" i="13"/>
  <c r="M2257" i="13"/>
  <c r="K2257" i="13"/>
  <c r="I2257" i="13"/>
  <c r="G2257" i="13"/>
  <c r="E2257" i="13"/>
  <c r="M2256" i="13"/>
  <c r="K2256" i="13"/>
  <c r="I2256" i="13"/>
  <c r="G2256" i="13"/>
  <c r="E2256" i="13"/>
  <c r="M2255" i="13"/>
  <c r="K2255" i="13"/>
  <c r="I2255" i="13"/>
  <c r="G2255" i="13"/>
  <c r="E2255" i="13"/>
  <c r="M2254" i="13"/>
  <c r="K2254" i="13"/>
  <c r="I2254" i="13"/>
  <c r="G2254" i="13"/>
  <c r="E2254" i="13"/>
  <c r="M2253" i="13"/>
  <c r="K2253" i="13"/>
  <c r="I2253" i="13"/>
  <c r="G2253" i="13"/>
  <c r="E2253" i="13"/>
  <c r="M2252" i="13"/>
  <c r="K2252" i="13"/>
  <c r="I2252" i="13"/>
  <c r="G2252" i="13"/>
  <c r="E2252" i="13"/>
  <c r="M2251" i="13"/>
  <c r="K2251" i="13"/>
  <c r="I2251" i="13"/>
  <c r="G2251" i="13"/>
  <c r="E2251" i="13"/>
  <c r="M2250" i="13"/>
  <c r="K2250" i="13"/>
  <c r="I2250" i="13"/>
  <c r="G2250" i="13"/>
  <c r="E2250" i="13"/>
  <c r="M2249" i="13"/>
  <c r="K2249" i="13"/>
  <c r="I2249" i="13"/>
  <c r="G2249" i="13"/>
  <c r="E2249" i="13"/>
  <c r="M2248" i="13"/>
  <c r="K2248" i="13"/>
  <c r="I2248" i="13"/>
  <c r="G2248" i="13"/>
  <c r="E2248" i="13"/>
  <c r="M2247" i="13"/>
  <c r="K2247" i="13"/>
  <c r="I2247" i="13"/>
  <c r="G2247" i="13"/>
  <c r="E2247" i="13"/>
  <c r="M2246" i="13"/>
  <c r="K2246" i="13"/>
  <c r="I2246" i="13"/>
  <c r="G2246" i="13"/>
  <c r="E2246" i="13"/>
  <c r="M2245" i="13"/>
  <c r="K2245" i="13"/>
  <c r="I2245" i="13"/>
  <c r="G2245" i="13"/>
  <c r="E2245" i="13"/>
  <c r="M2244" i="13"/>
  <c r="K2244" i="13"/>
  <c r="I2244" i="13"/>
  <c r="G2244" i="13"/>
  <c r="E2244" i="13"/>
  <c r="M2243" i="13"/>
  <c r="K2243" i="13"/>
  <c r="I2243" i="13"/>
  <c r="G2243" i="13"/>
  <c r="E2243" i="13"/>
  <c r="M2242" i="13"/>
  <c r="K2242" i="13"/>
  <c r="I2242" i="13"/>
  <c r="G2242" i="13"/>
  <c r="E2242" i="13"/>
  <c r="M2241" i="13"/>
  <c r="K2241" i="13"/>
  <c r="I2241" i="13"/>
  <c r="G2241" i="13"/>
  <c r="E2241" i="13"/>
  <c r="M2240" i="13"/>
  <c r="K2240" i="13"/>
  <c r="I2240" i="13"/>
  <c r="G2240" i="13"/>
  <c r="E2240" i="13"/>
  <c r="M2239" i="13"/>
  <c r="K2239" i="13"/>
  <c r="I2239" i="13"/>
  <c r="G2239" i="13"/>
  <c r="E2239" i="13"/>
  <c r="M2238" i="13"/>
  <c r="K2238" i="13"/>
  <c r="I2238" i="13"/>
  <c r="G2238" i="13"/>
  <c r="E2238" i="13"/>
  <c r="M2237" i="13"/>
  <c r="K2237" i="13"/>
  <c r="I2237" i="13"/>
  <c r="G2237" i="13"/>
  <c r="E2237" i="13"/>
  <c r="M2236" i="13"/>
  <c r="K2236" i="13"/>
  <c r="I2236" i="13"/>
  <c r="G2236" i="13"/>
  <c r="E2236" i="13"/>
  <c r="M2235" i="13"/>
  <c r="K2235" i="13"/>
  <c r="I2235" i="13"/>
  <c r="G2235" i="13"/>
  <c r="E2235" i="13"/>
  <c r="M2234" i="13"/>
  <c r="K2234" i="13"/>
  <c r="I2234" i="13"/>
  <c r="G2234" i="13"/>
  <c r="E2234" i="13"/>
  <c r="M2233" i="13"/>
  <c r="K2233" i="13"/>
  <c r="I2233" i="13"/>
  <c r="G2233" i="13"/>
  <c r="E2233" i="13"/>
  <c r="M2232" i="13"/>
  <c r="K2232" i="13"/>
  <c r="I2232" i="13"/>
  <c r="G2232" i="13"/>
  <c r="E2232" i="13"/>
  <c r="M2231" i="13"/>
  <c r="K2231" i="13"/>
  <c r="I2231" i="13"/>
  <c r="G2231" i="13"/>
  <c r="E2231" i="13"/>
  <c r="M2230" i="13"/>
  <c r="K2230" i="13"/>
  <c r="I2230" i="13"/>
  <c r="G2230" i="13"/>
  <c r="E2230" i="13"/>
  <c r="M2229" i="13"/>
  <c r="K2229" i="13"/>
  <c r="I2229" i="13"/>
  <c r="G2229" i="13"/>
  <c r="E2229" i="13"/>
  <c r="M2228" i="13"/>
  <c r="K2228" i="13"/>
  <c r="I2228" i="13"/>
  <c r="G2228" i="13"/>
  <c r="E2228" i="13"/>
  <c r="M2227" i="13"/>
  <c r="K2227" i="13"/>
  <c r="I2227" i="13"/>
  <c r="G2227" i="13"/>
  <c r="E2227" i="13"/>
  <c r="M2226" i="13"/>
  <c r="K2226" i="13"/>
  <c r="I2226" i="13"/>
  <c r="G2226" i="13"/>
  <c r="E2226" i="13"/>
  <c r="M2225" i="13"/>
  <c r="K2225" i="13"/>
  <c r="I2225" i="13"/>
  <c r="G2225" i="13"/>
  <c r="E2225" i="13"/>
  <c r="M2224" i="13"/>
  <c r="K2224" i="13"/>
  <c r="I2224" i="13"/>
  <c r="G2224" i="13"/>
  <c r="E2224" i="13"/>
  <c r="M2223" i="13"/>
  <c r="K2223" i="13"/>
  <c r="I2223" i="13"/>
  <c r="G2223" i="13"/>
  <c r="E2223" i="13"/>
  <c r="M2222" i="13"/>
  <c r="K2222" i="13"/>
  <c r="I2222" i="13"/>
  <c r="G2222" i="13"/>
  <c r="E2222" i="13"/>
  <c r="M2221" i="13"/>
  <c r="K2221" i="13"/>
  <c r="I2221" i="13"/>
  <c r="G2221" i="13"/>
  <c r="E2221" i="13"/>
  <c r="M2220" i="13"/>
  <c r="K2220" i="13"/>
  <c r="I2220" i="13"/>
  <c r="G2220" i="13"/>
  <c r="E2220" i="13"/>
  <c r="M2219" i="13"/>
  <c r="K2219" i="13"/>
  <c r="I2219" i="13"/>
  <c r="G2219" i="13"/>
  <c r="E2219" i="13"/>
  <c r="M2218" i="13"/>
  <c r="K2218" i="13"/>
  <c r="I2218" i="13"/>
  <c r="G2218" i="13"/>
  <c r="E2218" i="13"/>
  <c r="M2217" i="13"/>
  <c r="K2217" i="13"/>
  <c r="I2217" i="13"/>
  <c r="G2217" i="13"/>
  <c r="E2217" i="13"/>
  <c r="M2216" i="13"/>
  <c r="K2216" i="13"/>
  <c r="I2216" i="13"/>
  <c r="G2216" i="13"/>
  <c r="E2216" i="13"/>
  <c r="M2215" i="13"/>
  <c r="K2215" i="13"/>
  <c r="I2215" i="13"/>
  <c r="G2215" i="13"/>
  <c r="E2215" i="13"/>
  <c r="M2214" i="13"/>
  <c r="K2214" i="13"/>
  <c r="I2214" i="13"/>
  <c r="G2214" i="13"/>
  <c r="E2214" i="13"/>
  <c r="M2213" i="13"/>
  <c r="K2213" i="13"/>
  <c r="I2213" i="13"/>
  <c r="G2213" i="13"/>
  <c r="E2213" i="13"/>
  <c r="M2212" i="13"/>
  <c r="K2212" i="13"/>
  <c r="I2212" i="13"/>
  <c r="G2212" i="13"/>
  <c r="E2212" i="13"/>
  <c r="M2211" i="13"/>
  <c r="K2211" i="13"/>
  <c r="I2211" i="13"/>
  <c r="G2211" i="13"/>
  <c r="E2211" i="13"/>
  <c r="M2210" i="13"/>
  <c r="K2210" i="13"/>
  <c r="I2210" i="13"/>
  <c r="G2210" i="13"/>
  <c r="E2210" i="13"/>
  <c r="M2209" i="13"/>
  <c r="K2209" i="13"/>
  <c r="I2209" i="13"/>
  <c r="G2209" i="13"/>
  <c r="E2209" i="13"/>
  <c r="M2208" i="13"/>
  <c r="K2208" i="13"/>
  <c r="I2208" i="13"/>
  <c r="G2208" i="13"/>
  <c r="E2208" i="13"/>
  <c r="M2207" i="13"/>
  <c r="K2207" i="13"/>
  <c r="I2207" i="13"/>
  <c r="G2207" i="13"/>
  <c r="E2207" i="13"/>
  <c r="M2206" i="13"/>
  <c r="K2206" i="13"/>
  <c r="I2206" i="13"/>
  <c r="G2206" i="13"/>
  <c r="E2206" i="13"/>
  <c r="M2205" i="13"/>
  <c r="K2205" i="13"/>
  <c r="I2205" i="13"/>
  <c r="G2205" i="13"/>
  <c r="E2205" i="13"/>
  <c r="M2204" i="13"/>
  <c r="K2204" i="13"/>
  <c r="I2204" i="13"/>
  <c r="G2204" i="13"/>
  <c r="E2204" i="13"/>
  <c r="M2203" i="13"/>
  <c r="K2203" i="13"/>
  <c r="I2203" i="13"/>
  <c r="G2203" i="13"/>
  <c r="E2203" i="13"/>
  <c r="M2202" i="13"/>
  <c r="K2202" i="13"/>
  <c r="I2202" i="13"/>
  <c r="G2202" i="13"/>
  <c r="E2202" i="13"/>
  <c r="M2201" i="13"/>
  <c r="K2201" i="13"/>
  <c r="I2201" i="13"/>
  <c r="G2201" i="13"/>
  <c r="E2201" i="13"/>
  <c r="M2200" i="13"/>
  <c r="K2200" i="13"/>
  <c r="I2200" i="13"/>
  <c r="G2200" i="13"/>
  <c r="E2200" i="13"/>
  <c r="M2199" i="13"/>
  <c r="K2199" i="13"/>
  <c r="I2199" i="13"/>
  <c r="G2199" i="13"/>
  <c r="E2199" i="13"/>
  <c r="M2198" i="13"/>
  <c r="K2198" i="13"/>
  <c r="I2198" i="13"/>
  <c r="G2198" i="13"/>
  <c r="E2198" i="13"/>
  <c r="M2197" i="13"/>
  <c r="K2197" i="13"/>
  <c r="I2197" i="13"/>
  <c r="G2197" i="13"/>
  <c r="E2197" i="13"/>
  <c r="M2196" i="13"/>
  <c r="K2196" i="13"/>
  <c r="I2196" i="13"/>
  <c r="G2196" i="13"/>
  <c r="E2196" i="13"/>
  <c r="M2195" i="13"/>
  <c r="K2195" i="13"/>
  <c r="I2195" i="13"/>
  <c r="G2195" i="13"/>
  <c r="E2195" i="13"/>
  <c r="M2194" i="13"/>
  <c r="K2194" i="13"/>
  <c r="I2194" i="13"/>
  <c r="G2194" i="13"/>
  <c r="E2194" i="13"/>
  <c r="M2193" i="13"/>
  <c r="K2193" i="13"/>
  <c r="I2193" i="13"/>
  <c r="G2193" i="13"/>
  <c r="E2193" i="13"/>
  <c r="M2192" i="13"/>
  <c r="K2192" i="13"/>
  <c r="I2192" i="13"/>
  <c r="G2192" i="13"/>
  <c r="E2192" i="13"/>
  <c r="M2191" i="13"/>
  <c r="K2191" i="13"/>
  <c r="I2191" i="13"/>
  <c r="G2191" i="13"/>
  <c r="E2191" i="13"/>
  <c r="M2190" i="13"/>
  <c r="K2190" i="13"/>
  <c r="I2190" i="13"/>
  <c r="G2190" i="13"/>
  <c r="E2190" i="13"/>
  <c r="M2189" i="13"/>
  <c r="K2189" i="13"/>
  <c r="I2189" i="13"/>
  <c r="G2189" i="13"/>
  <c r="E2189" i="13"/>
  <c r="M2188" i="13"/>
  <c r="K2188" i="13"/>
  <c r="I2188" i="13"/>
  <c r="G2188" i="13"/>
  <c r="E2188" i="13"/>
  <c r="M2187" i="13"/>
  <c r="K2187" i="13"/>
  <c r="I2187" i="13"/>
  <c r="G2187" i="13"/>
  <c r="E2187" i="13"/>
  <c r="M2186" i="13"/>
  <c r="K2186" i="13"/>
  <c r="I2186" i="13"/>
  <c r="G2186" i="13"/>
  <c r="E2186" i="13"/>
  <c r="M2185" i="13"/>
  <c r="K2185" i="13"/>
  <c r="I2185" i="13"/>
  <c r="G2185" i="13"/>
  <c r="E2185" i="13"/>
  <c r="M2184" i="13"/>
  <c r="K2184" i="13"/>
  <c r="I2184" i="13"/>
  <c r="G2184" i="13"/>
  <c r="E2184" i="13"/>
  <c r="M2183" i="13"/>
  <c r="K2183" i="13"/>
  <c r="I2183" i="13"/>
  <c r="G2183" i="13"/>
  <c r="E2183" i="13"/>
  <c r="M2182" i="13"/>
  <c r="K2182" i="13"/>
  <c r="I2182" i="13"/>
  <c r="G2182" i="13"/>
  <c r="E2182" i="13"/>
  <c r="M2181" i="13"/>
  <c r="K2181" i="13"/>
  <c r="I2181" i="13"/>
  <c r="G2181" i="13"/>
  <c r="E2181" i="13"/>
  <c r="M2180" i="13"/>
  <c r="K2180" i="13"/>
  <c r="I2180" i="13"/>
  <c r="G2180" i="13"/>
  <c r="E2180" i="13"/>
  <c r="M2179" i="13"/>
  <c r="K2179" i="13"/>
  <c r="I2179" i="13"/>
  <c r="G2179" i="13"/>
  <c r="E2179" i="13"/>
  <c r="M2178" i="13"/>
  <c r="K2178" i="13"/>
  <c r="I2178" i="13"/>
  <c r="G2178" i="13"/>
  <c r="E2178" i="13"/>
  <c r="M2177" i="13"/>
  <c r="K2177" i="13"/>
  <c r="I2177" i="13"/>
  <c r="G2177" i="13"/>
  <c r="E2177" i="13"/>
  <c r="M2176" i="13"/>
  <c r="K2176" i="13"/>
  <c r="I2176" i="13"/>
  <c r="G2176" i="13"/>
  <c r="E2176" i="13"/>
  <c r="M2175" i="13"/>
  <c r="K2175" i="13"/>
  <c r="I2175" i="13"/>
  <c r="G2175" i="13"/>
  <c r="E2175" i="13"/>
  <c r="M2174" i="13"/>
  <c r="K2174" i="13"/>
  <c r="I2174" i="13"/>
  <c r="G2174" i="13"/>
  <c r="E2174" i="13"/>
  <c r="M2173" i="13"/>
  <c r="K2173" i="13"/>
  <c r="I2173" i="13"/>
  <c r="G2173" i="13"/>
  <c r="E2173" i="13"/>
  <c r="M2172" i="13"/>
  <c r="K2172" i="13"/>
  <c r="I2172" i="13"/>
  <c r="G2172" i="13"/>
  <c r="E2172" i="13"/>
  <c r="M2171" i="13"/>
  <c r="K2171" i="13"/>
  <c r="I2171" i="13"/>
  <c r="G2171" i="13"/>
  <c r="E2171" i="13"/>
  <c r="M2170" i="13"/>
  <c r="K2170" i="13"/>
  <c r="I2170" i="13"/>
  <c r="G2170" i="13"/>
  <c r="E2170" i="13"/>
  <c r="M2169" i="13"/>
  <c r="K2169" i="13"/>
  <c r="I2169" i="13"/>
  <c r="G2169" i="13"/>
  <c r="E2169" i="13"/>
  <c r="M2168" i="13"/>
  <c r="K2168" i="13"/>
  <c r="I2168" i="13"/>
  <c r="G2168" i="13"/>
  <c r="E2168" i="13"/>
  <c r="M2167" i="13"/>
  <c r="K2167" i="13"/>
  <c r="I2167" i="13"/>
  <c r="G2167" i="13"/>
  <c r="E2167" i="13"/>
  <c r="M2166" i="13"/>
  <c r="K2166" i="13"/>
  <c r="I2166" i="13"/>
  <c r="G2166" i="13"/>
  <c r="E2166" i="13"/>
  <c r="M2165" i="13"/>
  <c r="K2165" i="13"/>
  <c r="I2165" i="13"/>
  <c r="G2165" i="13"/>
  <c r="E2165" i="13"/>
  <c r="M2164" i="13"/>
  <c r="K2164" i="13"/>
  <c r="I2164" i="13"/>
  <c r="G2164" i="13"/>
  <c r="E2164" i="13"/>
  <c r="M2163" i="13"/>
  <c r="K2163" i="13"/>
  <c r="I2163" i="13"/>
  <c r="G2163" i="13"/>
  <c r="E2163" i="13"/>
  <c r="M2162" i="13"/>
  <c r="K2162" i="13"/>
  <c r="I2162" i="13"/>
  <c r="G2162" i="13"/>
  <c r="E2162" i="13"/>
  <c r="M2161" i="13"/>
  <c r="K2161" i="13"/>
  <c r="I2161" i="13"/>
  <c r="G2161" i="13"/>
  <c r="E2161" i="13"/>
  <c r="M2160" i="13"/>
  <c r="K2160" i="13"/>
  <c r="I2160" i="13"/>
  <c r="G2160" i="13"/>
  <c r="E2160" i="13"/>
  <c r="M2159" i="13"/>
  <c r="K2159" i="13"/>
  <c r="I2159" i="13"/>
  <c r="G2159" i="13"/>
  <c r="E2159" i="13"/>
  <c r="M2158" i="13"/>
  <c r="K2158" i="13"/>
  <c r="I2158" i="13"/>
  <c r="G2158" i="13"/>
  <c r="E2158" i="13"/>
  <c r="M2157" i="13"/>
  <c r="K2157" i="13"/>
  <c r="I2157" i="13"/>
  <c r="G2157" i="13"/>
  <c r="E2157" i="13"/>
  <c r="M2156" i="13"/>
  <c r="K2156" i="13"/>
  <c r="I2156" i="13"/>
  <c r="G2156" i="13"/>
  <c r="E2156" i="13"/>
  <c r="M2155" i="13"/>
  <c r="K2155" i="13"/>
  <c r="I2155" i="13"/>
  <c r="G2155" i="13"/>
  <c r="E2155" i="13"/>
  <c r="M2154" i="13"/>
  <c r="K2154" i="13"/>
  <c r="I2154" i="13"/>
  <c r="G2154" i="13"/>
  <c r="E2154" i="13"/>
  <c r="M2153" i="13"/>
  <c r="K2153" i="13"/>
  <c r="I2153" i="13"/>
  <c r="G2153" i="13"/>
  <c r="E2153" i="13"/>
  <c r="M2152" i="13"/>
  <c r="K2152" i="13"/>
  <c r="I2152" i="13"/>
  <c r="G2152" i="13"/>
  <c r="E2152" i="13"/>
  <c r="M2151" i="13"/>
  <c r="K2151" i="13"/>
  <c r="I2151" i="13"/>
  <c r="G2151" i="13"/>
  <c r="E2151" i="13"/>
  <c r="M2150" i="13"/>
  <c r="K2150" i="13"/>
  <c r="I2150" i="13"/>
  <c r="G2150" i="13"/>
  <c r="E2150" i="13"/>
  <c r="M2149" i="13"/>
  <c r="K2149" i="13"/>
  <c r="I2149" i="13"/>
  <c r="G2149" i="13"/>
  <c r="E2149" i="13"/>
  <c r="M2148" i="13"/>
  <c r="K2148" i="13"/>
  <c r="I2148" i="13"/>
  <c r="G2148" i="13"/>
  <c r="E2148" i="13"/>
  <c r="M2147" i="13"/>
  <c r="K2147" i="13"/>
  <c r="I2147" i="13"/>
  <c r="G2147" i="13"/>
  <c r="E2147" i="13"/>
  <c r="M2146" i="13"/>
  <c r="K2146" i="13"/>
  <c r="I2146" i="13"/>
  <c r="G2146" i="13"/>
  <c r="E2146" i="13"/>
  <c r="M2145" i="13"/>
  <c r="K2145" i="13"/>
  <c r="I2145" i="13"/>
  <c r="G2145" i="13"/>
  <c r="E2145" i="13"/>
  <c r="M2144" i="13"/>
  <c r="K2144" i="13"/>
  <c r="I2144" i="13"/>
  <c r="G2144" i="13"/>
  <c r="E2144" i="13"/>
  <c r="M2143" i="13"/>
  <c r="K2143" i="13"/>
  <c r="I2143" i="13"/>
  <c r="G2143" i="13"/>
  <c r="E2143" i="13"/>
  <c r="M2142" i="13"/>
  <c r="K2142" i="13"/>
  <c r="I2142" i="13"/>
  <c r="G2142" i="13"/>
  <c r="E2142" i="13"/>
  <c r="M2141" i="13"/>
  <c r="K2141" i="13"/>
  <c r="I2141" i="13"/>
  <c r="G2141" i="13"/>
  <c r="E2141" i="13"/>
  <c r="M2140" i="13"/>
  <c r="K2140" i="13"/>
  <c r="I2140" i="13"/>
  <c r="G2140" i="13"/>
  <c r="E2140" i="13"/>
  <c r="M2139" i="13"/>
  <c r="K2139" i="13"/>
  <c r="I2139" i="13"/>
  <c r="G2139" i="13"/>
  <c r="E2139" i="13"/>
  <c r="M2138" i="13"/>
  <c r="K2138" i="13"/>
  <c r="I2138" i="13"/>
  <c r="G2138" i="13"/>
  <c r="E2138" i="13"/>
  <c r="M2137" i="13"/>
  <c r="K2137" i="13"/>
  <c r="I2137" i="13"/>
  <c r="G2137" i="13"/>
  <c r="E2137" i="13"/>
  <c r="M2136" i="13"/>
  <c r="K2136" i="13"/>
  <c r="I2136" i="13"/>
  <c r="G2136" i="13"/>
  <c r="E2136" i="13"/>
  <c r="M2135" i="13"/>
  <c r="K2135" i="13"/>
  <c r="I2135" i="13"/>
  <c r="G2135" i="13"/>
  <c r="E2135" i="13"/>
  <c r="M2134" i="13"/>
  <c r="K2134" i="13"/>
  <c r="I2134" i="13"/>
  <c r="G2134" i="13"/>
  <c r="E2134" i="13"/>
  <c r="M2133" i="13"/>
  <c r="K2133" i="13"/>
  <c r="I2133" i="13"/>
  <c r="G2133" i="13"/>
  <c r="E2133" i="13"/>
  <c r="M2132" i="13"/>
  <c r="K2132" i="13"/>
  <c r="I2132" i="13"/>
  <c r="G2132" i="13"/>
  <c r="E2132" i="13"/>
  <c r="M2131" i="13"/>
  <c r="K2131" i="13"/>
  <c r="I2131" i="13"/>
  <c r="G2131" i="13"/>
  <c r="E2131" i="13"/>
  <c r="M2130" i="13"/>
  <c r="K2130" i="13"/>
  <c r="I2130" i="13"/>
  <c r="G2130" i="13"/>
  <c r="E2130" i="13"/>
  <c r="M2129" i="13"/>
  <c r="K2129" i="13"/>
  <c r="I2129" i="13"/>
  <c r="G2129" i="13"/>
  <c r="E2129" i="13"/>
  <c r="M2128" i="13"/>
  <c r="K2128" i="13"/>
  <c r="I2128" i="13"/>
  <c r="G2128" i="13"/>
  <c r="E2128" i="13"/>
  <c r="M2127" i="13"/>
  <c r="K2127" i="13"/>
  <c r="I2127" i="13"/>
  <c r="G2127" i="13"/>
  <c r="E2127" i="13"/>
  <c r="M2126" i="13"/>
  <c r="K2126" i="13"/>
  <c r="I2126" i="13"/>
  <c r="G2126" i="13"/>
  <c r="E2126" i="13"/>
  <c r="M2125" i="13"/>
  <c r="K2125" i="13"/>
  <c r="I2125" i="13"/>
  <c r="G2125" i="13"/>
  <c r="E2125" i="13"/>
  <c r="M2124" i="13"/>
  <c r="K2124" i="13"/>
  <c r="I2124" i="13"/>
  <c r="G2124" i="13"/>
  <c r="E2124" i="13"/>
  <c r="M2123" i="13"/>
  <c r="K2123" i="13"/>
  <c r="I2123" i="13"/>
  <c r="G2123" i="13"/>
  <c r="E2123" i="13"/>
  <c r="M2122" i="13"/>
  <c r="K2122" i="13"/>
  <c r="I2122" i="13"/>
  <c r="G2122" i="13"/>
  <c r="E2122" i="13"/>
  <c r="M2121" i="13"/>
  <c r="K2121" i="13"/>
  <c r="I2121" i="13"/>
  <c r="G2121" i="13"/>
  <c r="E2121" i="13"/>
  <c r="M2120" i="13"/>
  <c r="K2120" i="13"/>
  <c r="I2120" i="13"/>
  <c r="G2120" i="13"/>
  <c r="E2120" i="13"/>
  <c r="M2119" i="13"/>
  <c r="K2119" i="13"/>
  <c r="I2119" i="13"/>
  <c r="G2119" i="13"/>
  <c r="E2119" i="13"/>
  <c r="M2118" i="13"/>
  <c r="K2118" i="13"/>
  <c r="I2118" i="13"/>
  <c r="G2118" i="13"/>
  <c r="E2118" i="13"/>
  <c r="M2117" i="13"/>
  <c r="K2117" i="13"/>
  <c r="I2117" i="13"/>
  <c r="G2117" i="13"/>
  <c r="E2117" i="13"/>
  <c r="M2116" i="13"/>
  <c r="K2116" i="13"/>
  <c r="I2116" i="13"/>
  <c r="G2116" i="13"/>
  <c r="E2116" i="13"/>
  <c r="M2115" i="13"/>
  <c r="K2115" i="13"/>
  <c r="I2115" i="13"/>
  <c r="G2115" i="13"/>
  <c r="E2115" i="13"/>
  <c r="M2114" i="13"/>
  <c r="K2114" i="13"/>
  <c r="I2114" i="13"/>
  <c r="G2114" i="13"/>
  <c r="E2114" i="13"/>
  <c r="M2113" i="13"/>
  <c r="K2113" i="13"/>
  <c r="I2113" i="13"/>
  <c r="G2113" i="13"/>
  <c r="E2113" i="13"/>
  <c r="M2112" i="13"/>
  <c r="K2112" i="13"/>
  <c r="I2112" i="13"/>
  <c r="G2112" i="13"/>
  <c r="E2112" i="13"/>
  <c r="M2111" i="13"/>
  <c r="K2111" i="13"/>
  <c r="I2111" i="13"/>
  <c r="G2111" i="13"/>
  <c r="E2111" i="13"/>
  <c r="M2110" i="13"/>
  <c r="K2110" i="13"/>
  <c r="I2110" i="13"/>
  <c r="G2110" i="13"/>
  <c r="E2110" i="13"/>
  <c r="M2109" i="13"/>
  <c r="K2109" i="13"/>
  <c r="I2109" i="13"/>
  <c r="G2109" i="13"/>
  <c r="E2109" i="13"/>
  <c r="M2108" i="13"/>
  <c r="K2108" i="13"/>
  <c r="I2108" i="13"/>
  <c r="G2108" i="13"/>
  <c r="E2108" i="13"/>
  <c r="M2107" i="13"/>
  <c r="K2107" i="13"/>
  <c r="I2107" i="13"/>
  <c r="G2107" i="13"/>
  <c r="E2107" i="13"/>
  <c r="M2106" i="13"/>
  <c r="K2106" i="13"/>
  <c r="I2106" i="13"/>
  <c r="G2106" i="13"/>
  <c r="E2106" i="13"/>
  <c r="M2105" i="13"/>
  <c r="K2105" i="13"/>
  <c r="I2105" i="13"/>
  <c r="G2105" i="13"/>
  <c r="E2105" i="13"/>
  <c r="M2104" i="13"/>
  <c r="K2104" i="13"/>
  <c r="I2104" i="13"/>
  <c r="G2104" i="13"/>
  <c r="E2104" i="13"/>
  <c r="M2103" i="13"/>
  <c r="K2103" i="13"/>
  <c r="I2103" i="13"/>
  <c r="G2103" i="13"/>
  <c r="E2103" i="13"/>
  <c r="M2102" i="13"/>
  <c r="K2102" i="13"/>
  <c r="I2102" i="13"/>
  <c r="G2102" i="13"/>
  <c r="E2102" i="13"/>
  <c r="M2101" i="13"/>
  <c r="K2101" i="13"/>
  <c r="I2101" i="13"/>
  <c r="G2101" i="13"/>
  <c r="E2101" i="13"/>
  <c r="M2100" i="13"/>
  <c r="K2100" i="13"/>
  <c r="I2100" i="13"/>
  <c r="G2100" i="13"/>
  <c r="E2100" i="13"/>
  <c r="M2099" i="13"/>
  <c r="K2099" i="13"/>
  <c r="I2099" i="13"/>
  <c r="G2099" i="13"/>
  <c r="E2099" i="13"/>
  <c r="M2098" i="13"/>
  <c r="K2098" i="13"/>
  <c r="I2098" i="13"/>
  <c r="G2098" i="13"/>
  <c r="E2098" i="13"/>
  <c r="M2097" i="13"/>
  <c r="K2097" i="13"/>
  <c r="I2097" i="13"/>
  <c r="G2097" i="13"/>
  <c r="E2097" i="13"/>
  <c r="M2096" i="13"/>
  <c r="K2096" i="13"/>
  <c r="I2096" i="13"/>
  <c r="G2096" i="13"/>
  <c r="E2096" i="13"/>
  <c r="M2095" i="13"/>
  <c r="K2095" i="13"/>
  <c r="I2095" i="13"/>
  <c r="G2095" i="13"/>
  <c r="E2095" i="13"/>
  <c r="M2094" i="13"/>
  <c r="K2094" i="13"/>
  <c r="I2094" i="13"/>
  <c r="G2094" i="13"/>
  <c r="E2094" i="13"/>
  <c r="M2093" i="13"/>
  <c r="K2093" i="13"/>
  <c r="I2093" i="13"/>
  <c r="G2093" i="13"/>
  <c r="E2093" i="13"/>
  <c r="M2092" i="13"/>
  <c r="K2092" i="13"/>
  <c r="I2092" i="13"/>
  <c r="G2092" i="13"/>
  <c r="E2092" i="13"/>
  <c r="M2091" i="13"/>
  <c r="K2091" i="13"/>
  <c r="I2091" i="13"/>
  <c r="G2091" i="13"/>
  <c r="E2091" i="13"/>
  <c r="M2090" i="13"/>
  <c r="K2090" i="13"/>
  <c r="I2090" i="13"/>
  <c r="G2090" i="13"/>
  <c r="E2090" i="13"/>
  <c r="M2089" i="13"/>
  <c r="K2089" i="13"/>
  <c r="I2089" i="13"/>
  <c r="G2089" i="13"/>
  <c r="E2089" i="13"/>
  <c r="M2088" i="13"/>
  <c r="K2088" i="13"/>
  <c r="I2088" i="13"/>
  <c r="G2088" i="13"/>
  <c r="E2088" i="13"/>
  <c r="M2087" i="13"/>
  <c r="K2087" i="13"/>
  <c r="I2087" i="13"/>
  <c r="G2087" i="13"/>
  <c r="E2087" i="13"/>
  <c r="M2086" i="13"/>
  <c r="K2086" i="13"/>
  <c r="I2086" i="13"/>
  <c r="G2086" i="13"/>
  <c r="E2086" i="13"/>
  <c r="M2085" i="13"/>
  <c r="K2085" i="13"/>
  <c r="I2085" i="13"/>
  <c r="G2085" i="13"/>
  <c r="E2085" i="13"/>
  <c r="M2084" i="13"/>
  <c r="K2084" i="13"/>
  <c r="I2084" i="13"/>
  <c r="G2084" i="13"/>
  <c r="E2084" i="13"/>
  <c r="M2083" i="13"/>
  <c r="K2083" i="13"/>
  <c r="I2083" i="13"/>
  <c r="G2083" i="13"/>
  <c r="E2083" i="13"/>
  <c r="M2082" i="13"/>
  <c r="K2082" i="13"/>
  <c r="I2082" i="13"/>
  <c r="G2082" i="13"/>
  <c r="E2082" i="13"/>
  <c r="M2081" i="13"/>
  <c r="K2081" i="13"/>
  <c r="I2081" i="13"/>
  <c r="G2081" i="13"/>
  <c r="E2081" i="13"/>
  <c r="M2080" i="13"/>
  <c r="K2080" i="13"/>
  <c r="I2080" i="13"/>
  <c r="G2080" i="13"/>
  <c r="E2080" i="13"/>
  <c r="M2079" i="13"/>
  <c r="K2079" i="13"/>
  <c r="I2079" i="13"/>
  <c r="G2079" i="13"/>
  <c r="E2079" i="13"/>
  <c r="M2078" i="13"/>
  <c r="K2078" i="13"/>
  <c r="I2078" i="13"/>
  <c r="G2078" i="13"/>
  <c r="E2078" i="13"/>
  <c r="M2077" i="13"/>
  <c r="K2077" i="13"/>
  <c r="I2077" i="13"/>
  <c r="G2077" i="13"/>
  <c r="E2077" i="13"/>
  <c r="M2076" i="13"/>
  <c r="K2076" i="13"/>
  <c r="I2076" i="13"/>
  <c r="G2076" i="13"/>
  <c r="E2076" i="13"/>
  <c r="M2075" i="13"/>
  <c r="K2075" i="13"/>
  <c r="I2075" i="13"/>
  <c r="G2075" i="13"/>
  <c r="E2075" i="13"/>
  <c r="M2074" i="13"/>
  <c r="K2074" i="13"/>
  <c r="I2074" i="13"/>
  <c r="G2074" i="13"/>
  <c r="E2074" i="13"/>
  <c r="M2073" i="13"/>
  <c r="K2073" i="13"/>
  <c r="I2073" i="13"/>
  <c r="G2073" i="13"/>
  <c r="E2073" i="13"/>
  <c r="M2072" i="13"/>
  <c r="K2072" i="13"/>
  <c r="I2072" i="13"/>
  <c r="G2072" i="13"/>
  <c r="E2072" i="13"/>
  <c r="M2071" i="13"/>
  <c r="K2071" i="13"/>
  <c r="I2071" i="13"/>
  <c r="G2071" i="13"/>
  <c r="E2071" i="13"/>
  <c r="M2070" i="13"/>
  <c r="K2070" i="13"/>
  <c r="I2070" i="13"/>
  <c r="G2070" i="13"/>
  <c r="E2070" i="13"/>
  <c r="M2069" i="13"/>
  <c r="K2069" i="13"/>
  <c r="I2069" i="13"/>
  <c r="G2069" i="13"/>
  <c r="E2069" i="13"/>
  <c r="M2068" i="13"/>
  <c r="K2068" i="13"/>
  <c r="I2068" i="13"/>
  <c r="G2068" i="13"/>
  <c r="E2068" i="13"/>
  <c r="M2067" i="13"/>
  <c r="K2067" i="13"/>
  <c r="I2067" i="13"/>
  <c r="G2067" i="13"/>
  <c r="E2067" i="13"/>
  <c r="M2066" i="13"/>
  <c r="K2066" i="13"/>
  <c r="I2066" i="13"/>
  <c r="G2066" i="13"/>
  <c r="E2066" i="13"/>
  <c r="M2065" i="13"/>
  <c r="K2065" i="13"/>
  <c r="I2065" i="13"/>
  <c r="G2065" i="13"/>
  <c r="E2065" i="13"/>
  <c r="M2064" i="13"/>
  <c r="K2064" i="13"/>
  <c r="I2064" i="13"/>
  <c r="G2064" i="13"/>
  <c r="E2064" i="13"/>
  <c r="M2063" i="13"/>
  <c r="K2063" i="13"/>
  <c r="I2063" i="13"/>
  <c r="G2063" i="13"/>
  <c r="E2063" i="13"/>
  <c r="M2062" i="13"/>
  <c r="K2062" i="13"/>
  <c r="I2062" i="13"/>
  <c r="G2062" i="13"/>
  <c r="E2062" i="13"/>
  <c r="M2061" i="13"/>
  <c r="K2061" i="13"/>
  <c r="I2061" i="13"/>
  <c r="G2061" i="13"/>
  <c r="E2061" i="13"/>
  <c r="M2060" i="13"/>
  <c r="K2060" i="13"/>
  <c r="I2060" i="13"/>
  <c r="G2060" i="13"/>
  <c r="E2060" i="13"/>
  <c r="M2059" i="13"/>
  <c r="K2059" i="13"/>
  <c r="I2059" i="13"/>
  <c r="G2059" i="13"/>
  <c r="E2059" i="13"/>
  <c r="M2058" i="13"/>
  <c r="K2058" i="13"/>
  <c r="I2058" i="13"/>
  <c r="G2058" i="13"/>
  <c r="E2058" i="13"/>
  <c r="M2057" i="13"/>
  <c r="K2057" i="13"/>
  <c r="I2057" i="13"/>
  <c r="G2057" i="13"/>
  <c r="E2057" i="13"/>
  <c r="M2056" i="13"/>
  <c r="K2056" i="13"/>
  <c r="I2056" i="13"/>
  <c r="G2056" i="13"/>
  <c r="E2056" i="13"/>
  <c r="M2055" i="13"/>
  <c r="K2055" i="13"/>
  <c r="I2055" i="13"/>
  <c r="G2055" i="13"/>
  <c r="E2055" i="13"/>
  <c r="M2054" i="13"/>
  <c r="K2054" i="13"/>
  <c r="I2054" i="13"/>
  <c r="G2054" i="13"/>
  <c r="E2054" i="13"/>
  <c r="M2053" i="13"/>
  <c r="K2053" i="13"/>
  <c r="I2053" i="13"/>
  <c r="G2053" i="13"/>
  <c r="E2053" i="13"/>
  <c r="M2052" i="13"/>
  <c r="K2052" i="13"/>
  <c r="I2052" i="13"/>
  <c r="G2052" i="13"/>
  <c r="E2052" i="13"/>
  <c r="M2051" i="13"/>
  <c r="K2051" i="13"/>
  <c r="I2051" i="13"/>
  <c r="G2051" i="13"/>
  <c r="E2051" i="13"/>
  <c r="M2050" i="13"/>
  <c r="K2050" i="13"/>
  <c r="I2050" i="13"/>
  <c r="G2050" i="13"/>
  <c r="E2050" i="13"/>
  <c r="M2049" i="13"/>
  <c r="K2049" i="13"/>
  <c r="I2049" i="13"/>
  <c r="G2049" i="13"/>
  <c r="E2049" i="13"/>
  <c r="M2048" i="13"/>
  <c r="K2048" i="13"/>
  <c r="I2048" i="13"/>
  <c r="G2048" i="13"/>
  <c r="E2048" i="13"/>
  <c r="M2047" i="13"/>
  <c r="K2047" i="13"/>
  <c r="I2047" i="13"/>
  <c r="G2047" i="13"/>
  <c r="E2047" i="13"/>
  <c r="M2046" i="13"/>
  <c r="K2046" i="13"/>
  <c r="I2046" i="13"/>
  <c r="G2046" i="13"/>
  <c r="E2046" i="13"/>
  <c r="M2045" i="13"/>
  <c r="K2045" i="13"/>
  <c r="I2045" i="13"/>
  <c r="G2045" i="13"/>
  <c r="E2045" i="13"/>
  <c r="M2044" i="13"/>
  <c r="K2044" i="13"/>
  <c r="I2044" i="13"/>
  <c r="G2044" i="13"/>
  <c r="E2044" i="13"/>
  <c r="M2043" i="13"/>
  <c r="K2043" i="13"/>
  <c r="I2043" i="13"/>
  <c r="G2043" i="13"/>
  <c r="E2043" i="13"/>
  <c r="M2042" i="13"/>
  <c r="K2042" i="13"/>
  <c r="I2042" i="13"/>
  <c r="G2042" i="13"/>
  <c r="E2042" i="13"/>
  <c r="M2041" i="13"/>
  <c r="K2041" i="13"/>
  <c r="I2041" i="13"/>
  <c r="G2041" i="13"/>
  <c r="E2041" i="13"/>
  <c r="M2040" i="13"/>
  <c r="K2040" i="13"/>
  <c r="I2040" i="13"/>
  <c r="G2040" i="13"/>
  <c r="E2040" i="13"/>
  <c r="M2039" i="13"/>
  <c r="K2039" i="13"/>
  <c r="I2039" i="13"/>
  <c r="G2039" i="13"/>
  <c r="E2039" i="13"/>
  <c r="M2038" i="13"/>
  <c r="K2038" i="13"/>
  <c r="I2038" i="13"/>
  <c r="G2038" i="13"/>
  <c r="E2038" i="13"/>
  <c r="M2037" i="13"/>
  <c r="K2037" i="13"/>
  <c r="I2037" i="13"/>
  <c r="G2037" i="13"/>
  <c r="E2037" i="13"/>
  <c r="M2036" i="13"/>
  <c r="K2036" i="13"/>
  <c r="I2036" i="13"/>
  <c r="G2036" i="13"/>
  <c r="E2036" i="13"/>
  <c r="M2035" i="13"/>
  <c r="K2035" i="13"/>
  <c r="I2035" i="13"/>
  <c r="G2035" i="13"/>
  <c r="E2035" i="13"/>
  <c r="M2034" i="13"/>
  <c r="K2034" i="13"/>
  <c r="I2034" i="13"/>
  <c r="G2034" i="13"/>
  <c r="E2034" i="13"/>
  <c r="M2033" i="13"/>
  <c r="K2033" i="13"/>
  <c r="I2033" i="13"/>
  <c r="G2033" i="13"/>
  <c r="E2033" i="13"/>
  <c r="M2032" i="13"/>
  <c r="K2032" i="13"/>
  <c r="I2032" i="13"/>
  <c r="G2032" i="13"/>
  <c r="E2032" i="13"/>
  <c r="M2031" i="13"/>
  <c r="K2031" i="13"/>
  <c r="I2031" i="13"/>
  <c r="G2031" i="13"/>
  <c r="E2031" i="13"/>
  <c r="M2030" i="13"/>
  <c r="K2030" i="13"/>
  <c r="I2030" i="13"/>
  <c r="G2030" i="13"/>
  <c r="E2030" i="13"/>
  <c r="M2029" i="13"/>
  <c r="K2029" i="13"/>
  <c r="I2029" i="13"/>
  <c r="G2029" i="13"/>
  <c r="E2029" i="13"/>
  <c r="M2028" i="13"/>
  <c r="K2028" i="13"/>
  <c r="I2028" i="13"/>
  <c r="G2028" i="13"/>
  <c r="E2028" i="13"/>
  <c r="M2027" i="13"/>
  <c r="K2027" i="13"/>
  <c r="I2027" i="13"/>
  <c r="G2027" i="13"/>
  <c r="E2027" i="13"/>
  <c r="M2026" i="13"/>
  <c r="K2026" i="13"/>
  <c r="I2026" i="13"/>
  <c r="G2026" i="13"/>
  <c r="E2026" i="13"/>
  <c r="M2025" i="13"/>
  <c r="K2025" i="13"/>
  <c r="I2025" i="13"/>
  <c r="G2025" i="13"/>
  <c r="E2025" i="13"/>
  <c r="M2024" i="13"/>
  <c r="K2024" i="13"/>
  <c r="I2024" i="13"/>
  <c r="G2024" i="13"/>
  <c r="E2024" i="13"/>
  <c r="M2023" i="13"/>
  <c r="K2023" i="13"/>
  <c r="I2023" i="13"/>
  <c r="G2023" i="13"/>
  <c r="E2023" i="13"/>
  <c r="M2022" i="13"/>
  <c r="K2022" i="13"/>
  <c r="I2022" i="13"/>
  <c r="G2022" i="13"/>
  <c r="E2022" i="13"/>
  <c r="M2021" i="13"/>
  <c r="K2021" i="13"/>
  <c r="I2021" i="13"/>
  <c r="G2021" i="13"/>
  <c r="E2021" i="13"/>
  <c r="M2020" i="13"/>
  <c r="K2020" i="13"/>
  <c r="I2020" i="13"/>
  <c r="G2020" i="13"/>
  <c r="E2020" i="13"/>
  <c r="M2019" i="13"/>
  <c r="K2019" i="13"/>
  <c r="I2019" i="13"/>
  <c r="G2019" i="13"/>
  <c r="E2019" i="13"/>
  <c r="M2018" i="13"/>
  <c r="K2018" i="13"/>
  <c r="I2018" i="13"/>
  <c r="G2018" i="13"/>
  <c r="E2018" i="13"/>
  <c r="M2017" i="13"/>
  <c r="K2017" i="13"/>
  <c r="I2017" i="13"/>
  <c r="G2017" i="13"/>
  <c r="E2017" i="13"/>
  <c r="M2016" i="13"/>
  <c r="K2016" i="13"/>
  <c r="I2016" i="13"/>
  <c r="G2016" i="13"/>
  <c r="E2016" i="13"/>
  <c r="M2015" i="13"/>
  <c r="K2015" i="13"/>
  <c r="I2015" i="13"/>
  <c r="G2015" i="13"/>
  <c r="E2015" i="13"/>
  <c r="M2014" i="13"/>
  <c r="K2014" i="13"/>
  <c r="I2014" i="13"/>
  <c r="G2014" i="13"/>
  <c r="E2014" i="13"/>
  <c r="M2013" i="13"/>
  <c r="K2013" i="13"/>
  <c r="I2013" i="13"/>
  <c r="G2013" i="13"/>
  <c r="E2013" i="13"/>
  <c r="M2012" i="13"/>
  <c r="K2012" i="13"/>
  <c r="I2012" i="13"/>
  <c r="G2012" i="13"/>
  <c r="E2012" i="13"/>
  <c r="M2011" i="13"/>
  <c r="K2011" i="13"/>
  <c r="I2011" i="13"/>
  <c r="G2011" i="13"/>
  <c r="E2011" i="13"/>
  <c r="M2010" i="13"/>
  <c r="K2010" i="13"/>
  <c r="I2010" i="13"/>
  <c r="G2010" i="13"/>
  <c r="E2010" i="13"/>
  <c r="M2009" i="13"/>
  <c r="K2009" i="13"/>
  <c r="I2009" i="13"/>
  <c r="G2009" i="13"/>
  <c r="E2009" i="13"/>
  <c r="M2008" i="13"/>
  <c r="K2008" i="13"/>
  <c r="I2008" i="13"/>
  <c r="G2008" i="13"/>
  <c r="E2008" i="13"/>
  <c r="M2007" i="13"/>
  <c r="K2007" i="13"/>
  <c r="I2007" i="13"/>
  <c r="G2007" i="13"/>
  <c r="E2007" i="13"/>
  <c r="M2006" i="13"/>
  <c r="K2006" i="13"/>
  <c r="I2006" i="13"/>
  <c r="G2006" i="13"/>
  <c r="E2006" i="13"/>
  <c r="M2005" i="13"/>
  <c r="K2005" i="13"/>
  <c r="I2005" i="13"/>
  <c r="G2005" i="13"/>
  <c r="E2005" i="13"/>
  <c r="M2004" i="13"/>
  <c r="K2004" i="13"/>
  <c r="I2004" i="13"/>
  <c r="G2004" i="13"/>
  <c r="E2004" i="13"/>
  <c r="M2003" i="13"/>
  <c r="K2003" i="13"/>
  <c r="I2003" i="13"/>
  <c r="G2003" i="13"/>
  <c r="E2003" i="13"/>
  <c r="M2002" i="13"/>
  <c r="K2002" i="13"/>
  <c r="I2002" i="13"/>
  <c r="G2002" i="13"/>
  <c r="E2002" i="13"/>
  <c r="M2001" i="13"/>
  <c r="K2001" i="13"/>
  <c r="I2001" i="13"/>
  <c r="G2001" i="13"/>
  <c r="E2001" i="13"/>
  <c r="M2000" i="13"/>
  <c r="K2000" i="13"/>
  <c r="I2000" i="13"/>
  <c r="G2000" i="13"/>
  <c r="E2000" i="13"/>
  <c r="M1999" i="13"/>
  <c r="K1999" i="13"/>
  <c r="I1999" i="13"/>
  <c r="G1999" i="13"/>
  <c r="E1999" i="13"/>
  <c r="M1998" i="13"/>
  <c r="K1998" i="13"/>
  <c r="I1998" i="13"/>
  <c r="G1998" i="13"/>
  <c r="E1998" i="13"/>
  <c r="M1997" i="13"/>
  <c r="K1997" i="13"/>
  <c r="I1997" i="13"/>
  <c r="G1997" i="13"/>
  <c r="E1997" i="13"/>
  <c r="M1996" i="13"/>
  <c r="K1996" i="13"/>
  <c r="I1996" i="13"/>
  <c r="G1996" i="13"/>
  <c r="E1996" i="13"/>
  <c r="M1995" i="13"/>
  <c r="K1995" i="13"/>
  <c r="I1995" i="13"/>
  <c r="G1995" i="13"/>
  <c r="E1995" i="13"/>
  <c r="M1994" i="13"/>
  <c r="K1994" i="13"/>
  <c r="I1994" i="13"/>
  <c r="G1994" i="13"/>
  <c r="E1994" i="13"/>
  <c r="M1993" i="13"/>
  <c r="K1993" i="13"/>
  <c r="I1993" i="13"/>
  <c r="G1993" i="13"/>
  <c r="E1993" i="13"/>
  <c r="M1992" i="13"/>
  <c r="K1992" i="13"/>
  <c r="I1992" i="13"/>
  <c r="G1992" i="13"/>
  <c r="E1992" i="13"/>
  <c r="M1991" i="13"/>
  <c r="K1991" i="13"/>
  <c r="I1991" i="13"/>
  <c r="G1991" i="13"/>
  <c r="E1991" i="13"/>
  <c r="M1990" i="13"/>
  <c r="K1990" i="13"/>
  <c r="I1990" i="13"/>
  <c r="G1990" i="13"/>
  <c r="E1990" i="13"/>
  <c r="M1989" i="13"/>
  <c r="K1989" i="13"/>
  <c r="I1989" i="13"/>
  <c r="G1989" i="13"/>
  <c r="E1989" i="13"/>
  <c r="M1988" i="13"/>
  <c r="K1988" i="13"/>
  <c r="I1988" i="13"/>
  <c r="G1988" i="13"/>
  <c r="E1988" i="13"/>
  <c r="M1987" i="13"/>
  <c r="K1987" i="13"/>
  <c r="I1987" i="13"/>
  <c r="G1987" i="13"/>
  <c r="E1987" i="13"/>
  <c r="M1986" i="13"/>
  <c r="K1986" i="13"/>
  <c r="I1986" i="13"/>
  <c r="G1986" i="13"/>
  <c r="E1986" i="13"/>
  <c r="M1985" i="13"/>
  <c r="K1985" i="13"/>
  <c r="I1985" i="13"/>
  <c r="G1985" i="13"/>
  <c r="E1985" i="13"/>
  <c r="M1984" i="13"/>
  <c r="K1984" i="13"/>
  <c r="I1984" i="13"/>
  <c r="G1984" i="13"/>
  <c r="E1984" i="13"/>
  <c r="M1983" i="13"/>
  <c r="K1983" i="13"/>
  <c r="I1983" i="13"/>
  <c r="G1983" i="13"/>
  <c r="E1983" i="13"/>
  <c r="M1982" i="13"/>
  <c r="K1982" i="13"/>
  <c r="I1982" i="13"/>
  <c r="G1982" i="13"/>
  <c r="E1982" i="13"/>
  <c r="M1981" i="13"/>
  <c r="K1981" i="13"/>
  <c r="I1981" i="13"/>
  <c r="G1981" i="13"/>
  <c r="E1981" i="13"/>
  <c r="M1980" i="13"/>
  <c r="K1980" i="13"/>
  <c r="I1980" i="13"/>
  <c r="G1980" i="13"/>
  <c r="E1980" i="13"/>
  <c r="M1979" i="13"/>
  <c r="K1979" i="13"/>
  <c r="I1979" i="13"/>
  <c r="G1979" i="13"/>
  <c r="E1979" i="13"/>
  <c r="M1978" i="13"/>
  <c r="K1978" i="13"/>
  <c r="I1978" i="13"/>
  <c r="G1978" i="13"/>
  <c r="E1978" i="13"/>
  <c r="M1977" i="13"/>
  <c r="K1977" i="13"/>
  <c r="I1977" i="13"/>
  <c r="G1977" i="13"/>
  <c r="E1977" i="13"/>
  <c r="M1976" i="13"/>
  <c r="K1976" i="13"/>
  <c r="I1976" i="13"/>
  <c r="G1976" i="13"/>
  <c r="E1976" i="13"/>
  <c r="M1975" i="13"/>
  <c r="K1975" i="13"/>
  <c r="I1975" i="13"/>
  <c r="G1975" i="13"/>
  <c r="E1975" i="13"/>
  <c r="M1974" i="13"/>
  <c r="K1974" i="13"/>
  <c r="I1974" i="13"/>
  <c r="G1974" i="13"/>
  <c r="E1974" i="13"/>
  <c r="M1973" i="13"/>
  <c r="K1973" i="13"/>
  <c r="I1973" i="13"/>
  <c r="G1973" i="13"/>
  <c r="E1973" i="13"/>
  <c r="M1972" i="13"/>
  <c r="K1972" i="13"/>
  <c r="I1972" i="13"/>
  <c r="G1972" i="13"/>
  <c r="E1972" i="13"/>
  <c r="M1971" i="13"/>
  <c r="K1971" i="13"/>
  <c r="I1971" i="13"/>
  <c r="G1971" i="13"/>
  <c r="E1971" i="13"/>
  <c r="M1970" i="13"/>
  <c r="K1970" i="13"/>
  <c r="I1970" i="13"/>
  <c r="G1970" i="13"/>
  <c r="E1970" i="13"/>
  <c r="M1969" i="13"/>
  <c r="K1969" i="13"/>
  <c r="I1969" i="13"/>
  <c r="G1969" i="13"/>
  <c r="E1969" i="13"/>
  <c r="M1968" i="13"/>
  <c r="K1968" i="13"/>
  <c r="I1968" i="13"/>
  <c r="G1968" i="13"/>
  <c r="E1968" i="13"/>
  <c r="M1967" i="13"/>
  <c r="K1967" i="13"/>
  <c r="I1967" i="13"/>
  <c r="G1967" i="13"/>
  <c r="E1967" i="13"/>
  <c r="M1966" i="13"/>
  <c r="K1966" i="13"/>
  <c r="I1966" i="13"/>
  <c r="G1966" i="13"/>
  <c r="E1966" i="13"/>
  <c r="M1965" i="13"/>
  <c r="K1965" i="13"/>
  <c r="I1965" i="13"/>
  <c r="G1965" i="13"/>
  <c r="E1965" i="13"/>
  <c r="M1964" i="13"/>
  <c r="K1964" i="13"/>
  <c r="I1964" i="13"/>
  <c r="G1964" i="13"/>
  <c r="E1964" i="13"/>
  <c r="M1963" i="13"/>
  <c r="K1963" i="13"/>
  <c r="I1963" i="13"/>
  <c r="G1963" i="13"/>
  <c r="E1963" i="13"/>
  <c r="M1962" i="13"/>
  <c r="K1962" i="13"/>
  <c r="I1962" i="13"/>
  <c r="G1962" i="13"/>
  <c r="E1962" i="13"/>
  <c r="M1961" i="13"/>
  <c r="K1961" i="13"/>
  <c r="I1961" i="13"/>
  <c r="G1961" i="13"/>
  <c r="E1961" i="13"/>
  <c r="M1960" i="13"/>
  <c r="K1960" i="13"/>
  <c r="I1960" i="13"/>
  <c r="G1960" i="13"/>
  <c r="E1960" i="13"/>
  <c r="M1959" i="13"/>
  <c r="K1959" i="13"/>
  <c r="I1959" i="13"/>
  <c r="G1959" i="13"/>
  <c r="E1959" i="13"/>
  <c r="M1958" i="13"/>
  <c r="K1958" i="13"/>
  <c r="I1958" i="13"/>
  <c r="G1958" i="13"/>
  <c r="E1958" i="13"/>
  <c r="M1957" i="13"/>
  <c r="K1957" i="13"/>
  <c r="I1957" i="13"/>
  <c r="G1957" i="13"/>
  <c r="E1957" i="13"/>
  <c r="M1956" i="13"/>
  <c r="K1956" i="13"/>
  <c r="I1956" i="13"/>
  <c r="G1956" i="13"/>
  <c r="E1956" i="13"/>
  <c r="M1955" i="13"/>
  <c r="K1955" i="13"/>
  <c r="I1955" i="13"/>
  <c r="G1955" i="13"/>
  <c r="E1955" i="13"/>
  <c r="M1954" i="13"/>
  <c r="K1954" i="13"/>
  <c r="I1954" i="13"/>
  <c r="G1954" i="13"/>
  <c r="E1954" i="13"/>
  <c r="M1953" i="13"/>
  <c r="K1953" i="13"/>
  <c r="I1953" i="13"/>
  <c r="G1953" i="13"/>
  <c r="E1953" i="13"/>
  <c r="M1952" i="13"/>
  <c r="K1952" i="13"/>
  <c r="I1952" i="13"/>
  <c r="G1952" i="13"/>
  <c r="E1952" i="13"/>
  <c r="M1951" i="13"/>
  <c r="K1951" i="13"/>
  <c r="I1951" i="13"/>
  <c r="G1951" i="13"/>
  <c r="E1951" i="13"/>
  <c r="M1950" i="13"/>
  <c r="K1950" i="13"/>
  <c r="I1950" i="13"/>
  <c r="G1950" i="13"/>
  <c r="E1950" i="13"/>
  <c r="M1949" i="13"/>
  <c r="K1949" i="13"/>
  <c r="I1949" i="13"/>
  <c r="G1949" i="13"/>
  <c r="E1949" i="13"/>
  <c r="M1948" i="13"/>
  <c r="K1948" i="13"/>
  <c r="I1948" i="13"/>
  <c r="G1948" i="13"/>
  <c r="E1948" i="13"/>
  <c r="M1947" i="13"/>
  <c r="K1947" i="13"/>
  <c r="I1947" i="13"/>
  <c r="G1947" i="13"/>
  <c r="E1947" i="13"/>
  <c r="M1946" i="13"/>
  <c r="K1946" i="13"/>
  <c r="I1946" i="13"/>
  <c r="G1946" i="13"/>
  <c r="E1946" i="13"/>
  <c r="M1945" i="13"/>
  <c r="K1945" i="13"/>
  <c r="I1945" i="13"/>
  <c r="G1945" i="13"/>
  <c r="E1945" i="13"/>
  <c r="M1944" i="13"/>
  <c r="K1944" i="13"/>
  <c r="I1944" i="13"/>
  <c r="G1944" i="13"/>
  <c r="E1944" i="13"/>
  <c r="M1943" i="13"/>
  <c r="K1943" i="13"/>
  <c r="I1943" i="13"/>
  <c r="G1943" i="13"/>
  <c r="E1943" i="13"/>
  <c r="M1942" i="13"/>
  <c r="K1942" i="13"/>
  <c r="I1942" i="13"/>
  <c r="G1942" i="13"/>
  <c r="E1942" i="13"/>
  <c r="M1941" i="13"/>
  <c r="K1941" i="13"/>
  <c r="I1941" i="13"/>
  <c r="G1941" i="13"/>
  <c r="E1941" i="13"/>
  <c r="M1940" i="13"/>
  <c r="K1940" i="13"/>
  <c r="I1940" i="13"/>
  <c r="G1940" i="13"/>
  <c r="E1940" i="13"/>
  <c r="M1939" i="13"/>
  <c r="K1939" i="13"/>
  <c r="I1939" i="13"/>
  <c r="G1939" i="13"/>
  <c r="E1939" i="13"/>
  <c r="M1938" i="13"/>
  <c r="K1938" i="13"/>
  <c r="I1938" i="13"/>
  <c r="G1938" i="13"/>
  <c r="E1938" i="13"/>
  <c r="M1937" i="13"/>
  <c r="K1937" i="13"/>
  <c r="I1937" i="13"/>
  <c r="G1937" i="13"/>
  <c r="E1937" i="13"/>
  <c r="M1936" i="13"/>
  <c r="K1936" i="13"/>
  <c r="I1936" i="13"/>
  <c r="G1936" i="13"/>
  <c r="E1936" i="13"/>
  <c r="M1935" i="13"/>
  <c r="K1935" i="13"/>
  <c r="I1935" i="13"/>
  <c r="G1935" i="13"/>
  <c r="E1935" i="13"/>
  <c r="M1934" i="13"/>
  <c r="K1934" i="13"/>
  <c r="I1934" i="13"/>
  <c r="G1934" i="13"/>
  <c r="E1934" i="13"/>
  <c r="M1933" i="13"/>
  <c r="K1933" i="13"/>
  <c r="I1933" i="13"/>
  <c r="G1933" i="13"/>
  <c r="E1933" i="13"/>
  <c r="M1932" i="13"/>
  <c r="K1932" i="13"/>
  <c r="I1932" i="13"/>
  <c r="G1932" i="13"/>
  <c r="E1932" i="13"/>
  <c r="M1931" i="13"/>
  <c r="K1931" i="13"/>
  <c r="I1931" i="13"/>
  <c r="G1931" i="13"/>
  <c r="E1931" i="13"/>
  <c r="M1930" i="13"/>
  <c r="K1930" i="13"/>
  <c r="I1930" i="13"/>
  <c r="G1930" i="13"/>
  <c r="E1930" i="13"/>
  <c r="M1929" i="13"/>
  <c r="K1929" i="13"/>
  <c r="I1929" i="13"/>
  <c r="G1929" i="13"/>
  <c r="E1929" i="13"/>
  <c r="M1928" i="13"/>
  <c r="K1928" i="13"/>
  <c r="I1928" i="13"/>
  <c r="G1928" i="13"/>
  <c r="E1928" i="13"/>
  <c r="M1927" i="13"/>
  <c r="K1927" i="13"/>
  <c r="I1927" i="13"/>
  <c r="G1927" i="13"/>
  <c r="E1927" i="13"/>
  <c r="M1926" i="13"/>
  <c r="K1926" i="13"/>
  <c r="I1926" i="13"/>
  <c r="G1926" i="13"/>
  <c r="E1926" i="13"/>
  <c r="M1925" i="13"/>
  <c r="K1925" i="13"/>
  <c r="I1925" i="13"/>
  <c r="G1925" i="13"/>
  <c r="E1925" i="13"/>
  <c r="M1924" i="13"/>
  <c r="K1924" i="13"/>
  <c r="I1924" i="13"/>
  <c r="G1924" i="13"/>
  <c r="E1924" i="13"/>
  <c r="M1923" i="13"/>
  <c r="K1923" i="13"/>
  <c r="I1923" i="13"/>
  <c r="G1923" i="13"/>
  <c r="E1923" i="13"/>
  <c r="M1922" i="13"/>
  <c r="K1922" i="13"/>
  <c r="I1922" i="13"/>
  <c r="G1922" i="13"/>
  <c r="E1922" i="13"/>
  <c r="M1921" i="13"/>
  <c r="K1921" i="13"/>
  <c r="I1921" i="13"/>
  <c r="G1921" i="13"/>
  <c r="E1921" i="13"/>
  <c r="M1920" i="13"/>
  <c r="K1920" i="13"/>
  <c r="I1920" i="13"/>
  <c r="G1920" i="13"/>
  <c r="E1920" i="13"/>
  <c r="M1919" i="13"/>
  <c r="K1919" i="13"/>
  <c r="I1919" i="13"/>
  <c r="G1919" i="13"/>
  <c r="E1919" i="13"/>
  <c r="M1918" i="13"/>
  <c r="K1918" i="13"/>
  <c r="I1918" i="13"/>
  <c r="G1918" i="13"/>
  <c r="E1918" i="13"/>
  <c r="M1917" i="13"/>
  <c r="K1917" i="13"/>
  <c r="I1917" i="13"/>
  <c r="G1917" i="13"/>
  <c r="E1917" i="13"/>
  <c r="M1916" i="13"/>
  <c r="K1916" i="13"/>
  <c r="I1916" i="13"/>
  <c r="G1916" i="13"/>
  <c r="E1916" i="13"/>
  <c r="M1915" i="13"/>
  <c r="K1915" i="13"/>
  <c r="I1915" i="13"/>
  <c r="G1915" i="13"/>
  <c r="E1915" i="13"/>
  <c r="M1914" i="13"/>
  <c r="K1914" i="13"/>
  <c r="I1914" i="13"/>
  <c r="G1914" i="13"/>
  <c r="E1914" i="13"/>
  <c r="M1913" i="13"/>
  <c r="K1913" i="13"/>
  <c r="I1913" i="13"/>
  <c r="G1913" i="13"/>
  <c r="E1913" i="13"/>
  <c r="M1912" i="13"/>
  <c r="K1912" i="13"/>
  <c r="I1912" i="13"/>
  <c r="G1912" i="13"/>
  <c r="E1912" i="13"/>
  <c r="M1911" i="13"/>
  <c r="K1911" i="13"/>
  <c r="I1911" i="13"/>
  <c r="G1911" i="13"/>
  <c r="E1911" i="13"/>
  <c r="M1910" i="13"/>
  <c r="K1910" i="13"/>
  <c r="I1910" i="13"/>
  <c r="G1910" i="13"/>
  <c r="E1910" i="13"/>
  <c r="M1909" i="13"/>
  <c r="K1909" i="13"/>
  <c r="I1909" i="13"/>
  <c r="G1909" i="13"/>
  <c r="E1909" i="13"/>
  <c r="M1908" i="13"/>
  <c r="K1908" i="13"/>
  <c r="I1908" i="13"/>
  <c r="G1908" i="13"/>
  <c r="E1908" i="13"/>
  <c r="M1907" i="13"/>
  <c r="K1907" i="13"/>
  <c r="I1907" i="13"/>
  <c r="G1907" i="13"/>
  <c r="E1907" i="13"/>
  <c r="M1906" i="13"/>
  <c r="K1906" i="13"/>
  <c r="I1906" i="13"/>
  <c r="G1906" i="13"/>
  <c r="E1906" i="13"/>
  <c r="M1905" i="13"/>
  <c r="K1905" i="13"/>
  <c r="I1905" i="13"/>
  <c r="G1905" i="13"/>
  <c r="E1905" i="13"/>
  <c r="M1904" i="13"/>
  <c r="K1904" i="13"/>
  <c r="I1904" i="13"/>
  <c r="G1904" i="13"/>
  <c r="E1904" i="13"/>
  <c r="M1903" i="13"/>
  <c r="K1903" i="13"/>
  <c r="I1903" i="13"/>
  <c r="G1903" i="13"/>
  <c r="E1903" i="13"/>
  <c r="M1902" i="13"/>
  <c r="K1902" i="13"/>
  <c r="I1902" i="13"/>
  <c r="G1902" i="13"/>
  <c r="E1902" i="13"/>
  <c r="M1901" i="13"/>
  <c r="K1901" i="13"/>
  <c r="I1901" i="13"/>
  <c r="G1901" i="13"/>
  <c r="E1901" i="13"/>
  <c r="M1900" i="13"/>
  <c r="K1900" i="13"/>
  <c r="I1900" i="13"/>
  <c r="G1900" i="13"/>
  <c r="E1900" i="13"/>
  <c r="M1899" i="13"/>
  <c r="K1899" i="13"/>
  <c r="I1899" i="13"/>
  <c r="G1899" i="13"/>
  <c r="E1899" i="13"/>
  <c r="M1898" i="13"/>
  <c r="K1898" i="13"/>
  <c r="I1898" i="13"/>
  <c r="G1898" i="13"/>
  <c r="E1898" i="13"/>
  <c r="M1897" i="13"/>
  <c r="K1897" i="13"/>
  <c r="I1897" i="13"/>
  <c r="G1897" i="13"/>
  <c r="E1897" i="13"/>
  <c r="M1896" i="13"/>
  <c r="K1896" i="13"/>
  <c r="I1896" i="13"/>
  <c r="G1896" i="13"/>
  <c r="E1896" i="13"/>
  <c r="M1895" i="13"/>
  <c r="K1895" i="13"/>
  <c r="I1895" i="13"/>
  <c r="G1895" i="13"/>
  <c r="E1895" i="13"/>
  <c r="M1894" i="13"/>
  <c r="K1894" i="13"/>
  <c r="I1894" i="13"/>
  <c r="G1894" i="13"/>
  <c r="E1894" i="13"/>
  <c r="M1893" i="13"/>
  <c r="K1893" i="13"/>
  <c r="I1893" i="13"/>
  <c r="G1893" i="13"/>
  <c r="E1893" i="13"/>
  <c r="M1892" i="13"/>
  <c r="K1892" i="13"/>
  <c r="I1892" i="13"/>
  <c r="G1892" i="13"/>
  <c r="E1892" i="13"/>
  <c r="M1891" i="13"/>
  <c r="K1891" i="13"/>
  <c r="I1891" i="13"/>
  <c r="G1891" i="13"/>
  <c r="E1891" i="13"/>
  <c r="M1890" i="13"/>
  <c r="K1890" i="13"/>
  <c r="I1890" i="13"/>
  <c r="G1890" i="13"/>
  <c r="E1890" i="13"/>
  <c r="M1889" i="13"/>
  <c r="K1889" i="13"/>
  <c r="I1889" i="13"/>
  <c r="G1889" i="13"/>
  <c r="E1889" i="13"/>
  <c r="M1888" i="13"/>
  <c r="K1888" i="13"/>
  <c r="I1888" i="13"/>
  <c r="G1888" i="13"/>
  <c r="E1888" i="13"/>
  <c r="M1887" i="13"/>
  <c r="K1887" i="13"/>
  <c r="I1887" i="13"/>
  <c r="G1887" i="13"/>
  <c r="E1887" i="13"/>
  <c r="M1886" i="13"/>
  <c r="K1886" i="13"/>
  <c r="I1886" i="13"/>
  <c r="G1886" i="13"/>
  <c r="E1886" i="13"/>
  <c r="M1885" i="13"/>
  <c r="K1885" i="13"/>
  <c r="I1885" i="13"/>
  <c r="G1885" i="13"/>
  <c r="E1885" i="13"/>
  <c r="M1884" i="13"/>
  <c r="K1884" i="13"/>
  <c r="I1884" i="13"/>
  <c r="G1884" i="13"/>
  <c r="E1884" i="13"/>
  <c r="M1883" i="13"/>
  <c r="K1883" i="13"/>
  <c r="I1883" i="13"/>
  <c r="G1883" i="13"/>
  <c r="E1883" i="13"/>
  <c r="M1882" i="13"/>
  <c r="K1882" i="13"/>
  <c r="I1882" i="13"/>
  <c r="G1882" i="13"/>
  <c r="E1882" i="13"/>
  <c r="M1881" i="13"/>
  <c r="K1881" i="13"/>
  <c r="I1881" i="13"/>
  <c r="G1881" i="13"/>
  <c r="E1881" i="13"/>
  <c r="M1880" i="13"/>
  <c r="K1880" i="13"/>
  <c r="I1880" i="13"/>
  <c r="G1880" i="13"/>
  <c r="E1880" i="13"/>
  <c r="M1879" i="13"/>
  <c r="K1879" i="13"/>
  <c r="I1879" i="13"/>
  <c r="G1879" i="13"/>
  <c r="E1879" i="13"/>
  <c r="M1878" i="13"/>
  <c r="K1878" i="13"/>
  <c r="I1878" i="13"/>
  <c r="G1878" i="13"/>
  <c r="E1878" i="13"/>
  <c r="M1877" i="13"/>
  <c r="K1877" i="13"/>
  <c r="I1877" i="13"/>
  <c r="G1877" i="13"/>
  <c r="E1877" i="13"/>
  <c r="M1876" i="13"/>
  <c r="K1876" i="13"/>
  <c r="I1876" i="13"/>
  <c r="G1876" i="13"/>
  <c r="E1876" i="13"/>
  <c r="M1875" i="13"/>
  <c r="K1875" i="13"/>
  <c r="I1875" i="13"/>
  <c r="G1875" i="13"/>
  <c r="E1875" i="13"/>
  <c r="M1874" i="13"/>
  <c r="K1874" i="13"/>
  <c r="I1874" i="13"/>
  <c r="G1874" i="13"/>
  <c r="E1874" i="13"/>
  <c r="M1873" i="13"/>
  <c r="K1873" i="13"/>
  <c r="I1873" i="13"/>
  <c r="G1873" i="13"/>
  <c r="E1873" i="13"/>
  <c r="M1872" i="13"/>
  <c r="K1872" i="13"/>
  <c r="I1872" i="13"/>
  <c r="G1872" i="13"/>
  <c r="E1872" i="13"/>
  <c r="M1871" i="13"/>
  <c r="K1871" i="13"/>
  <c r="I1871" i="13"/>
  <c r="G1871" i="13"/>
  <c r="E1871" i="13"/>
  <c r="M1870" i="13"/>
  <c r="K1870" i="13"/>
  <c r="I1870" i="13"/>
  <c r="G1870" i="13"/>
  <c r="E1870" i="13"/>
  <c r="M1869" i="13"/>
  <c r="K1869" i="13"/>
  <c r="I1869" i="13"/>
  <c r="G1869" i="13"/>
  <c r="E1869" i="13"/>
  <c r="M1868" i="13"/>
  <c r="K1868" i="13"/>
  <c r="I1868" i="13"/>
  <c r="G1868" i="13"/>
  <c r="E1868" i="13"/>
  <c r="M1867" i="13"/>
  <c r="K1867" i="13"/>
  <c r="I1867" i="13"/>
  <c r="G1867" i="13"/>
  <c r="E1867" i="13"/>
  <c r="M1866" i="13"/>
  <c r="K1866" i="13"/>
  <c r="I1866" i="13"/>
  <c r="G1866" i="13"/>
  <c r="E1866" i="13"/>
  <c r="M1865" i="13"/>
  <c r="K1865" i="13"/>
  <c r="I1865" i="13"/>
  <c r="G1865" i="13"/>
  <c r="E1865" i="13"/>
  <c r="M1864" i="13"/>
  <c r="K1864" i="13"/>
  <c r="I1864" i="13"/>
  <c r="G1864" i="13"/>
  <c r="E1864" i="13"/>
  <c r="M1863" i="13"/>
  <c r="K1863" i="13"/>
  <c r="I1863" i="13"/>
  <c r="G1863" i="13"/>
  <c r="E1863" i="13"/>
  <c r="M1862" i="13"/>
  <c r="K1862" i="13"/>
  <c r="I1862" i="13"/>
  <c r="G1862" i="13"/>
  <c r="E1862" i="13"/>
  <c r="M1861" i="13"/>
  <c r="K1861" i="13"/>
  <c r="I1861" i="13"/>
  <c r="G1861" i="13"/>
  <c r="E1861" i="13"/>
  <c r="M1860" i="13"/>
  <c r="K1860" i="13"/>
  <c r="I1860" i="13"/>
  <c r="G1860" i="13"/>
  <c r="E1860" i="13"/>
  <c r="M1859" i="13"/>
  <c r="K1859" i="13"/>
  <c r="I1859" i="13"/>
  <c r="G1859" i="13"/>
  <c r="E1859" i="13"/>
  <c r="M1858" i="13"/>
  <c r="K1858" i="13"/>
  <c r="I1858" i="13"/>
  <c r="G1858" i="13"/>
  <c r="E1858" i="13"/>
  <c r="M1857" i="13"/>
  <c r="K1857" i="13"/>
  <c r="I1857" i="13"/>
  <c r="G1857" i="13"/>
  <c r="E1857" i="13"/>
  <c r="M1856" i="13"/>
  <c r="K1856" i="13"/>
  <c r="I1856" i="13"/>
  <c r="G1856" i="13"/>
  <c r="E1856" i="13"/>
  <c r="M1855" i="13"/>
  <c r="K1855" i="13"/>
  <c r="I1855" i="13"/>
  <c r="G1855" i="13"/>
  <c r="E1855" i="13"/>
  <c r="M1854" i="13"/>
  <c r="K1854" i="13"/>
  <c r="I1854" i="13"/>
  <c r="G1854" i="13"/>
  <c r="E1854" i="13"/>
  <c r="M1853" i="13"/>
  <c r="K1853" i="13"/>
  <c r="I1853" i="13"/>
  <c r="G1853" i="13"/>
  <c r="E1853" i="13"/>
  <c r="M1852" i="13"/>
  <c r="K1852" i="13"/>
  <c r="I1852" i="13"/>
  <c r="G1852" i="13"/>
  <c r="E1852" i="13"/>
  <c r="M1851" i="13"/>
  <c r="K1851" i="13"/>
  <c r="I1851" i="13"/>
  <c r="G1851" i="13"/>
  <c r="E1851" i="13"/>
  <c r="M1850" i="13"/>
  <c r="K1850" i="13"/>
  <c r="I1850" i="13"/>
  <c r="G1850" i="13"/>
  <c r="E1850" i="13"/>
  <c r="M1849" i="13"/>
  <c r="K1849" i="13"/>
  <c r="I1849" i="13"/>
  <c r="G1849" i="13"/>
  <c r="E1849" i="13"/>
  <c r="M1848" i="13"/>
  <c r="K1848" i="13"/>
  <c r="I1848" i="13"/>
  <c r="G1848" i="13"/>
  <c r="E1848" i="13"/>
  <c r="M1847" i="13"/>
  <c r="K1847" i="13"/>
  <c r="I1847" i="13"/>
  <c r="G1847" i="13"/>
  <c r="E1847" i="13"/>
  <c r="M1846" i="13"/>
  <c r="K1846" i="13"/>
  <c r="I1846" i="13"/>
  <c r="G1846" i="13"/>
  <c r="E1846" i="13"/>
  <c r="M1845" i="13"/>
  <c r="K1845" i="13"/>
  <c r="I1845" i="13"/>
  <c r="G1845" i="13"/>
  <c r="E1845" i="13"/>
  <c r="M1844" i="13"/>
  <c r="K1844" i="13"/>
  <c r="I1844" i="13"/>
  <c r="G1844" i="13"/>
  <c r="E1844" i="13"/>
  <c r="M1843" i="13"/>
  <c r="K1843" i="13"/>
  <c r="I1843" i="13"/>
  <c r="G1843" i="13"/>
  <c r="E1843" i="13"/>
  <c r="M1842" i="13"/>
  <c r="K1842" i="13"/>
  <c r="I1842" i="13"/>
  <c r="G1842" i="13"/>
  <c r="E1842" i="13"/>
  <c r="M1841" i="13"/>
  <c r="K1841" i="13"/>
  <c r="I1841" i="13"/>
  <c r="G1841" i="13"/>
  <c r="E1841" i="13"/>
  <c r="M1840" i="13"/>
  <c r="K1840" i="13"/>
  <c r="I1840" i="13"/>
  <c r="G1840" i="13"/>
  <c r="E1840" i="13"/>
  <c r="M1839" i="13"/>
  <c r="K1839" i="13"/>
  <c r="I1839" i="13"/>
  <c r="G1839" i="13"/>
  <c r="E1839" i="13"/>
  <c r="M1838" i="13"/>
  <c r="K1838" i="13"/>
  <c r="I1838" i="13"/>
  <c r="G1838" i="13"/>
  <c r="E1838" i="13"/>
  <c r="M1837" i="13"/>
  <c r="K1837" i="13"/>
  <c r="I1837" i="13"/>
  <c r="G1837" i="13"/>
  <c r="E1837" i="13"/>
  <c r="M1836" i="13"/>
  <c r="K1836" i="13"/>
  <c r="I1836" i="13"/>
  <c r="G1836" i="13"/>
  <c r="E1836" i="13"/>
  <c r="M1835" i="13"/>
  <c r="K1835" i="13"/>
  <c r="I1835" i="13"/>
  <c r="G1835" i="13"/>
  <c r="E1835" i="13"/>
  <c r="M1834" i="13"/>
  <c r="K1834" i="13"/>
  <c r="I1834" i="13"/>
  <c r="G1834" i="13"/>
  <c r="E1834" i="13"/>
  <c r="M1833" i="13"/>
  <c r="K1833" i="13"/>
  <c r="I1833" i="13"/>
  <c r="G1833" i="13"/>
  <c r="E1833" i="13"/>
  <c r="M1832" i="13"/>
  <c r="K1832" i="13"/>
  <c r="I1832" i="13"/>
  <c r="G1832" i="13"/>
  <c r="E1832" i="13"/>
  <c r="M1831" i="13"/>
  <c r="K1831" i="13"/>
  <c r="I1831" i="13"/>
  <c r="G1831" i="13"/>
  <c r="E1831" i="13"/>
  <c r="M1830" i="13"/>
  <c r="K1830" i="13"/>
  <c r="I1830" i="13"/>
  <c r="G1830" i="13"/>
  <c r="E1830" i="13"/>
  <c r="M1829" i="13"/>
  <c r="K1829" i="13"/>
  <c r="I1829" i="13"/>
  <c r="G1829" i="13"/>
  <c r="E1829" i="13"/>
  <c r="M1828" i="13"/>
  <c r="K1828" i="13"/>
  <c r="I1828" i="13"/>
  <c r="G1828" i="13"/>
  <c r="E1828" i="13"/>
  <c r="M1827" i="13"/>
  <c r="K1827" i="13"/>
  <c r="I1827" i="13"/>
  <c r="G1827" i="13"/>
  <c r="E1827" i="13"/>
  <c r="M1826" i="13"/>
  <c r="K1826" i="13"/>
  <c r="I1826" i="13"/>
  <c r="G1826" i="13"/>
  <c r="E1826" i="13"/>
  <c r="M1825" i="13"/>
  <c r="K1825" i="13"/>
  <c r="I1825" i="13"/>
  <c r="G1825" i="13"/>
  <c r="E1825" i="13"/>
  <c r="M1824" i="13"/>
  <c r="K1824" i="13"/>
  <c r="I1824" i="13"/>
  <c r="G1824" i="13"/>
  <c r="E1824" i="13"/>
  <c r="M1823" i="13"/>
  <c r="K1823" i="13"/>
  <c r="I1823" i="13"/>
  <c r="G1823" i="13"/>
  <c r="E1823" i="13"/>
  <c r="M1822" i="13"/>
  <c r="K1822" i="13"/>
  <c r="I1822" i="13"/>
  <c r="G1822" i="13"/>
  <c r="E1822" i="13"/>
  <c r="M1821" i="13"/>
  <c r="K1821" i="13"/>
  <c r="I1821" i="13"/>
  <c r="G1821" i="13"/>
  <c r="E1821" i="13"/>
  <c r="M1820" i="13"/>
  <c r="K1820" i="13"/>
  <c r="I1820" i="13"/>
  <c r="G1820" i="13"/>
  <c r="E1820" i="13"/>
  <c r="M1819" i="13"/>
  <c r="K1819" i="13"/>
  <c r="I1819" i="13"/>
  <c r="G1819" i="13"/>
  <c r="E1819" i="13"/>
  <c r="M1818" i="13"/>
  <c r="K1818" i="13"/>
  <c r="I1818" i="13"/>
  <c r="G1818" i="13"/>
  <c r="E1818" i="13"/>
  <c r="M1817" i="13"/>
  <c r="K1817" i="13"/>
  <c r="I1817" i="13"/>
  <c r="G1817" i="13"/>
  <c r="E1817" i="13"/>
  <c r="M1816" i="13"/>
  <c r="K1816" i="13"/>
  <c r="I1816" i="13"/>
  <c r="G1816" i="13"/>
  <c r="E1816" i="13"/>
  <c r="M1815" i="13"/>
  <c r="K1815" i="13"/>
  <c r="I1815" i="13"/>
  <c r="G1815" i="13"/>
  <c r="E1815" i="13"/>
  <c r="M1814" i="13"/>
  <c r="K1814" i="13"/>
  <c r="I1814" i="13"/>
  <c r="G1814" i="13"/>
  <c r="E1814" i="13"/>
  <c r="M1813" i="13"/>
  <c r="K1813" i="13"/>
  <c r="I1813" i="13"/>
  <c r="G1813" i="13"/>
  <c r="E1813" i="13"/>
  <c r="M1812" i="13"/>
  <c r="K1812" i="13"/>
  <c r="I1812" i="13"/>
  <c r="G1812" i="13"/>
  <c r="E1812" i="13"/>
  <c r="M1811" i="13"/>
  <c r="K1811" i="13"/>
  <c r="I1811" i="13"/>
  <c r="G1811" i="13"/>
  <c r="E1811" i="13"/>
  <c r="M1810" i="13"/>
  <c r="K1810" i="13"/>
  <c r="I1810" i="13"/>
  <c r="G1810" i="13"/>
  <c r="E1810" i="13"/>
  <c r="M1809" i="13"/>
  <c r="K1809" i="13"/>
  <c r="I1809" i="13"/>
  <c r="G1809" i="13"/>
  <c r="E1809" i="13"/>
  <c r="M1808" i="13"/>
  <c r="K1808" i="13"/>
  <c r="I1808" i="13"/>
  <c r="G1808" i="13"/>
  <c r="E1808" i="13"/>
  <c r="M1807" i="13"/>
  <c r="K1807" i="13"/>
  <c r="I1807" i="13"/>
  <c r="G1807" i="13"/>
  <c r="E1807" i="13"/>
  <c r="M1806" i="13"/>
  <c r="K1806" i="13"/>
  <c r="I1806" i="13"/>
  <c r="G1806" i="13"/>
  <c r="E1806" i="13"/>
  <c r="M1805" i="13"/>
  <c r="K1805" i="13"/>
  <c r="I1805" i="13"/>
  <c r="G1805" i="13"/>
  <c r="E1805" i="13"/>
  <c r="M1804" i="13"/>
  <c r="K1804" i="13"/>
  <c r="I1804" i="13"/>
  <c r="G1804" i="13"/>
  <c r="E1804" i="13"/>
  <c r="M1803" i="13"/>
  <c r="K1803" i="13"/>
  <c r="I1803" i="13"/>
  <c r="G1803" i="13"/>
  <c r="E1803" i="13"/>
  <c r="M1802" i="13"/>
  <c r="K1802" i="13"/>
  <c r="I1802" i="13"/>
  <c r="G1802" i="13"/>
  <c r="E1802" i="13"/>
  <c r="M1801" i="13"/>
  <c r="K1801" i="13"/>
  <c r="I1801" i="13"/>
  <c r="G1801" i="13"/>
  <c r="E1801" i="13"/>
  <c r="M1800" i="13"/>
  <c r="K1800" i="13"/>
  <c r="I1800" i="13"/>
  <c r="G1800" i="13"/>
  <c r="E1800" i="13"/>
  <c r="M1799" i="13"/>
  <c r="K1799" i="13"/>
  <c r="I1799" i="13"/>
  <c r="G1799" i="13"/>
  <c r="E1799" i="13"/>
  <c r="M1798" i="13"/>
  <c r="K1798" i="13"/>
  <c r="I1798" i="13"/>
  <c r="G1798" i="13"/>
  <c r="E1798" i="13"/>
  <c r="M1797" i="13"/>
  <c r="K1797" i="13"/>
  <c r="I1797" i="13"/>
  <c r="G1797" i="13"/>
  <c r="E1797" i="13"/>
  <c r="M1796" i="13"/>
  <c r="K1796" i="13"/>
  <c r="I1796" i="13"/>
  <c r="G1796" i="13"/>
  <c r="E1796" i="13"/>
  <c r="M1795" i="13"/>
  <c r="K1795" i="13"/>
  <c r="I1795" i="13"/>
  <c r="G1795" i="13"/>
  <c r="E1795" i="13"/>
  <c r="M1794" i="13"/>
  <c r="K1794" i="13"/>
  <c r="I1794" i="13"/>
  <c r="G1794" i="13"/>
  <c r="E1794" i="13"/>
  <c r="M1793" i="13"/>
  <c r="K1793" i="13"/>
  <c r="I1793" i="13"/>
  <c r="G1793" i="13"/>
  <c r="E1793" i="13"/>
  <c r="M1792" i="13"/>
  <c r="K1792" i="13"/>
  <c r="I1792" i="13"/>
  <c r="G1792" i="13"/>
  <c r="E1792" i="13"/>
  <c r="M1791" i="13"/>
  <c r="K1791" i="13"/>
  <c r="I1791" i="13"/>
  <c r="G1791" i="13"/>
  <c r="E1791" i="13"/>
  <c r="M1790" i="13"/>
  <c r="K1790" i="13"/>
  <c r="I1790" i="13"/>
  <c r="G1790" i="13"/>
  <c r="E1790" i="13"/>
  <c r="M1789" i="13"/>
  <c r="K1789" i="13"/>
  <c r="I1789" i="13"/>
  <c r="G1789" i="13"/>
  <c r="E1789" i="13"/>
  <c r="M1788" i="13"/>
  <c r="K1788" i="13"/>
  <c r="I1788" i="13"/>
  <c r="G1788" i="13"/>
  <c r="E1788" i="13"/>
  <c r="M1787" i="13"/>
  <c r="K1787" i="13"/>
  <c r="I1787" i="13"/>
  <c r="G1787" i="13"/>
  <c r="E1787" i="13"/>
  <c r="M1786" i="13"/>
  <c r="K1786" i="13"/>
  <c r="I1786" i="13"/>
  <c r="G1786" i="13"/>
  <c r="E1786" i="13"/>
  <c r="M1785" i="13"/>
  <c r="K1785" i="13"/>
  <c r="I1785" i="13"/>
  <c r="G1785" i="13"/>
  <c r="E1785" i="13"/>
  <c r="M1784" i="13"/>
  <c r="K1784" i="13"/>
  <c r="I1784" i="13"/>
  <c r="G1784" i="13"/>
  <c r="E1784" i="13"/>
  <c r="M1783" i="13"/>
  <c r="K1783" i="13"/>
  <c r="I1783" i="13"/>
  <c r="G1783" i="13"/>
  <c r="E1783" i="13"/>
  <c r="M1782" i="13"/>
  <c r="K1782" i="13"/>
  <c r="I1782" i="13"/>
  <c r="G1782" i="13"/>
  <c r="E1782" i="13"/>
  <c r="M1781" i="13"/>
  <c r="K1781" i="13"/>
  <c r="I1781" i="13"/>
  <c r="G1781" i="13"/>
  <c r="E1781" i="13"/>
  <c r="M1780" i="13"/>
  <c r="K1780" i="13"/>
  <c r="I1780" i="13"/>
  <c r="G1780" i="13"/>
  <c r="E1780" i="13"/>
  <c r="M1779" i="13"/>
  <c r="K1779" i="13"/>
  <c r="I1779" i="13"/>
  <c r="G1779" i="13"/>
  <c r="E1779" i="13"/>
  <c r="M1778" i="13"/>
  <c r="K1778" i="13"/>
  <c r="I1778" i="13"/>
  <c r="G1778" i="13"/>
  <c r="E1778" i="13"/>
  <c r="M1777" i="13"/>
  <c r="K1777" i="13"/>
  <c r="I1777" i="13"/>
  <c r="G1777" i="13"/>
  <c r="E1777" i="13"/>
  <c r="M1776" i="13"/>
  <c r="K1776" i="13"/>
  <c r="I1776" i="13"/>
  <c r="G1776" i="13"/>
  <c r="E1776" i="13"/>
  <c r="M1775" i="13"/>
  <c r="K1775" i="13"/>
  <c r="I1775" i="13"/>
  <c r="G1775" i="13"/>
  <c r="E1775" i="13"/>
  <c r="M1774" i="13"/>
  <c r="K1774" i="13"/>
  <c r="I1774" i="13"/>
  <c r="G1774" i="13"/>
  <c r="E1774" i="13"/>
  <c r="M1773" i="13"/>
  <c r="K1773" i="13"/>
  <c r="I1773" i="13"/>
  <c r="G1773" i="13"/>
  <c r="E1773" i="13"/>
  <c r="M1772" i="13"/>
  <c r="K1772" i="13"/>
  <c r="I1772" i="13"/>
  <c r="G1772" i="13"/>
  <c r="E1772" i="13"/>
  <c r="M1771" i="13"/>
  <c r="K1771" i="13"/>
  <c r="I1771" i="13"/>
  <c r="G1771" i="13"/>
  <c r="E1771" i="13"/>
  <c r="M1770" i="13"/>
  <c r="K1770" i="13"/>
  <c r="I1770" i="13"/>
  <c r="G1770" i="13"/>
  <c r="E1770" i="13"/>
  <c r="M1769" i="13"/>
  <c r="K1769" i="13"/>
  <c r="I1769" i="13"/>
  <c r="G1769" i="13"/>
  <c r="E1769" i="13"/>
  <c r="M1768" i="13"/>
  <c r="K1768" i="13"/>
  <c r="I1768" i="13"/>
  <c r="G1768" i="13"/>
  <c r="E1768" i="13"/>
  <c r="M1767" i="13"/>
  <c r="K1767" i="13"/>
  <c r="I1767" i="13"/>
  <c r="G1767" i="13"/>
  <c r="E1767" i="13"/>
  <c r="M1766" i="13"/>
  <c r="K1766" i="13"/>
  <c r="I1766" i="13"/>
  <c r="G1766" i="13"/>
  <c r="E1766" i="13"/>
  <c r="M1765" i="13"/>
  <c r="K1765" i="13"/>
  <c r="I1765" i="13"/>
  <c r="G1765" i="13"/>
  <c r="E1765" i="13"/>
  <c r="M1764" i="13"/>
  <c r="K1764" i="13"/>
  <c r="I1764" i="13"/>
  <c r="G1764" i="13"/>
  <c r="E1764" i="13"/>
  <c r="M1763" i="13"/>
  <c r="K1763" i="13"/>
  <c r="I1763" i="13"/>
  <c r="G1763" i="13"/>
  <c r="E1763" i="13"/>
  <c r="M1762" i="13"/>
  <c r="K1762" i="13"/>
  <c r="I1762" i="13"/>
  <c r="G1762" i="13"/>
  <c r="E1762" i="13"/>
  <c r="M1761" i="13"/>
  <c r="K1761" i="13"/>
  <c r="I1761" i="13"/>
  <c r="G1761" i="13"/>
  <c r="E1761" i="13"/>
  <c r="M1760" i="13"/>
  <c r="K1760" i="13"/>
  <c r="I1760" i="13"/>
  <c r="G1760" i="13"/>
  <c r="E1760" i="13"/>
  <c r="M1759" i="13"/>
  <c r="K1759" i="13"/>
  <c r="I1759" i="13"/>
  <c r="G1759" i="13"/>
  <c r="E1759" i="13"/>
  <c r="M1758" i="13"/>
  <c r="K1758" i="13"/>
  <c r="I1758" i="13"/>
  <c r="G1758" i="13"/>
  <c r="E1758" i="13"/>
  <c r="M1757" i="13"/>
  <c r="K1757" i="13"/>
  <c r="I1757" i="13"/>
  <c r="G1757" i="13"/>
  <c r="E1757" i="13"/>
  <c r="M1756" i="13"/>
  <c r="K1756" i="13"/>
  <c r="I1756" i="13"/>
  <c r="G1756" i="13"/>
  <c r="E1756" i="13"/>
  <c r="M1755" i="13"/>
  <c r="K1755" i="13"/>
  <c r="I1755" i="13"/>
  <c r="G1755" i="13"/>
  <c r="E1755" i="13"/>
  <c r="M1754" i="13"/>
  <c r="K1754" i="13"/>
  <c r="I1754" i="13"/>
  <c r="G1754" i="13"/>
  <c r="E1754" i="13"/>
  <c r="M1753" i="13"/>
  <c r="K1753" i="13"/>
  <c r="I1753" i="13"/>
  <c r="G1753" i="13"/>
  <c r="E1753" i="13"/>
  <c r="M1752" i="13"/>
  <c r="K1752" i="13"/>
  <c r="I1752" i="13"/>
  <c r="G1752" i="13"/>
  <c r="E1752" i="13"/>
  <c r="M1751" i="13"/>
  <c r="K1751" i="13"/>
  <c r="I1751" i="13"/>
  <c r="G1751" i="13"/>
  <c r="E1751" i="13"/>
  <c r="M1750" i="13"/>
  <c r="K1750" i="13"/>
  <c r="I1750" i="13"/>
  <c r="G1750" i="13"/>
  <c r="E1750" i="13"/>
  <c r="M1749" i="13"/>
  <c r="K1749" i="13"/>
  <c r="I1749" i="13"/>
  <c r="G1749" i="13"/>
  <c r="E1749" i="13"/>
  <c r="M1748" i="13"/>
  <c r="K1748" i="13"/>
  <c r="I1748" i="13"/>
  <c r="G1748" i="13"/>
  <c r="E1748" i="13"/>
  <c r="M1747" i="13"/>
  <c r="K1747" i="13"/>
  <c r="I1747" i="13"/>
  <c r="G1747" i="13"/>
  <c r="E1747" i="13"/>
  <c r="M1746" i="13"/>
  <c r="K1746" i="13"/>
  <c r="I1746" i="13"/>
  <c r="G1746" i="13"/>
  <c r="E1746" i="13"/>
  <c r="M1745" i="13"/>
  <c r="K1745" i="13"/>
  <c r="I1745" i="13"/>
  <c r="G1745" i="13"/>
  <c r="E1745" i="13"/>
  <c r="M1744" i="13"/>
  <c r="K1744" i="13"/>
  <c r="I1744" i="13"/>
  <c r="G1744" i="13"/>
  <c r="E1744" i="13"/>
  <c r="M1743" i="13"/>
  <c r="K1743" i="13"/>
  <c r="I1743" i="13"/>
  <c r="G1743" i="13"/>
  <c r="E1743" i="13"/>
  <c r="M1742" i="13"/>
  <c r="K1742" i="13"/>
  <c r="I1742" i="13"/>
  <c r="G1742" i="13"/>
  <c r="E1742" i="13"/>
  <c r="M1741" i="13"/>
  <c r="K1741" i="13"/>
  <c r="I1741" i="13"/>
  <c r="G1741" i="13"/>
  <c r="E1741" i="13"/>
  <c r="M1740" i="13"/>
  <c r="K1740" i="13"/>
  <c r="I1740" i="13"/>
  <c r="G1740" i="13"/>
  <c r="E1740" i="13"/>
  <c r="M1739" i="13"/>
  <c r="K1739" i="13"/>
  <c r="I1739" i="13"/>
  <c r="G1739" i="13"/>
  <c r="E1739" i="13"/>
  <c r="M1738" i="13"/>
  <c r="K1738" i="13"/>
  <c r="I1738" i="13"/>
  <c r="G1738" i="13"/>
  <c r="E1738" i="13"/>
  <c r="M1737" i="13"/>
  <c r="K1737" i="13"/>
  <c r="I1737" i="13"/>
  <c r="G1737" i="13"/>
  <c r="E1737" i="13"/>
  <c r="M1736" i="13"/>
  <c r="K1736" i="13"/>
  <c r="I1736" i="13"/>
  <c r="G1736" i="13"/>
  <c r="E1736" i="13"/>
  <c r="M1735" i="13"/>
  <c r="K1735" i="13"/>
  <c r="I1735" i="13"/>
  <c r="G1735" i="13"/>
  <c r="E1735" i="13"/>
  <c r="M1734" i="13"/>
  <c r="K1734" i="13"/>
  <c r="I1734" i="13"/>
  <c r="G1734" i="13"/>
  <c r="E1734" i="13"/>
  <c r="M1733" i="13"/>
  <c r="K1733" i="13"/>
  <c r="I1733" i="13"/>
  <c r="G1733" i="13"/>
  <c r="E1733" i="13"/>
  <c r="M1732" i="13"/>
  <c r="K1732" i="13"/>
  <c r="I1732" i="13"/>
  <c r="G1732" i="13"/>
  <c r="E1732" i="13"/>
  <c r="M1731" i="13"/>
  <c r="K1731" i="13"/>
  <c r="I1731" i="13"/>
  <c r="G1731" i="13"/>
  <c r="E1731" i="13"/>
  <c r="M1730" i="13"/>
  <c r="K1730" i="13"/>
  <c r="I1730" i="13"/>
  <c r="G1730" i="13"/>
  <c r="E1730" i="13"/>
  <c r="M1729" i="13"/>
  <c r="K1729" i="13"/>
  <c r="I1729" i="13"/>
  <c r="G1729" i="13"/>
  <c r="E1729" i="13"/>
  <c r="M1728" i="13"/>
  <c r="K1728" i="13"/>
  <c r="I1728" i="13"/>
  <c r="G1728" i="13"/>
  <c r="E1728" i="13"/>
  <c r="M1727" i="13"/>
  <c r="K1727" i="13"/>
  <c r="I1727" i="13"/>
  <c r="G1727" i="13"/>
  <c r="E1727" i="13"/>
  <c r="M1726" i="13"/>
  <c r="K1726" i="13"/>
  <c r="I1726" i="13"/>
  <c r="G1726" i="13"/>
  <c r="E1726" i="13"/>
  <c r="M1725" i="13"/>
  <c r="K1725" i="13"/>
  <c r="I1725" i="13"/>
  <c r="G1725" i="13"/>
  <c r="E1725" i="13"/>
  <c r="M1724" i="13"/>
  <c r="K1724" i="13"/>
  <c r="I1724" i="13"/>
  <c r="G1724" i="13"/>
  <c r="E1724" i="13"/>
  <c r="M1723" i="13"/>
  <c r="K1723" i="13"/>
  <c r="I1723" i="13"/>
  <c r="G1723" i="13"/>
  <c r="E1723" i="13"/>
  <c r="M1722" i="13"/>
  <c r="K1722" i="13"/>
  <c r="I1722" i="13"/>
  <c r="G1722" i="13"/>
  <c r="E1722" i="13"/>
  <c r="M1721" i="13"/>
  <c r="K1721" i="13"/>
  <c r="I1721" i="13"/>
  <c r="G1721" i="13"/>
  <c r="E1721" i="13"/>
  <c r="M1720" i="13"/>
  <c r="K1720" i="13"/>
  <c r="I1720" i="13"/>
  <c r="G1720" i="13"/>
  <c r="E1720" i="13"/>
  <c r="M1719" i="13"/>
  <c r="K1719" i="13"/>
  <c r="I1719" i="13"/>
  <c r="G1719" i="13"/>
  <c r="E1719" i="13"/>
  <c r="M1718" i="13"/>
  <c r="K1718" i="13"/>
  <c r="I1718" i="13"/>
  <c r="G1718" i="13"/>
  <c r="E1718" i="13"/>
  <c r="M1717" i="13"/>
  <c r="K1717" i="13"/>
  <c r="I1717" i="13"/>
  <c r="G1717" i="13"/>
  <c r="E1717" i="13"/>
  <c r="M1716" i="13"/>
  <c r="K1716" i="13"/>
  <c r="I1716" i="13"/>
  <c r="G1716" i="13"/>
  <c r="E1716" i="13"/>
  <c r="M1715" i="13"/>
  <c r="K1715" i="13"/>
  <c r="I1715" i="13"/>
  <c r="G1715" i="13"/>
  <c r="E1715" i="13"/>
  <c r="M1714" i="13"/>
  <c r="K1714" i="13"/>
  <c r="I1714" i="13"/>
  <c r="G1714" i="13"/>
  <c r="E1714" i="13"/>
  <c r="M1713" i="13"/>
  <c r="K1713" i="13"/>
  <c r="I1713" i="13"/>
  <c r="G1713" i="13"/>
  <c r="E1713" i="13"/>
  <c r="M1712" i="13"/>
  <c r="K1712" i="13"/>
  <c r="I1712" i="13"/>
  <c r="G1712" i="13"/>
  <c r="E1712" i="13"/>
  <c r="M1711" i="13"/>
  <c r="K1711" i="13"/>
  <c r="I1711" i="13"/>
  <c r="G1711" i="13"/>
  <c r="E1711" i="13"/>
  <c r="M1710" i="13"/>
  <c r="K1710" i="13"/>
  <c r="I1710" i="13"/>
  <c r="G1710" i="13"/>
  <c r="E1710" i="13"/>
  <c r="M1709" i="13"/>
  <c r="K1709" i="13"/>
  <c r="I1709" i="13"/>
  <c r="G1709" i="13"/>
  <c r="E1709" i="13"/>
  <c r="M1708" i="13"/>
  <c r="K1708" i="13"/>
  <c r="I1708" i="13"/>
  <c r="G1708" i="13"/>
  <c r="E1708" i="13"/>
  <c r="M1707" i="13"/>
  <c r="K1707" i="13"/>
  <c r="I1707" i="13"/>
  <c r="G1707" i="13"/>
  <c r="E1707" i="13"/>
  <c r="M1706" i="13"/>
  <c r="K1706" i="13"/>
  <c r="I1706" i="13"/>
  <c r="G1706" i="13"/>
  <c r="E1706" i="13"/>
  <c r="M1705" i="13"/>
  <c r="K1705" i="13"/>
  <c r="I1705" i="13"/>
  <c r="G1705" i="13"/>
  <c r="E1705" i="13"/>
  <c r="M1704" i="13"/>
  <c r="K1704" i="13"/>
  <c r="I1704" i="13"/>
  <c r="G1704" i="13"/>
  <c r="E1704" i="13"/>
  <c r="M1703" i="13"/>
  <c r="K1703" i="13"/>
  <c r="I1703" i="13"/>
  <c r="G1703" i="13"/>
  <c r="E1703" i="13"/>
  <c r="M1702" i="13"/>
  <c r="K1702" i="13"/>
  <c r="I1702" i="13"/>
  <c r="G1702" i="13"/>
  <c r="E1702" i="13"/>
  <c r="M1701" i="13"/>
  <c r="K1701" i="13"/>
  <c r="I1701" i="13"/>
  <c r="G1701" i="13"/>
  <c r="E1701" i="13"/>
  <c r="M1700" i="13"/>
  <c r="K1700" i="13"/>
  <c r="I1700" i="13"/>
  <c r="G1700" i="13"/>
  <c r="E1700" i="13"/>
  <c r="M1699" i="13"/>
  <c r="K1699" i="13"/>
  <c r="I1699" i="13"/>
  <c r="G1699" i="13"/>
  <c r="E1699" i="13"/>
  <c r="M1698" i="13"/>
  <c r="K1698" i="13"/>
  <c r="I1698" i="13"/>
  <c r="G1698" i="13"/>
  <c r="E1698" i="13"/>
  <c r="M1697" i="13"/>
  <c r="K1697" i="13"/>
  <c r="I1697" i="13"/>
  <c r="G1697" i="13"/>
  <c r="E1697" i="13"/>
  <c r="M1696" i="13"/>
  <c r="K1696" i="13"/>
  <c r="I1696" i="13"/>
  <c r="G1696" i="13"/>
  <c r="E1696" i="13"/>
  <c r="M1695" i="13"/>
  <c r="K1695" i="13"/>
  <c r="I1695" i="13"/>
  <c r="G1695" i="13"/>
  <c r="E1695" i="13"/>
  <c r="M1694" i="13"/>
  <c r="K1694" i="13"/>
  <c r="I1694" i="13"/>
  <c r="G1694" i="13"/>
  <c r="E1694" i="13"/>
  <c r="M1693" i="13"/>
  <c r="K1693" i="13"/>
  <c r="I1693" i="13"/>
  <c r="G1693" i="13"/>
  <c r="E1693" i="13"/>
  <c r="M1692" i="13"/>
  <c r="K1692" i="13"/>
  <c r="I1692" i="13"/>
  <c r="G1692" i="13"/>
  <c r="E1692" i="13"/>
  <c r="M1691" i="13"/>
  <c r="K1691" i="13"/>
  <c r="I1691" i="13"/>
  <c r="G1691" i="13"/>
  <c r="E1691" i="13"/>
  <c r="M1690" i="13"/>
  <c r="K1690" i="13"/>
  <c r="I1690" i="13"/>
  <c r="G1690" i="13"/>
  <c r="E1690" i="13"/>
  <c r="M1689" i="13"/>
  <c r="K1689" i="13"/>
  <c r="I1689" i="13"/>
  <c r="G1689" i="13"/>
  <c r="E1689" i="13"/>
  <c r="M1688" i="13"/>
  <c r="K1688" i="13"/>
  <c r="I1688" i="13"/>
  <c r="G1688" i="13"/>
  <c r="E1688" i="13"/>
  <c r="M1687" i="13"/>
  <c r="K1687" i="13"/>
  <c r="I1687" i="13"/>
  <c r="G1687" i="13"/>
  <c r="E1687" i="13"/>
  <c r="M1686" i="13"/>
  <c r="K1686" i="13"/>
  <c r="I1686" i="13"/>
  <c r="G1686" i="13"/>
  <c r="E1686" i="13"/>
  <c r="M1685" i="13"/>
  <c r="K1685" i="13"/>
  <c r="I1685" i="13"/>
  <c r="G1685" i="13"/>
  <c r="E1685" i="13"/>
  <c r="M1684" i="13"/>
  <c r="K1684" i="13"/>
  <c r="I1684" i="13"/>
  <c r="G1684" i="13"/>
  <c r="E1684" i="13"/>
  <c r="M1683" i="13"/>
  <c r="K1683" i="13"/>
  <c r="I1683" i="13"/>
  <c r="G1683" i="13"/>
  <c r="E1683" i="13"/>
  <c r="M1682" i="13"/>
  <c r="K1682" i="13"/>
  <c r="I1682" i="13"/>
  <c r="G1682" i="13"/>
  <c r="E1682" i="13"/>
  <c r="M1681" i="13"/>
  <c r="K1681" i="13"/>
  <c r="I1681" i="13"/>
  <c r="G1681" i="13"/>
  <c r="E1681" i="13"/>
  <c r="M1680" i="13"/>
  <c r="K1680" i="13"/>
  <c r="I1680" i="13"/>
  <c r="G1680" i="13"/>
  <c r="E1680" i="13"/>
  <c r="M1679" i="13"/>
  <c r="K1679" i="13"/>
  <c r="I1679" i="13"/>
  <c r="G1679" i="13"/>
  <c r="E1679" i="13"/>
  <c r="M1678" i="13"/>
  <c r="K1678" i="13"/>
  <c r="I1678" i="13"/>
  <c r="G1678" i="13"/>
  <c r="E1678" i="13"/>
  <c r="M1677" i="13"/>
  <c r="K1677" i="13"/>
  <c r="I1677" i="13"/>
  <c r="G1677" i="13"/>
  <c r="E1677" i="13"/>
  <c r="M1676" i="13"/>
  <c r="K1676" i="13"/>
  <c r="I1676" i="13"/>
  <c r="G1676" i="13"/>
  <c r="E1676" i="13"/>
  <c r="M1675" i="13"/>
  <c r="K1675" i="13"/>
  <c r="I1675" i="13"/>
  <c r="G1675" i="13"/>
  <c r="E1675" i="13"/>
  <c r="M1674" i="13"/>
  <c r="K1674" i="13"/>
  <c r="I1674" i="13"/>
  <c r="G1674" i="13"/>
  <c r="E1674" i="13"/>
  <c r="M1673" i="13"/>
  <c r="K1673" i="13"/>
  <c r="I1673" i="13"/>
  <c r="G1673" i="13"/>
  <c r="E1673" i="13"/>
  <c r="M1672" i="13"/>
  <c r="K1672" i="13"/>
  <c r="I1672" i="13"/>
  <c r="G1672" i="13"/>
  <c r="E1672" i="13"/>
  <c r="M1671" i="13"/>
  <c r="K1671" i="13"/>
  <c r="I1671" i="13"/>
  <c r="G1671" i="13"/>
  <c r="E1671" i="13"/>
  <c r="M1670" i="13"/>
  <c r="K1670" i="13"/>
  <c r="I1670" i="13"/>
  <c r="G1670" i="13"/>
  <c r="E1670" i="13"/>
  <c r="M1669" i="13"/>
  <c r="K1669" i="13"/>
  <c r="I1669" i="13"/>
  <c r="G1669" i="13"/>
  <c r="E1669" i="13"/>
  <c r="M1668" i="13"/>
  <c r="K1668" i="13"/>
  <c r="I1668" i="13"/>
  <c r="G1668" i="13"/>
  <c r="E1668" i="13"/>
  <c r="M1667" i="13"/>
  <c r="K1667" i="13"/>
  <c r="I1667" i="13"/>
  <c r="G1667" i="13"/>
  <c r="E1667" i="13"/>
  <c r="M1666" i="13"/>
  <c r="K1666" i="13"/>
  <c r="I1666" i="13"/>
  <c r="G1666" i="13"/>
  <c r="E1666" i="13"/>
  <c r="M1665" i="13"/>
  <c r="K1665" i="13"/>
  <c r="I1665" i="13"/>
  <c r="G1665" i="13"/>
  <c r="E1665" i="13"/>
  <c r="M1664" i="13"/>
  <c r="K1664" i="13"/>
  <c r="I1664" i="13"/>
  <c r="G1664" i="13"/>
  <c r="E1664" i="13"/>
  <c r="M1663" i="13"/>
  <c r="K1663" i="13"/>
  <c r="I1663" i="13"/>
  <c r="G1663" i="13"/>
  <c r="E1663" i="13"/>
  <c r="M1662" i="13"/>
  <c r="K1662" i="13"/>
  <c r="I1662" i="13"/>
  <c r="G1662" i="13"/>
  <c r="E1662" i="13"/>
  <c r="M1661" i="13"/>
  <c r="K1661" i="13"/>
  <c r="I1661" i="13"/>
  <c r="G1661" i="13"/>
  <c r="E1661" i="13"/>
  <c r="M1660" i="13"/>
  <c r="K1660" i="13"/>
  <c r="I1660" i="13"/>
  <c r="G1660" i="13"/>
  <c r="E1660" i="13"/>
  <c r="M1659" i="13"/>
  <c r="K1659" i="13"/>
  <c r="I1659" i="13"/>
  <c r="G1659" i="13"/>
  <c r="E1659" i="13"/>
  <c r="M1658" i="13"/>
  <c r="K1658" i="13"/>
  <c r="I1658" i="13"/>
  <c r="G1658" i="13"/>
  <c r="E1658" i="13"/>
  <c r="M1657" i="13"/>
  <c r="K1657" i="13"/>
  <c r="I1657" i="13"/>
  <c r="G1657" i="13"/>
  <c r="E1657" i="13"/>
  <c r="M1656" i="13"/>
  <c r="K1656" i="13"/>
  <c r="I1656" i="13"/>
  <c r="G1656" i="13"/>
  <c r="E1656" i="13"/>
  <c r="M1655" i="13"/>
  <c r="K1655" i="13"/>
  <c r="I1655" i="13"/>
  <c r="G1655" i="13"/>
  <c r="E1655" i="13"/>
  <c r="M1654" i="13"/>
  <c r="K1654" i="13"/>
  <c r="I1654" i="13"/>
  <c r="G1654" i="13"/>
  <c r="E1654" i="13"/>
  <c r="M1653" i="13"/>
  <c r="K1653" i="13"/>
  <c r="I1653" i="13"/>
  <c r="G1653" i="13"/>
  <c r="E1653" i="13"/>
  <c r="M1652" i="13"/>
  <c r="K1652" i="13"/>
  <c r="I1652" i="13"/>
  <c r="G1652" i="13"/>
  <c r="E1652" i="13"/>
  <c r="M1651" i="13"/>
  <c r="K1651" i="13"/>
  <c r="I1651" i="13"/>
  <c r="G1651" i="13"/>
  <c r="E1651" i="13"/>
  <c r="M1650" i="13"/>
  <c r="K1650" i="13"/>
  <c r="I1650" i="13"/>
  <c r="G1650" i="13"/>
  <c r="E1650" i="13"/>
  <c r="M1649" i="13"/>
  <c r="K1649" i="13"/>
  <c r="I1649" i="13"/>
  <c r="G1649" i="13"/>
  <c r="E1649" i="13"/>
  <c r="M1648" i="13"/>
  <c r="K1648" i="13"/>
  <c r="I1648" i="13"/>
  <c r="G1648" i="13"/>
  <c r="E1648" i="13"/>
  <c r="M1647" i="13"/>
  <c r="K1647" i="13"/>
  <c r="I1647" i="13"/>
  <c r="G1647" i="13"/>
  <c r="E1647" i="13"/>
  <c r="M1646" i="13"/>
  <c r="K1646" i="13"/>
  <c r="I1646" i="13"/>
  <c r="G1646" i="13"/>
  <c r="E1646" i="13"/>
  <c r="M1645" i="13"/>
  <c r="K1645" i="13"/>
  <c r="I1645" i="13"/>
  <c r="G1645" i="13"/>
  <c r="E1645" i="13"/>
  <c r="M1644" i="13"/>
  <c r="K1644" i="13"/>
  <c r="I1644" i="13"/>
  <c r="G1644" i="13"/>
  <c r="E1644" i="13"/>
  <c r="M1643" i="13"/>
  <c r="K1643" i="13"/>
  <c r="I1643" i="13"/>
  <c r="G1643" i="13"/>
  <c r="E1643" i="13"/>
  <c r="M1642" i="13"/>
  <c r="K1642" i="13"/>
  <c r="I1642" i="13"/>
  <c r="G1642" i="13"/>
  <c r="E1642" i="13"/>
  <c r="M1641" i="13"/>
  <c r="K1641" i="13"/>
  <c r="I1641" i="13"/>
  <c r="G1641" i="13"/>
  <c r="E1641" i="13"/>
  <c r="M1640" i="13"/>
  <c r="K1640" i="13"/>
  <c r="I1640" i="13"/>
  <c r="G1640" i="13"/>
  <c r="E1640" i="13"/>
  <c r="M1639" i="13"/>
  <c r="K1639" i="13"/>
  <c r="I1639" i="13"/>
  <c r="G1639" i="13"/>
  <c r="E1639" i="13"/>
  <c r="M1638" i="13"/>
  <c r="K1638" i="13"/>
  <c r="I1638" i="13"/>
  <c r="G1638" i="13"/>
  <c r="E1638" i="13"/>
  <c r="M1637" i="13"/>
  <c r="K1637" i="13"/>
  <c r="I1637" i="13"/>
  <c r="G1637" i="13"/>
  <c r="E1637" i="13"/>
  <c r="M1636" i="13"/>
  <c r="K1636" i="13"/>
  <c r="I1636" i="13"/>
  <c r="G1636" i="13"/>
  <c r="E1636" i="13"/>
  <c r="M1635" i="13"/>
  <c r="K1635" i="13"/>
  <c r="I1635" i="13"/>
  <c r="G1635" i="13"/>
  <c r="E1635" i="13"/>
  <c r="M1634" i="13"/>
  <c r="K1634" i="13"/>
  <c r="I1634" i="13"/>
  <c r="G1634" i="13"/>
  <c r="E1634" i="13"/>
  <c r="M1633" i="13"/>
  <c r="K1633" i="13"/>
  <c r="I1633" i="13"/>
  <c r="G1633" i="13"/>
  <c r="E1633" i="13"/>
  <c r="M1632" i="13"/>
  <c r="K1632" i="13"/>
  <c r="I1632" i="13"/>
  <c r="G1632" i="13"/>
  <c r="E1632" i="13"/>
  <c r="M1631" i="13"/>
  <c r="K1631" i="13"/>
  <c r="I1631" i="13"/>
  <c r="G1631" i="13"/>
  <c r="E1631" i="13"/>
  <c r="M1630" i="13"/>
  <c r="K1630" i="13"/>
  <c r="I1630" i="13"/>
  <c r="G1630" i="13"/>
  <c r="E1630" i="13"/>
  <c r="M1629" i="13"/>
  <c r="K1629" i="13"/>
  <c r="I1629" i="13"/>
  <c r="G1629" i="13"/>
  <c r="E1629" i="13"/>
  <c r="M1628" i="13"/>
  <c r="K1628" i="13"/>
  <c r="I1628" i="13"/>
  <c r="G1628" i="13"/>
  <c r="E1628" i="13"/>
  <c r="M1627" i="13"/>
  <c r="K1627" i="13"/>
  <c r="I1627" i="13"/>
  <c r="G1627" i="13"/>
  <c r="E1627" i="13"/>
  <c r="M1626" i="13"/>
  <c r="K1626" i="13"/>
  <c r="I1626" i="13"/>
  <c r="G1626" i="13"/>
  <c r="E1626" i="13"/>
  <c r="M1625" i="13"/>
  <c r="K1625" i="13"/>
  <c r="I1625" i="13"/>
  <c r="G1625" i="13"/>
  <c r="E1625" i="13"/>
  <c r="M1624" i="13"/>
  <c r="K1624" i="13"/>
  <c r="I1624" i="13"/>
  <c r="G1624" i="13"/>
  <c r="E1624" i="13"/>
  <c r="M1623" i="13"/>
  <c r="K1623" i="13"/>
  <c r="I1623" i="13"/>
  <c r="G1623" i="13"/>
  <c r="E1623" i="13"/>
  <c r="M1622" i="13"/>
  <c r="K1622" i="13"/>
  <c r="I1622" i="13"/>
  <c r="G1622" i="13"/>
  <c r="E1622" i="13"/>
  <c r="M1621" i="13"/>
  <c r="K1621" i="13"/>
  <c r="I1621" i="13"/>
  <c r="G1621" i="13"/>
  <c r="E1621" i="13"/>
  <c r="M1620" i="13"/>
  <c r="K1620" i="13"/>
  <c r="I1620" i="13"/>
  <c r="G1620" i="13"/>
  <c r="E1620" i="13"/>
  <c r="M1619" i="13"/>
  <c r="K1619" i="13"/>
  <c r="I1619" i="13"/>
  <c r="G1619" i="13"/>
  <c r="E1619" i="13"/>
  <c r="M1618" i="13"/>
  <c r="K1618" i="13"/>
  <c r="I1618" i="13"/>
  <c r="G1618" i="13"/>
  <c r="E1618" i="13"/>
  <c r="M1617" i="13"/>
  <c r="K1617" i="13"/>
  <c r="I1617" i="13"/>
  <c r="G1617" i="13"/>
  <c r="E1617" i="13"/>
  <c r="M1616" i="13"/>
  <c r="K1616" i="13"/>
  <c r="I1616" i="13"/>
  <c r="G1616" i="13"/>
  <c r="E1616" i="13"/>
  <c r="M1615" i="13"/>
  <c r="K1615" i="13"/>
  <c r="I1615" i="13"/>
  <c r="G1615" i="13"/>
  <c r="E1615" i="13"/>
  <c r="M1614" i="13"/>
  <c r="K1614" i="13"/>
  <c r="I1614" i="13"/>
  <c r="G1614" i="13"/>
  <c r="E1614" i="13"/>
  <c r="M1613" i="13"/>
  <c r="K1613" i="13"/>
  <c r="I1613" i="13"/>
  <c r="G1613" i="13"/>
  <c r="E1613" i="13"/>
  <c r="M1612" i="13"/>
  <c r="K1612" i="13"/>
  <c r="I1612" i="13"/>
  <c r="G1612" i="13"/>
  <c r="E1612" i="13"/>
  <c r="M1611" i="13"/>
  <c r="K1611" i="13"/>
  <c r="I1611" i="13"/>
  <c r="G1611" i="13"/>
  <c r="E1611" i="13"/>
  <c r="M1610" i="13"/>
  <c r="K1610" i="13"/>
  <c r="I1610" i="13"/>
  <c r="G1610" i="13"/>
  <c r="E1610" i="13"/>
  <c r="M1609" i="13"/>
  <c r="K1609" i="13"/>
  <c r="I1609" i="13"/>
  <c r="G1609" i="13"/>
  <c r="E1609" i="13"/>
  <c r="M1608" i="13"/>
  <c r="K1608" i="13"/>
  <c r="I1608" i="13"/>
  <c r="G1608" i="13"/>
  <c r="E1608" i="13"/>
  <c r="M1607" i="13"/>
  <c r="K1607" i="13"/>
  <c r="I1607" i="13"/>
  <c r="G1607" i="13"/>
  <c r="E1607" i="13"/>
  <c r="M1606" i="13"/>
  <c r="K1606" i="13"/>
  <c r="I1606" i="13"/>
  <c r="G1606" i="13"/>
  <c r="E1606" i="13"/>
  <c r="M1605" i="13"/>
  <c r="K1605" i="13"/>
  <c r="I1605" i="13"/>
  <c r="G1605" i="13"/>
  <c r="E1605" i="13"/>
  <c r="M1604" i="13"/>
  <c r="K1604" i="13"/>
  <c r="I1604" i="13"/>
  <c r="G1604" i="13"/>
  <c r="E1604" i="13"/>
  <c r="M1603" i="13"/>
  <c r="K1603" i="13"/>
  <c r="I1603" i="13"/>
  <c r="G1603" i="13"/>
  <c r="E1603" i="13"/>
  <c r="M1602" i="13"/>
  <c r="K1602" i="13"/>
  <c r="I1602" i="13"/>
  <c r="G1602" i="13"/>
  <c r="E1602" i="13"/>
  <c r="M1601" i="13"/>
  <c r="K1601" i="13"/>
  <c r="I1601" i="13"/>
  <c r="G1601" i="13"/>
  <c r="E1601" i="13"/>
  <c r="M1600" i="13"/>
  <c r="K1600" i="13"/>
  <c r="I1600" i="13"/>
  <c r="G1600" i="13"/>
  <c r="E1600" i="13"/>
  <c r="M1599" i="13"/>
  <c r="K1599" i="13"/>
  <c r="I1599" i="13"/>
  <c r="G1599" i="13"/>
  <c r="E1599" i="13"/>
  <c r="M1598" i="13"/>
  <c r="K1598" i="13"/>
  <c r="I1598" i="13"/>
  <c r="G1598" i="13"/>
  <c r="E1598" i="13"/>
  <c r="M1597" i="13"/>
  <c r="K1597" i="13"/>
  <c r="I1597" i="13"/>
  <c r="G1597" i="13"/>
  <c r="E1597" i="13"/>
  <c r="M1596" i="13"/>
  <c r="K1596" i="13"/>
  <c r="I1596" i="13"/>
  <c r="G1596" i="13"/>
  <c r="E1596" i="13"/>
  <c r="M1595" i="13"/>
  <c r="K1595" i="13"/>
  <c r="I1595" i="13"/>
  <c r="G1595" i="13"/>
  <c r="E1595" i="13"/>
  <c r="M1594" i="13"/>
  <c r="K1594" i="13"/>
  <c r="I1594" i="13"/>
  <c r="G1594" i="13"/>
  <c r="E1594" i="13"/>
  <c r="M1593" i="13"/>
  <c r="K1593" i="13"/>
  <c r="I1593" i="13"/>
  <c r="G1593" i="13"/>
  <c r="E1593" i="13"/>
  <c r="M1592" i="13"/>
  <c r="K1592" i="13"/>
  <c r="I1592" i="13"/>
  <c r="G1592" i="13"/>
  <c r="E1592" i="13"/>
  <c r="M1591" i="13"/>
  <c r="K1591" i="13"/>
  <c r="I1591" i="13"/>
  <c r="G1591" i="13"/>
  <c r="E1591" i="13"/>
  <c r="M1590" i="13"/>
  <c r="K1590" i="13"/>
  <c r="I1590" i="13"/>
  <c r="G1590" i="13"/>
  <c r="E1590" i="13"/>
  <c r="M1589" i="13"/>
  <c r="K1589" i="13"/>
  <c r="I1589" i="13"/>
  <c r="G1589" i="13"/>
  <c r="E1589" i="13"/>
  <c r="M1588" i="13"/>
  <c r="K1588" i="13"/>
  <c r="I1588" i="13"/>
  <c r="G1588" i="13"/>
  <c r="E1588" i="13"/>
  <c r="M1587" i="13"/>
  <c r="K1587" i="13"/>
  <c r="I1587" i="13"/>
  <c r="G1587" i="13"/>
  <c r="E1587" i="13"/>
  <c r="M1586" i="13"/>
  <c r="K1586" i="13"/>
  <c r="I1586" i="13"/>
  <c r="G1586" i="13"/>
  <c r="E1586" i="13"/>
  <c r="M1585" i="13"/>
  <c r="K1585" i="13"/>
  <c r="I1585" i="13"/>
  <c r="G1585" i="13"/>
  <c r="E1585" i="13"/>
  <c r="M1584" i="13"/>
  <c r="K1584" i="13"/>
  <c r="I1584" i="13"/>
  <c r="G1584" i="13"/>
  <c r="E1584" i="13"/>
  <c r="M1583" i="13"/>
  <c r="K1583" i="13"/>
  <c r="I1583" i="13"/>
  <c r="G1583" i="13"/>
  <c r="E1583" i="13"/>
  <c r="M1582" i="13"/>
  <c r="K1582" i="13"/>
  <c r="I1582" i="13"/>
  <c r="G1582" i="13"/>
  <c r="E1582" i="13"/>
  <c r="M1581" i="13"/>
  <c r="K1581" i="13"/>
  <c r="I1581" i="13"/>
  <c r="G1581" i="13"/>
  <c r="E1581" i="13"/>
  <c r="M1580" i="13"/>
  <c r="K1580" i="13"/>
  <c r="I1580" i="13"/>
  <c r="G1580" i="13"/>
  <c r="E1580" i="13"/>
  <c r="M1579" i="13"/>
  <c r="K1579" i="13"/>
  <c r="I1579" i="13"/>
  <c r="G1579" i="13"/>
  <c r="E1579" i="13"/>
  <c r="M1578" i="13"/>
  <c r="K1578" i="13"/>
  <c r="I1578" i="13"/>
  <c r="G1578" i="13"/>
  <c r="E1578" i="13"/>
  <c r="M1577" i="13"/>
  <c r="K1577" i="13"/>
  <c r="I1577" i="13"/>
  <c r="G1577" i="13"/>
  <c r="E1577" i="13"/>
  <c r="M1576" i="13"/>
  <c r="K1576" i="13"/>
  <c r="I1576" i="13"/>
  <c r="G1576" i="13"/>
  <c r="E1576" i="13"/>
  <c r="M1575" i="13"/>
  <c r="K1575" i="13"/>
  <c r="I1575" i="13"/>
  <c r="G1575" i="13"/>
  <c r="E1575" i="13"/>
  <c r="M1574" i="13"/>
  <c r="K1574" i="13"/>
  <c r="I1574" i="13"/>
  <c r="G1574" i="13"/>
  <c r="E1574" i="13"/>
  <c r="M1573" i="13"/>
  <c r="K1573" i="13"/>
  <c r="I1573" i="13"/>
  <c r="G1573" i="13"/>
  <c r="E1573" i="13"/>
  <c r="M1572" i="13"/>
  <c r="K1572" i="13"/>
  <c r="I1572" i="13"/>
  <c r="G1572" i="13"/>
  <c r="E1572" i="13"/>
  <c r="M1571" i="13"/>
  <c r="K1571" i="13"/>
  <c r="I1571" i="13"/>
  <c r="G1571" i="13"/>
  <c r="E1571" i="13"/>
  <c r="M1570" i="13"/>
  <c r="K1570" i="13"/>
  <c r="I1570" i="13"/>
  <c r="G1570" i="13"/>
  <c r="E1570" i="13"/>
  <c r="M1569" i="13"/>
  <c r="K1569" i="13"/>
  <c r="I1569" i="13"/>
  <c r="G1569" i="13"/>
  <c r="E1569" i="13"/>
  <c r="M1568" i="13"/>
  <c r="K1568" i="13"/>
  <c r="I1568" i="13"/>
  <c r="G1568" i="13"/>
  <c r="E1568" i="13"/>
  <c r="M1567" i="13"/>
  <c r="K1567" i="13"/>
  <c r="I1567" i="13"/>
  <c r="G1567" i="13"/>
  <c r="E1567" i="13"/>
  <c r="M1566" i="13"/>
  <c r="K1566" i="13"/>
  <c r="I1566" i="13"/>
  <c r="G1566" i="13"/>
  <c r="E1566" i="13"/>
  <c r="M1565" i="13"/>
  <c r="K1565" i="13"/>
  <c r="I1565" i="13"/>
  <c r="G1565" i="13"/>
  <c r="E1565" i="13"/>
  <c r="M1564" i="13"/>
  <c r="K1564" i="13"/>
  <c r="I1564" i="13"/>
  <c r="G1564" i="13"/>
  <c r="E1564" i="13"/>
  <c r="M1563" i="13"/>
  <c r="K1563" i="13"/>
  <c r="I1563" i="13"/>
  <c r="G1563" i="13"/>
  <c r="E1563" i="13"/>
  <c r="M1562" i="13"/>
  <c r="K1562" i="13"/>
  <c r="I1562" i="13"/>
  <c r="G1562" i="13"/>
  <c r="E1562" i="13"/>
  <c r="M1561" i="13"/>
  <c r="K1561" i="13"/>
  <c r="I1561" i="13"/>
  <c r="G1561" i="13"/>
  <c r="E1561" i="13"/>
  <c r="M1560" i="13"/>
  <c r="K1560" i="13"/>
  <c r="I1560" i="13"/>
  <c r="G1560" i="13"/>
  <c r="E1560" i="13"/>
  <c r="M1559" i="13"/>
  <c r="K1559" i="13"/>
  <c r="I1559" i="13"/>
  <c r="G1559" i="13"/>
  <c r="E1559" i="13"/>
  <c r="M1558" i="13"/>
  <c r="K1558" i="13"/>
  <c r="I1558" i="13"/>
  <c r="G1558" i="13"/>
  <c r="E1558" i="13"/>
  <c r="M1557" i="13"/>
  <c r="K1557" i="13"/>
  <c r="I1557" i="13"/>
  <c r="G1557" i="13"/>
  <c r="E1557" i="13"/>
  <c r="M1556" i="13"/>
  <c r="K1556" i="13"/>
  <c r="I1556" i="13"/>
  <c r="G1556" i="13"/>
  <c r="E1556" i="13"/>
  <c r="M1555" i="13"/>
  <c r="K1555" i="13"/>
  <c r="I1555" i="13"/>
  <c r="G1555" i="13"/>
  <c r="E1555" i="13"/>
  <c r="M1554" i="13"/>
  <c r="K1554" i="13"/>
  <c r="I1554" i="13"/>
  <c r="G1554" i="13"/>
  <c r="E1554" i="13"/>
  <c r="M1553" i="13"/>
  <c r="K1553" i="13"/>
  <c r="I1553" i="13"/>
  <c r="G1553" i="13"/>
  <c r="E1553" i="13"/>
  <c r="M1552" i="13"/>
  <c r="K1552" i="13"/>
  <c r="I1552" i="13"/>
  <c r="G1552" i="13"/>
  <c r="E1552" i="13"/>
  <c r="M1551" i="13"/>
  <c r="K1551" i="13"/>
  <c r="I1551" i="13"/>
  <c r="G1551" i="13"/>
  <c r="E1551" i="13"/>
  <c r="M1550" i="13"/>
  <c r="K1550" i="13"/>
  <c r="I1550" i="13"/>
  <c r="G1550" i="13"/>
  <c r="E1550" i="13"/>
  <c r="M1549" i="13"/>
  <c r="K1549" i="13"/>
  <c r="I1549" i="13"/>
  <c r="G1549" i="13"/>
  <c r="E1549" i="13"/>
  <c r="M1548" i="13"/>
  <c r="K1548" i="13"/>
  <c r="I1548" i="13"/>
  <c r="G1548" i="13"/>
  <c r="E1548" i="13"/>
  <c r="M1547" i="13"/>
  <c r="K1547" i="13"/>
  <c r="I1547" i="13"/>
  <c r="G1547" i="13"/>
  <c r="E1547" i="13"/>
  <c r="M1546" i="13"/>
  <c r="K1546" i="13"/>
  <c r="I1546" i="13"/>
  <c r="G1546" i="13"/>
  <c r="E1546" i="13"/>
  <c r="M1545" i="13"/>
  <c r="K1545" i="13"/>
  <c r="I1545" i="13"/>
  <c r="G1545" i="13"/>
  <c r="E1545" i="13"/>
  <c r="M1544" i="13"/>
  <c r="K1544" i="13"/>
  <c r="I1544" i="13"/>
  <c r="G1544" i="13"/>
  <c r="E1544" i="13"/>
  <c r="M1543" i="13"/>
  <c r="K1543" i="13"/>
  <c r="I1543" i="13"/>
  <c r="G1543" i="13"/>
  <c r="E1543" i="13"/>
  <c r="M1542" i="13"/>
  <c r="K1542" i="13"/>
  <c r="I1542" i="13"/>
  <c r="G1542" i="13"/>
  <c r="E1542" i="13"/>
  <c r="M1541" i="13"/>
  <c r="K1541" i="13"/>
  <c r="I1541" i="13"/>
  <c r="G1541" i="13"/>
  <c r="E1541" i="13"/>
  <c r="M1540" i="13"/>
  <c r="K1540" i="13"/>
  <c r="I1540" i="13"/>
  <c r="G1540" i="13"/>
  <c r="E1540" i="13"/>
  <c r="M1539" i="13"/>
  <c r="K1539" i="13"/>
  <c r="I1539" i="13"/>
  <c r="G1539" i="13"/>
  <c r="E1539" i="13"/>
  <c r="M1538" i="13"/>
  <c r="K1538" i="13"/>
  <c r="I1538" i="13"/>
  <c r="G1538" i="13"/>
  <c r="E1538" i="13"/>
  <c r="M1537" i="13"/>
  <c r="K1537" i="13"/>
  <c r="I1537" i="13"/>
  <c r="G1537" i="13"/>
  <c r="E1537" i="13"/>
  <c r="M1536" i="13"/>
  <c r="K1536" i="13"/>
  <c r="I1536" i="13"/>
  <c r="G1536" i="13"/>
  <c r="E1536" i="13"/>
  <c r="M1535" i="13"/>
  <c r="K1535" i="13"/>
  <c r="I1535" i="13"/>
  <c r="G1535" i="13"/>
  <c r="E1535" i="13"/>
  <c r="M1534" i="13"/>
  <c r="K1534" i="13"/>
  <c r="I1534" i="13"/>
  <c r="G1534" i="13"/>
  <c r="E1534" i="13"/>
  <c r="M1533" i="13"/>
  <c r="K1533" i="13"/>
  <c r="I1533" i="13"/>
  <c r="G1533" i="13"/>
  <c r="E1533" i="13"/>
  <c r="M1532" i="13"/>
  <c r="K1532" i="13"/>
  <c r="I1532" i="13"/>
  <c r="G1532" i="13"/>
  <c r="E1532" i="13"/>
  <c r="M1531" i="13"/>
  <c r="K1531" i="13"/>
  <c r="I1531" i="13"/>
  <c r="G1531" i="13"/>
  <c r="E1531" i="13"/>
  <c r="M1530" i="13"/>
  <c r="K1530" i="13"/>
  <c r="I1530" i="13"/>
  <c r="G1530" i="13"/>
  <c r="E1530" i="13"/>
  <c r="M1529" i="13"/>
  <c r="K1529" i="13"/>
  <c r="I1529" i="13"/>
  <c r="G1529" i="13"/>
  <c r="E1529" i="13"/>
  <c r="M1528" i="13"/>
  <c r="K1528" i="13"/>
  <c r="I1528" i="13"/>
  <c r="G1528" i="13"/>
  <c r="E1528" i="13"/>
  <c r="M1527" i="13"/>
  <c r="K1527" i="13"/>
  <c r="I1527" i="13"/>
  <c r="G1527" i="13"/>
  <c r="E1527" i="13"/>
  <c r="M1526" i="13"/>
  <c r="K1526" i="13"/>
  <c r="I1526" i="13"/>
  <c r="G1526" i="13"/>
  <c r="E1526" i="13"/>
  <c r="M1525" i="13"/>
  <c r="K1525" i="13"/>
  <c r="I1525" i="13"/>
  <c r="G1525" i="13"/>
  <c r="E1525" i="13"/>
  <c r="M1524" i="13"/>
  <c r="K1524" i="13"/>
  <c r="I1524" i="13"/>
  <c r="G1524" i="13"/>
  <c r="E1524" i="13"/>
  <c r="M1523" i="13"/>
  <c r="K1523" i="13"/>
  <c r="I1523" i="13"/>
  <c r="G1523" i="13"/>
  <c r="E1523" i="13"/>
  <c r="M1522" i="13"/>
  <c r="K1522" i="13"/>
  <c r="I1522" i="13"/>
  <c r="G1522" i="13"/>
  <c r="E1522" i="13"/>
  <c r="M1521" i="13"/>
  <c r="K1521" i="13"/>
  <c r="I1521" i="13"/>
  <c r="G1521" i="13"/>
  <c r="E1521" i="13"/>
  <c r="M1520" i="13"/>
  <c r="K1520" i="13"/>
  <c r="I1520" i="13"/>
  <c r="G1520" i="13"/>
  <c r="E1520" i="13"/>
  <c r="M1519" i="13"/>
  <c r="K1519" i="13"/>
  <c r="I1519" i="13"/>
  <c r="G1519" i="13"/>
  <c r="E1519" i="13"/>
  <c r="M1518" i="13"/>
  <c r="K1518" i="13"/>
  <c r="I1518" i="13"/>
  <c r="G1518" i="13"/>
  <c r="E1518" i="13"/>
  <c r="M1517" i="13"/>
  <c r="K1517" i="13"/>
  <c r="I1517" i="13"/>
  <c r="G1517" i="13"/>
  <c r="E1517" i="13"/>
  <c r="M1516" i="13"/>
  <c r="K1516" i="13"/>
  <c r="I1516" i="13"/>
  <c r="G1516" i="13"/>
  <c r="E1516" i="13"/>
  <c r="M1515" i="13"/>
  <c r="K1515" i="13"/>
  <c r="I1515" i="13"/>
  <c r="G1515" i="13"/>
  <c r="E1515" i="13"/>
  <c r="M1514" i="13"/>
  <c r="K1514" i="13"/>
  <c r="I1514" i="13"/>
  <c r="G1514" i="13"/>
  <c r="E1514" i="13"/>
  <c r="M1513" i="13"/>
  <c r="K1513" i="13"/>
  <c r="I1513" i="13"/>
  <c r="G1513" i="13"/>
  <c r="E1513" i="13"/>
  <c r="M1512" i="13"/>
  <c r="K1512" i="13"/>
  <c r="I1512" i="13"/>
  <c r="G1512" i="13"/>
  <c r="E1512" i="13"/>
  <c r="M1511" i="13"/>
  <c r="K1511" i="13"/>
  <c r="I1511" i="13"/>
  <c r="G1511" i="13"/>
  <c r="E1511" i="13"/>
  <c r="M1510" i="13"/>
  <c r="K1510" i="13"/>
  <c r="I1510" i="13"/>
  <c r="G1510" i="13"/>
  <c r="E1510" i="13"/>
  <c r="M1509" i="13"/>
  <c r="K1509" i="13"/>
  <c r="I1509" i="13"/>
  <c r="G1509" i="13"/>
  <c r="E1509" i="13"/>
  <c r="M1508" i="13"/>
  <c r="K1508" i="13"/>
  <c r="I1508" i="13"/>
  <c r="G1508" i="13"/>
  <c r="E1508" i="13"/>
  <c r="M1507" i="13"/>
  <c r="K1507" i="13"/>
  <c r="I1507" i="13"/>
  <c r="G1507" i="13"/>
  <c r="E1507" i="13"/>
  <c r="M1506" i="13"/>
  <c r="K1506" i="13"/>
  <c r="I1506" i="13"/>
  <c r="G1506" i="13"/>
  <c r="E1506" i="13"/>
  <c r="M1505" i="13"/>
  <c r="K1505" i="13"/>
  <c r="I1505" i="13"/>
  <c r="G1505" i="13"/>
  <c r="E1505" i="13"/>
  <c r="M1504" i="13"/>
  <c r="K1504" i="13"/>
  <c r="I1504" i="13"/>
  <c r="G1504" i="13"/>
  <c r="E1504" i="13"/>
  <c r="M1503" i="13"/>
  <c r="K1503" i="13"/>
  <c r="I1503" i="13"/>
  <c r="G1503" i="13"/>
  <c r="E1503" i="13"/>
  <c r="M1502" i="13"/>
  <c r="K1502" i="13"/>
  <c r="I1502" i="13"/>
  <c r="G1502" i="13"/>
  <c r="E1502" i="13"/>
  <c r="M1501" i="13"/>
  <c r="K1501" i="13"/>
  <c r="I1501" i="13"/>
  <c r="G1501" i="13"/>
  <c r="E1501" i="13"/>
  <c r="M1500" i="13"/>
  <c r="K1500" i="13"/>
  <c r="I1500" i="13"/>
  <c r="G1500" i="13"/>
  <c r="E1500" i="13"/>
  <c r="M1499" i="13"/>
  <c r="K1499" i="13"/>
  <c r="I1499" i="13"/>
  <c r="G1499" i="13"/>
  <c r="E1499" i="13"/>
  <c r="M1498" i="13"/>
  <c r="K1498" i="13"/>
  <c r="I1498" i="13"/>
  <c r="G1498" i="13"/>
  <c r="E1498" i="13"/>
  <c r="M1497" i="13"/>
  <c r="K1497" i="13"/>
  <c r="I1497" i="13"/>
  <c r="G1497" i="13"/>
  <c r="E1497" i="13"/>
  <c r="M1496" i="13"/>
  <c r="K1496" i="13"/>
  <c r="I1496" i="13"/>
  <c r="G1496" i="13"/>
  <c r="E1496" i="13"/>
  <c r="M1495" i="13"/>
  <c r="K1495" i="13"/>
  <c r="I1495" i="13"/>
  <c r="G1495" i="13"/>
  <c r="E1495" i="13"/>
  <c r="M1494" i="13"/>
  <c r="K1494" i="13"/>
  <c r="I1494" i="13"/>
  <c r="G1494" i="13"/>
  <c r="E1494" i="13"/>
  <c r="M1493" i="13"/>
  <c r="K1493" i="13"/>
  <c r="I1493" i="13"/>
  <c r="G1493" i="13"/>
  <c r="E1493" i="13"/>
  <c r="M1492" i="13"/>
  <c r="K1492" i="13"/>
  <c r="I1492" i="13"/>
  <c r="G1492" i="13"/>
  <c r="E1492" i="13"/>
  <c r="M1491" i="13"/>
  <c r="K1491" i="13"/>
  <c r="I1491" i="13"/>
  <c r="G1491" i="13"/>
  <c r="E1491" i="13"/>
  <c r="M1490" i="13"/>
  <c r="K1490" i="13"/>
  <c r="I1490" i="13"/>
  <c r="G1490" i="13"/>
  <c r="E1490" i="13"/>
  <c r="M1489" i="13"/>
  <c r="K1489" i="13"/>
  <c r="I1489" i="13"/>
  <c r="G1489" i="13"/>
  <c r="E1489" i="13"/>
  <c r="M1488" i="13"/>
  <c r="K1488" i="13"/>
  <c r="I1488" i="13"/>
  <c r="G1488" i="13"/>
  <c r="E1488" i="13"/>
  <c r="M1487" i="13"/>
  <c r="K1487" i="13"/>
  <c r="I1487" i="13"/>
  <c r="G1487" i="13"/>
  <c r="E1487" i="13"/>
  <c r="M1486" i="13"/>
  <c r="K1486" i="13"/>
  <c r="I1486" i="13"/>
  <c r="G1486" i="13"/>
  <c r="E1486" i="13"/>
  <c r="M1485" i="13"/>
  <c r="K1485" i="13"/>
  <c r="I1485" i="13"/>
  <c r="G1485" i="13"/>
  <c r="E1485" i="13"/>
  <c r="M1484" i="13"/>
  <c r="K1484" i="13"/>
  <c r="I1484" i="13"/>
  <c r="G1484" i="13"/>
  <c r="E1484" i="13"/>
  <c r="M1483" i="13"/>
  <c r="K1483" i="13"/>
  <c r="I1483" i="13"/>
  <c r="G1483" i="13"/>
  <c r="E1483" i="13"/>
  <c r="M1482" i="13"/>
  <c r="K1482" i="13"/>
  <c r="I1482" i="13"/>
  <c r="G1482" i="13"/>
  <c r="E1482" i="13"/>
  <c r="M1481" i="13"/>
  <c r="K1481" i="13"/>
  <c r="I1481" i="13"/>
  <c r="G1481" i="13"/>
  <c r="E1481" i="13"/>
  <c r="M1480" i="13"/>
  <c r="K1480" i="13"/>
  <c r="I1480" i="13"/>
  <c r="G1480" i="13"/>
  <c r="E1480" i="13"/>
  <c r="M1479" i="13"/>
  <c r="K1479" i="13"/>
  <c r="I1479" i="13"/>
  <c r="G1479" i="13"/>
  <c r="E1479" i="13"/>
  <c r="M1478" i="13"/>
  <c r="K1478" i="13"/>
  <c r="I1478" i="13"/>
  <c r="G1478" i="13"/>
  <c r="E1478" i="13"/>
  <c r="M1477" i="13"/>
  <c r="K1477" i="13"/>
  <c r="I1477" i="13"/>
  <c r="G1477" i="13"/>
  <c r="E1477" i="13"/>
  <c r="M1476" i="13"/>
  <c r="K1476" i="13"/>
  <c r="I1476" i="13"/>
  <c r="G1476" i="13"/>
  <c r="E1476" i="13"/>
  <c r="M1475" i="13"/>
  <c r="K1475" i="13"/>
  <c r="I1475" i="13"/>
  <c r="G1475" i="13"/>
  <c r="E1475" i="13"/>
  <c r="M1474" i="13"/>
  <c r="K1474" i="13"/>
  <c r="I1474" i="13"/>
  <c r="G1474" i="13"/>
  <c r="E1474" i="13"/>
  <c r="M1473" i="13"/>
  <c r="K1473" i="13"/>
  <c r="I1473" i="13"/>
  <c r="G1473" i="13"/>
  <c r="E1473" i="13"/>
  <c r="M1472" i="13"/>
  <c r="K1472" i="13"/>
  <c r="I1472" i="13"/>
  <c r="G1472" i="13"/>
  <c r="E1472" i="13"/>
  <c r="M1471" i="13"/>
  <c r="K1471" i="13"/>
  <c r="I1471" i="13"/>
  <c r="G1471" i="13"/>
  <c r="E1471" i="13"/>
  <c r="M1470" i="13"/>
  <c r="K1470" i="13"/>
  <c r="I1470" i="13"/>
  <c r="G1470" i="13"/>
  <c r="E1470" i="13"/>
  <c r="M1469" i="13"/>
  <c r="K1469" i="13"/>
  <c r="I1469" i="13"/>
  <c r="G1469" i="13"/>
  <c r="E1469" i="13"/>
  <c r="M1468" i="13"/>
  <c r="K1468" i="13"/>
  <c r="I1468" i="13"/>
  <c r="G1468" i="13"/>
  <c r="E1468" i="13"/>
  <c r="M1467" i="13"/>
  <c r="K1467" i="13"/>
  <c r="I1467" i="13"/>
  <c r="G1467" i="13"/>
  <c r="E1467" i="13"/>
  <c r="M1466" i="13"/>
  <c r="K1466" i="13"/>
  <c r="I1466" i="13"/>
  <c r="G1466" i="13"/>
  <c r="E1466" i="13"/>
  <c r="M1465" i="13"/>
  <c r="K1465" i="13"/>
  <c r="I1465" i="13"/>
  <c r="G1465" i="13"/>
  <c r="E1465" i="13"/>
  <c r="M1464" i="13"/>
  <c r="K1464" i="13"/>
  <c r="I1464" i="13"/>
  <c r="G1464" i="13"/>
  <c r="E1464" i="13"/>
  <c r="M1463" i="13"/>
  <c r="K1463" i="13"/>
  <c r="I1463" i="13"/>
  <c r="G1463" i="13"/>
  <c r="E1463" i="13"/>
  <c r="M1462" i="13"/>
  <c r="K1462" i="13"/>
  <c r="I1462" i="13"/>
  <c r="G1462" i="13"/>
  <c r="E1462" i="13"/>
  <c r="M1461" i="13"/>
  <c r="K1461" i="13"/>
  <c r="I1461" i="13"/>
  <c r="G1461" i="13"/>
  <c r="E1461" i="13"/>
  <c r="M1460" i="13"/>
  <c r="K1460" i="13"/>
  <c r="I1460" i="13"/>
  <c r="G1460" i="13"/>
  <c r="E1460" i="13"/>
  <c r="M1459" i="13"/>
  <c r="K1459" i="13"/>
  <c r="I1459" i="13"/>
  <c r="G1459" i="13"/>
  <c r="E1459" i="13"/>
  <c r="M1458" i="13"/>
  <c r="K1458" i="13"/>
  <c r="I1458" i="13"/>
  <c r="G1458" i="13"/>
  <c r="E1458" i="13"/>
  <c r="M1457" i="13"/>
  <c r="K1457" i="13"/>
  <c r="I1457" i="13"/>
  <c r="G1457" i="13"/>
  <c r="E1457" i="13"/>
  <c r="M1456" i="13"/>
  <c r="K1456" i="13"/>
  <c r="I1456" i="13"/>
  <c r="G1456" i="13"/>
  <c r="E1456" i="13"/>
  <c r="M1455" i="13"/>
  <c r="K1455" i="13"/>
  <c r="I1455" i="13"/>
  <c r="G1455" i="13"/>
  <c r="E1455" i="13"/>
  <c r="M1454" i="13"/>
  <c r="K1454" i="13"/>
  <c r="I1454" i="13"/>
  <c r="G1454" i="13"/>
  <c r="E1454" i="13"/>
  <c r="M1453" i="13"/>
  <c r="K1453" i="13"/>
  <c r="I1453" i="13"/>
  <c r="G1453" i="13"/>
  <c r="E1453" i="13"/>
  <c r="M1452" i="13"/>
  <c r="K1452" i="13"/>
  <c r="I1452" i="13"/>
  <c r="G1452" i="13"/>
  <c r="E1452" i="13"/>
  <c r="M1451" i="13"/>
  <c r="K1451" i="13"/>
  <c r="I1451" i="13"/>
  <c r="G1451" i="13"/>
  <c r="E1451" i="13"/>
  <c r="M1450" i="13"/>
  <c r="K1450" i="13"/>
  <c r="I1450" i="13"/>
  <c r="G1450" i="13"/>
  <c r="E1450" i="13"/>
  <c r="M1449" i="13"/>
  <c r="K1449" i="13"/>
  <c r="I1449" i="13"/>
  <c r="G1449" i="13"/>
  <c r="E1449" i="13"/>
  <c r="M1448" i="13"/>
  <c r="K1448" i="13"/>
  <c r="I1448" i="13"/>
  <c r="G1448" i="13"/>
  <c r="E1448" i="13"/>
  <c r="M1447" i="13"/>
  <c r="K1447" i="13"/>
  <c r="I1447" i="13"/>
  <c r="G1447" i="13"/>
  <c r="E1447" i="13"/>
  <c r="M1446" i="13"/>
  <c r="K1446" i="13"/>
  <c r="I1446" i="13"/>
  <c r="G1446" i="13"/>
  <c r="E1446" i="13"/>
  <c r="M1445" i="13"/>
  <c r="K1445" i="13"/>
  <c r="I1445" i="13"/>
  <c r="G1445" i="13"/>
  <c r="E1445" i="13"/>
  <c r="M1444" i="13"/>
  <c r="K1444" i="13"/>
  <c r="I1444" i="13"/>
  <c r="G1444" i="13"/>
  <c r="E1444" i="13"/>
  <c r="M1443" i="13"/>
  <c r="K1443" i="13"/>
  <c r="I1443" i="13"/>
  <c r="G1443" i="13"/>
  <c r="E1443" i="13"/>
  <c r="M1442" i="13"/>
  <c r="K1442" i="13"/>
  <c r="I1442" i="13"/>
  <c r="G1442" i="13"/>
  <c r="E1442" i="13"/>
  <c r="M1441" i="13"/>
  <c r="K1441" i="13"/>
  <c r="I1441" i="13"/>
  <c r="G1441" i="13"/>
  <c r="E1441" i="13"/>
  <c r="M1440" i="13"/>
  <c r="K1440" i="13"/>
  <c r="I1440" i="13"/>
  <c r="G1440" i="13"/>
  <c r="E1440" i="13"/>
  <c r="M1439" i="13"/>
  <c r="K1439" i="13"/>
  <c r="I1439" i="13"/>
  <c r="G1439" i="13"/>
  <c r="E1439" i="13"/>
  <c r="M1438" i="13"/>
  <c r="K1438" i="13"/>
  <c r="I1438" i="13"/>
  <c r="G1438" i="13"/>
  <c r="E1438" i="13"/>
  <c r="M1437" i="13"/>
  <c r="K1437" i="13"/>
  <c r="I1437" i="13"/>
  <c r="G1437" i="13"/>
  <c r="E1437" i="13"/>
  <c r="M1436" i="13"/>
  <c r="K1436" i="13"/>
  <c r="I1436" i="13"/>
  <c r="G1436" i="13"/>
  <c r="E1436" i="13"/>
  <c r="M1435" i="13"/>
  <c r="K1435" i="13"/>
  <c r="I1435" i="13"/>
  <c r="G1435" i="13"/>
  <c r="E1435" i="13"/>
  <c r="M1434" i="13"/>
  <c r="K1434" i="13"/>
  <c r="I1434" i="13"/>
  <c r="G1434" i="13"/>
  <c r="E1434" i="13"/>
  <c r="M1433" i="13"/>
  <c r="K1433" i="13"/>
  <c r="I1433" i="13"/>
  <c r="G1433" i="13"/>
  <c r="E1433" i="13"/>
  <c r="M1432" i="13"/>
  <c r="K1432" i="13"/>
  <c r="I1432" i="13"/>
  <c r="G1432" i="13"/>
  <c r="E1432" i="13"/>
  <c r="M1431" i="13"/>
  <c r="K1431" i="13"/>
  <c r="I1431" i="13"/>
  <c r="G1431" i="13"/>
  <c r="E1431" i="13"/>
  <c r="M1430" i="13"/>
  <c r="K1430" i="13"/>
  <c r="I1430" i="13"/>
  <c r="G1430" i="13"/>
  <c r="E1430" i="13"/>
  <c r="M1429" i="13"/>
  <c r="K1429" i="13"/>
  <c r="I1429" i="13"/>
  <c r="G1429" i="13"/>
  <c r="E1429" i="13"/>
  <c r="M1428" i="13"/>
  <c r="K1428" i="13"/>
  <c r="I1428" i="13"/>
  <c r="G1428" i="13"/>
  <c r="E1428" i="13"/>
  <c r="M1427" i="13"/>
  <c r="K1427" i="13"/>
  <c r="I1427" i="13"/>
  <c r="G1427" i="13"/>
  <c r="E1427" i="13"/>
  <c r="M1426" i="13"/>
  <c r="K1426" i="13"/>
  <c r="I1426" i="13"/>
  <c r="G1426" i="13"/>
  <c r="E1426" i="13"/>
  <c r="M1425" i="13"/>
  <c r="K1425" i="13"/>
  <c r="I1425" i="13"/>
  <c r="G1425" i="13"/>
  <c r="E1425" i="13"/>
  <c r="M1424" i="13"/>
  <c r="K1424" i="13"/>
  <c r="I1424" i="13"/>
  <c r="G1424" i="13"/>
  <c r="E1424" i="13"/>
  <c r="M1423" i="13"/>
  <c r="K1423" i="13"/>
  <c r="I1423" i="13"/>
  <c r="G1423" i="13"/>
  <c r="E1423" i="13"/>
  <c r="M1422" i="13"/>
  <c r="K1422" i="13"/>
  <c r="I1422" i="13"/>
  <c r="G1422" i="13"/>
  <c r="E1422" i="13"/>
  <c r="M1421" i="13"/>
  <c r="K1421" i="13"/>
  <c r="I1421" i="13"/>
  <c r="G1421" i="13"/>
  <c r="E1421" i="13"/>
  <c r="M1420" i="13"/>
  <c r="K1420" i="13"/>
  <c r="I1420" i="13"/>
  <c r="G1420" i="13"/>
  <c r="E1420" i="13"/>
  <c r="M1419" i="13"/>
  <c r="K1419" i="13"/>
  <c r="I1419" i="13"/>
  <c r="G1419" i="13"/>
  <c r="E1419" i="13"/>
  <c r="M1418" i="13"/>
  <c r="K1418" i="13"/>
  <c r="I1418" i="13"/>
  <c r="G1418" i="13"/>
  <c r="E1418" i="13"/>
  <c r="M1417" i="13"/>
  <c r="K1417" i="13"/>
  <c r="I1417" i="13"/>
  <c r="G1417" i="13"/>
  <c r="E1417" i="13"/>
  <c r="M1416" i="13"/>
  <c r="K1416" i="13"/>
  <c r="I1416" i="13"/>
  <c r="G1416" i="13"/>
  <c r="E1416" i="13"/>
  <c r="M1415" i="13"/>
  <c r="K1415" i="13"/>
  <c r="I1415" i="13"/>
  <c r="G1415" i="13"/>
  <c r="E1415" i="13"/>
  <c r="M1414" i="13"/>
  <c r="K1414" i="13"/>
  <c r="I1414" i="13"/>
  <c r="G1414" i="13"/>
  <c r="E1414" i="13"/>
  <c r="M1413" i="13"/>
  <c r="K1413" i="13"/>
  <c r="I1413" i="13"/>
  <c r="G1413" i="13"/>
  <c r="E1413" i="13"/>
  <c r="M1412" i="13"/>
  <c r="K1412" i="13"/>
  <c r="I1412" i="13"/>
  <c r="G1412" i="13"/>
  <c r="E1412" i="13"/>
  <c r="M1411" i="13"/>
  <c r="K1411" i="13"/>
  <c r="I1411" i="13"/>
  <c r="G1411" i="13"/>
  <c r="E1411" i="13"/>
  <c r="M1410" i="13"/>
  <c r="K1410" i="13"/>
  <c r="I1410" i="13"/>
  <c r="G1410" i="13"/>
  <c r="E1410" i="13"/>
  <c r="M1409" i="13"/>
  <c r="K1409" i="13"/>
  <c r="I1409" i="13"/>
  <c r="G1409" i="13"/>
  <c r="E1409" i="13"/>
  <c r="M1408" i="13"/>
  <c r="K1408" i="13"/>
  <c r="I1408" i="13"/>
  <c r="G1408" i="13"/>
  <c r="E1408" i="13"/>
  <c r="M1407" i="13"/>
  <c r="K1407" i="13"/>
  <c r="I1407" i="13"/>
  <c r="G1407" i="13"/>
  <c r="E1407" i="13"/>
  <c r="M1406" i="13"/>
  <c r="K1406" i="13"/>
  <c r="I1406" i="13"/>
  <c r="G1406" i="13"/>
  <c r="E1406" i="13"/>
  <c r="M1405" i="13"/>
  <c r="K1405" i="13"/>
  <c r="I1405" i="13"/>
  <c r="G1405" i="13"/>
  <c r="E1405" i="13"/>
  <c r="M1404" i="13"/>
  <c r="K1404" i="13"/>
  <c r="I1404" i="13"/>
  <c r="G1404" i="13"/>
  <c r="E1404" i="13"/>
  <c r="M1403" i="13"/>
  <c r="K1403" i="13"/>
  <c r="I1403" i="13"/>
  <c r="G1403" i="13"/>
  <c r="E1403" i="13"/>
  <c r="M1402" i="13"/>
  <c r="K1402" i="13"/>
  <c r="I1402" i="13"/>
  <c r="G1402" i="13"/>
  <c r="E1402" i="13"/>
  <c r="M1401" i="13"/>
  <c r="K1401" i="13"/>
  <c r="I1401" i="13"/>
  <c r="G1401" i="13"/>
  <c r="E1401" i="13"/>
  <c r="M1400" i="13"/>
  <c r="K1400" i="13"/>
  <c r="I1400" i="13"/>
  <c r="G1400" i="13"/>
  <c r="E1400" i="13"/>
  <c r="M1399" i="13"/>
  <c r="K1399" i="13"/>
  <c r="I1399" i="13"/>
  <c r="G1399" i="13"/>
  <c r="E1399" i="13"/>
  <c r="M1398" i="13"/>
  <c r="K1398" i="13"/>
  <c r="I1398" i="13"/>
  <c r="G1398" i="13"/>
  <c r="E1398" i="13"/>
  <c r="M1397" i="13"/>
  <c r="K1397" i="13"/>
  <c r="I1397" i="13"/>
  <c r="G1397" i="13"/>
  <c r="E1397" i="13"/>
  <c r="M1396" i="13"/>
  <c r="K1396" i="13"/>
  <c r="I1396" i="13"/>
  <c r="G1396" i="13"/>
  <c r="E1396" i="13"/>
  <c r="M1395" i="13"/>
  <c r="K1395" i="13"/>
  <c r="I1395" i="13"/>
  <c r="G1395" i="13"/>
  <c r="E1395" i="13"/>
  <c r="M1394" i="13"/>
  <c r="K1394" i="13"/>
  <c r="I1394" i="13"/>
  <c r="G1394" i="13"/>
  <c r="E1394" i="13"/>
  <c r="M1393" i="13"/>
  <c r="K1393" i="13"/>
  <c r="I1393" i="13"/>
  <c r="G1393" i="13"/>
  <c r="E1393" i="13"/>
  <c r="M1392" i="13"/>
  <c r="K1392" i="13"/>
  <c r="I1392" i="13"/>
  <c r="G1392" i="13"/>
  <c r="E1392" i="13"/>
  <c r="M1391" i="13"/>
  <c r="K1391" i="13"/>
  <c r="I1391" i="13"/>
  <c r="G1391" i="13"/>
  <c r="E1391" i="13"/>
  <c r="M1390" i="13"/>
  <c r="K1390" i="13"/>
  <c r="I1390" i="13"/>
  <c r="G1390" i="13"/>
  <c r="E1390" i="13"/>
  <c r="M1389" i="13"/>
  <c r="K1389" i="13"/>
  <c r="I1389" i="13"/>
  <c r="G1389" i="13"/>
  <c r="E1389" i="13"/>
  <c r="M1388" i="13"/>
  <c r="K1388" i="13"/>
  <c r="I1388" i="13"/>
  <c r="G1388" i="13"/>
  <c r="E1388" i="13"/>
  <c r="M1387" i="13"/>
  <c r="K1387" i="13"/>
  <c r="I1387" i="13"/>
  <c r="G1387" i="13"/>
  <c r="E1387" i="13"/>
  <c r="M1386" i="13"/>
  <c r="K1386" i="13"/>
  <c r="I1386" i="13"/>
  <c r="G1386" i="13"/>
  <c r="E1386" i="13"/>
  <c r="M1385" i="13"/>
  <c r="K1385" i="13"/>
  <c r="I1385" i="13"/>
  <c r="G1385" i="13"/>
  <c r="E1385" i="13"/>
  <c r="M1384" i="13"/>
  <c r="K1384" i="13"/>
  <c r="I1384" i="13"/>
  <c r="G1384" i="13"/>
  <c r="E1384" i="13"/>
  <c r="M1383" i="13"/>
  <c r="K1383" i="13"/>
  <c r="I1383" i="13"/>
  <c r="G1383" i="13"/>
  <c r="E1383" i="13"/>
  <c r="M1382" i="13"/>
  <c r="K1382" i="13"/>
  <c r="I1382" i="13"/>
  <c r="G1382" i="13"/>
  <c r="E1382" i="13"/>
  <c r="M1381" i="13"/>
  <c r="K1381" i="13"/>
  <c r="I1381" i="13"/>
  <c r="G1381" i="13"/>
  <c r="E1381" i="13"/>
  <c r="M1380" i="13"/>
  <c r="K1380" i="13"/>
  <c r="I1380" i="13"/>
  <c r="G1380" i="13"/>
  <c r="E1380" i="13"/>
  <c r="M1379" i="13"/>
  <c r="K1379" i="13"/>
  <c r="I1379" i="13"/>
  <c r="G1379" i="13"/>
  <c r="E1379" i="13"/>
  <c r="M1378" i="13"/>
  <c r="K1378" i="13"/>
  <c r="I1378" i="13"/>
  <c r="G1378" i="13"/>
  <c r="E1378" i="13"/>
  <c r="M1377" i="13"/>
  <c r="K1377" i="13"/>
  <c r="I1377" i="13"/>
  <c r="G1377" i="13"/>
  <c r="E1377" i="13"/>
  <c r="M1376" i="13"/>
  <c r="K1376" i="13"/>
  <c r="I1376" i="13"/>
  <c r="G1376" i="13"/>
  <c r="E1376" i="13"/>
  <c r="M1375" i="13"/>
  <c r="K1375" i="13"/>
  <c r="I1375" i="13"/>
  <c r="G1375" i="13"/>
  <c r="E1375" i="13"/>
  <c r="M1374" i="13"/>
  <c r="K1374" i="13"/>
  <c r="I1374" i="13"/>
  <c r="G1374" i="13"/>
  <c r="E1374" i="13"/>
  <c r="M1373" i="13"/>
  <c r="K1373" i="13"/>
  <c r="I1373" i="13"/>
  <c r="G1373" i="13"/>
  <c r="E1373" i="13"/>
  <c r="M1372" i="13"/>
  <c r="K1372" i="13"/>
  <c r="I1372" i="13"/>
  <c r="G1372" i="13"/>
  <c r="E1372" i="13"/>
  <c r="M1371" i="13"/>
  <c r="K1371" i="13"/>
  <c r="I1371" i="13"/>
  <c r="G1371" i="13"/>
  <c r="E1371" i="13"/>
  <c r="M1370" i="13"/>
  <c r="K1370" i="13"/>
  <c r="I1370" i="13"/>
  <c r="G1370" i="13"/>
  <c r="E1370" i="13"/>
  <c r="M1369" i="13"/>
  <c r="K1369" i="13"/>
  <c r="I1369" i="13"/>
  <c r="G1369" i="13"/>
  <c r="E1369" i="13"/>
  <c r="M1368" i="13"/>
  <c r="K1368" i="13"/>
  <c r="I1368" i="13"/>
  <c r="G1368" i="13"/>
  <c r="E1368" i="13"/>
  <c r="M1367" i="13"/>
  <c r="K1367" i="13"/>
  <c r="I1367" i="13"/>
  <c r="G1367" i="13"/>
  <c r="E1367" i="13"/>
  <c r="M1366" i="13"/>
  <c r="K1366" i="13"/>
  <c r="I1366" i="13"/>
  <c r="G1366" i="13"/>
  <c r="E1366" i="13"/>
  <c r="M1365" i="13"/>
  <c r="K1365" i="13"/>
  <c r="I1365" i="13"/>
  <c r="G1365" i="13"/>
  <c r="E1365" i="13"/>
  <c r="M1364" i="13"/>
  <c r="K1364" i="13"/>
  <c r="I1364" i="13"/>
  <c r="G1364" i="13"/>
  <c r="E1364" i="13"/>
  <c r="M1363" i="13"/>
  <c r="K1363" i="13"/>
  <c r="I1363" i="13"/>
  <c r="G1363" i="13"/>
  <c r="E1363" i="13"/>
  <c r="M1362" i="13"/>
  <c r="K1362" i="13"/>
  <c r="I1362" i="13"/>
  <c r="G1362" i="13"/>
  <c r="E1362" i="13"/>
  <c r="M1361" i="13"/>
  <c r="K1361" i="13"/>
  <c r="I1361" i="13"/>
  <c r="G1361" i="13"/>
  <c r="E1361" i="13"/>
  <c r="M1360" i="13"/>
  <c r="K1360" i="13"/>
  <c r="I1360" i="13"/>
  <c r="G1360" i="13"/>
  <c r="E1360" i="13"/>
  <c r="M1359" i="13"/>
  <c r="K1359" i="13"/>
  <c r="I1359" i="13"/>
  <c r="G1359" i="13"/>
  <c r="E1359" i="13"/>
  <c r="M1358" i="13"/>
  <c r="K1358" i="13"/>
  <c r="I1358" i="13"/>
  <c r="G1358" i="13"/>
  <c r="E1358" i="13"/>
  <c r="M1357" i="13"/>
  <c r="K1357" i="13"/>
  <c r="I1357" i="13"/>
  <c r="G1357" i="13"/>
  <c r="E1357" i="13"/>
  <c r="M1356" i="13"/>
  <c r="K1356" i="13"/>
  <c r="I1356" i="13"/>
  <c r="G1356" i="13"/>
  <c r="E1356" i="13"/>
  <c r="M1355" i="13"/>
  <c r="K1355" i="13"/>
  <c r="I1355" i="13"/>
  <c r="G1355" i="13"/>
  <c r="E1355" i="13"/>
  <c r="M1354" i="13"/>
  <c r="K1354" i="13"/>
  <c r="I1354" i="13"/>
  <c r="G1354" i="13"/>
  <c r="E1354" i="13"/>
  <c r="M1353" i="13"/>
  <c r="K1353" i="13"/>
  <c r="I1353" i="13"/>
  <c r="G1353" i="13"/>
  <c r="E1353" i="13"/>
  <c r="M1352" i="13"/>
  <c r="K1352" i="13"/>
  <c r="I1352" i="13"/>
  <c r="G1352" i="13"/>
  <c r="E1352" i="13"/>
  <c r="M1351" i="13"/>
  <c r="K1351" i="13"/>
  <c r="I1351" i="13"/>
  <c r="G1351" i="13"/>
  <c r="E1351" i="13"/>
  <c r="M1350" i="13"/>
  <c r="K1350" i="13"/>
  <c r="I1350" i="13"/>
  <c r="G1350" i="13"/>
  <c r="E1350" i="13"/>
  <c r="M1349" i="13"/>
  <c r="K1349" i="13"/>
  <c r="I1349" i="13"/>
  <c r="G1349" i="13"/>
  <c r="E1349" i="13"/>
  <c r="M1348" i="13"/>
  <c r="K1348" i="13"/>
  <c r="I1348" i="13"/>
  <c r="G1348" i="13"/>
  <c r="E1348" i="13"/>
  <c r="M1347" i="13"/>
  <c r="K1347" i="13"/>
  <c r="I1347" i="13"/>
  <c r="G1347" i="13"/>
  <c r="E1347" i="13"/>
  <c r="M1346" i="13"/>
  <c r="K1346" i="13"/>
  <c r="I1346" i="13"/>
  <c r="G1346" i="13"/>
  <c r="E1346" i="13"/>
  <c r="M1345" i="13"/>
  <c r="K1345" i="13"/>
  <c r="I1345" i="13"/>
  <c r="G1345" i="13"/>
  <c r="E1345" i="13"/>
  <c r="M1344" i="13"/>
  <c r="K1344" i="13"/>
  <c r="I1344" i="13"/>
  <c r="G1344" i="13"/>
  <c r="E1344" i="13"/>
  <c r="M1343" i="13"/>
  <c r="K1343" i="13"/>
  <c r="I1343" i="13"/>
  <c r="G1343" i="13"/>
  <c r="E1343" i="13"/>
  <c r="M1342" i="13"/>
  <c r="K1342" i="13"/>
  <c r="I1342" i="13"/>
  <c r="G1342" i="13"/>
  <c r="E1342" i="13"/>
  <c r="M1341" i="13"/>
  <c r="K1341" i="13"/>
  <c r="I1341" i="13"/>
  <c r="G1341" i="13"/>
  <c r="E1341" i="13"/>
  <c r="M1340" i="13"/>
  <c r="K1340" i="13"/>
  <c r="I1340" i="13"/>
  <c r="G1340" i="13"/>
  <c r="E1340" i="13"/>
  <c r="M1339" i="13"/>
  <c r="K1339" i="13"/>
  <c r="I1339" i="13"/>
  <c r="G1339" i="13"/>
  <c r="E1339" i="13"/>
  <c r="M1338" i="13"/>
  <c r="K1338" i="13"/>
  <c r="I1338" i="13"/>
  <c r="G1338" i="13"/>
  <c r="E1338" i="13"/>
  <c r="M1337" i="13"/>
  <c r="K1337" i="13"/>
  <c r="I1337" i="13"/>
  <c r="G1337" i="13"/>
  <c r="E1337" i="13"/>
  <c r="M1336" i="13"/>
  <c r="K1336" i="13"/>
  <c r="I1336" i="13"/>
  <c r="G1336" i="13"/>
  <c r="E1336" i="13"/>
  <c r="M1335" i="13"/>
  <c r="K1335" i="13"/>
  <c r="I1335" i="13"/>
  <c r="G1335" i="13"/>
  <c r="E1335" i="13"/>
  <c r="M1334" i="13"/>
  <c r="K1334" i="13"/>
  <c r="I1334" i="13"/>
  <c r="G1334" i="13"/>
  <c r="E1334" i="13"/>
  <c r="M1333" i="13"/>
  <c r="K1333" i="13"/>
  <c r="I1333" i="13"/>
  <c r="G1333" i="13"/>
  <c r="E1333" i="13"/>
  <c r="M1332" i="13"/>
  <c r="K1332" i="13"/>
  <c r="I1332" i="13"/>
  <c r="G1332" i="13"/>
  <c r="E1332" i="13"/>
  <c r="M1331" i="13"/>
  <c r="K1331" i="13"/>
  <c r="I1331" i="13"/>
  <c r="G1331" i="13"/>
  <c r="E1331" i="13"/>
  <c r="M1330" i="13"/>
  <c r="K1330" i="13"/>
  <c r="I1330" i="13"/>
  <c r="G1330" i="13"/>
  <c r="E1330" i="13"/>
  <c r="M1329" i="13"/>
  <c r="K1329" i="13"/>
  <c r="I1329" i="13"/>
  <c r="G1329" i="13"/>
  <c r="E1329" i="13"/>
  <c r="M1328" i="13"/>
  <c r="K1328" i="13"/>
  <c r="I1328" i="13"/>
  <c r="G1328" i="13"/>
  <c r="E1328" i="13"/>
  <c r="M1327" i="13"/>
  <c r="K1327" i="13"/>
  <c r="I1327" i="13"/>
  <c r="G1327" i="13"/>
  <c r="E1327" i="13"/>
  <c r="M1326" i="13"/>
  <c r="K1326" i="13"/>
  <c r="I1326" i="13"/>
  <c r="G1326" i="13"/>
  <c r="E1326" i="13"/>
  <c r="M1325" i="13"/>
  <c r="K1325" i="13"/>
  <c r="I1325" i="13"/>
  <c r="G1325" i="13"/>
  <c r="E1325" i="13"/>
  <c r="M1324" i="13"/>
  <c r="K1324" i="13"/>
  <c r="I1324" i="13"/>
  <c r="G1324" i="13"/>
  <c r="E1324" i="13"/>
  <c r="M1323" i="13"/>
  <c r="K1323" i="13"/>
  <c r="I1323" i="13"/>
  <c r="G1323" i="13"/>
  <c r="E1323" i="13"/>
  <c r="M1322" i="13"/>
  <c r="K1322" i="13"/>
  <c r="I1322" i="13"/>
  <c r="G1322" i="13"/>
  <c r="E1322" i="13"/>
  <c r="M1321" i="13"/>
  <c r="K1321" i="13"/>
  <c r="I1321" i="13"/>
  <c r="G1321" i="13"/>
  <c r="E1321" i="13"/>
  <c r="M1320" i="13"/>
  <c r="K1320" i="13"/>
  <c r="I1320" i="13"/>
  <c r="G1320" i="13"/>
  <c r="E1320" i="13"/>
  <c r="M1319" i="13"/>
  <c r="K1319" i="13"/>
  <c r="I1319" i="13"/>
  <c r="G1319" i="13"/>
  <c r="E1319" i="13"/>
  <c r="M1318" i="13"/>
  <c r="K1318" i="13"/>
  <c r="I1318" i="13"/>
  <c r="G1318" i="13"/>
  <c r="E1318" i="13"/>
  <c r="M1317" i="13"/>
  <c r="K1317" i="13"/>
  <c r="I1317" i="13"/>
  <c r="G1317" i="13"/>
  <c r="E1317" i="13"/>
  <c r="M1316" i="13"/>
  <c r="K1316" i="13"/>
  <c r="I1316" i="13"/>
  <c r="G1316" i="13"/>
  <c r="E1316" i="13"/>
  <c r="M1315" i="13"/>
  <c r="K1315" i="13"/>
  <c r="I1315" i="13"/>
  <c r="G1315" i="13"/>
  <c r="E1315" i="13"/>
  <c r="M1314" i="13"/>
  <c r="K1314" i="13"/>
  <c r="I1314" i="13"/>
  <c r="G1314" i="13"/>
  <c r="E1314" i="13"/>
  <c r="M1313" i="13"/>
  <c r="K1313" i="13"/>
  <c r="I1313" i="13"/>
  <c r="G1313" i="13"/>
  <c r="E1313" i="13"/>
  <c r="M1312" i="13"/>
  <c r="K1312" i="13"/>
  <c r="I1312" i="13"/>
  <c r="G1312" i="13"/>
  <c r="E1312" i="13"/>
  <c r="M1311" i="13"/>
  <c r="K1311" i="13"/>
  <c r="I1311" i="13"/>
  <c r="G1311" i="13"/>
  <c r="E1311" i="13"/>
  <c r="M1310" i="13"/>
  <c r="K1310" i="13"/>
  <c r="I1310" i="13"/>
  <c r="G1310" i="13"/>
  <c r="E1310" i="13"/>
  <c r="M1309" i="13"/>
  <c r="K1309" i="13"/>
  <c r="I1309" i="13"/>
  <c r="G1309" i="13"/>
  <c r="E1309" i="13"/>
  <c r="M1308" i="13"/>
  <c r="K1308" i="13"/>
  <c r="I1308" i="13"/>
  <c r="G1308" i="13"/>
  <c r="E1308" i="13"/>
  <c r="M1307" i="13"/>
  <c r="K1307" i="13"/>
  <c r="I1307" i="13"/>
  <c r="G1307" i="13"/>
  <c r="E1307" i="13"/>
  <c r="M1306" i="13"/>
  <c r="K1306" i="13"/>
  <c r="I1306" i="13"/>
  <c r="G1306" i="13"/>
  <c r="E1306" i="13"/>
  <c r="M1305" i="13"/>
  <c r="K1305" i="13"/>
  <c r="I1305" i="13"/>
  <c r="G1305" i="13"/>
  <c r="E1305" i="13"/>
  <c r="M1304" i="13"/>
  <c r="K1304" i="13"/>
  <c r="I1304" i="13"/>
  <c r="G1304" i="13"/>
  <c r="E1304" i="13"/>
  <c r="M1303" i="13"/>
  <c r="K1303" i="13"/>
  <c r="I1303" i="13"/>
  <c r="G1303" i="13"/>
  <c r="E1303" i="13"/>
  <c r="M1302" i="13"/>
  <c r="K1302" i="13"/>
  <c r="I1302" i="13"/>
  <c r="G1302" i="13"/>
  <c r="E1302" i="13"/>
  <c r="M1301" i="13"/>
  <c r="K1301" i="13"/>
  <c r="I1301" i="13"/>
  <c r="G1301" i="13"/>
  <c r="E1301" i="13"/>
  <c r="M1300" i="13"/>
  <c r="K1300" i="13"/>
  <c r="I1300" i="13"/>
  <c r="G1300" i="13"/>
  <c r="E1300" i="13"/>
  <c r="M1299" i="13"/>
  <c r="K1299" i="13"/>
  <c r="I1299" i="13"/>
  <c r="G1299" i="13"/>
  <c r="E1299" i="13"/>
  <c r="M1298" i="13"/>
  <c r="K1298" i="13"/>
  <c r="I1298" i="13"/>
  <c r="G1298" i="13"/>
  <c r="E1298" i="13"/>
  <c r="M1297" i="13"/>
  <c r="K1297" i="13"/>
  <c r="I1297" i="13"/>
  <c r="G1297" i="13"/>
  <c r="E1297" i="13"/>
  <c r="M1296" i="13"/>
  <c r="K1296" i="13"/>
  <c r="I1296" i="13"/>
  <c r="G1296" i="13"/>
  <c r="E1296" i="13"/>
  <c r="M1295" i="13"/>
  <c r="K1295" i="13"/>
  <c r="I1295" i="13"/>
  <c r="G1295" i="13"/>
  <c r="E1295" i="13"/>
  <c r="M1294" i="13"/>
  <c r="K1294" i="13"/>
  <c r="I1294" i="13"/>
  <c r="G1294" i="13"/>
  <c r="E1294" i="13"/>
  <c r="M1293" i="13"/>
  <c r="K1293" i="13"/>
  <c r="I1293" i="13"/>
  <c r="G1293" i="13"/>
  <c r="E1293" i="13"/>
  <c r="M1292" i="13"/>
  <c r="K1292" i="13"/>
  <c r="I1292" i="13"/>
  <c r="G1292" i="13"/>
  <c r="E1292" i="13"/>
  <c r="M1291" i="13"/>
  <c r="K1291" i="13"/>
  <c r="I1291" i="13"/>
  <c r="G1291" i="13"/>
  <c r="E1291" i="13"/>
  <c r="M1290" i="13"/>
  <c r="K1290" i="13"/>
  <c r="I1290" i="13"/>
  <c r="G1290" i="13"/>
  <c r="E1290" i="13"/>
  <c r="M1289" i="13"/>
  <c r="K1289" i="13"/>
  <c r="I1289" i="13"/>
  <c r="G1289" i="13"/>
  <c r="E1289" i="13"/>
  <c r="M1288" i="13"/>
  <c r="K1288" i="13"/>
  <c r="I1288" i="13"/>
  <c r="G1288" i="13"/>
  <c r="E1288" i="13"/>
  <c r="M1287" i="13"/>
  <c r="K1287" i="13"/>
  <c r="I1287" i="13"/>
  <c r="G1287" i="13"/>
  <c r="E1287" i="13"/>
  <c r="M1286" i="13"/>
  <c r="K1286" i="13"/>
  <c r="I1286" i="13"/>
  <c r="G1286" i="13"/>
  <c r="E1286" i="13"/>
  <c r="M1285" i="13"/>
  <c r="K1285" i="13"/>
  <c r="I1285" i="13"/>
  <c r="G1285" i="13"/>
  <c r="E1285" i="13"/>
  <c r="M1284" i="13"/>
  <c r="K1284" i="13"/>
  <c r="I1284" i="13"/>
  <c r="G1284" i="13"/>
  <c r="E1284" i="13"/>
  <c r="M1283" i="13"/>
  <c r="K1283" i="13"/>
  <c r="I1283" i="13"/>
  <c r="G1283" i="13"/>
  <c r="E1283" i="13"/>
  <c r="M1282" i="13"/>
  <c r="K1282" i="13"/>
  <c r="I1282" i="13"/>
  <c r="G1282" i="13"/>
  <c r="E1282" i="13"/>
  <c r="M1281" i="13"/>
  <c r="K1281" i="13"/>
  <c r="I1281" i="13"/>
  <c r="G1281" i="13"/>
  <c r="E1281" i="13"/>
  <c r="M1280" i="13"/>
  <c r="K1280" i="13"/>
  <c r="I1280" i="13"/>
  <c r="G1280" i="13"/>
  <c r="E1280" i="13"/>
  <c r="M1279" i="13"/>
  <c r="K1279" i="13"/>
  <c r="I1279" i="13"/>
  <c r="G1279" i="13"/>
  <c r="E1279" i="13"/>
  <c r="M1278" i="13"/>
  <c r="K1278" i="13"/>
  <c r="I1278" i="13"/>
  <c r="G1278" i="13"/>
  <c r="E1278" i="13"/>
  <c r="M1277" i="13"/>
  <c r="K1277" i="13"/>
  <c r="I1277" i="13"/>
  <c r="G1277" i="13"/>
  <c r="E1277" i="13"/>
  <c r="M1276" i="13"/>
  <c r="K1276" i="13"/>
  <c r="I1276" i="13"/>
  <c r="G1276" i="13"/>
  <c r="E1276" i="13"/>
  <c r="M1275" i="13"/>
  <c r="K1275" i="13"/>
  <c r="I1275" i="13"/>
  <c r="G1275" i="13"/>
  <c r="E1275" i="13"/>
  <c r="M1274" i="13"/>
  <c r="K1274" i="13"/>
  <c r="I1274" i="13"/>
  <c r="G1274" i="13"/>
  <c r="E1274" i="13"/>
  <c r="M1273" i="13"/>
  <c r="K1273" i="13"/>
  <c r="I1273" i="13"/>
  <c r="G1273" i="13"/>
  <c r="E1273" i="13"/>
  <c r="M1272" i="13"/>
  <c r="K1272" i="13"/>
  <c r="I1272" i="13"/>
  <c r="G1272" i="13"/>
  <c r="E1272" i="13"/>
  <c r="M1271" i="13"/>
  <c r="K1271" i="13"/>
  <c r="I1271" i="13"/>
  <c r="G1271" i="13"/>
  <c r="E1271" i="13"/>
  <c r="M1270" i="13"/>
  <c r="K1270" i="13"/>
  <c r="I1270" i="13"/>
  <c r="G1270" i="13"/>
  <c r="E1270" i="13"/>
  <c r="M1269" i="13"/>
  <c r="K1269" i="13"/>
  <c r="I1269" i="13"/>
  <c r="G1269" i="13"/>
  <c r="E1269" i="13"/>
  <c r="M1268" i="13"/>
  <c r="K1268" i="13"/>
  <c r="I1268" i="13"/>
  <c r="G1268" i="13"/>
  <c r="E1268" i="13"/>
  <c r="M1267" i="13"/>
  <c r="K1267" i="13"/>
  <c r="I1267" i="13"/>
  <c r="G1267" i="13"/>
  <c r="E1267" i="13"/>
  <c r="M1266" i="13"/>
  <c r="K1266" i="13"/>
  <c r="I1266" i="13"/>
  <c r="G1266" i="13"/>
  <c r="E1266" i="13"/>
  <c r="M1265" i="13"/>
  <c r="K1265" i="13"/>
  <c r="I1265" i="13"/>
  <c r="G1265" i="13"/>
  <c r="E1265" i="13"/>
  <c r="M1264" i="13"/>
  <c r="K1264" i="13"/>
  <c r="I1264" i="13"/>
  <c r="G1264" i="13"/>
  <c r="E1264" i="13"/>
  <c r="M1263" i="13"/>
  <c r="K1263" i="13"/>
  <c r="I1263" i="13"/>
  <c r="G1263" i="13"/>
  <c r="E1263" i="13"/>
  <c r="M1262" i="13"/>
  <c r="K1262" i="13"/>
  <c r="I1262" i="13"/>
  <c r="G1262" i="13"/>
  <c r="E1262" i="13"/>
  <c r="M1261" i="13"/>
  <c r="K1261" i="13"/>
  <c r="I1261" i="13"/>
  <c r="G1261" i="13"/>
  <c r="E1261" i="13"/>
  <c r="M1260" i="13"/>
  <c r="K1260" i="13"/>
  <c r="I1260" i="13"/>
  <c r="G1260" i="13"/>
  <c r="E1260" i="13"/>
  <c r="M1259" i="13"/>
  <c r="K1259" i="13"/>
  <c r="I1259" i="13"/>
  <c r="G1259" i="13"/>
  <c r="E1259" i="13"/>
  <c r="M1258" i="13"/>
  <c r="K1258" i="13"/>
  <c r="I1258" i="13"/>
  <c r="G1258" i="13"/>
  <c r="E1258" i="13"/>
  <c r="M1257" i="13"/>
  <c r="K1257" i="13"/>
  <c r="I1257" i="13"/>
  <c r="G1257" i="13"/>
  <c r="E1257" i="13"/>
  <c r="M1256" i="13"/>
  <c r="K1256" i="13"/>
  <c r="I1256" i="13"/>
  <c r="G1256" i="13"/>
  <c r="E1256" i="13"/>
  <c r="M1255" i="13"/>
  <c r="K1255" i="13"/>
  <c r="I1255" i="13"/>
  <c r="G1255" i="13"/>
  <c r="E1255" i="13"/>
  <c r="M1254" i="13"/>
  <c r="K1254" i="13"/>
  <c r="I1254" i="13"/>
  <c r="G1254" i="13"/>
  <c r="E1254" i="13"/>
  <c r="M1253" i="13"/>
  <c r="K1253" i="13"/>
  <c r="I1253" i="13"/>
  <c r="G1253" i="13"/>
  <c r="E1253" i="13"/>
  <c r="M1252" i="13"/>
  <c r="K1252" i="13"/>
  <c r="I1252" i="13"/>
  <c r="G1252" i="13"/>
  <c r="E1252" i="13"/>
  <c r="M1251" i="13"/>
  <c r="K1251" i="13"/>
  <c r="I1251" i="13"/>
  <c r="G1251" i="13"/>
  <c r="E1251" i="13"/>
  <c r="M1250" i="13"/>
  <c r="K1250" i="13"/>
  <c r="I1250" i="13"/>
  <c r="G1250" i="13"/>
  <c r="E1250" i="13"/>
  <c r="M1249" i="13"/>
  <c r="K1249" i="13"/>
  <c r="I1249" i="13"/>
  <c r="G1249" i="13"/>
  <c r="E1249" i="13"/>
  <c r="M1248" i="13"/>
  <c r="K1248" i="13"/>
  <c r="I1248" i="13"/>
  <c r="G1248" i="13"/>
  <c r="E1248" i="13"/>
  <c r="M1247" i="13"/>
  <c r="K1247" i="13"/>
  <c r="I1247" i="13"/>
  <c r="G1247" i="13"/>
  <c r="E1247" i="13"/>
  <c r="M1246" i="13"/>
  <c r="K1246" i="13"/>
  <c r="I1246" i="13"/>
  <c r="G1246" i="13"/>
  <c r="E1246" i="13"/>
  <c r="M1245" i="13"/>
  <c r="K1245" i="13"/>
  <c r="I1245" i="13"/>
  <c r="G1245" i="13"/>
  <c r="E1245" i="13"/>
  <c r="M1244" i="13"/>
  <c r="K1244" i="13"/>
  <c r="I1244" i="13"/>
  <c r="G1244" i="13"/>
  <c r="E1244" i="13"/>
  <c r="M1243" i="13"/>
  <c r="K1243" i="13"/>
  <c r="I1243" i="13"/>
  <c r="G1243" i="13"/>
  <c r="E1243" i="13"/>
  <c r="M1242" i="13"/>
  <c r="K1242" i="13"/>
  <c r="I1242" i="13"/>
  <c r="G1242" i="13"/>
  <c r="E1242" i="13"/>
  <c r="M1241" i="13"/>
  <c r="K1241" i="13"/>
  <c r="I1241" i="13"/>
  <c r="G1241" i="13"/>
  <c r="E1241" i="13"/>
  <c r="M1240" i="13"/>
  <c r="K1240" i="13"/>
  <c r="I1240" i="13"/>
  <c r="G1240" i="13"/>
  <c r="E1240" i="13"/>
  <c r="M1239" i="13"/>
  <c r="K1239" i="13"/>
  <c r="I1239" i="13"/>
  <c r="G1239" i="13"/>
  <c r="E1239" i="13"/>
  <c r="M1238" i="13"/>
  <c r="K1238" i="13"/>
  <c r="I1238" i="13"/>
  <c r="G1238" i="13"/>
  <c r="E1238" i="13"/>
  <c r="M1237" i="13"/>
  <c r="K1237" i="13"/>
  <c r="I1237" i="13"/>
  <c r="G1237" i="13"/>
  <c r="E1237" i="13"/>
  <c r="M1236" i="13"/>
  <c r="K1236" i="13"/>
  <c r="I1236" i="13"/>
  <c r="G1236" i="13"/>
  <c r="E1236" i="13"/>
  <c r="M1235" i="13"/>
  <c r="K1235" i="13"/>
  <c r="I1235" i="13"/>
  <c r="G1235" i="13"/>
  <c r="E1235" i="13"/>
  <c r="M1234" i="13"/>
  <c r="K1234" i="13"/>
  <c r="I1234" i="13"/>
  <c r="G1234" i="13"/>
  <c r="E1234" i="13"/>
  <c r="M1233" i="13"/>
  <c r="K1233" i="13"/>
  <c r="I1233" i="13"/>
  <c r="G1233" i="13"/>
  <c r="E1233" i="13"/>
  <c r="M1232" i="13"/>
  <c r="K1232" i="13"/>
  <c r="I1232" i="13"/>
  <c r="G1232" i="13"/>
  <c r="E1232" i="13"/>
  <c r="M1231" i="13"/>
  <c r="K1231" i="13"/>
  <c r="I1231" i="13"/>
  <c r="G1231" i="13"/>
  <c r="E1231" i="13"/>
  <c r="M1230" i="13"/>
  <c r="K1230" i="13"/>
  <c r="I1230" i="13"/>
  <c r="G1230" i="13"/>
  <c r="E1230" i="13"/>
  <c r="M1229" i="13"/>
  <c r="K1229" i="13"/>
  <c r="I1229" i="13"/>
  <c r="G1229" i="13"/>
  <c r="E1229" i="13"/>
  <c r="M1228" i="13"/>
  <c r="K1228" i="13"/>
  <c r="I1228" i="13"/>
  <c r="G1228" i="13"/>
  <c r="E1228" i="13"/>
  <c r="M1227" i="13"/>
  <c r="K1227" i="13"/>
  <c r="I1227" i="13"/>
  <c r="G1227" i="13"/>
  <c r="E1227" i="13"/>
  <c r="M1226" i="13"/>
  <c r="K1226" i="13"/>
  <c r="I1226" i="13"/>
  <c r="G1226" i="13"/>
  <c r="E1226" i="13"/>
  <c r="M1225" i="13"/>
  <c r="K1225" i="13"/>
  <c r="I1225" i="13"/>
  <c r="G1225" i="13"/>
  <c r="E1225" i="13"/>
  <c r="M1224" i="13"/>
  <c r="K1224" i="13"/>
  <c r="I1224" i="13"/>
  <c r="G1224" i="13"/>
  <c r="E1224" i="13"/>
  <c r="M1223" i="13"/>
  <c r="K1223" i="13"/>
  <c r="I1223" i="13"/>
  <c r="G1223" i="13"/>
  <c r="E1223" i="13"/>
  <c r="M1222" i="13"/>
  <c r="K1222" i="13"/>
  <c r="I1222" i="13"/>
  <c r="G1222" i="13"/>
  <c r="E1222" i="13"/>
  <c r="M1221" i="13"/>
  <c r="K1221" i="13"/>
  <c r="I1221" i="13"/>
  <c r="G1221" i="13"/>
  <c r="E1221" i="13"/>
  <c r="M1220" i="13"/>
  <c r="K1220" i="13"/>
  <c r="I1220" i="13"/>
  <c r="G1220" i="13"/>
  <c r="E1220" i="13"/>
  <c r="M1219" i="13"/>
  <c r="K1219" i="13"/>
  <c r="I1219" i="13"/>
  <c r="G1219" i="13"/>
  <c r="E1219" i="13"/>
  <c r="M1218" i="13"/>
  <c r="K1218" i="13"/>
  <c r="I1218" i="13"/>
  <c r="G1218" i="13"/>
  <c r="E1218" i="13"/>
  <c r="M1217" i="13"/>
  <c r="K1217" i="13"/>
  <c r="I1217" i="13"/>
  <c r="G1217" i="13"/>
  <c r="E1217" i="13"/>
  <c r="M1216" i="13"/>
  <c r="K1216" i="13"/>
  <c r="I1216" i="13"/>
  <c r="G1216" i="13"/>
  <c r="E1216" i="13"/>
  <c r="M1215" i="13"/>
  <c r="K1215" i="13"/>
  <c r="I1215" i="13"/>
  <c r="G1215" i="13"/>
  <c r="E1215" i="13"/>
  <c r="M1214" i="13"/>
  <c r="K1214" i="13"/>
  <c r="I1214" i="13"/>
  <c r="G1214" i="13"/>
  <c r="E1214" i="13"/>
  <c r="M1213" i="13"/>
  <c r="K1213" i="13"/>
  <c r="I1213" i="13"/>
  <c r="G1213" i="13"/>
  <c r="E1213" i="13"/>
  <c r="M1212" i="13"/>
  <c r="K1212" i="13"/>
  <c r="I1212" i="13"/>
  <c r="G1212" i="13"/>
  <c r="E1212" i="13"/>
  <c r="M1211" i="13"/>
  <c r="K1211" i="13"/>
  <c r="I1211" i="13"/>
  <c r="G1211" i="13"/>
  <c r="E1211" i="13"/>
  <c r="M1210" i="13"/>
  <c r="K1210" i="13"/>
  <c r="I1210" i="13"/>
  <c r="G1210" i="13"/>
  <c r="E1210" i="13"/>
  <c r="M1209" i="13"/>
  <c r="K1209" i="13"/>
  <c r="I1209" i="13"/>
  <c r="G1209" i="13"/>
  <c r="E1209" i="13"/>
  <c r="M1208" i="13"/>
  <c r="K1208" i="13"/>
  <c r="I1208" i="13"/>
  <c r="G1208" i="13"/>
  <c r="E1208" i="13"/>
  <c r="M1207" i="13"/>
  <c r="K1207" i="13"/>
  <c r="I1207" i="13"/>
  <c r="G1207" i="13"/>
  <c r="E1207" i="13"/>
  <c r="M1206" i="13"/>
  <c r="K1206" i="13"/>
  <c r="I1206" i="13"/>
  <c r="G1206" i="13"/>
  <c r="E1206" i="13"/>
  <c r="M1205" i="13"/>
  <c r="K1205" i="13"/>
  <c r="I1205" i="13"/>
  <c r="G1205" i="13"/>
  <c r="E1205" i="13"/>
  <c r="M1204" i="13"/>
  <c r="K1204" i="13"/>
  <c r="I1204" i="13"/>
  <c r="G1204" i="13"/>
  <c r="E1204" i="13"/>
  <c r="M1203" i="13"/>
  <c r="K1203" i="13"/>
  <c r="I1203" i="13"/>
  <c r="G1203" i="13"/>
  <c r="E1203" i="13"/>
  <c r="M1202" i="13"/>
  <c r="K1202" i="13"/>
  <c r="I1202" i="13"/>
  <c r="G1202" i="13"/>
  <c r="E1202" i="13"/>
  <c r="M1201" i="13"/>
  <c r="K1201" i="13"/>
  <c r="I1201" i="13"/>
  <c r="G1201" i="13"/>
  <c r="E1201" i="13"/>
  <c r="M1200" i="13"/>
  <c r="K1200" i="13"/>
  <c r="I1200" i="13"/>
  <c r="G1200" i="13"/>
  <c r="E1200" i="13"/>
  <c r="M1199" i="13"/>
  <c r="K1199" i="13"/>
  <c r="I1199" i="13"/>
  <c r="G1199" i="13"/>
  <c r="E1199" i="13"/>
  <c r="M1198" i="13"/>
  <c r="K1198" i="13"/>
  <c r="I1198" i="13"/>
  <c r="G1198" i="13"/>
  <c r="E1198" i="13"/>
  <c r="M1197" i="13"/>
  <c r="K1197" i="13"/>
  <c r="I1197" i="13"/>
  <c r="G1197" i="13"/>
  <c r="E1197" i="13"/>
  <c r="M1196" i="13"/>
  <c r="K1196" i="13"/>
  <c r="I1196" i="13"/>
  <c r="G1196" i="13"/>
  <c r="E1196" i="13"/>
  <c r="M1195" i="13"/>
  <c r="K1195" i="13"/>
  <c r="I1195" i="13"/>
  <c r="G1195" i="13"/>
  <c r="E1195" i="13"/>
  <c r="M1194" i="13"/>
  <c r="K1194" i="13"/>
  <c r="I1194" i="13"/>
  <c r="G1194" i="13"/>
  <c r="E1194" i="13"/>
  <c r="M1193" i="13"/>
  <c r="K1193" i="13"/>
  <c r="I1193" i="13"/>
  <c r="G1193" i="13"/>
  <c r="E1193" i="13"/>
  <c r="M1192" i="13"/>
  <c r="K1192" i="13"/>
  <c r="I1192" i="13"/>
  <c r="G1192" i="13"/>
  <c r="E1192" i="13"/>
  <c r="M1191" i="13"/>
  <c r="K1191" i="13"/>
  <c r="I1191" i="13"/>
  <c r="G1191" i="13"/>
  <c r="E1191" i="13"/>
  <c r="M1190" i="13"/>
  <c r="K1190" i="13"/>
  <c r="I1190" i="13"/>
  <c r="G1190" i="13"/>
  <c r="E1190" i="13"/>
  <c r="M1189" i="13"/>
  <c r="K1189" i="13"/>
  <c r="I1189" i="13"/>
  <c r="G1189" i="13"/>
  <c r="E1189" i="13"/>
  <c r="M1188" i="13"/>
  <c r="K1188" i="13"/>
  <c r="I1188" i="13"/>
  <c r="G1188" i="13"/>
  <c r="E1188" i="13"/>
  <c r="M1187" i="13"/>
  <c r="K1187" i="13"/>
  <c r="I1187" i="13"/>
  <c r="G1187" i="13"/>
  <c r="E1187" i="13"/>
  <c r="M1186" i="13"/>
  <c r="K1186" i="13"/>
  <c r="I1186" i="13"/>
  <c r="G1186" i="13"/>
  <c r="E1186" i="13"/>
  <c r="M1185" i="13"/>
  <c r="K1185" i="13"/>
  <c r="I1185" i="13"/>
  <c r="G1185" i="13"/>
  <c r="E1185" i="13"/>
  <c r="M1184" i="13"/>
  <c r="K1184" i="13"/>
  <c r="I1184" i="13"/>
  <c r="G1184" i="13"/>
  <c r="E1184" i="13"/>
  <c r="M1183" i="13"/>
  <c r="K1183" i="13"/>
  <c r="I1183" i="13"/>
  <c r="G1183" i="13"/>
  <c r="E1183" i="13"/>
  <c r="M1182" i="13"/>
  <c r="K1182" i="13"/>
  <c r="I1182" i="13"/>
  <c r="G1182" i="13"/>
  <c r="E1182" i="13"/>
  <c r="M1181" i="13"/>
  <c r="K1181" i="13"/>
  <c r="I1181" i="13"/>
  <c r="G1181" i="13"/>
  <c r="E1181" i="13"/>
  <c r="M1180" i="13"/>
  <c r="K1180" i="13"/>
  <c r="I1180" i="13"/>
  <c r="G1180" i="13"/>
  <c r="E1180" i="13"/>
  <c r="M1179" i="13"/>
  <c r="K1179" i="13"/>
  <c r="I1179" i="13"/>
  <c r="G1179" i="13"/>
  <c r="E1179" i="13"/>
  <c r="M1178" i="13"/>
  <c r="K1178" i="13"/>
  <c r="I1178" i="13"/>
  <c r="G1178" i="13"/>
  <c r="E1178" i="13"/>
  <c r="M1177" i="13"/>
  <c r="K1177" i="13"/>
  <c r="I1177" i="13"/>
  <c r="G1177" i="13"/>
  <c r="E1177" i="13"/>
  <c r="M1176" i="13"/>
  <c r="K1176" i="13"/>
  <c r="I1176" i="13"/>
  <c r="G1176" i="13"/>
  <c r="E1176" i="13"/>
  <c r="M1175" i="13"/>
  <c r="K1175" i="13"/>
  <c r="I1175" i="13"/>
  <c r="G1175" i="13"/>
  <c r="E1175" i="13"/>
  <c r="M1174" i="13"/>
  <c r="K1174" i="13"/>
  <c r="I1174" i="13"/>
  <c r="G1174" i="13"/>
  <c r="E1174" i="13"/>
  <c r="M1173" i="13"/>
  <c r="K1173" i="13"/>
  <c r="I1173" i="13"/>
  <c r="G1173" i="13"/>
  <c r="E1173" i="13"/>
  <c r="M1172" i="13"/>
  <c r="K1172" i="13"/>
  <c r="I1172" i="13"/>
  <c r="G1172" i="13"/>
  <c r="E1172" i="13"/>
  <c r="M1171" i="13"/>
  <c r="K1171" i="13"/>
  <c r="I1171" i="13"/>
  <c r="G1171" i="13"/>
  <c r="E1171" i="13"/>
  <c r="M1170" i="13"/>
  <c r="K1170" i="13"/>
  <c r="I1170" i="13"/>
  <c r="G1170" i="13"/>
  <c r="E1170" i="13"/>
  <c r="M1169" i="13"/>
  <c r="K1169" i="13"/>
  <c r="I1169" i="13"/>
  <c r="G1169" i="13"/>
  <c r="E1169" i="13"/>
  <c r="M1168" i="13"/>
  <c r="K1168" i="13"/>
  <c r="I1168" i="13"/>
  <c r="G1168" i="13"/>
  <c r="E1168" i="13"/>
  <c r="M1167" i="13"/>
  <c r="K1167" i="13"/>
  <c r="I1167" i="13"/>
  <c r="G1167" i="13"/>
  <c r="E1167" i="13"/>
  <c r="M1166" i="13"/>
  <c r="K1166" i="13"/>
  <c r="I1166" i="13"/>
  <c r="G1166" i="13"/>
  <c r="E1166" i="13"/>
  <c r="M1165" i="13"/>
  <c r="K1165" i="13"/>
  <c r="I1165" i="13"/>
  <c r="G1165" i="13"/>
  <c r="E1165" i="13"/>
  <c r="M1164" i="13"/>
  <c r="K1164" i="13"/>
  <c r="I1164" i="13"/>
  <c r="G1164" i="13"/>
  <c r="E1164" i="13"/>
  <c r="M1163" i="13"/>
  <c r="K1163" i="13"/>
  <c r="I1163" i="13"/>
  <c r="G1163" i="13"/>
  <c r="E1163" i="13"/>
  <c r="M1162" i="13"/>
  <c r="K1162" i="13"/>
  <c r="I1162" i="13"/>
  <c r="G1162" i="13"/>
  <c r="E1162" i="13"/>
  <c r="M1161" i="13"/>
  <c r="K1161" i="13"/>
  <c r="I1161" i="13"/>
  <c r="G1161" i="13"/>
  <c r="E1161" i="13"/>
  <c r="M1160" i="13"/>
  <c r="K1160" i="13"/>
  <c r="I1160" i="13"/>
  <c r="G1160" i="13"/>
  <c r="E1160" i="13"/>
  <c r="M1159" i="13"/>
  <c r="K1159" i="13"/>
  <c r="I1159" i="13"/>
  <c r="G1159" i="13"/>
  <c r="E1159" i="13"/>
  <c r="M1158" i="13"/>
  <c r="K1158" i="13"/>
  <c r="I1158" i="13"/>
  <c r="G1158" i="13"/>
  <c r="E1158" i="13"/>
  <c r="M1157" i="13"/>
  <c r="K1157" i="13"/>
  <c r="I1157" i="13"/>
  <c r="G1157" i="13"/>
  <c r="E1157" i="13"/>
  <c r="M1156" i="13"/>
  <c r="K1156" i="13"/>
  <c r="I1156" i="13"/>
  <c r="G1156" i="13"/>
  <c r="E1156" i="13"/>
  <c r="M1155" i="13"/>
  <c r="K1155" i="13"/>
  <c r="I1155" i="13"/>
  <c r="G1155" i="13"/>
  <c r="E1155" i="13"/>
  <c r="M1154" i="13"/>
  <c r="K1154" i="13"/>
  <c r="I1154" i="13"/>
  <c r="G1154" i="13"/>
  <c r="E1154" i="13"/>
  <c r="M1153" i="13"/>
  <c r="K1153" i="13"/>
  <c r="I1153" i="13"/>
  <c r="G1153" i="13"/>
  <c r="E1153" i="13"/>
  <c r="M1152" i="13"/>
  <c r="K1152" i="13"/>
  <c r="I1152" i="13"/>
  <c r="G1152" i="13"/>
  <c r="E1152" i="13"/>
  <c r="M1151" i="13"/>
  <c r="K1151" i="13"/>
  <c r="I1151" i="13"/>
  <c r="G1151" i="13"/>
  <c r="E1151" i="13"/>
  <c r="M1150" i="13"/>
  <c r="K1150" i="13"/>
  <c r="I1150" i="13"/>
  <c r="G1150" i="13"/>
  <c r="E1150" i="13"/>
  <c r="M1149" i="13"/>
  <c r="K1149" i="13"/>
  <c r="I1149" i="13"/>
  <c r="G1149" i="13"/>
  <c r="E1149" i="13"/>
  <c r="M1148" i="13"/>
  <c r="K1148" i="13"/>
  <c r="I1148" i="13"/>
  <c r="G1148" i="13"/>
  <c r="E1148" i="13"/>
  <c r="M1147" i="13"/>
  <c r="K1147" i="13"/>
  <c r="I1147" i="13"/>
  <c r="G1147" i="13"/>
  <c r="E1147" i="13"/>
  <c r="M1146" i="13"/>
  <c r="K1146" i="13"/>
  <c r="I1146" i="13"/>
  <c r="G1146" i="13"/>
  <c r="E1146" i="13"/>
  <c r="M1145" i="13"/>
  <c r="K1145" i="13"/>
  <c r="I1145" i="13"/>
  <c r="G1145" i="13"/>
  <c r="E1145" i="13"/>
  <c r="M1144" i="13"/>
  <c r="K1144" i="13"/>
  <c r="I1144" i="13"/>
  <c r="G1144" i="13"/>
  <c r="E1144" i="13"/>
  <c r="M1143" i="13"/>
  <c r="K1143" i="13"/>
  <c r="I1143" i="13"/>
  <c r="G1143" i="13"/>
  <c r="E1143" i="13"/>
  <c r="M1142" i="13"/>
  <c r="K1142" i="13"/>
  <c r="I1142" i="13"/>
  <c r="G1142" i="13"/>
  <c r="E1142" i="13"/>
  <c r="M1141" i="13"/>
  <c r="K1141" i="13"/>
  <c r="I1141" i="13"/>
  <c r="G1141" i="13"/>
  <c r="E1141" i="13"/>
  <c r="M1140" i="13"/>
  <c r="K1140" i="13"/>
  <c r="I1140" i="13"/>
  <c r="G1140" i="13"/>
  <c r="E1140" i="13"/>
  <c r="M1139" i="13"/>
  <c r="K1139" i="13"/>
  <c r="I1139" i="13"/>
  <c r="G1139" i="13"/>
  <c r="E1139" i="13"/>
  <c r="M1138" i="13"/>
  <c r="K1138" i="13"/>
  <c r="I1138" i="13"/>
  <c r="G1138" i="13"/>
  <c r="E1138" i="13"/>
  <c r="M1137" i="13"/>
  <c r="K1137" i="13"/>
  <c r="I1137" i="13"/>
  <c r="G1137" i="13"/>
  <c r="E1137" i="13"/>
  <c r="M1136" i="13"/>
  <c r="K1136" i="13"/>
  <c r="I1136" i="13"/>
  <c r="G1136" i="13"/>
  <c r="E1136" i="13"/>
  <c r="M1135" i="13"/>
  <c r="K1135" i="13"/>
  <c r="I1135" i="13"/>
  <c r="G1135" i="13"/>
  <c r="E1135" i="13"/>
  <c r="M1134" i="13"/>
  <c r="K1134" i="13"/>
  <c r="I1134" i="13"/>
  <c r="G1134" i="13"/>
  <c r="E1134" i="13"/>
  <c r="M1133" i="13"/>
  <c r="K1133" i="13"/>
  <c r="I1133" i="13"/>
  <c r="G1133" i="13"/>
  <c r="E1133" i="13"/>
  <c r="M1132" i="13"/>
  <c r="K1132" i="13"/>
  <c r="I1132" i="13"/>
  <c r="G1132" i="13"/>
  <c r="E1132" i="13"/>
  <c r="M1131" i="13"/>
  <c r="K1131" i="13"/>
  <c r="I1131" i="13"/>
  <c r="G1131" i="13"/>
  <c r="E1131" i="13"/>
  <c r="M1130" i="13"/>
  <c r="K1130" i="13"/>
  <c r="I1130" i="13"/>
  <c r="G1130" i="13"/>
  <c r="E1130" i="13"/>
  <c r="M1129" i="13"/>
  <c r="K1129" i="13"/>
  <c r="I1129" i="13"/>
  <c r="G1129" i="13"/>
  <c r="E1129" i="13"/>
  <c r="M1128" i="13"/>
  <c r="K1128" i="13"/>
  <c r="I1128" i="13"/>
  <c r="G1128" i="13"/>
  <c r="E1128" i="13"/>
  <c r="M1127" i="13"/>
  <c r="K1127" i="13"/>
  <c r="I1127" i="13"/>
  <c r="G1127" i="13"/>
  <c r="E1127" i="13"/>
  <c r="M1126" i="13"/>
  <c r="K1126" i="13"/>
  <c r="I1126" i="13"/>
  <c r="G1126" i="13"/>
  <c r="E1126" i="13"/>
  <c r="M1125" i="13"/>
  <c r="K1125" i="13"/>
  <c r="I1125" i="13"/>
  <c r="G1125" i="13"/>
  <c r="E1125" i="13"/>
  <c r="M1124" i="13"/>
  <c r="K1124" i="13"/>
  <c r="I1124" i="13"/>
  <c r="G1124" i="13"/>
  <c r="E1124" i="13"/>
  <c r="M1123" i="13"/>
  <c r="K1123" i="13"/>
  <c r="I1123" i="13"/>
  <c r="G1123" i="13"/>
  <c r="E1123" i="13"/>
  <c r="M1122" i="13"/>
  <c r="K1122" i="13"/>
  <c r="I1122" i="13"/>
  <c r="G1122" i="13"/>
  <c r="E1122" i="13"/>
  <c r="M1121" i="13"/>
  <c r="K1121" i="13"/>
  <c r="I1121" i="13"/>
  <c r="G1121" i="13"/>
  <c r="E1121" i="13"/>
  <c r="M1120" i="13"/>
  <c r="K1120" i="13"/>
  <c r="I1120" i="13"/>
  <c r="G1120" i="13"/>
  <c r="E1120" i="13"/>
  <c r="M1119" i="13"/>
  <c r="K1119" i="13"/>
  <c r="I1119" i="13"/>
  <c r="G1119" i="13"/>
  <c r="E1119" i="13"/>
  <c r="M1118" i="13"/>
  <c r="K1118" i="13"/>
  <c r="I1118" i="13"/>
  <c r="G1118" i="13"/>
  <c r="E1118" i="13"/>
  <c r="M1117" i="13"/>
  <c r="K1117" i="13"/>
  <c r="I1117" i="13"/>
  <c r="G1117" i="13"/>
  <c r="E1117" i="13"/>
  <c r="M1116" i="13"/>
  <c r="K1116" i="13"/>
  <c r="I1116" i="13"/>
  <c r="G1116" i="13"/>
  <c r="E1116" i="13"/>
  <c r="M1115" i="13"/>
  <c r="K1115" i="13"/>
  <c r="I1115" i="13"/>
  <c r="G1115" i="13"/>
  <c r="E1115" i="13"/>
  <c r="M1114" i="13"/>
  <c r="K1114" i="13"/>
  <c r="I1114" i="13"/>
  <c r="G1114" i="13"/>
  <c r="E1114" i="13"/>
  <c r="M1113" i="13"/>
  <c r="K1113" i="13"/>
  <c r="I1113" i="13"/>
  <c r="G1113" i="13"/>
  <c r="E1113" i="13"/>
  <c r="M1112" i="13"/>
  <c r="K1112" i="13"/>
  <c r="I1112" i="13"/>
  <c r="G1112" i="13"/>
  <c r="E1112" i="13"/>
  <c r="M1111" i="13"/>
  <c r="K1111" i="13"/>
  <c r="I1111" i="13"/>
  <c r="G1111" i="13"/>
  <c r="E1111" i="13"/>
  <c r="M1110" i="13"/>
  <c r="K1110" i="13"/>
  <c r="I1110" i="13"/>
  <c r="G1110" i="13"/>
  <c r="E1110" i="13"/>
  <c r="M1109" i="13"/>
  <c r="K1109" i="13"/>
  <c r="I1109" i="13"/>
  <c r="G1109" i="13"/>
  <c r="E1109" i="13"/>
  <c r="M1108" i="13"/>
  <c r="K1108" i="13"/>
  <c r="I1108" i="13"/>
  <c r="G1108" i="13"/>
  <c r="E1108" i="13"/>
  <c r="M1107" i="13"/>
  <c r="K1107" i="13"/>
  <c r="I1107" i="13"/>
  <c r="G1107" i="13"/>
  <c r="E1107" i="13"/>
  <c r="M1106" i="13"/>
  <c r="K1106" i="13"/>
  <c r="I1106" i="13"/>
  <c r="G1106" i="13"/>
  <c r="E1106" i="13"/>
  <c r="M1105" i="13"/>
  <c r="K1105" i="13"/>
  <c r="I1105" i="13"/>
  <c r="G1105" i="13"/>
  <c r="E1105" i="13"/>
  <c r="M1104" i="13"/>
  <c r="K1104" i="13"/>
  <c r="I1104" i="13"/>
  <c r="G1104" i="13"/>
  <c r="E1104" i="13"/>
  <c r="M1103" i="13"/>
  <c r="K1103" i="13"/>
  <c r="I1103" i="13"/>
  <c r="G1103" i="13"/>
  <c r="E1103" i="13"/>
  <c r="M1102" i="13"/>
  <c r="K1102" i="13"/>
  <c r="I1102" i="13"/>
  <c r="G1102" i="13"/>
  <c r="E1102" i="13"/>
  <c r="M1101" i="13"/>
  <c r="K1101" i="13"/>
  <c r="I1101" i="13"/>
  <c r="G1101" i="13"/>
  <c r="E1101" i="13"/>
  <c r="M1100" i="13"/>
  <c r="K1100" i="13"/>
  <c r="I1100" i="13"/>
  <c r="G1100" i="13"/>
  <c r="E1100" i="13"/>
  <c r="M1099" i="13"/>
  <c r="K1099" i="13"/>
  <c r="I1099" i="13"/>
  <c r="G1099" i="13"/>
  <c r="E1099" i="13"/>
  <c r="M1098" i="13"/>
  <c r="K1098" i="13"/>
  <c r="I1098" i="13"/>
  <c r="G1098" i="13"/>
  <c r="E1098" i="13"/>
  <c r="M1097" i="13"/>
  <c r="K1097" i="13"/>
  <c r="I1097" i="13"/>
  <c r="G1097" i="13"/>
  <c r="E1097" i="13"/>
  <c r="M1096" i="13"/>
  <c r="K1096" i="13"/>
  <c r="I1096" i="13"/>
  <c r="G1096" i="13"/>
  <c r="E1096" i="13"/>
  <c r="M1095" i="13"/>
  <c r="K1095" i="13"/>
  <c r="I1095" i="13"/>
  <c r="G1095" i="13"/>
  <c r="E1095" i="13"/>
  <c r="M1094" i="13"/>
  <c r="K1094" i="13"/>
  <c r="I1094" i="13"/>
  <c r="G1094" i="13"/>
  <c r="E1094" i="13"/>
  <c r="M1093" i="13"/>
  <c r="K1093" i="13"/>
  <c r="I1093" i="13"/>
  <c r="G1093" i="13"/>
  <c r="E1093" i="13"/>
  <c r="M1092" i="13"/>
  <c r="K1092" i="13"/>
  <c r="I1092" i="13"/>
  <c r="G1092" i="13"/>
  <c r="E1092" i="13"/>
  <c r="M1091" i="13"/>
  <c r="K1091" i="13"/>
  <c r="I1091" i="13"/>
  <c r="G1091" i="13"/>
  <c r="E1091" i="13"/>
  <c r="M1090" i="13"/>
  <c r="K1090" i="13"/>
  <c r="I1090" i="13"/>
  <c r="G1090" i="13"/>
  <c r="E1090" i="13"/>
  <c r="M1089" i="13"/>
  <c r="K1089" i="13"/>
  <c r="I1089" i="13"/>
  <c r="G1089" i="13"/>
  <c r="E1089" i="13"/>
  <c r="M1088" i="13"/>
  <c r="K1088" i="13"/>
  <c r="I1088" i="13"/>
  <c r="G1088" i="13"/>
  <c r="E1088" i="13"/>
  <c r="M1087" i="13"/>
  <c r="K1087" i="13"/>
  <c r="I1087" i="13"/>
  <c r="G1087" i="13"/>
  <c r="E1087" i="13"/>
  <c r="M1086" i="13"/>
  <c r="K1086" i="13"/>
  <c r="I1086" i="13"/>
  <c r="G1086" i="13"/>
  <c r="E1086" i="13"/>
  <c r="M1085" i="13"/>
  <c r="K1085" i="13"/>
  <c r="I1085" i="13"/>
  <c r="G1085" i="13"/>
  <c r="E1085" i="13"/>
  <c r="M1084" i="13"/>
  <c r="K1084" i="13"/>
  <c r="I1084" i="13"/>
  <c r="G1084" i="13"/>
  <c r="E1084" i="13"/>
  <c r="M1083" i="13"/>
  <c r="K1083" i="13"/>
  <c r="I1083" i="13"/>
  <c r="G1083" i="13"/>
  <c r="E1083" i="13"/>
  <c r="M1082" i="13"/>
  <c r="K1082" i="13"/>
  <c r="I1082" i="13"/>
  <c r="G1082" i="13"/>
  <c r="E1082" i="13"/>
  <c r="M1081" i="13"/>
  <c r="K1081" i="13"/>
  <c r="I1081" i="13"/>
  <c r="G1081" i="13"/>
  <c r="E1081" i="13"/>
  <c r="M1080" i="13"/>
  <c r="K1080" i="13"/>
  <c r="I1080" i="13"/>
  <c r="G1080" i="13"/>
  <c r="E1080" i="13"/>
  <c r="M1079" i="13"/>
  <c r="K1079" i="13"/>
  <c r="I1079" i="13"/>
  <c r="G1079" i="13"/>
  <c r="E1079" i="13"/>
  <c r="M1078" i="13"/>
  <c r="K1078" i="13"/>
  <c r="I1078" i="13"/>
  <c r="G1078" i="13"/>
  <c r="E1078" i="13"/>
  <c r="M1077" i="13"/>
  <c r="K1077" i="13"/>
  <c r="I1077" i="13"/>
  <c r="G1077" i="13"/>
  <c r="E1077" i="13"/>
  <c r="M1076" i="13"/>
  <c r="K1076" i="13"/>
  <c r="I1076" i="13"/>
  <c r="G1076" i="13"/>
  <c r="E1076" i="13"/>
  <c r="M1075" i="13"/>
  <c r="K1075" i="13"/>
  <c r="I1075" i="13"/>
  <c r="G1075" i="13"/>
  <c r="E1075" i="13"/>
  <c r="M1074" i="13"/>
  <c r="K1074" i="13"/>
  <c r="I1074" i="13"/>
  <c r="G1074" i="13"/>
  <c r="E1074" i="13"/>
  <c r="M1073" i="13"/>
  <c r="K1073" i="13"/>
  <c r="I1073" i="13"/>
  <c r="G1073" i="13"/>
  <c r="E1073" i="13"/>
  <c r="M1072" i="13"/>
  <c r="K1072" i="13"/>
  <c r="I1072" i="13"/>
  <c r="G1072" i="13"/>
  <c r="E1072" i="13"/>
  <c r="M1071" i="13"/>
  <c r="K1071" i="13"/>
  <c r="I1071" i="13"/>
  <c r="G1071" i="13"/>
  <c r="E1071" i="13"/>
  <c r="M1070" i="13"/>
  <c r="K1070" i="13"/>
  <c r="I1070" i="13"/>
  <c r="G1070" i="13"/>
  <c r="E1070" i="13"/>
  <c r="M1069" i="13"/>
  <c r="K1069" i="13"/>
  <c r="I1069" i="13"/>
  <c r="G1069" i="13"/>
  <c r="E1069" i="13"/>
  <c r="M1068" i="13"/>
  <c r="K1068" i="13"/>
  <c r="I1068" i="13"/>
  <c r="G1068" i="13"/>
  <c r="E1068" i="13"/>
  <c r="M1067" i="13"/>
  <c r="K1067" i="13"/>
  <c r="I1067" i="13"/>
  <c r="G1067" i="13"/>
  <c r="E1067" i="13"/>
  <c r="M1066" i="13"/>
  <c r="K1066" i="13"/>
  <c r="I1066" i="13"/>
  <c r="G1066" i="13"/>
  <c r="E1066" i="13"/>
  <c r="M1065" i="13"/>
  <c r="K1065" i="13"/>
  <c r="I1065" i="13"/>
  <c r="G1065" i="13"/>
  <c r="E1065" i="13"/>
  <c r="M1064" i="13"/>
  <c r="K1064" i="13"/>
  <c r="I1064" i="13"/>
  <c r="G1064" i="13"/>
  <c r="E1064" i="13"/>
  <c r="M1063" i="13"/>
  <c r="K1063" i="13"/>
  <c r="I1063" i="13"/>
  <c r="G1063" i="13"/>
  <c r="E1063" i="13"/>
  <c r="M1062" i="13"/>
  <c r="K1062" i="13"/>
  <c r="I1062" i="13"/>
  <c r="G1062" i="13"/>
  <c r="E1062" i="13"/>
  <c r="M1061" i="13"/>
  <c r="K1061" i="13"/>
  <c r="I1061" i="13"/>
  <c r="G1061" i="13"/>
  <c r="E1061" i="13"/>
  <c r="M1060" i="13"/>
  <c r="K1060" i="13"/>
  <c r="I1060" i="13"/>
  <c r="G1060" i="13"/>
  <c r="E1060" i="13"/>
  <c r="M1059" i="13"/>
  <c r="K1059" i="13"/>
  <c r="I1059" i="13"/>
  <c r="G1059" i="13"/>
  <c r="E1059" i="13"/>
  <c r="M1058" i="13"/>
  <c r="K1058" i="13"/>
  <c r="I1058" i="13"/>
  <c r="G1058" i="13"/>
  <c r="E1058" i="13"/>
  <c r="M1057" i="13"/>
  <c r="K1057" i="13"/>
  <c r="I1057" i="13"/>
  <c r="G1057" i="13"/>
  <c r="E1057" i="13"/>
  <c r="M1056" i="13"/>
  <c r="K1056" i="13"/>
  <c r="I1056" i="13"/>
  <c r="G1056" i="13"/>
  <c r="E1056" i="13"/>
  <c r="M1055" i="13"/>
  <c r="K1055" i="13"/>
  <c r="I1055" i="13"/>
  <c r="G1055" i="13"/>
  <c r="E1055" i="13"/>
  <c r="M1054" i="13"/>
  <c r="K1054" i="13"/>
  <c r="I1054" i="13"/>
  <c r="G1054" i="13"/>
  <c r="E1054" i="13"/>
  <c r="M1053" i="13"/>
  <c r="K1053" i="13"/>
  <c r="I1053" i="13"/>
  <c r="G1053" i="13"/>
  <c r="E1053" i="13"/>
  <c r="M1052" i="13"/>
  <c r="K1052" i="13"/>
  <c r="I1052" i="13"/>
  <c r="G1052" i="13"/>
  <c r="E1052" i="13"/>
  <c r="M1051" i="13"/>
  <c r="K1051" i="13"/>
  <c r="I1051" i="13"/>
  <c r="G1051" i="13"/>
  <c r="E1051" i="13"/>
  <c r="M1050" i="13"/>
  <c r="K1050" i="13"/>
  <c r="I1050" i="13"/>
  <c r="G1050" i="13"/>
  <c r="E1050" i="13"/>
  <c r="M1049" i="13"/>
  <c r="K1049" i="13"/>
  <c r="I1049" i="13"/>
  <c r="G1049" i="13"/>
  <c r="E1049" i="13"/>
  <c r="M1048" i="13"/>
  <c r="K1048" i="13"/>
  <c r="I1048" i="13"/>
  <c r="G1048" i="13"/>
  <c r="E1048" i="13"/>
  <c r="M1047" i="13"/>
  <c r="K1047" i="13"/>
  <c r="I1047" i="13"/>
  <c r="G1047" i="13"/>
  <c r="E1047" i="13"/>
  <c r="M1046" i="13"/>
  <c r="K1046" i="13"/>
  <c r="I1046" i="13"/>
  <c r="G1046" i="13"/>
  <c r="E1046" i="13"/>
  <c r="M1045" i="13"/>
  <c r="K1045" i="13"/>
  <c r="I1045" i="13"/>
  <c r="G1045" i="13"/>
  <c r="E1045" i="13"/>
  <c r="M1044" i="13"/>
  <c r="K1044" i="13"/>
  <c r="I1044" i="13"/>
  <c r="G1044" i="13"/>
  <c r="E1044" i="13"/>
  <c r="M1043" i="13"/>
  <c r="K1043" i="13"/>
  <c r="I1043" i="13"/>
  <c r="G1043" i="13"/>
  <c r="E1043" i="13"/>
  <c r="M1042" i="13"/>
  <c r="K1042" i="13"/>
  <c r="I1042" i="13"/>
  <c r="G1042" i="13"/>
  <c r="E1042" i="13"/>
  <c r="M1041" i="13"/>
  <c r="K1041" i="13"/>
  <c r="I1041" i="13"/>
  <c r="G1041" i="13"/>
  <c r="E1041" i="13"/>
  <c r="M1040" i="13"/>
  <c r="K1040" i="13"/>
  <c r="I1040" i="13"/>
  <c r="G1040" i="13"/>
  <c r="E1040" i="13"/>
  <c r="M1039" i="13"/>
  <c r="K1039" i="13"/>
  <c r="I1039" i="13"/>
  <c r="G1039" i="13"/>
  <c r="E1039" i="13"/>
  <c r="M1038" i="13"/>
  <c r="K1038" i="13"/>
  <c r="I1038" i="13"/>
  <c r="G1038" i="13"/>
  <c r="E1038" i="13"/>
  <c r="M1037" i="13"/>
  <c r="K1037" i="13"/>
  <c r="I1037" i="13"/>
  <c r="G1037" i="13"/>
  <c r="E1037" i="13"/>
  <c r="M1036" i="13"/>
  <c r="K1036" i="13"/>
  <c r="I1036" i="13"/>
  <c r="G1036" i="13"/>
  <c r="E1036" i="13"/>
  <c r="M1035" i="13"/>
  <c r="K1035" i="13"/>
  <c r="I1035" i="13"/>
  <c r="G1035" i="13"/>
  <c r="E1035" i="13"/>
  <c r="M1034" i="13"/>
  <c r="K1034" i="13"/>
  <c r="I1034" i="13"/>
  <c r="G1034" i="13"/>
  <c r="E1034" i="13"/>
  <c r="M1033" i="13"/>
  <c r="K1033" i="13"/>
  <c r="I1033" i="13"/>
  <c r="G1033" i="13"/>
  <c r="E1033" i="13"/>
  <c r="M1032" i="13"/>
  <c r="K1032" i="13"/>
  <c r="I1032" i="13"/>
  <c r="G1032" i="13"/>
  <c r="E1032" i="13"/>
  <c r="M1031" i="13"/>
  <c r="K1031" i="13"/>
  <c r="I1031" i="13"/>
  <c r="G1031" i="13"/>
  <c r="E1031" i="13"/>
  <c r="M1030" i="13"/>
  <c r="K1030" i="13"/>
  <c r="I1030" i="13"/>
  <c r="G1030" i="13"/>
  <c r="E1030" i="13"/>
  <c r="M1029" i="13"/>
  <c r="K1029" i="13"/>
  <c r="I1029" i="13"/>
  <c r="G1029" i="13"/>
  <c r="E1029" i="13"/>
  <c r="M1028" i="13"/>
  <c r="K1028" i="13"/>
  <c r="I1028" i="13"/>
  <c r="G1028" i="13"/>
  <c r="E1028" i="13"/>
  <c r="M1027" i="13"/>
  <c r="K1027" i="13"/>
  <c r="I1027" i="13"/>
  <c r="G1027" i="13"/>
  <c r="E1027" i="13"/>
  <c r="M1026" i="13"/>
  <c r="K1026" i="13"/>
  <c r="I1026" i="13"/>
  <c r="G1026" i="13"/>
  <c r="E1026" i="13"/>
  <c r="M1025" i="13"/>
  <c r="K1025" i="13"/>
  <c r="I1025" i="13"/>
  <c r="G1025" i="13"/>
  <c r="E1025" i="13"/>
  <c r="M1024" i="13"/>
  <c r="K1024" i="13"/>
  <c r="I1024" i="13"/>
  <c r="G1024" i="13"/>
  <c r="E1024" i="13"/>
  <c r="M1023" i="13"/>
  <c r="K1023" i="13"/>
  <c r="I1023" i="13"/>
  <c r="G1023" i="13"/>
  <c r="E1023" i="13"/>
  <c r="M1022" i="13"/>
  <c r="K1022" i="13"/>
  <c r="I1022" i="13"/>
  <c r="G1022" i="13"/>
  <c r="E1022" i="13"/>
  <c r="M1021" i="13"/>
  <c r="K1021" i="13"/>
  <c r="I1021" i="13"/>
  <c r="G1021" i="13"/>
  <c r="E1021" i="13"/>
  <c r="M1020" i="13"/>
  <c r="K1020" i="13"/>
  <c r="I1020" i="13"/>
  <c r="G1020" i="13"/>
  <c r="E1020" i="13"/>
  <c r="M1019" i="13"/>
  <c r="K1019" i="13"/>
  <c r="I1019" i="13"/>
  <c r="G1019" i="13"/>
  <c r="E1019" i="13"/>
  <c r="M1018" i="13"/>
  <c r="K1018" i="13"/>
  <c r="I1018" i="13"/>
  <c r="G1018" i="13"/>
  <c r="E1018" i="13"/>
  <c r="M1017" i="13"/>
  <c r="K1017" i="13"/>
  <c r="I1017" i="13"/>
  <c r="G1017" i="13"/>
  <c r="E1017" i="13"/>
  <c r="M1016" i="13"/>
  <c r="K1016" i="13"/>
  <c r="I1016" i="13"/>
  <c r="G1016" i="13"/>
  <c r="E1016" i="13"/>
  <c r="M1015" i="13"/>
  <c r="K1015" i="13"/>
  <c r="I1015" i="13"/>
  <c r="G1015" i="13"/>
  <c r="E1015" i="13"/>
  <c r="M1014" i="13"/>
  <c r="K1014" i="13"/>
  <c r="I1014" i="13"/>
  <c r="G1014" i="13"/>
  <c r="E1014" i="13"/>
  <c r="M1013" i="13"/>
  <c r="K1013" i="13"/>
  <c r="I1013" i="13"/>
  <c r="G1013" i="13"/>
  <c r="E1013" i="13"/>
  <c r="M1012" i="13"/>
  <c r="K1012" i="13"/>
  <c r="I1012" i="13"/>
  <c r="G1012" i="13"/>
  <c r="E1012" i="13"/>
  <c r="M1011" i="13"/>
  <c r="K1011" i="13"/>
  <c r="I1011" i="13"/>
  <c r="G1011" i="13"/>
  <c r="E1011" i="13"/>
  <c r="M1010" i="13"/>
  <c r="K1010" i="13"/>
  <c r="I1010" i="13"/>
  <c r="G1010" i="13"/>
  <c r="E1010" i="13"/>
  <c r="M1009" i="13"/>
  <c r="K1009" i="13"/>
  <c r="I1009" i="13"/>
  <c r="G1009" i="13"/>
  <c r="E1009" i="13"/>
  <c r="M1008" i="13"/>
  <c r="K1008" i="13"/>
  <c r="I1008" i="13"/>
  <c r="G1008" i="13"/>
  <c r="E1008" i="13"/>
  <c r="M1007" i="13"/>
  <c r="K1007" i="13"/>
  <c r="I1007" i="13"/>
  <c r="G1007" i="13"/>
  <c r="E1007" i="13"/>
  <c r="M1006" i="13"/>
  <c r="K1006" i="13"/>
  <c r="I1006" i="13"/>
  <c r="G1006" i="13"/>
  <c r="E1006" i="13"/>
  <c r="M1005" i="13"/>
  <c r="K1005" i="13"/>
  <c r="I1005" i="13"/>
  <c r="G1005" i="13"/>
  <c r="E1005" i="13"/>
  <c r="M1004" i="13"/>
  <c r="K1004" i="13"/>
  <c r="I1004" i="13"/>
  <c r="G1004" i="13"/>
  <c r="E1004" i="13"/>
  <c r="M1003" i="13"/>
  <c r="K1003" i="13"/>
  <c r="I1003" i="13"/>
  <c r="G1003" i="13"/>
  <c r="E1003" i="13"/>
  <c r="M1002" i="13"/>
  <c r="K1002" i="13"/>
  <c r="I1002" i="13"/>
  <c r="G1002" i="13"/>
  <c r="E1002" i="13"/>
  <c r="M1001" i="13"/>
  <c r="K1001" i="13"/>
  <c r="I1001" i="13"/>
  <c r="G1001" i="13"/>
  <c r="E1001" i="13"/>
  <c r="M1000" i="13"/>
  <c r="K1000" i="13"/>
  <c r="I1000" i="13"/>
  <c r="G1000" i="13"/>
  <c r="E1000" i="13"/>
  <c r="M999" i="13"/>
  <c r="K999" i="13"/>
  <c r="I999" i="13"/>
  <c r="G999" i="13"/>
  <c r="E999" i="13"/>
  <c r="M998" i="13"/>
  <c r="K998" i="13"/>
  <c r="I998" i="13"/>
  <c r="G998" i="13"/>
  <c r="E998" i="13"/>
  <c r="M997" i="13"/>
  <c r="K997" i="13"/>
  <c r="I997" i="13"/>
  <c r="G997" i="13"/>
  <c r="E997" i="13"/>
  <c r="M996" i="13"/>
  <c r="K996" i="13"/>
  <c r="I996" i="13"/>
  <c r="G996" i="13"/>
  <c r="E996" i="13"/>
  <c r="M995" i="13"/>
  <c r="K995" i="13"/>
  <c r="I995" i="13"/>
  <c r="G995" i="13"/>
  <c r="E995" i="13"/>
  <c r="M994" i="13"/>
  <c r="K994" i="13"/>
  <c r="I994" i="13"/>
  <c r="G994" i="13"/>
  <c r="E994" i="13"/>
  <c r="M993" i="13"/>
  <c r="K993" i="13"/>
  <c r="I993" i="13"/>
  <c r="G993" i="13"/>
  <c r="E993" i="13"/>
  <c r="M992" i="13"/>
  <c r="K992" i="13"/>
  <c r="I992" i="13"/>
  <c r="G992" i="13"/>
  <c r="E992" i="13"/>
  <c r="M991" i="13"/>
  <c r="K991" i="13"/>
  <c r="I991" i="13"/>
  <c r="G991" i="13"/>
  <c r="E991" i="13"/>
  <c r="M990" i="13"/>
  <c r="K990" i="13"/>
  <c r="I990" i="13"/>
  <c r="G990" i="13"/>
  <c r="E990" i="13"/>
  <c r="M989" i="13"/>
  <c r="K989" i="13"/>
  <c r="I989" i="13"/>
  <c r="G989" i="13"/>
  <c r="E989" i="13"/>
  <c r="M988" i="13"/>
  <c r="K988" i="13"/>
  <c r="I988" i="13"/>
  <c r="G988" i="13"/>
  <c r="E988" i="13"/>
  <c r="M987" i="13"/>
  <c r="K987" i="13"/>
  <c r="I987" i="13"/>
  <c r="G987" i="13"/>
  <c r="E987" i="13"/>
  <c r="M986" i="13"/>
  <c r="K986" i="13"/>
  <c r="I986" i="13"/>
  <c r="G986" i="13"/>
  <c r="E986" i="13"/>
  <c r="M985" i="13"/>
  <c r="K985" i="13"/>
  <c r="I985" i="13"/>
  <c r="G985" i="13"/>
  <c r="E985" i="13"/>
  <c r="M984" i="13"/>
  <c r="K984" i="13"/>
  <c r="I984" i="13"/>
  <c r="G984" i="13"/>
  <c r="E984" i="13"/>
  <c r="M983" i="13"/>
  <c r="K983" i="13"/>
  <c r="I983" i="13"/>
  <c r="G983" i="13"/>
  <c r="E983" i="13"/>
  <c r="M982" i="13"/>
  <c r="K982" i="13"/>
  <c r="I982" i="13"/>
  <c r="G982" i="13"/>
  <c r="E982" i="13"/>
  <c r="M981" i="13"/>
  <c r="K981" i="13"/>
  <c r="I981" i="13"/>
  <c r="G981" i="13"/>
  <c r="E981" i="13"/>
  <c r="M980" i="13"/>
  <c r="K980" i="13"/>
  <c r="I980" i="13"/>
  <c r="G980" i="13"/>
  <c r="E980" i="13"/>
  <c r="M979" i="13"/>
  <c r="K979" i="13"/>
  <c r="I979" i="13"/>
  <c r="G979" i="13"/>
  <c r="E979" i="13"/>
  <c r="M978" i="13"/>
  <c r="K978" i="13"/>
  <c r="I978" i="13"/>
  <c r="G978" i="13"/>
  <c r="E978" i="13"/>
  <c r="M977" i="13"/>
  <c r="K977" i="13"/>
  <c r="I977" i="13"/>
  <c r="G977" i="13"/>
  <c r="E977" i="13"/>
  <c r="M976" i="13"/>
  <c r="K976" i="13"/>
  <c r="I976" i="13"/>
  <c r="G976" i="13"/>
  <c r="E976" i="13"/>
  <c r="M975" i="13"/>
  <c r="K975" i="13"/>
  <c r="I975" i="13"/>
  <c r="G975" i="13"/>
  <c r="E975" i="13"/>
  <c r="M974" i="13"/>
  <c r="K974" i="13"/>
  <c r="I974" i="13"/>
  <c r="G974" i="13"/>
  <c r="E974" i="13"/>
  <c r="M973" i="13"/>
  <c r="K973" i="13"/>
  <c r="I973" i="13"/>
  <c r="G973" i="13"/>
  <c r="E973" i="13"/>
  <c r="M972" i="13"/>
  <c r="K972" i="13"/>
  <c r="I972" i="13"/>
  <c r="G972" i="13"/>
  <c r="E972" i="13"/>
  <c r="M971" i="13"/>
  <c r="K971" i="13"/>
  <c r="I971" i="13"/>
  <c r="G971" i="13"/>
  <c r="E971" i="13"/>
  <c r="M970" i="13"/>
  <c r="K970" i="13"/>
  <c r="I970" i="13"/>
  <c r="G970" i="13"/>
  <c r="E970" i="13"/>
  <c r="M969" i="13"/>
  <c r="K969" i="13"/>
  <c r="I969" i="13"/>
  <c r="G969" i="13"/>
  <c r="E969" i="13"/>
  <c r="M968" i="13"/>
  <c r="K968" i="13"/>
  <c r="I968" i="13"/>
  <c r="G968" i="13"/>
  <c r="E968" i="13"/>
  <c r="M967" i="13"/>
  <c r="K967" i="13"/>
  <c r="I967" i="13"/>
  <c r="G967" i="13"/>
  <c r="E967" i="13"/>
  <c r="M966" i="13"/>
  <c r="K966" i="13"/>
  <c r="I966" i="13"/>
  <c r="G966" i="13"/>
  <c r="E966" i="13"/>
  <c r="M965" i="13"/>
  <c r="K965" i="13"/>
  <c r="I965" i="13"/>
  <c r="G965" i="13"/>
  <c r="E965" i="13"/>
  <c r="M964" i="13"/>
  <c r="K964" i="13"/>
  <c r="I964" i="13"/>
  <c r="G964" i="13"/>
  <c r="E964" i="13"/>
  <c r="M963" i="13"/>
  <c r="K963" i="13"/>
  <c r="I963" i="13"/>
  <c r="G963" i="13"/>
  <c r="E963" i="13"/>
  <c r="M962" i="13"/>
  <c r="K962" i="13"/>
  <c r="I962" i="13"/>
  <c r="G962" i="13"/>
  <c r="E962" i="13"/>
  <c r="M961" i="13"/>
  <c r="K961" i="13"/>
  <c r="I961" i="13"/>
  <c r="G961" i="13"/>
  <c r="E961" i="13"/>
  <c r="M960" i="13"/>
  <c r="K960" i="13"/>
  <c r="I960" i="13"/>
  <c r="G960" i="13"/>
  <c r="E960" i="13"/>
  <c r="M959" i="13"/>
  <c r="K959" i="13"/>
  <c r="I959" i="13"/>
  <c r="G959" i="13"/>
  <c r="E959" i="13"/>
  <c r="M958" i="13"/>
  <c r="K958" i="13"/>
  <c r="I958" i="13"/>
  <c r="G958" i="13"/>
  <c r="E958" i="13"/>
  <c r="M957" i="13"/>
  <c r="K957" i="13"/>
  <c r="I957" i="13"/>
  <c r="G957" i="13"/>
  <c r="E957" i="13"/>
  <c r="M956" i="13"/>
  <c r="K956" i="13"/>
  <c r="I956" i="13"/>
  <c r="G956" i="13"/>
  <c r="E956" i="13"/>
  <c r="M955" i="13"/>
  <c r="K955" i="13"/>
  <c r="I955" i="13"/>
  <c r="G955" i="13"/>
  <c r="E955" i="13"/>
  <c r="M954" i="13"/>
  <c r="K954" i="13"/>
  <c r="I954" i="13"/>
  <c r="G954" i="13"/>
  <c r="E954" i="13"/>
  <c r="M953" i="13"/>
  <c r="K953" i="13"/>
  <c r="I953" i="13"/>
  <c r="G953" i="13"/>
  <c r="E953" i="13"/>
  <c r="M952" i="13"/>
  <c r="K952" i="13"/>
  <c r="I952" i="13"/>
  <c r="G952" i="13"/>
  <c r="E952" i="13"/>
  <c r="M951" i="13"/>
  <c r="K951" i="13"/>
  <c r="I951" i="13"/>
  <c r="G951" i="13"/>
  <c r="E951" i="13"/>
  <c r="M950" i="13"/>
  <c r="K950" i="13"/>
  <c r="I950" i="13"/>
  <c r="G950" i="13"/>
  <c r="E950" i="13"/>
  <c r="M949" i="13"/>
  <c r="K949" i="13"/>
  <c r="I949" i="13"/>
  <c r="G949" i="13"/>
  <c r="E949" i="13"/>
  <c r="M948" i="13"/>
  <c r="K948" i="13"/>
  <c r="I948" i="13"/>
  <c r="G948" i="13"/>
  <c r="E948" i="13"/>
  <c r="M947" i="13"/>
  <c r="K947" i="13"/>
  <c r="I947" i="13"/>
  <c r="G947" i="13"/>
  <c r="E947" i="13"/>
  <c r="M946" i="13"/>
  <c r="K946" i="13"/>
  <c r="I946" i="13"/>
  <c r="G946" i="13"/>
  <c r="E946" i="13"/>
  <c r="M945" i="13"/>
  <c r="K945" i="13"/>
  <c r="I945" i="13"/>
  <c r="G945" i="13"/>
  <c r="E945" i="13"/>
  <c r="M944" i="13"/>
  <c r="K944" i="13"/>
  <c r="I944" i="13"/>
  <c r="G944" i="13"/>
  <c r="E944" i="13"/>
  <c r="M943" i="13"/>
  <c r="K943" i="13"/>
  <c r="I943" i="13"/>
  <c r="G943" i="13"/>
  <c r="E943" i="13"/>
  <c r="M942" i="13"/>
  <c r="K942" i="13"/>
  <c r="I942" i="13"/>
  <c r="G942" i="13"/>
  <c r="E942" i="13"/>
  <c r="M941" i="13"/>
  <c r="K941" i="13"/>
  <c r="I941" i="13"/>
  <c r="G941" i="13"/>
  <c r="E941" i="13"/>
  <c r="M940" i="13"/>
  <c r="K940" i="13"/>
  <c r="I940" i="13"/>
  <c r="G940" i="13"/>
  <c r="E940" i="13"/>
  <c r="M939" i="13"/>
  <c r="K939" i="13"/>
  <c r="I939" i="13"/>
  <c r="G939" i="13"/>
  <c r="E939" i="13"/>
  <c r="M938" i="13"/>
  <c r="K938" i="13"/>
  <c r="I938" i="13"/>
  <c r="G938" i="13"/>
  <c r="E938" i="13"/>
  <c r="M937" i="13"/>
  <c r="K937" i="13"/>
  <c r="I937" i="13"/>
  <c r="G937" i="13"/>
  <c r="E937" i="13"/>
  <c r="M936" i="13"/>
  <c r="K936" i="13"/>
  <c r="I936" i="13"/>
  <c r="G936" i="13"/>
  <c r="E936" i="13"/>
  <c r="M935" i="13"/>
  <c r="K935" i="13"/>
  <c r="I935" i="13"/>
  <c r="G935" i="13"/>
  <c r="E935" i="13"/>
  <c r="M934" i="13"/>
  <c r="K934" i="13"/>
  <c r="I934" i="13"/>
  <c r="G934" i="13"/>
  <c r="E934" i="13"/>
  <c r="M933" i="13"/>
  <c r="K933" i="13"/>
  <c r="I933" i="13"/>
  <c r="G933" i="13"/>
  <c r="E933" i="13"/>
  <c r="M932" i="13"/>
  <c r="K932" i="13"/>
  <c r="I932" i="13"/>
  <c r="G932" i="13"/>
  <c r="E932" i="13"/>
  <c r="M931" i="13"/>
  <c r="K931" i="13"/>
  <c r="I931" i="13"/>
  <c r="G931" i="13"/>
  <c r="E931" i="13"/>
  <c r="M930" i="13"/>
  <c r="K930" i="13"/>
  <c r="I930" i="13"/>
  <c r="G930" i="13"/>
  <c r="E930" i="13"/>
  <c r="M929" i="13"/>
  <c r="K929" i="13"/>
  <c r="I929" i="13"/>
  <c r="G929" i="13"/>
  <c r="E929" i="13"/>
  <c r="M928" i="13"/>
  <c r="K928" i="13"/>
  <c r="I928" i="13"/>
  <c r="G928" i="13"/>
  <c r="E928" i="13"/>
  <c r="M927" i="13"/>
  <c r="K927" i="13"/>
  <c r="I927" i="13"/>
  <c r="G927" i="13"/>
  <c r="E927" i="13"/>
  <c r="M926" i="13"/>
  <c r="K926" i="13"/>
  <c r="I926" i="13"/>
  <c r="G926" i="13"/>
  <c r="E926" i="13"/>
  <c r="M925" i="13"/>
  <c r="K925" i="13"/>
  <c r="I925" i="13"/>
  <c r="G925" i="13"/>
  <c r="E925" i="13"/>
  <c r="M924" i="13"/>
  <c r="K924" i="13"/>
  <c r="I924" i="13"/>
  <c r="G924" i="13"/>
  <c r="E924" i="13"/>
  <c r="M923" i="13"/>
  <c r="K923" i="13"/>
  <c r="I923" i="13"/>
  <c r="G923" i="13"/>
  <c r="E923" i="13"/>
  <c r="M922" i="13"/>
  <c r="K922" i="13"/>
  <c r="I922" i="13"/>
  <c r="G922" i="13"/>
  <c r="E922" i="13"/>
  <c r="M921" i="13"/>
  <c r="K921" i="13"/>
  <c r="I921" i="13"/>
  <c r="G921" i="13"/>
  <c r="E921" i="13"/>
  <c r="M920" i="13"/>
  <c r="K920" i="13"/>
  <c r="I920" i="13"/>
  <c r="G920" i="13"/>
  <c r="E920" i="13"/>
  <c r="M919" i="13"/>
  <c r="K919" i="13"/>
  <c r="I919" i="13"/>
  <c r="G919" i="13"/>
  <c r="E919" i="13"/>
  <c r="M918" i="13"/>
  <c r="K918" i="13"/>
  <c r="I918" i="13"/>
  <c r="G918" i="13"/>
  <c r="E918" i="13"/>
  <c r="M917" i="13"/>
  <c r="K917" i="13"/>
  <c r="I917" i="13"/>
  <c r="G917" i="13"/>
  <c r="E917" i="13"/>
  <c r="M916" i="13"/>
  <c r="K916" i="13"/>
  <c r="I916" i="13"/>
  <c r="G916" i="13"/>
  <c r="E916" i="13"/>
  <c r="M915" i="13"/>
  <c r="K915" i="13"/>
  <c r="I915" i="13"/>
  <c r="G915" i="13"/>
  <c r="E915" i="13"/>
  <c r="M914" i="13"/>
  <c r="K914" i="13"/>
  <c r="I914" i="13"/>
  <c r="G914" i="13"/>
  <c r="E914" i="13"/>
  <c r="M913" i="13"/>
  <c r="K913" i="13"/>
  <c r="I913" i="13"/>
  <c r="G913" i="13"/>
  <c r="E913" i="13"/>
  <c r="M912" i="13"/>
  <c r="K912" i="13"/>
  <c r="I912" i="13"/>
  <c r="G912" i="13"/>
  <c r="E912" i="13"/>
  <c r="M911" i="13"/>
  <c r="K911" i="13"/>
  <c r="I911" i="13"/>
  <c r="G911" i="13"/>
  <c r="E911" i="13"/>
  <c r="M910" i="13"/>
  <c r="K910" i="13"/>
  <c r="I910" i="13"/>
  <c r="G910" i="13"/>
  <c r="E910" i="13"/>
  <c r="M909" i="13"/>
  <c r="K909" i="13"/>
  <c r="I909" i="13"/>
  <c r="G909" i="13"/>
  <c r="E909" i="13"/>
  <c r="M908" i="13"/>
  <c r="K908" i="13"/>
  <c r="I908" i="13"/>
  <c r="G908" i="13"/>
  <c r="E908" i="13"/>
  <c r="M907" i="13"/>
  <c r="K907" i="13"/>
  <c r="I907" i="13"/>
  <c r="G907" i="13"/>
  <c r="E907" i="13"/>
  <c r="M906" i="13"/>
  <c r="K906" i="13"/>
  <c r="I906" i="13"/>
  <c r="G906" i="13"/>
  <c r="E906" i="13"/>
  <c r="M905" i="13"/>
  <c r="K905" i="13"/>
  <c r="I905" i="13"/>
  <c r="G905" i="13"/>
  <c r="E905" i="13"/>
  <c r="M904" i="13"/>
  <c r="K904" i="13"/>
  <c r="I904" i="13"/>
  <c r="G904" i="13"/>
  <c r="E904" i="13"/>
  <c r="M903" i="13"/>
  <c r="K903" i="13"/>
  <c r="I903" i="13"/>
  <c r="G903" i="13"/>
  <c r="E903" i="13"/>
  <c r="M902" i="13"/>
  <c r="K902" i="13"/>
  <c r="I902" i="13"/>
  <c r="G902" i="13"/>
  <c r="E902" i="13"/>
  <c r="M901" i="13"/>
  <c r="K901" i="13"/>
  <c r="I901" i="13"/>
  <c r="G901" i="13"/>
  <c r="E901" i="13"/>
  <c r="M900" i="13"/>
  <c r="K900" i="13"/>
  <c r="I900" i="13"/>
  <c r="G900" i="13"/>
  <c r="E900" i="13"/>
  <c r="M899" i="13"/>
  <c r="K899" i="13"/>
  <c r="I899" i="13"/>
  <c r="G899" i="13"/>
  <c r="E899" i="13"/>
  <c r="M898" i="13"/>
  <c r="K898" i="13"/>
  <c r="I898" i="13"/>
  <c r="G898" i="13"/>
  <c r="E898" i="13"/>
  <c r="M897" i="13"/>
  <c r="K897" i="13"/>
  <c r="I897" i="13"/>
  <c r="G897" i="13"/>
  <c r="E897" i="13"/>
  <c r="M896" i="13"/>
  <c r="K896" i="13"/>
  <c r="I896" i="13"/>
  <c r="G896" i="13"/>
  <c r="E896" i="13"/>
  <c r="M895" i="13"/>
  <c r="K895" i="13"/>
  <c r="I895" i="13"/>
  <c r="G895" i="13"/>
  <c r="E895" i="13"/>
  <c r="M894" i="13"/>
  <c r="K894" i="13"/>
  <c r="I894" i="13"/>
  <c r="G894" i="13"/>
  <c r="E894" i="13"/>
  <c r="M893" i="13"/>
  <c r="K893" i="13"/>
  <c r="I893" i="13"/>
  <c r="G893" i="13"/>
  <c r="E893" i="13"/>
  <c r="M892" i="13"/>
  <c r="K892" i="13"/>
  <c r="I892" i="13"/>
  <c r="G892" i="13"/>
  <c r="E892" i="13"/>
  <c r="M891" i="13"/>
  <c r="K891" i="13"/>
  <c r="I891" i="13"/>
  <c r="G891" i="13"/>
  <c r="E891" i="13"/>
  <c r="M890" i="13"/>
  <c r="K890" i="13"/>
  <c r="I890" i="13"/>
  <c r="G890" i="13"/>
  <c r="E890" i="13"/>
  <c r="M889" i="13"/>
  <c r="K889" i="13"/>
  <c r="I889" i="13"/>
  <c r="G889" i="13"/>
  <c r="E889" i="13"/>
  <c r="M888" i="13"/>
  <c r="K888" i="13"/>
  <c r="I888" i="13"/>
  <c r="G888" i="13"/>
  <c r="E888" i="13"/>
  <c r="M887" i="13"/>
  <c r="K887" i="13"/>
  <c r="I887" i="13"/>
  <c r="G887" i="13"/>
  <c r="E887" i="13"/>
  <c r="M886" i="13"/>
  <c r="K886" i="13"/>
  <c r="I886" i="13"/>
  <c r="G886" i="13"/>
  <c r="E886" i="13"/>
  <c r="M885" i="13"/>
  <c r="K885" i="13"/>
  <c r="I885" i="13"/>
  <c r="G885" i="13"/>
  <c r="E885" i="13"/>
  <c r="M884" i="13"/>
  <c r="K884" i="13"/>
  <c r="I884" i="13"/>
  <c r="G884" i="13"/>
  <c r="E884" i="13"/>
  <c r="M883" i="13"/>
  <c r="K883" i="13"/>
  <c r="I883" i="13"/>
  <c r="G883" i="13"/>
  <c r="E883" i="13"/>
  <c r="M882" i="13"/>
  <c r="K882" i="13"/>
  <c r="I882" i="13"/>
  <c r="G882" i="13"/>
  <c r="E882" i="13"/>
  <c r="M881" i="13"/>
  <c r="K881" i="13"/>
  <c r="I881" i="13"/>
  <c r="G881" i="13"/>
  <c r="E881" i="13"/>
  <c r="M880" i="13"/>
  <c r="K880" i="13"/>
  <c r="I880" i="13"/>
  <c r="G880" i="13"/>
  <c r="E880" i="13"/>
  <c r="M879" i="13"/>
  <c r="K879" i="13"/>
  <c r="I879" i="13"/>
  <c r="G879" i="13"/>
  <c r="E879" i="13"/>
  <c r="M878" i="13"/>
  <c r="K878" i="13"/>
  <c r="I878" i="13"/>
  <c r="G878" i="13"/>
  <c r="E878" i="13"/>
  <c r="M877" i="13"/>
  <c r="K877" i="13"/>
  <c r="I877" i="13"/>
  <c r="G877" i="13"/>
  <c r="E877" i="13"/>
  <c r="M876" i="13"/>
  <c r="K876" i="13"/>
  <c r="I876" i="13"/>
  <c r="G876" i="13"/>
  <c r="E876" i="13"/>
  <c r="M875" i="13"/>
  <c r="K875" i="13"/>
  <c r="I875" i="13"/>
  <c r="G875" i="13"/>
  <c r="E875" i="13"/>
  <c r="M874" i="13"/>
  <c r="K874" i="13"/>
  <c r="I874" i="13"/>
  <c r="G874" i="13"/>
  <c r="E874" i="13"/>
  <c r="M873" i="13"/>
  <c r="K873" i="13"/>
  <c r="I873" i="13"/>
  <c r="G873" i="13"/>
  <c r="E873" i="13"/>
  <c r="M872" i="13"/>
  <c r="K872" i="13"/>
  <c r="I872" i="13"/>
  <c r="G872" i="13"/>
  <c r="E872" i="13"/>
  <c r="M871" i="13"/>
  <c r="K871" i="13"/>
  <c r="I871" i="13"/>
  <c r="G871" i="13"/>
  <c r="E871" i="13"/>
  <c r="M870" i="13"/>
  <c r="K870" i="13"/>
  <c r="I870" i="13"/>
  <c r="G870" i="13"/>
  <c r="E870" i="13"/>
  <c r="M869" i="13"/>
  <c r="K869" i="13"/>
  <c r="I869" i="13"/>
  <c r="G869" i="13"/>
  <c r="E869" i="13"/>
  <c r="M868" i="13"/>
  <c r="K868" i="13"/>
  <c r="I868" i="13"/>
  <c r="G868" i="13"/>
  <c r="E868" i="13"/>
  <c r="M867" i="13"/>
  <c r="K867" i="13"/>
  <c r="I867" i="13"/>
  <c r="G867" i="13"/>
  <c r="E867" i="13"/>
  <c r="M866" i="13"/>
  <c r="K866" i="13"/>
  <c r="I866" i="13"/>
  <c r="G866" i="13"/>
  <c r="E866" i="13"/>
  <c r="M865" i="13"/>
  <c r="K865" i="13"/>
  <c r="I865" i="13"/>
  <c r="G865" i="13"/>
  <c r="E865" i="13"/>
  <c r="M864" i="13"/>
  <c r="K864" i="13"/>
  <c r="I864" i="13"/>
  <c r="G864" i="13"/>
  <c r="E864" i="13"/>
  <c r="M863" i="13"/>
  <c r="K863" i="13"/>
  <c r="I863" i="13"/>
  <c r="G863" i="13"/>
  <c r="E863" i="13"/>
  <c r="M862" i="13"/>
  <c r="K862" i="13"/>
  <c r="I862" i="13"/>
  <c r="G862" i="13"/>
  <c r="E862" i="13"/>
  <c r="M861" i="13"/>
  <c r="K861" i="13"/>
  <c r="I861" i="13"/>
  <c r="G861" i="13"/>
  <c r="E861" i="13"/>
  <c r="M860" i="13"/>
  <c r="K860" i="13"/>
  <c r="I860" i="13"/>
  <c r="G860" i="13"/>
  <c r="E860" i="13"/>
  <c r="M859" i="13"/>
  <c r="K859" i="13"/>
  <c r="I859" i="13"/>
  <c r="G859" i="13"/>
  <c r="E859" i="13"/>
  <c r="M858" i="13"/>
  <c r="K858" i="13"/>
  <c r="I858" i="13"/>
  <c r="G858" i="13"/>
  <c r="E858" i="13"/>
  <c r="M857" i="13"/>
  <c r="K857" i="13"/>
  <c r="I857" i="13"/>
  <c r="G857" i="13"/>
  <c r="E857" i="13"/>
  <c r="M856" i="13"/>
  <c r="K856" i="13"/>
  <c r="I856" i="13"/>
  <c r="G856" i="13"/>
  <c r="E856" i="13"/>
  <c r="M855" i="13"/>
  <c r="K855" i="13"/>
  <c r="I855" i="13"/>
  <c r="G855" i="13"/>
  <c r="E855" i="13"/>
  <c r="M854" i="13"/>
  <c r="K854" i="13"/>
  <c r="I854" i="13"/>
  <c r="G854" i="13"/>
  <c r="E854" i="13"/>
  <c r="M853" i="13"/>
  <c r="K853" i="13"/>
  <c r="I853" i="13"/>
  <c r="G853" i="13"/>
  <c r="E853" i="13"/>
  <c r="M852" i="13"/>
  <c r="K852" i="13"/>
  <c r="I852" i="13"/>
  <c r="G852" i="13"/>
  <c r="E852" i="13"/>
  <c r="M851" i="13"/>
  <c r="K851" i="13"/>
  <c r="I851" i="13"/>
  <c r="G851" i="13"/>
  <c r="E851" i="13"/>
  <c r="M850" i="13"/>
  <c r="K850" i="13"/>
  <c r="I850" i="13"/>
  <c r="G850" i="13"/>
  <c r="E850" i="13"/>
  <c r="M849" i="13"/>
  <c r="K849" i="13"/>
  <c r="I849" i="13"/>
  <c r="G849" i="13"/>
  <c r="E849" i="13"/>
  <c r="M848" i="13"/>
  <c r="K848" i="13"/>
  <c r="I848" i="13"/>
  <c r="G848" i="13"/>
  <c r="E848" i="13"/>
  <c r="M847" i="13"/>
  <c r="K847" i="13"/>
  <c r="I847" i="13"/>
  <c r="G847" i="13"/>
  <c r="E847" i="13"/>
  <c r="M846" i="13"/>
  <c r="K846" i="13"/>
  <c r="I846" i="13"/>
  <c r="G846" i="13"/>
  <c r="E846" i="13"/>
  <c r="M845" i="13"/>
  <c r="K845" i="13"/>
  <c r="I845" i="13"/>
  <c r="G845" i="13"/>
  <c r="E845" i="13"/>
  <c r="M844" i="13"/>
  <c r="K844" i="13"/>
  <c r="I844" i="13"/>
  <c r="G844" i="13"/>
  <c r="E844" i="13"/>
  <c r="M843" i="13"/>
  <c r="K843" i="13"/>
  <c r="I843" i="13"/>
  <c r="G843" i="13"/>
  <c r="E843" i="13"/>
  <c r="M842" i="13"/>
  <c r="K842" i="13"/>
  <c r="I842" i="13"/>
  <c r="G842" i="13"/>
  <c r="E842" i="13"/>
  <c r="M841" i="13"/>
  <c r="K841" i="13"/>
  <c r="I841" i="13"/>
  <c r="G841" i="13"/>
  <c r="E841" i="13"/>
  <c r="M840" i="13"/>
  <c r="K840" i="13"/>
  <c r="I840" i="13"/>
  <c r="G840" i="13"/>
  <c r="E840" i="13"/>
  <c r="M839" i="13"/>
  <c r="K839" i="13"/>
  <c r="I839" i="13"/>
  <c r="G839" i="13"/>
  <c r="E839" i="13"/>
  <c r="M838" i="13"/>
  <c r="K838" i="13"/>
  <c r="I838" i="13"/>
  <c r="G838" i="13"/>
  <c r="E838" i="13"/>
  <c r="M837" i="13"/>
  <c r="K837" i="13"/>
  <c r="I837" i="13"/>
  <c r="G837" i="13"/>
  <c r="E837" i="13"/>
  <c r="M836" i="13"/>
  <c r="K836" i="13"/>
  <c r="I836" i="13"/>
  <c r="G836" i="13"/>
  <c r="E836" i="13"/>
  <c r="M835" i="13"/>
  <c r="K835" i="13"/>
  <c r="I835" i="13"/>
  <c r="G835" i="13"/>
  <c r="E835" i="13"/>
  <c r="M834" i="13"/>
  <c r="K834" i="13"/>
  <c r="I834" i="13"/>
  <c r="G834" i="13"/>
  <c r="E834" i="13"/>
  <c r="M833" i="13"/>
  <c r="K833" i="13"/>
  <c r="I833" i="13"/>
  <c r="G833" i="13"/>
  <c r="E833" i="13"/>
  <c r="M832" i="13"/>
  <c r="K832" i="13"/>
  <c r="I832" i="13"/>
  <c r="G832" i="13"/>
  <c r="E832" i="13"/>
  <c r="M831" i="13"/>
  <c r="K831" i="13"/>
  <c r="I831" i="13"/>
  <c r="G831" i="13"/>
  <c r="E831" i="13"/>
  <c r="M830" i="13"/>
  <c r="K830" i="13"/>
  <c r="I830" i="13"/>
  <c r="G830" i="13"/>
  <c r="E830" i="13"/>
  <c r="M829" i="13"/>
  <c r="K829" i="13"/>
  <c r="I829" i="13"/>
  <c r="G829" i="13"/>
  <c r="E829" i="13"/>
  <c r="M828" i="13"/>
  <c r="K828" i="13"/>
  <c r="I828" i="13"/>
  <c r="G828" i="13"/>
  <c r="E828" i="13"/>
  <c r="M827" i="13"/>
  <c r="K827" i="13"/>
  <c r="I827" i="13"/>
  <c r="G827" i="13"/>
  <c r="E827" i="13"/>
  <c r="M826" i="13"/>
  <c r="K826" i="13"/>
  <c r="I826" i="13"/>
  <c r="G826" i="13"/>
  <c r="E826" i="13"/>
  <c r="M825" i="13"/>
  <c r="K825" i="13"/>
  <c r="I825" i="13"/>
  <c r="G825" i="13"/>
  <c r="E825" i="13"/>
  <c r="M824" i="13"/>
  <c r="K824" i="13"/>
  <c r="I824" i="13"/>
  <c r="G824" i="13"/>
  <c r="E824" i="13"/>
  <c r="M823" i="13"/>
  <c r="K823" i="13"/>
  <c r="I823" i="13"/>
  <c r="G823" i="13"/>
  <c r="E823" i="13"/>
  <c r="M822" i="13"/>
  <c r="K822" i="13"/>
  <c r="I822" i="13"/>
  <c r="G822" i="13"/>
  <c r="E822" i="13"/>
  <c r="M821" i="13"/>
  <c r="K821" i="13"/>
  <c r="I821" i="13"/>
  <c r="G821" i="13"/>
  <c r="E821" i="13"/>
  <c r="M820" i="13"/>
  <c r="K820" i="13"/>
  <c r="I820" i="13"/>
  <c r="G820" i="13"/>
  <c r="E820" i="13"/>
  <c r="M819" i="13"/>
  <c r="K819" i="13"/>
  <c r="I819" i="13"/>
  <c r="G819" i="13"/>
  <c r="E819" i="13"/>
  <c r="M818" i="13"/>
  <c r="K818" i="13"/>
  <c r="I818" i="13"/>
  <c r="G818" i="13"/>
  <c r="E818" i="13"/>
  <c r="M817" i="13"/>
  <c r="K817" i="13"/>
  <c r="I817" i="13"/>
  <c r="G817" i="13"/>
  <c r="E817" i="13"/>
  <c r="M816" i="13"/>
  <c r="K816" i="13"/>
  <c r="I816" i="13"/>
  <c r="G816" i="13"/>
  <c r="E816" i="13"/>
  <c r="M815" i="13"/>
  <c r="K815" i="13"/>
  <c r="I815" i="13"/>
  <c r="G815" i="13"/>
  <c r="E815" i="13"/>
  <c r="M814" i="13"/>
  <c r="K814" i="13"/>
  <c r="I814" i="13"/>
  <c r="G814" i="13"/>
  <c r="E814" i="13"/>
  <c r="M813" i="13"/>
  <c r="K813" i="13"/>
  <c r="I813" i="13"/>
  <c r="G813" i="13"/>
  <c r="E813" i="13"/>
  <c r="M812" i="13"/>
  <c r="K812" i="13"/>
  <c r="I812" i="13"/>
  <c r="G812" i="13"/>
  <c r="E812" i="13"/>
  <c r="M811" i="13"/>
  <c r="K811" i="13"/>
  <c r="I811" i="13"/>
  <c r="G811" i="13"/>
  <c r="E811" i="13"/>
  <c r="M810" i="13"/>
  <c r="K810" i="13"/>
  <c r="I810" i="13"/>
  <c r="G810" i="13"/>
  <c r="E810" i="13"/>
  <c r="M809" i="13"/>
  <c r="K809" i="13"/>
  <c r="I809" i="13"/>
  <c r="G809" i="13"/>
  <c r="E809" i="13"/>
  <c r="M808" i="13"/>
  <c r="K808" i="13"/>
  <c r="I808" i="13"/>
  <c r="G808" i="13"/>
  <c r="E808" i="13"/>
  <c r="M807" i="13"/>
  <c r="K807" i="13"/>
  <c r="I807" i="13"/>
  <c r="G807" i="13"/>
  <c r="E807" i="13"/>
  <c r="M806" i="13"/>
  <c r="K806" i="13"/>
  <c r="I806" i="13"/>
  <c r="G806" i="13"/>
  <c r="E806" i="13"/>
  <c r="M805" i="13"/>
  <c r="K805" i="13"/>
  <c r="I805" i="13"/>
  <c r="G805" i="13"/>
  <c r="E805" i="13"/>
  <c r="M804" i="13"/>
  <c r="K804" i="13"/>
  <c r="I804" i="13"/>
  <c r="G804" i="13"/>
  <c r="E804" i="13"/>
  <c r="M803" i="13"/>
  <c r="K803" i="13"/>
  <c r="I803" i="13"/>
  <c r="G803" i="13"/>
  <c r="E803" i="13"/>
  <c r="M802" i="13"/>
  <c r="K802" i="13"/>
  <c r="I802" i="13"/>
  <c r="G802" i="13"/>
  <c r="E802" i="13"/>
  <c r="M801" i="13"/>
  <c r="K801" i="13"/>
  <c r="I801" i="13"/>
  <c r="G801" i="13"/>
  <c r="E801" i="13"/>
  <c r="M800" i="13"/>
  <c r="K800" i="13"/>
  <c r="I800" i="13"/>
  <c r="G800" i="13"/>
  <c r="E800" i="13"/>
  <c r="M799" i="13"/>
  <c r="K799" i="13"/>
  <c r="I799" i="13"/>
  <c r="G799" i="13"/>
  <c r="E799" i="13"/>
  <c r="M798" i="13"/>
  <c r="K798" i="13"/>
  <c r="I798" i="13"/>
  <c r="G798" i="13"/>
  <c r="E798" i="13"/>
  <c r="M797" i="13"/>
  <c r="K797" i="13"/>
  <c r="I797" i="13"/>
  <c r="G797" i="13"/>
  <c r="E797" i="13"/>
  <c r="M796" i="13"/>
  <c r="K796" i="13"/>
  <c r="I796" i="13"/>
  <c r="G796" i="13"/>
  <c r="E796" i="13"/>
  <c r="M795" i="13"/>
  <c r="K795" i="13"/>
  <c r="I795" i="13"/>
  <c r="G795" i="13"/>
  <c r="E795" i="13"/>
  <c r="M794" i="13"/>
  <c r="K794" i="13"/>
  <c r="I794" i="13"/>
  <c r="G794" i="13"/>
  <c r="E794" i="13"/>
  <c r="M793" i="13"/>
  <c r="K793" i="13"/>
  <c r="I793" i="13"/>
  <c r="G793" i="13"/>
  <c r="E793" i="13"/>
  <c r="M792" i="13"/>
  <c r="K792" i="13"/>
  <c r="I792" i="13"/>
  <c r="G792" i="13"/>
  <c r="E792" i="13"/>
  <c r="M791" i="13"/>
  <c r="K791" i="13"/>
  <c r="I791" i="13"/>
  <c r="G791" i="13"/>
  <c r="E791" i="13"/>
  <c r="M790" i="13"/>
  <c r="K790" i="13"/>
  <c r="I790" i="13"/>
  <c r="G790" i="13"/>
  <c r="E790" i="13"/>
  <c r="M789" i="13"/>
  <c r="K789" i="13"/>
  <c r="I789" i="13"/>
  <c r="G789" i="13"/>
  <c r="E789" i="13"/>
  <c r="M788" i="13"/>
  <c r="K788" i="13"/>
  <c r="I788" i="13"/>
  <c r="G788" i="13"/>
  <c r="E788" i="13"/>
  <c r="M787" i="13"/>
  <c r="K787" i="13"/>
  <c r="I787" i="13"/>
  <c r="G787" i="13"/>
  <c r="E787" i="13"/>
  <c r="M786" i="13"/>
  <c r="K786" i="13"/>
  <c r="I786" i="13"/>
  <c r="G786" i="13"/>
  <c r="E786" i="13"/>
  <c r="M785" i="13"/>
  <c r="K785" i="13"/>
  <c r="I785" i="13"/>
  <c r="G785" i="13"/>
  <c r="E785" i="13"/>
  <c r="M784" i="13"/>
  <c r="K784" i="13"/>
  <c r="I784" i="13"/>
  <c r="G784" i="13"/>
  <c r="E784" i="13"/>
  <c r="M783" i="13"/>
  <c r="K783" i="13"/>
  <c r="I783" i="13"/>
  <c r="G783" i="13"/>
  <c r="E783" i="13"/>
  <c r="M782" i="13"/>
  <c r="K782" i="13"/>
  <c r="I782" i="13"/>
  <c r="G782" i="13"/>
  <c r="E782" i="13"/>
  <c r="M781" i="13"/>
  <c r="K781" i="13"/>
  <c r="I781" i="13"/>
  <c r="G781" i="13"/>
  <c r="E781" i="13"/>
  <c r="M780" i="13"/>
  <c r="K780" i="13"/>
  <c r="I780" i="13"/>
  <c r="G780" i="13"/>
  <c r="E780" i="13"/>
  <c r="M779" i="13"/>
  <c r="K779" i="13"/>
  <c r="I779" i="13"/>
  <c r="G779" i="13"/>
  <c r="E779" i="13"/>
  <c r="M778" i="13"/>
  <c r="K778" i="13"/>
  <c r="I778" i="13"/>
  <c r="G778" i="13"/>
  <c r="E778" i="13"/>
  <c r="M777" i="13"/>
  <c r="K777" i="13"/>
  <c r="I777" i="13"/>
  <c r="G777" i="13"/>
  <c r="E777" i="13"/>
  <c r="M776" i="13"/>
  <c r="K776" i="13"/>
  <c r="I776" i="13"/>
  <c r="G776" i="13"/>
  <c r="E776" i="13"/>
  <c r="M775" i="13"/>
  <c r="K775" i="13"/>
  <c r="I775" i="13"/>
  <c r="G775" i="13"/>
  <c r="E775" i="13"/>
  <c r="M774" i="13"/>
  <c r="K774" i="13"/>
  <c r="I774" i="13"/>
  <c r="G774" i="13"/>
  <c r="E774" i="13"/>
  <c r="M773" i="13"/>
  <c r="K773" i="13"/>
  <c r="I773" i="13"/>
  <c r="G773" i="13"/>
  <c r="E773" i="13"/>
  <c r="M772" i="13"/>
  <c r="K772" i="13"/>
  <c r="I772" i="13"/>
  <c r="G772" i="13"/>
  <c r="E772" i="13"/>
  <c r="M771" i="13"/>
  <c r="K771" i="13"/>
  <c r="I771" i="13"/>
  <c r="G771" i="13"/>
  <c r="E771" i="13"/>
  <c r="M770" i="13"/>
  <c r="K770" i="13"/>
  <c r="I770" i="13"/>
  <c r="G770" i="13"/>
  <c r="E770" i="13"/>
  <c r="M769" i="13"/>
  <c r="K769" i="13"/>
  <c r="I769" i="13"/>
  <c r="G769" i="13"/>
  <c r="E769" i="13"/>
  <c r="M768" i="13"/>
  <c r="K768" i="13"/>
  <c r="I768" i="13"/>
  <c r="G768" i="13"/>
  <c r="E768" i="13"/>
  <c r="M767" i="13"/>
  <c r="K767" i="13"/>
  <c r="I767" i="13"/>
  <c r="G767" i="13"/>
  <c r="E767" i="13"/>
  <c r="M766" i="13"/>
  <c r="K766" i="13"/>
  <c r="I766" i="13"/>
  <c r="G766" i="13"/>
  <c r="E766" i="13"/>
  <c r="M765" i="13"/>
  <c r="K765" i="13"/>
  <c r="I765" i="13"/>
  <c r="G765" i="13"/>
  <c r="E765" i="13"/>
  <c r="M764" i="13"/>
  <c r="K764" i="13"/>
  <c r="I764" i="13"/>
  <c r="G764" i="13"/>
  <c r="E764" i="13"/>
  <c r="M763" i="13"/>
  <c r="K763" i="13"/>
  <c r="I763" i="13"/>
  <c r="G763" i="13"/>
  <c r="E763" i="13"/>
  <c r="M762" i="13"/>
  <c r="K762" i="13"/>
  <c r="I762" i="13"/>
  <c r="G762" i="13"/>
  <c r="E762" i="13"/>
  <c r="M761" i="13"/>
  <c r="K761" i="13"/>
  <c r="I761" i="13"/>
  <c r="G761" i="13"/>
  <c r="E761" i="13"/>
  <c r="M760" i="13"/>
  <c r="K760" i="13"/>
  <c r="I760" i="13"/>
  <c r="G760" i="13"/>
  <c r="E760" i="13"/>
  <c r="M759" i="13"/>
  <c r="K759" i="13"/>
  <c r="I759" i="13"/>
  <c r="G759" i="13"/>
  <c r="E759" i="13"/>
  <c r="M758" i="13"/>
  <c r="K758" i="13"/>
  <c r="I758" i="13"/>
  <c r="G758" i="13"/>
  <c r="E758" i="13"/>
  <c r="M757" i="13"/>
  <c r="K757" i="13"/>
  <c r="I757" i="13"/>
  <c r="G757" i="13"/>
  <c r="E757" i="13"/>
  <c r="M756" i="13"/>
  <c r="K756" i="13"/>
  <c r="I756" i="13"/>
  <c r="G756" i="13"/>
  <c r="E756" i="13"/>
  <c r="M755" i="13"/>
  <c r="K755" i="13"/>
  <c r="I755" i="13"/>
  <c r="G755" i="13"/>
  <c r="E755" i="13"/>
  <c r="M754" i="13"/>
  <c r="K754" i="13"/>
  <c r="I754" i="13"/>
  <c r="G754" i="13"/>
  <c r="E754" i="13"/>
  <c r="M753" i="13"/>
  <c r="K753" i="13"/>
  <c r="I753" i="13"/>
  <c r="G753" i="13"/>
  <c r="E753" i="13"/>
  <c r="M752" i="13"/>
  <c r="K752" i="13"/>
  <c r="I752" i="13"/>
  <c r="G752" i="13"/>
  <c r="E752" i="13"/>
  <c r="M751" i="13"/>
  <c r="K751" i="13"/>
  <c r="I751" i="13"/>
  <c r="G751" i="13"/>
  <c r="E751" i="13"/>
  <c r="M750" i="13"/>
  <c r="K750" i="13"/>
  <c r="I750" i="13"/>
  <c r="G750" i="13"/>
  <c r="E750" i="13"/>
  <c r="M749" i="13"/>
  <c r="K749" i="13"/>
  <c r="I749" i="13"/>
  <c r="G749" i="13"/>
  <c r="E749" i="13"/>
  <c r="M748" i="13"/>
  <c r="K748" i="13"/>
  <c r="I748" i="13"/>
  <c r="G748" i="13"/>
  <c r="E748" i="13"/>
  <c r="M747" i="13"/>
  <c r="K747" i="13"/>
  <c r="I747" i="13"/>
  <c r="G747" i="13"/>
  <c r="E747" i="13"/>
  <c r="M746" i="13"/>
  <c r="K746" i="13"/>
  <c r="I746" i="13"/>
  <c r="G746" i="13"/>
  <c r="E746" i="13"/>
  <c r="M745" i="13"/>
  <c r="K745" i="13"/>
  <c r="I745" i="13"/>
  <c r="G745" i="13"/>
  <c r="E745" i="13"/>
  <c r="M744" i="13"/>
  <c r="K744" i="13"/>
  <c r="I744" i="13"/>
  <c r="G744" i="13"/>
  <c r="E744" i="13"/>
  <c r="M743" i="13"/>
  <c r="K743" i="13"/>
  <c r="I743" i="13"/>
  <c r="G743" i="13"/>
  <c r="E743" i="13"/>
  <c r="M742" i="13"/>
  <c r="K742" i="13"/>
  <c r="I742" i="13"/>
  <c r="G742" i="13"/>
  <c r="E742" i="13"/>
  <c r="M741" i="13"/>
  <c r="K741" i="13"/>
  <c r="I741" i="13"/>
  <c r="G741" i="13"/>
  <c r="E741" i="13"/>
  <c r="M740" i="13"/>
  <c r="K740" i="13"/>
  <c r="I740" i="13"/>
  <c r="G740" i="13"/>
  <c r="E740" i="13"/>
  <c r="M739" i="13"/>
  <c r="K739" i="13"/>
  <c r="I739" i="13"/>
  <c r="G739" i="13"/>
  <c r="E739" i="13"/>
  <c r="M738" i="13"/>
  <c r="K738" i="13"/>
  <c r="I738" i="13"/>
  <c r="G738" i="13"/>
  <c r="E738" i="13"/>
  <c r="M737" i="13"/>
  <c r="K737" i="13"/>
  <c r="I737" i="13"/>
  <c r="G737" i="13"/>
  <c r="E737" i="13"/>
  <c r="M736" i="13"/>
  <c r="K736" i="13"/>
  <c r="I736" i="13"/>
  <c r="G736" i="13"/>
  <c r="E736" i="13"/>
  <c r="M735" i="13"/>
  <c r="K735" i="13"/>
  <c r="I735" i="13"/>
  <c r="G735" i="13"/>
  <c r="E735" i="13"/>
  <c r="M734" i="13"/>
  <c r="K734" i="13"/>
  <c r="I734" i="13"/>
  <c r="G734" i="13"/>
  <c r="E734" i="13"/>
  <c r="M733" i="13"/>
  <c r="K733" i="13"/>
  <c r="I733" i="13"/>
  <c r="G733" i="13"/>
  <c r="E733" i="13"/>
  <c r="M732" i="13"/>
  <c r="K732" i="13"/>
  <c r="I732" i="13"/>
  <c r="G732" i="13"/>
  <c r="E732" i="13"/>
  <c r="M731" i="13"/>
  <c r="K731" i="13"/>
  <c r="I731" i="13"/>
  <c r="G731" i="13"/>
  <c r="E731" i="13"/>
  <c r="M730" i="13"/>
  <c r="K730" i="13"/>
  <c r="I730" i="13"/>
  <c r="G730" i="13"/>
  <c r="E730" i="13"/>
  <c r="M729" i="13"/>
  <c r="K729" i="13"/>
  <c r="I729" i="13"/>
  <c r="G729" i="13"/>
  <c r="E729" i="13"/>
  <c r="M728" i="13"/>
  <c r="K728" i="13"/>
  <c r="I728" i="13"/>
  <c r="G728" i="13"/>
  <c r="E728" i="13"/>
  <c r="M727" i="13"/>
  <c r="K727" i="13"/>
  <c r="I727" i="13"/>
  <c r="G727" i="13"/>
  <c r="E727" i="13"/>
  <c r="M726" i="13"/>
  <c r="K726" i="13"/>
  <c r="I726" i="13"/>
  <c r="G726" i="13"/>
  <c r="E726" i="13"/>
  <c r="M725" i="13"/>
  <c r="K725" i="13"/>
  <c r="I725" i="13"/>
  <c r="G725" i="13"/>
  <c r="E725" i="13"/>
  <c r="M724" i="13"/>
  <c r="K724" i="13"/>
  <c r="I724" i="13"/>
  <c r="G724" i="13"/>
  <c r="E724" i="13"/>
  <c r="M723" i="13"/>
  <c r="K723" i="13"/>
  <c r="I723" i="13"/>
  <c r="G723" i="13"/>
  <c r="E723" i="13"/>
  <c r="M722" i="13"/>
  <c r="K722" i="13"/>
  <c r="I722" i="13"/>
  <c r="G722" i="13"/>
  <c r="E722" i="13"/>
  <c r="M721" i="13"/>
  <c r="K721" i="13"/>
  <c r="I721" i="13"/>
  <c r="G721" i="13"/>
  <c r="E721" i="13"/>
  <c r="M720" i="13"/>
  <c r="K720" i="13"/>
  <c r="I720" i="13"/>
  <c r="G720" i="13"/>
  <c r="E720" i="13"/>
  <c r="M719" i="13"/>
  <c r="K719" i="13"/>
  <c r="I719" i="13"/>
  <c r="G719" i="13"/>
  <c r="E719" i="13"/>
  <c r="M718" i="13"/>
  <c r="K718" i="13"/>
  <c r="I718" i="13"/>
  <c r="G718" i="13"/>
  <c r="E718" i="13"/>
  <c r="M717" i="13"/>
  <c r="K717" i="13"/>
  <c r="I717" i="13"/>
  <c r="G717" i="13"/>
  <c r="E717" i="13"/>
  <c r="M716" i="13"/>
  <c r="K716" i="13"/>
  <c r="I716" i="13"/>
  <c r="G716" i="13"/>
  <c r="E716" i="13"/>
  <c r="M715" i="13"/>
  <c r="K715" i="13"/>
  <c r="I715" i="13"/>
  <c r="G715" i="13"/>
  <c r="E715" i="13"/>
  <c r="M714" i="13"/>
  <c r="K714" i="13"/>
  <c r="I714" i="13"/>
  <c r="G714" i="13"/>
  <c r="E714" i="13"/>
  <c r="M713" i="13"/>
  <c r="K713" i="13"/>
  <c r="I713" i="13"/>
  <c r="G713" i="13"/>
  <c r="E713" i="13"/>
  <c r="M712" i="13"/>
  <c r="K712" i="13"/>
  <c r="I712" i="13"/>
  <c r="G712" i="13"/>
  <c r="E712" i="13"/>
  <c r="M711" i="13"/>
  <c r="K711" i="13"/>
  <c r="I711" i="13"/>
  <c r="G711" i="13"/>
  <c r="E711" i="13"/>
  <c r="M710" i="13"/>
  <c r="K710" i="13"/>
  <c r="I710" i="13"/>
  <c r="G710" i="13"/>
  <c r="E710" i="13"/>
  <c r="M709" i="13"/>
  <c r="K709" i="13"/>
  <c r="I709" i="13"/>
  <c r="G709" i="13"/>
  <c r="E709" i="13"/>
  <c r="M708" i="13"/>
  <c r="K708" i="13"/>
  <c r="I708" i="13"/>
  <c r="G708" i="13"/>
  <c r="E708" i="13"/>
  <c r="M707" i="13"/>
  <c r="K707" i="13"/>
  <c r="I707" i="13"/>
  <c r="G707" i="13"/>
  <c r="E707" i="13"/>
  <c r="M706" i="13"/>
  <c r="K706" i="13"/>
  <c r="I706" i="13"/>
  <c r="G706" i="13"/>
  <c r="E706" i="13"/>
  <c r="M705" i="13"/>
  <c r="K705" i="13"/>
  <c r="I705" i="13"/>
  <c r="G705" i="13"/>
  <c r="E705" i="13"/>
  <c r="M704" i="13"/>
  <c r="K704" i="13"/>
  <c r="I704" i="13"/>
  <c r="G704" i="13"/>
  <c r="E704" i="13"/>
  <c r="M703" i="13"/>
  <c r="K703" i="13"/>
  <c r="I703" i="13"/>
  <c r="G703" i="13"/>
  <c r="E703" i="13"/>
  <c r="M702" i="13"/>
  <c r="K702" i="13"/>
  <c r="I702" i="13"/>
  <c r="G702" i="13"/>
  <c r="E702" i="13"/>
  <c r="M701" i="13"/>
  <c r="K701" i="13"/>
  <c r="I701" i="13"/>
  <c r="G701" i="13"/>
  <c r="E701" i="13"/>
  <c r="M700" i="13"/>
  <c r="K700" i="13"/>
  <c r="I700" i="13"/>
  <c r="G700" i="13"/>
  <c r="E700" i="13"/>
  <c r="M699" i="13"/>
  <c r="K699" i="13"/>
  <c r="I699" i="13"/>
  <c r="G699" i="13"/>
  <c r="E699" i="13"/>
  <c r="M698" i="13"/>
  <c r="K698" i="13"/>
  <c r="I698" i="13"/>
  <c r="G698" i="13"/>
  <c r="E698" i="13"/>
  <c r="M697" i="13"/>
  <c r="K697" i="13"/>
  <c r="I697" i="13"/>
  <c r="G697" i="13"/>
  <c r="E697" i="13"/>
  <c r="M696" i="13"/>
  <c r="K696" i="13"/>
  <c r="I696" i="13"/>
  <c r="G696" i="13"/>
  <c r="E696" i="13"/>
  <c r="M695" i="13"/>
  <c r="K695" i="13"/>
  <c r="I695" i="13"/>
  <c r="G695" i="13"/>
  <c r="E695" i="13"/>
  <c r="M694" i="13"/>
  <c r="K694" i="13"/>
  <c r="I694" i="13"/>
  <c r="G694" i="13"/>
  <c r="E694" i="13"/>
  <c r="M693" i="13"/>
  <c r="K693" i="13"/>
  <c r="I693" i="13"/>
  <c r="G693" i="13"/>
  <c r="E693" i="13"/>
  <c r="M692" i="13"/>
  <c r="K692" i="13"/>
  <c r="I692" i="13"/>
  <c r="G692" i="13"/>
  <c r="E692" i="13"/>
  <c r="M691" i="13"/>
  <c r="K691" i="13"/>
  <c r="I691" i="13"/>
  <c r="G691" i="13"/>
  <c r="E691" i="13"/>
  <c r="M690" i="13"/>
  <c r="K690" i="13"/>
  <c r="I690" i="13"/>
  <c r="G690" i="13"/>
  <c r="E690" i="13"/>
  <c r="M689" i="13"/>
  <c r="K689" i="13"/>
  <c r="I689" i="13"/>
  <c r="G689" i="13"/>
  <c r="E689" i="13"/>
  <c r="M688" i="13"/>
  <c r="K688" i="13"/>
  <c r="I688" i="13"/>
  <c r="G688" i="13"/>
  <c r="E688" i="13"/>
  <c r="M687" i="13"/>
  <c r="K687" i="13"/>
  <c r="I687" i="13"/>
  <c r="G687" i="13"/>
  <c r="E687" i="13"/>
  <c r="M686" i="13"/>
  <c r="K686" i="13"/>
  <c r="I686" i="13"/>
  <c r="G686" i="13"/>
  <c r="E686" i="13"/>
  <c r="M685" i="13"/>
  <c r="K685" i="13"/>
  <c r="I685" i="13"/>
  <c r="G685" i="13"/>
  <c r="E685" i="13"/>
  <c r="M684" i="13"/>
  <c r="K684" i="13"/>
  <c r="I684" i="13"/>
  <c r="G684" i="13"/>
  <c r="E684" i="13"/>
  <c r="M683" i="13"/>
  <c r="K683" i="13"/>
  <c r="I683" i="13"/>
  <c r="G683" i="13"/>
  <c r="E683" i="13"/>
  <c r="M682" i="13"/>
  <c r="K682" i="13"/>
  <c r="I682" i="13"/>
  <c r="G682" i="13"/>
  <c r="E682" i="13"/>
  <c r="M681" i="13"/>
  <c r="K681" i="13"/>
  <c r="I681" i="13"/>
  <c r="G681" i="13"/>
  <c r="E681" i="13"/>
  <c r="M680" i="13"/>
  <c r="K680" i="13"/>
  <c r="I680" i="13"/>
  <c r="G680" i="13"/>
  <c r="E680" i="13"/>
  <c r="M679" i="13"/>
  <c r="K679" i="13"/>
  <c r="I679" i="13"/>
  <c r="G679" i="13"/>
  <c r="E679" i="13"/>
  <c r="M678" i="13"/>
  <c r="K678" i="13"/>
  <c r="I678" i="13"/>
  <c r="G678" i="13"/>
  <c r="E678" i="13"/>
  <c r="M677" i="13"/>
  <c r="K677" i="13"/>
  <c r="I677" i="13"/>
  <c r="G677" i="13"/>
  <c r="E677" i="13"/>
  <c r="M676" i="13"/>
  <c r="K676" i="13"/>
  <c r="I676" i="13"/>
  <c r="G676" i="13"/>
  <c r="E676" i="13"/>
  <c r="M675" i="13"/>
  <c r="K675" i="13"/>
  <c r="I675" i="13"/>
  <c r="G675" i="13"/>
  <c r="E675" i="13"/>
  <c r="M674" i="13"/>
  <c r="K674" i="13"/>
  <c r="I674" i="13"/>
  <c r="G674" i="13"/>
  <c r="E674" i="13"/>
  <c r="M673" i="13"/>
  <c r="K673" i="13"/>
  <c r="I673" i="13"/>
  <c r="G673" i="13"/>
  <c r="E673" i="13"/>
  <c r="M672" i="13"/>
  <c r="K672" i="13"/>
  <c r="I672" i="13"/>
  <c r="G672" i="13"/>
  <c r="E672" i="13"/>
  <c r="M671" i="13"/>
  <c r="K671" i="13"/>
  <c r="I671" i="13"/>
  <c r="G671" i="13"/>
  <c r="E671" i="13"/>
  <c r="M670" i="13"/>
  <c r="K670" i="13"/>
  <c r="I670" i="13"/>
  <c r="G670" i="13"/>
  <c r="E670" i="13"/>
  <c r="M669" i="13"/>
  <c r="K669" i="13"/>
  <c r="I669" i="13"/>
  <c r="G669" i="13"/>
  <c r="E669" i="13"/>
  <c r="M668" i="13"/>
  <c r="K668" i="13"/>
  <c r="I668" i="13"/>
  <c r="G668" i="13"/>
  <c r="E668" i="13"/>
  <c r="M667" i="13"/>
  <c r="K667" i="13"/>
  <c r="I667" i="13"/>
  <c r="G667" i="13"/>
  <c r="E667" i="13"/>
  <c r="M666" i="13"/>
  <c r="K666" i="13"/>
  <c r="I666" i="13"/>
  <c r="G666" i="13"/>
  <c r="E666" i="13"/>
  <c r="M665" i="13"/>
  <c r="K665" i="13"/>
  <c r="I665" i="13"/>
  <c r="G665" i="13"/>
  <c r="E665" i="13"/>
  <c r="M664" i="13"/>
  <c r="K664" i="13"/>
  <c r="I664" i="13"/>
  <c r="G664" i="13"/>
  <c r="E664" i="13"/>
  <c r="M663" i="13"/>
  <c r="K663" i="13"/>
  <c r="I663" i="13"/>
  <c r="G663" i="13"/>
  <c r="E663" i="13"/>
  <c r="M662" i="13"/>
  <c r="K662" i="13"/>
  <c r="I662" i="13"/>
  <c r="G662" i="13"/>
  <c r="E662" i="13"/>
  <c r="M661" i="13"/>
  <c r="K661" i="13"/>
  <c r="I661" i="13"/>
  <c r="G661" i="13"/>
  <c r="E661" i="13"/>
  <c r="M660" i="13"/>
  <c r="K660" i="13"/>
  <c r="I660" i="13"/>
  <c r="G660" i="13"/>
  <c r="E660" i="13"/>
  <c r="M659" i="13"/>
  <c r="K659" i="13"/>
  <c r="I659" i="13"/>
  <c r="G659" i="13"/>
  <c r="E659" i="13"/>
  <c r="M658" i="13"/>
  <c r="K658" i="13"/>
  <c r="I658" i="13"/>
  <c r="G658" i="13"/>
  <c r="E658" i="13"/>
  <c r="M657" i="13"/>
  <c r="K657" i="13"/>
  <c r="I657" i="13"/>
  <c r="G657" i="13"/>
  <c r="E657" i="13"/>
  <c r="M656" i="13"/>
  <c r="K656" i="13"/>
  <c r="I656" i="13"/>
  <c r="G656" i="13"/>
  <c r="E656" i="13"/>
  <c r="M655" i="13"/>
  <c r="K655" i="13"/>
  <c r="I655" i="13"/>
  <c r="G655" i="13"/>
  <c r="E655" i="13"/>
  <c r="M654" i="13"/>
  <c r="K654" i="13"/>
  <c r="I654" i="13"/>
  <c r="G654" i="13"/>
  <c r="E654" i="13"/>
  <c r="M653" i="13"/>
  <c r="K653" i="13"/>
  <c r="I653" i="13"/>
  <c r="G653" i="13"/>
  <c r="E653" i="13"/>
  <c r="M652" i="13"/>
  <c r="K652" i="13"/>
  <c r="I652" i="13"/>
  <c r="G652" i="13"/>
  <c r="E652" i="13"/>
  <c r="M651" i="13"/>
  <c r="K651" i="13"/>
  <c r="I651" i="13"/>
  <c r="G651" i="13"/>
  <c r="E651" i="13"/>
  <c r="M650" i="13"/>
  <c r="K650" i="13"/>
  <c r="I650" i="13"/>
  <c r="G650" i="13"/>
  <c r="E650" i="13"/>
  <c r="M649" i="13"/>
  <c r="K649" i="13"/>
  <c r="I649" i="13"/>
  <c r="G649" i="13"/>
  <c r="E649" i="13"/>
  <c r="M648" i="13"/>
  <c r="K648" i="13"/>
  <c r="I648" i="13"/>
  <c r="G648" i="13"/>
  <c r="E648" i="13"/>
  <c r="M647" i="13"/>
  <c r="K647" i="13"/>
  <c r="I647" i="13"/>
  <c r="G647" i="13"/>
  <c r="E647" i="13"/>
  <c r="M646" i="13"/>
  <c r="K646" i="13"/>
  <c r="I646" i="13"/>
  <c r="G646" i="13"/>
  <c r="E646" i="13"/>
  <c r="M645" i="13"/>
  <c r="K645" i="13"/>
  <c r="I645" i="13"/>
  <c r="G645" i="13"/>
  <c r="E645" i="13"/>
  <c r="M644" i="13"/>
  <c r="K644" i="13"/>
  <c r="I644" i="13"/>
  <c r="G644" i="13"/>
  <c r="E644" i="13"/>
  <c r="M643" i="13"/>
  <c r="K643" i="13"/>
  <c r="I643" i="13"/>
  <c r="G643" i="13"/>
  <c r="E643" i="13"/>
  <c r="M642" i="13"/>
  <c r="K642" i="13"/>
  <c r="I642" i="13"/>
  <c r="G642" i="13"/>
  <c r="E642" i="13"/>
  <c r="M641" i="13"/>
  <c r="K641" i="13"/>
  <c r="I641" i="13"/>
  <c r="G641" i="13"/>
  <c r="E641" i="13"/>
  <c r="M640" i="13"/>
  <c r="K640" i="13"/>
  <c r="I640" i="13"/>
  <c r="G640" i="13"/>
  <c r="E640" i="13"/>
  <c r="M639" i="13"/>
  <c r="K639" i="13"/>
  <c r="I639" i="13"/>
  <c r="G639" i="13"/>
  <c r="E639" i="13"/>
  <c r="M638" i="13"/>
  <c r="K638" i="13"/>
  <c r="I638" i="13"/>
  <c r="G638" i="13"/>
  <c r="E638" i="13"/>
  <c r="M637" i="13"/>
  <c r="K637" i="13"/>
  <c r="I637" i="13"/>
  <c r="G637" i="13"/>
  <c r="E637" i="13"/>
  <c r="M636" i="13"/>
  <c r="K636" i="13"/>
  <c r="I636" i="13"/>
  <c r="G636" i="13"/>
  <c r="E636" i="13"/>
  <c r="M635" i="13"/>
  <c r="K635" i="13"/>
  <c r="I635" i="13"/>
  <c r="G635" i="13"/>
  <c r="E635" i="13"/>
  <c r="M634" i="13"/>
  <c r="K634" i="13"/>
  <c r="I634" i="13"/>
  <c r="G634" i="13"/>
  <c r="E634" i="13"/>
  <c r="M633" i="13"/>
  <c r="K633" i="13"/>
  <c r="I633" i="13"/>
  <c r="G633" i="13"/>
  <c r="E633" i="13"/>
  <c r="M632" i="13"/>
  <c r="K632" i="13"/>
  <c r="I632" i="13"/>
  <c r="G632" i="13"/>
  <c r="E632" i="13"/>
  <c r="M631" i="13"/>
  <c r="K631" i="13"/>
  <c r="I631" i="13"/>
  <c r="G631" i="13"/>
  <c r="E631" i="13"/>
  <c r="M630" i="13"/>
  <c r="K630" i="13"/>
  <c r="I630" i="13"/>
  <c r="G630" i="13"/>
  <c r="E630" i="13"/>
  <c r="M629" i="13"/>
  <c r="K629" i="13"/>
  <c r="I629" i="13"/>
  <c r="G629" i="13"/>
  <c r="E629" i="13"/>
  <c r="M628" i="13"/>
  <c r="K628" i="13"/>
  <c r="I628" i="13"/>
  <c r="G628" i="13"/>
  <c r="E628" i="13"/>
  <c r="M627" i="13"/>
  <c r="K627" i="13"/>
  <c r="I627" i="13"/>
  <c r="G627" i="13"/>
  <c r="E627" i="13"/>
  <c r="M626" i="13"/>
  <c r="K626" i="13"/>
  <c r="I626" i="13"/>
  <c r="G626" i="13"/>
  <c r="E626" i="13"/>
  <c r="M625" i="13"/>
  <c r="K625" i="13"/>
  <c r="I625" i="13"/>
  <c r="G625" i="13"/>
  <c r="E625" i="13"/>
  <c r="M624" i="13"/>
  <c r="K624" i="13"/>
  <c r="I624" i="13"/>
  <c r="G624" i="13"/>
  <c r="E624" i="13"/>
  <c r="M623" i="13"/>
  <c r="K623" i="13"/>
  <c r="I623" i="13"/>
  <c r="G623" i="13"/>
  <c r="E623" i="13"/>
  <c r="M622" i="13"/>
  <c r="K622" i="13"/>
  <c r="I622" i="13"/>
  <c r="G622" i="13"/>
  <c r="E622" i="13"/>
  <c r="M621" i="13"/>
  <c r="K621" i="13"/>
  <c r="I621" i="13"/>
  <c r="G621" i="13"/>
  <c r="E621" i="13"/>
  <c r="M620" i="13"/>
  <c r="K620" i="13"/>
  <c r="I620" i="13"/>
  <c r="G620" i="13"/>
  <c r="E620" i="13"/>
  <c r="M619" i="13"/>
  <c r="K619" i="13"/>
  <c r="I619" i="13"/>
  <c r="G619" i="13"/>
  <c r="E619" i="13"/>
  <c r="M618" i="13"/>
  <c r="K618" i="13"/>
  <c r="I618" i="13"/>
  <c r="G618" i="13"/>
  <c r="E618" i="13"/>
  <c r="M617" i="13"/>
  <c r="K617" i="13"/>
  <c r="I617" i="13"/>
  <c r="G617" i="13"/>
  <c r="E617" i="13"/>
  <c r="M616" i="13"/>
  <c r="K616" i="13"/>
  <c r="I616" i="13"/>
  <c r="G616" i="13"/>
  <c r="E616" i="13"/>
  <c r="M615" i="13"/>
  <c r="K615" i="13"/>
  <c r="I615" i="13"/>
  <c r="G615" i="13"/>
  <c r="E615" i="13"/>
  <c r="M614" i="13"/>
  <c r="K614" i="13"/>
  <c r="I614" i="13"/>
  <c r="G614" i="13"/>
  <c r="E614" i="13"/>
  <c r="M613" i="13"/>
  <c r="K613" i="13"/>
  <c r="I613" i="13"/>
  <c r="G613" i="13"/>
  <c r="E613" i="13"/>
  <c r="M612" i="13"/>
  <c r="K612" i="13"/>
  <c r="I612" i="13"/>
  <c r="G612" i="13"/>
  <c r="E612" i="13"/>
  <c r="M611" i="13"/>
  <c r="K611" i="13"/>
  <c r="I611" i="13"/>
  <c r="G611" i="13"/>
  <c r="E611" i="13"/>
  <c r="M610" i="13"/>
  <c r="K610" i="13"/>
  <c r="I610" i="13"/>
  <c r="G610" i="13"/>
  <c r="E610" i="13"/>
  <c r="M609" i="13"/>
  <c r="K609" i="13"/>
  <c r="I609" i="13"/>
  <c r="G609" i="13"/>
  <c r="E609" i="13"/>
  <c r="M608" i="13"/>
  <c r="K608" i="13"/>
  <c r="I608" i="13"/>
  <c r="G608" i="13"/>
  <c r="E608" i="13"/>
  <c r="M607" i="13"/>
  <c r="K607" i="13"/>
  <c r="I607" i="13"/>
  <c r="G607" i="13"/>
  <c r="E607" i="13"/>
  <c r="M606" i="13"/>
  <c r="K606" i="13"/>
  <c r="I606" i="13"/>
  <c r="G606" i="13"/>
  <c r="E606" i="13"/>
  <c r="M605" i="13"/>
  <c r="K605" i="13"/>
  <c r="I605" i="13"/>
  <c r="G605" i="13"/>
  <c r="E605" i="13"/>
  <c r="M604" i="13"/>
  <c r="K604" i="13"/>
  <c r="I604" i="13"/>
  <c r="G604" i="13"/>
  <c r="E604" i="13"/>
  <c r="M603" i="13"/>
  <c r="K603" i="13"/>
  <c r="I603" i="13"/>
  <c r="G603" i="13"/>
  <c r="E603" i="13"/>
  <c r="M602" i="13"/>
  <c r="K602" i="13"/>
  <c r="I602" i="13"/>
  <c r="G602" i="13"/>
  <c r="E602" i="13"/>
  <c r="M601" i="13"/>
  <c r="K601" i="13"/>
  <c r="I601" i="13"/>
  <c r="G601" i="13"/>
  <c r="E601" i="13"/>
  <c r="M600" i="13"/>
  <c r="K600" i="13"/>
  <c r="I600" i="13"/>
  <c r="G600" i="13"/>
  <c r="E600" i="13"/>
  <c r="M599" i="13"/>
  <c r="K599" i="13"/>
  <c r="I599" i="13"/>
  <c r="G599" i="13"/>
  <c r="E599" i="13"/>
  <c r="M598" i="13"/>
  <c r="K598" i="13"/>
  <c r="I598" i="13"/>
  <c r="G598" i="13"/>
  <c r="E598" i="13"/>
  <c r="M597" i="13"/>
  <c r="K597" i="13"/>
  <c r="I597" i="13"/>
  <c r="G597" i="13"/>
  <c r="E597" i="13"/>
  <c r="M596" i="13"/>
  <c r="K596" i="13"/>
  <c r="I596" i="13"/>
  <c r="G596" i="13"/>
  <c r="E596" i="13"/>
  <c r="M595" i="13"/>
  <c r="K595" i="13"/>
  <c r="I595" i="13"/>
  <c r="G595" i="13"/>
  <c r="E595" i="13"/>
  <c r="M594" i="13"/>
  <c r="K594" i="13"/>
  <c r="I594" i="13"/>
  <c r="G594" i="13"/>
  <c r="E594" i="13"/>
  <c r="M593" i="13"/>
  <c r="K593" i="13"/>
  <c r="I593" i="13"/>
  <c r="G593" i="13"/>
  <c r="E593" i="13"/>
  <c r="M592" i="13"/>
  <c r="K592" i="13"/>
  <c r="I592" i="13"/>
  <c r="G592" i="13"/>
  <c r="E592" i="13"/>
  <c r="M591" i="13"/>
  <c r="K591" i="13"/>
  <c r="I591" i="13"/>
  <c r="G591" i="13"/>
  <c r="E591" i="13"/>
  <c r="M590" i="13"/>
  <c r="K590" i="13"/>
  <c r="I590" i="13"/>
  <c r="G590" i="13"/>
  <c r="E590" i="13"/>
  <c r="M589" i="13"/>
  <c r="K589" i="13"/>
  <c r="I589" i="13"/>
  <c r="G589" i="13"/>
  <c r="E589" i="13"/>
  <c r="M588" i="13"/>
  <c r="K588" i="13"/>
  <c r="I588" i="13"/>
  <c r="G588" i="13"/>
  <c r="E588" i="13"/>
  <c r="M587" i="13"/>
  <c r="K587" i="13"/>
  <c r="I587" i="13"/>
  <c r="G587" i="13"/>
  <c r="E587" i="13"/>
  <c r="M586" i="13"/>
  <c r="K586" i="13"/>
  <c r="I586" i="13"/>
  <c r="G586" i="13"/>
  <c r="E586" i="13"/>
  <c r="M585" i="13"/>
  <c r="K585" i="13"/>
  <c r="I585" i="13"/>
  <c r="G585" i="13"/>
  <c r="E585" i="13"/>
  <c r="M584" i="13"/>
  <c r="K584" i="13"/>
  <c r="I584" i="13"/>
  <c r="G584" i="13"/>
  <c r="E584" i="13"/>
  <c r="M583" i="13"/>
  <c r="K583" i="13"/>
  <c r="I583" i="13"/>
  <c r="G583" i="13"/>
  <c r="E583" i="13"/>
  <c r="M582" i="13"/>
  <c r="K582" i="13"/>
  <c r="I582" i="13"/>
  <c r="G582" i="13"/>
  <c r="E582" i="13"/>
  <c r="M581" i="13"/>
  <c r="K581" i="13"/>
  <c r="I581" i="13"/>
  <c r="G581" i="13"/>
  <c r="E581" i="13"/>
  <c r="M580" i="13"/>
  <c r="K580" i="13"/>
  <c r="I580" i="13"/>
  <c r="G580" i="13"/>
  <c r="E580" i="13"/>
  <c r="M579" i="13"/>
  <c r="K579" i="13"/>
  <c r="I579" i="13"/>
  <c r="G579" i="13"/>
  <c r="E579" i="13"/>
  <c r="M578" i="13"/>
  <c r="K578" i="13"/>
  <c r="I578" i="13"/>
  <c r="G578" i="13"/>
  <c r="E578" i="13"/>
  <c r="M577" i="13"/>
  <c r="K577" i="13"/>
  <c r="I577" i="13"/>
  <c r="G577" i="13"/>
  <c r="E577" i="13"/>
  <c r="M576" i="13"/>
  <c r="K576" i="13"/>
  <c r="I576" i="13"/>
  <c r="G576" i="13"/>
  <c r="E576" i="13"/>
  <c r="M575" i="13"/>
  <c r="K575" i="13"/>
  <c r="I575" i="13"/>
  <c r="G575" i="13"/>
  <c r="E575" i="13"/>
  <c r="M574" i="13"/>
  <c r="K574" i="13"/>
  <c r="I574" i="13"/>
  <c r="G574" i="13"/>
  <c r="E574" i="13"/>
  <c r="M573" i="13"/>
  <c r="K573" i="13"/>
  <c r="I573" i="13"/>
  <c r="G573" i="13"/>
  <c r="E573" i="13"/>
  <c r="M572" i="13"/>
  <c r="K572" i="13"/>
  <c r="I572" i="13"/>
  <c r="G572" i="13"/>
  <c r="E572" i="13"/>
  <c r="M571" i="13"/>
  <c r="K571" i="13"/>
  <c r="I571" i="13"/>
  <c r="G571" i="13"/>
  <c r="E571" i="13"/>
  <c r="M570" i="13"/>
  <c r="K570" i="13"/>
  <c r="I570" i="13"/>
  <c r="G570" i="13"/>
  <c r="E570" i="13"/>
  <c r="M569" i="13"/>
  <c r="K569" i="13"/>
  <c r="I569" i="13"/>
  <c r="G569" i="13"/>
  <c r="E569" i="13"/>
  <c r="M568" i="13"/>
  <c r="K568" i="13"/>
  <c r="I568" i="13"/>
  <c r="G568" i="13"/>
  <c r="E568" i="13"/>
  <c r="M567" i="13"/>
  <c r="K567" i="13"/>
  <c r="I567" i="13"/>
  <c r="G567" i="13"/>
  <c r="E567" i="13"/>
  <c r="M566" i="13"/>
  <c r="K566" i="13"/>
  <c r="I566" i="13"/>
  <c r="G566" i="13"/>
  <c r="E566" i="13"/>
  <c r="M565" i="13"/>
  <c r="K565" i="13"/>
  <c r="I565" i="13"/>
  <c r="G565" i="13"/>
  <c r="E565" i="13"/>
  <c r="M564" i="13"/>
  <c r="K564" i="13"/>
  <c r="I564" i="13"/>
  <c r="G564" i="13"/>
  <c r="E564" i="13"/>
  <c r="M563" i="13"/>
  <c r="K563" i="13"/>
  <c r="I563" i="13"/>
  <c r="G563" i="13"/>
  <c r="E563" i="13"/>
  <c r="M562" i="13"/>
  <c r="K562" i="13"/>
  <c r="I562" i="13"/>
  <c r="G562" i="13"/>
  <c r="E562" i="13"/>
  <c r="M561" i="13"/>
  <c r="K561" i="13"/>
  <c r="I561" i="13"/>
  <c r="G561" i="13"/>
  <c r="E561" i="13"/>
  <c r="M560" i="13"/>
  <c r="K560" i="13"/>
  <c r="I560" i="13"/>
  <c r="G560" i="13"/>
  <c r="E560" i="13"/>
  <c r="M559" i="13"/>
  <c r="K559" i="13"/>
  <c r="I559" i="13"/>
  <c r="G559" i="13"/>
  <c r="E559" i="13"/>
  <c r="M558" i="13"/>
  <c r="K558" i="13"/>
  <c r="I558" i="13"/>
  <c r="G558" i="13"/>
  <c r="E558" i="13"/>
  <c r="M557" i="13"/>
  <c r="K557" i="13"/>
  <c r="I557" i="13"/>
  <c r="G557" i="13"/>
  <c r="E557" i="13"/>
  <c r="M556" i="13"/>
  <c r="K556" i="13"/>
  <c r="I556" i="13"/>
  <c r="G556" i="13"/>
  <c r="E556" i="13"/>
  <c r="M555" i="13"/>
  <c r="K555" i="13"/>
  <c r="I555" i="13"/>
  <c r="G555" i="13"/>
  <c r="E555" i="13"/>
  <c r="M554" i="13"/>
  <c r="K554" i="13"/>
  <c r="I554" i="13"/>
  <c r="G554" i="13"/>
  <c r="E554" i="13"/>
  <c r="M553" i="13"/>
  <c r="K553" i="13"/>
  <c r="I553" i="13"/>
  <c r="G553" i="13"/>
  <c r="E553" i="13"/>
  <c r="M552" i="13"/>
  <c r="K552" i="13"/>
  <c r="I552" i="13"/>
  <c r="G552" i="13"/>
  <c r="E552" i="13"/>
  <c r="M551" i="13"/>
  <c r="K551" i="13"/>
  <c r="I551" i="13"/>
  <c r="G551" i="13"/>
  <c r="E551" i="13"/>
  <c r="M550" i="13"/>
  <c r="K550" i="13"/>
  <c r="I550" i="13"/>
  <c r="G550" i="13"/>
  <c r="E550" i="13"/>
  <c r="M549" i="13"/>
  <c r="K549" i="13"/>
  <c r="I549" i="13"/>
  <c r="G549" i="13"/>
  <c r="E549" i="13"/>
  <c r="M548" i="13"/>
  <c r="K548" i="13"/>
  <c r="I548" i="13"/>
  <c r="G548" i="13"/>
  <c r="E548" i="13"/>
  <c r="M547" i="13"/>
  <c r="K547" i="13"/>
  <c r="I547" i="13"/>
  <c r="G547" i="13"/>
  <c r="E547" i="13"/>
  <c r="M546" i="13"/>
  <c r="K546" i="13"/>
  <c r="I546" i="13"/>
  <c r="G546" i="13"/>
  <c r="E546" i="13"/>
  <c r="M545" i="13"/>
  <c r="K545" i="13"/>
  <c r="I545" i="13"/>
  <c r="G545" i="13"/>
  <c r="E545" i="13"/>
  <c r="M544" i="13"/>
  <c r="K544" i="13"/>
  <c r="I544" i="13"/>
  <c r="G544" i="13"/>
  <c r="E544" i="13"/>
  <c r="M543" i="13"/>
  <c r="K543" i="13"/>
  <c r="I543" i="13"/>
  <c r="G543" i="13"/>
  <c r="E543" i="13"/>
  <c r="M542" i="13"/>
  <c r="K542" i="13"/>
  <c r="I542" i="13"/>
  <c r="G542" i="13"/>
  <c r="E542" i="13"/>
  <c r="M541" i="13"/>
  <c r="K541" i="13"/>
  <c r="I541" i="13"/>
  <c r="G541" i="13"/>
  <c r="E541" i="13"/>
  <c r="M540" i="13"/>
  <c r="K540" i="13"/>
  <c r="I540" i="13"/>
  <c r="G540" i="13"/>
  <c r="E540" i="13"/>
  <c r="M539" i="13"/>
  <c r="K539" i="13"/>
  <c r="I539" i="13"/>
  <c r="G539" i="13"/>
  <c r="E539" i="13"/>
  <c r="M538" i="13"/>
  <c r="K538" i="13"/>
  <c r="I538" i="13"/>
  <c r="G538" i="13"/>
  <c r="E538" i="13"/>
  <c r="M537" i="13"/>
  <c r="K537" i="13"/>
  <c r="I537" i="13"/>
  <c r="G537" i="13"/>
  <c r="E537" i="13"/>
  <c r="M536" i="13"/>
  <c r="K536" i="13"/>
  <c r="I536" i="13"/>
  <c r="G536" i="13"/>
  <c r="E536" i="13"/>
  <c r="M535" i="13"/>
  <c r="K535" i="13"/>
  <c r="I535" i="13"/>
  <c r="G535" i="13"/>
  <c r="E535" i="13"/>
  <c r="M534" i="13"/>
  <c r="K534" i="13"/>
  <c r="I534" i="13"/>
  <c r="G534" i="13"/>
  <c r="E534" i="13"/>
  <c r="M533" i="13"/>
  <c r="K533" i="13"/>
  <c r="I533" i="13"/>
  <c r="G533" i="13"/>
  <c r="E533" i="13"/>
  <c r="M532" i="13"/>
  <c r="K532" i="13"/>
  <c r="I532" i="13"/>
  <c r="G532" i="13"/>
  <c r="E532" i="13"/>
  <c r="M531" i="13"/>
  <c r="K531" i="13"/>
  <c r="I531" i="13"/>
  <c r="G531" i="13"/>
  <c r="E531" i="13"/>
  <c r="M530" i="13"/>
  <c r="K530" i="13"/>
  <c r="I530" i="13"/>
  <c r="G530" i="13"/>
  <c r="E530" i="13"/>
  <c r="M529" i="13"/>
  <c r="K529" i="13"/>
  <c r="I529" i="13"/>
  <c r="G529" i="13"/>
  <c r="E529" i="13"/>
  <c r="M528" i="13"/>
  <c r="K528" i="13"/>
  <c r="I528" i="13"/>
  <c r="G528" i="13"/>
  <c r="E528" i="13"/>
  <c r="M527" i="13"/>
  <c r="K527" i="13"/>
  <c r="I527" i="13"/>
  <c r="G527" i="13"/>
  <c r="E527" i="13"/>
  <c r="M526" i="13"/>
  <c r="K526" i="13"/>
  <c r="I526" i="13"/>
  <c r="G526" i="13"/>
  <c r="E526" i="13"/>
  <c r="M525" i="13"/>
  <c r="K525" i="13"/>
  <c r="I525" i="13"/>
  <c r="G525" i="13"/>
  <c r="E525" i="13"/>
  <c r="M524" i="13"/>
  <c r="K524" i="13"/>
  <c r="I524" i="13"/>
  <c r="G524" i="13"/>
  <c r="E524" i="13"/>
  <c r="M523" i="13"/>
  <c r="K523" i="13"/>
  <c r="I523" i="13"/>
  <c r="G523" i="13"/>
  <c r="E523" i="13"/>
  <c r="M522" i="13"/>
  <c r="K522" i="13"/>
  <c r="I522" i="13"/>
  <c r="G522" i="13"/>
  <c r="E522" i="13"/>
  <c r="M521" i="13"/>
  <c r="K521" i="13"/>
  <c r="I521" i="13"/>
  <c r="G521" i="13"/>
  <c r="E521" i="13"/>
  <c r="M520" i="13"/>
  <c r="K520" i="13"/>
  <c r="I520" i="13"/>
  <c r="G520" i="13"/>
  <c r="E520" i="13"/>
  <c r="M519" i="13"/>
  <c r="K519" i="13"/>
  <c r="I519" i="13"/>
  <c r="G519" i="13"/>
  <c r="E519" i="13"/>
  <c r="M518" i="13"/>
  <c r="K518" i="13"/>
  <c r="I518" i="13"/>
  <c r="G518" i="13"/>
  <c r="E518" i="13"/>
  <c r="M517" i="13"/>
  <c r="K517" i="13"/>
  <c r="I517" i="13"/>
  <c r="G517" i="13"/>
  <c r="E517" i="13"/>
  <c r="M516" i="13"/>
  <c r="K516" i="13"/>
  <c r="I516" i="13"/>
  <c r="G516" i="13"/>
  <c r="E516" i="13"/>
  <c r="M515" i="13"/>
  <c r="K515" i="13"/>
  <c r="I515" i="13"/>
  <c r="G515" i="13"/>
  <c r="E515" i="13"/>
  <c r="M514" i="13"/>
  <c r="K514" i="13"/>
  <c r="I514" i="13"/>
  <c r="G514" i="13"/>
  <c r="E514" i="13"/>
  <c r="M513" i="13"/>
  <c r="K513" i="13"/>
  <c r="I513" i="13"/>
  <c r="G513" i="13"/>
  <c r="E513" i="13"/>
  <c r="M512" i="13"/>
  <c r="K512" i="13"/>
  <c r="I512" i="13"/>
  <c r="G512" i="13"/>
  <c r="E512" i="13"/>
  <c r="M511" i="13"/>
  <c r="K511" i="13"/>
  <c r="I511" i="13"/>
  <c r="G511" i="13"/>
  <c r="E511" i="13"/>
  <c r="M510" i="13"/>
  <c r="K510" i="13"/>
  <c r="I510" i="13"/>
  <c r="G510" i="13"/>
  <c r="E510" i="13"/>
  <c r="M509" i="13"/>
  <c r="K509" i="13"/>
  <c r="I509" i="13"/>
  <c r="G509" i="13"/>
  <c r="E509" i="13"/>
  <c r="M508" i="13"/>
  <c r="K508" i="13"/>
  <c r="I508" i="13"/>
  <c r="G508" i="13"/>
  <c r="E508" i="13"/>
  <c r="M507" i="13"/>
  <c r="K507" i="13"/>
  <c r="I507" i="13"/>
  <c r="G507" i="13"/>
  <c r="E507" i="13"/>
  <c r="M506" i="13"/>
  <c r="K506" i="13"/>
  <c r="I506" i="13"/>
  <c r="G506" i="13"/>
  <c r="E506" i="13"/>
  <c r="M505" i="13"/>
  <c r="K505" i="13"/>
  <c r="I505" i="13"/>
  <c r="G505" i="13"/>
  <c r="E505" i="13"/>
  <c r="M504" i="13"/>
  <c r="K504" i="13"/>
  <c r="I504" i="13"/>
  <c r="G504" i="13"/>
  <c r="E504" i="13"/>
  <c r="M503" i="13"/>
  <c r="K503" i="13"/>
  <c r="I503" i="13"/>
  <c r="G503" i="13"/>
  <c r="E503" i="13"/>
  <c r="M502" i="13"/>
  <c r="K502" i="13"/>
  <c r="I502" i="13"/>
  <c r="G502" i="13"/>
  <c r="E502" i="13"/>
  <c r="M501" i="13"/>
  <c r="K501" i="13"/>
  <c r="I501" i="13"/>
  <c r="G501" i="13"/>
  <c r="E501" i="13"/>
  <c r="M500" i="13"/>
  <c r="K500" i="13"/>
  <c r="I500" i="13"/>
  <c r="G500" i="13"/>
  <c r="E500" i="13"/>
  <c r="M499" i="13"/>
  <c r="K499" i="13"/>
  <c r="I499" i="13"/>
  <c r="G499" i="13"/>
  <c r="E499" i="13"/>
  <c r="M498" i="13"/>
  <c r="K498" i="13"/>
  <c r="I498" i="13"/>
  <c r="G498" i="13"/>
  <c r="E498" i="13"/>
  <c r="M497" i="13"/>
  <c r="K497" i="13"/>
  <c r="I497" i="13"/>
  <c r="G497" i="13"/>
  <c r="E497" i="13"/>
  <c r="M496" i="13"/>
  <c r="K496" i="13"/>
  <c r="I496" i="13"/>
  <c r="G496" i="13"/>
  <c r="E496" i="13"/>
  <c r="M495" i="13"/>
  <c r="K495" i="13"/>
  <c r="I495" i="13"/>
  <c r="G495" i="13"/>
  <c r="E495" i="13"/>
  <c r="M494" i="13"/>
  <c r="K494" i="13"/>
  <c r="I494" i="13"/>
  <c r="G494" i="13"/>
  <c r="E494" i="13"/>
  <c r="M493" i="13"/>
  <c r="K493" i="13"/>
  <c r="I493" i="13"/>
  <c r="G493" i="13"/>
  <c r="E493" i="13"/>
  <c r="M492" i="13"/>
  <c r="K492" i="13"/>
  <c r="I492" i="13"/>
  <c r="G492" i="13"/>
  <c r="E492" i="13"/>
  <c r="M491" i="13"/>
  <c r="K491" i="13"/>
  <c r="I491" i="13"/>
  <c r="G491" i="13"/>
  <c r="E491" i="13"/>
  <c r="M490" i="13"/>
  <c r="K490" i="13"/>
  <c r="I490" i="13"/>
  <c r="G490" i="13"/>
  <c r="E490" i="13"/>
  <c r="M489" i="13"/>
  <c r="K489" i="13"/>
  <c r="I489" i="13"/>
  <c r="G489" i="13"/>
  <c r="E489" i="13"/>
  <c r="M488" i="13"/>
  <c r="K488" i="13"/>
  <c r="I488" i="13"/>
  <c r="G488" i="13"/>
  <c r="E488" i="13"/>
  <c r="M487" i="13"/>
  <c r="K487" i="13"/>
  <c r="I487" i="13"/>
  <c r="G487" i="13"/>
  <c r="E487" i="13"/>
  <c r="M486" i="13"/>
  <c r="K486" i="13"/>
  <c r="I486" i="13"/>
  <c r="G486" i="13"/>
  <c r="E486" i="13"/>
  <c r="M485" i="13"/>
  <c r="K485" i="13"/>
  <c r="I485" i="13"/>
  <c r="G485" i="13"/>
  <c r="E485" i="13"/>
  <c r="M484" i="13"/>
  <c r="K484" i="13"/>
  <c r="I484" i="13"/>
  <c r="G484" i="13"/>
  <c r="E484" i="13"/>
  <c r="M483" i="13"/>
  <c r="K483" i="13"/>
  <c r="I483" i="13"/>
  <c r="G483" i="13"/>
  <c r="E483" i="13"/>
  <c r="M482" i="13"/>
  <c r="K482" i="13"/>
  <c r="I482" i="13"/>
  <c r="G482" i="13"/>
  <c r="E482" i="13"/>
  <c r="M481" i="13"/>
  <c r="K481" i="13"/>
  <c r="I481" i="13"/>
  <c r="G481" i="13"/>
  <c r="E481" i="13"/>
  <c r="M480" i="13"/>
  <c r="K480" i="13"/>
  <c r="I480" i="13"/>
  <c r="G480" i="13"/>
  <c r="E480" i="13"/>
  <c r="M479" i="13"/>
  <c r="K479" i="13"/>
  <c r="I479" i="13"/>
  <c r="G479" i="13"/>
  <c r="E479" i="13"/>
  <c r="M478" i="13"/>
  <c r="K478" i="13"/>
  <c r="I478" i="13"/>
  <c r="G478" i="13"/>
  <c r="E478" i="13"/>
  <c r="M477" i="13"/>
  <c r="K477" i="13"/>
  <c r="I477" i="13"/>
  <c r="G477" i="13"/>
  <c r="E477" i="13"/>
  <c r="M476" i="13"/>
  <c r="K476" i="13"/>
  <c r="I476" i="13"/>
  <c r="G476" i="13"/>
  <c r="E476" i="13"/>
  <c r="M475" i="13"/>
  <c r="K475" i="13"/>
  <c r="I475" i="13"/>
  <c r="G475" i="13"/>
  <c r="E475" i="13"/>
  <c r="M474" i="13"/>
  <c r="K474" i="13"/>
  <c r="I474" i="13"/>
  <c r="G474" i="13"/>
  <c r="E474" i="13"/>
  <c r="M473" i="13"/>
  <c r="K473" i="13"/>
  <c r="I473" i="13"/>
  <c r="G473" i="13"/>
  <c r="E473" i="13"/>
  <c r="M472" i="13"/>
  <c r="K472" i="13"/>
  <c r="I472" i="13"/>
  <c r="G472" i="13"/>
  <c r="E472" i="13"/>
  <c r="M471" i="13"/>
  <c r="K471" i="13"/>
  <c r="I471" i="13"/>
  <c r="G471" i="13"/>
  <c r="E471" i="13"/>
  <c r="M470" i="13"/>
  <c r="K470" i="13"/>
  <c r="I470" i="13"/>
  <c r="G470" i="13"/>
  <c r="E470" i="13"/>
  <c r="M469" i="13"/>
  <c r="K469" i="13"/>
  <c r="I469" i="13"/>
  <c r="G469" i="13"/>
  <c r="E469" i="13"/>
  <c r="M468" i="13"/>
  <c r="K468" i="13"/>
  <c r="I468" i="13"/>
  <c r="G468" i="13"/>
  <c r="E468" i="13"/>
  <c r="M467" i="13"/>
  <c r="K467" i="13"/>
  <c r="I467" i="13"/>
  <c r="G467" i="13"/>
  <c r="E467" i="13"/>
  <c r="M466" i="13"/>
  <c r="K466" i="13"/>
  <c r="I466" i="13"/>
  <c r="G466" i="13"/>
  <c r="E466" i="13"/>
  <c r="M465" i="13"/>
  <c r="K465" i="13"/>
  <c r="I465" i="13"/>
  <c r="G465" i="13"/>
  <c r="E465" i="13"/>
  <c r="M464" i="13"/>
  <c r="K464" i="13"/>
  <c r="I464" i="13"/>
  <c r="G464" i="13"/>
  <c r="E464" i="13"/>
  <c r="M463" i="13"/>
  <c r="K463" i="13"/>
  <c r="I463" i="13"/>
  <c r="G463" i="13"/>
  <c r="E463" i="13"/>
  <c r="M462" i="13"/>
  <c r="K462" i="13"/>
  <c r="I462" i="13"/>
  <c r="G462" i="13"/>
  <c r="E462" i="13"/>
  <c r="M461" i="13"/>
  <c r="K461" i="13"/>
  <c r="I461" i="13"/>
  <c r="G461" i="13"/>
  <c r="E461" i="13"/>
  <c r="M460" i="13"/>
  <c r="K460" i="13"/>
  <c r="I460" i="13"/>
  <c r="G460" i="13"/>
  <c r="E460" i="13"/>
  <c r="M459" i="13"/>
  <c r="K459" i="13"/>
  <c r="I459" i="13"/>
  <c r="G459" i="13"/>
  <c r="E459" i="13"/>
  <c r="M458" i="13"/>
  <c r="K458" i="13"/>
  <c r="I458" i="13"/>
  <c r="G458" i="13"/>
  <c r="E458" i="13"/>
  <c r="M457" i="13"/>
  <c r="K457" i="13"/>
  <c r="I457" i="13"/>
  <c r="G457" i="13"/>
  <c r="E457" i="13"/>
  <c r="M456" i="13"/>
  <c r="K456" i="13"/>
  <c r="I456" i="13"/>
  <c r="G456" i="13"/>
  <c r="E456" i="13"/>
  <c r="M455" i="13"/>
  <c r="K455" i="13"/>
  <c r="I455" i="13"/>
  <c r="G455" i="13"/>
  <c r="E455" i="13"/>
  <c r="M454" i="13"/>
  <c r="K454" i="13"/>
  <c r="I454" i="13"/>
  <c r="G454" i="13"/>
  <c r="E454" i="13"/>
  <c r="M453" i="13"/>
  <c r="K453" i="13"/>
  <c r="I453" i="13"/>
  <c r="G453" i="13"/>
  <c r="E453" i="13"/>
  <c r="M452" i="13"/>
  <c r="K452" i="13"/>
  <c r="I452" i="13"/>
  <c r="G452" i="13"/>
  <c r="E452" i="13"/>
  <c r="M451" i="13"/>
  <c r="K451" i="13"/>
  <c r="I451" i="13"/>
  <c r="G451" i="13"/>
  <c r="E451" i="13"/>
  <c r="M450" i="13"/>
  <c r="K450" i="13"/>
  <c r="I450" i="13"/>
  <c r="G450" i="13"/>
  <c r="E450" i="13"/>
  <c r="M449" i="13"/>
  <c r="K449" i="13"/>
  <c r="I449" i="13"/>
  <c r="G449" i="13"/>
  <c r="E449" i="13"/>
  <c r="M448" i="13"/>
  <c r="K448" i="13"/>
  <c r="I448" i="13"/>
  <c r="G448" i="13"/>
  <c r="E448" i="13"/>
  <c r="M447" i="13"/>
  <c r="K447" i="13"/>
  <c r="I447" i="13"/>
  <c r="G447" i="13"/>
  <c r="E447" i="13"/>
  <c r="M446" i="13"/>
  <c r="K446" i="13"/>
  <c r="I446" i="13"/>
  <c r="G446" i="13"/>
  <c r="E446" i="13"/>
  <c r="M445" i="13"/>
  <c r="K445" i="13"/>
  <c r="I445" i="13"/>
  <c r="G445" i="13"/>
  <c r="E445" i="13"/>
  <c r="M444" i="13"/>
  <c r="K444" i="13"/>
  <c r="I444" i="13"/>
  <c r="G444" i="13"/>
  <c r="E444" i="13"/>
  <c r="M443" i="13"/>
  <c r="K443" i="13"/>
  <c r="I443" i="13"/>
  <c r="G443" i="13"/>
  <c r="E443" i="13"/>
  <c r="M442" i="13"/>
  <c r="K442" i="13"/>
  <c r="I442" i="13"/>
  <c r="G442" i="13"/>
  <c r="E442" i="13"/>
  <c r="M441" i="13"/>
  <c r="K441" i="13"/>
  <c r="I441" i="13"/>
  <c r="G441" i="13"/>
  <c r="E441" i="13"/>
  <c r="M440" i="13"/>
  <c r="K440" i="13"/>
  <c r="I440" i="13"/>
  <c r="G440" i="13"/>
  <c r="E440" i="13"/>
  <c r="M439" i="13"/>
  <c r="K439" i="13"/>
  <c r="I439" i="13"/>
  <c r="G439" i="13"/>
  <c r="E439" i="13"/>
  <c r="M438" i="13"/>
  <c r="K438" i="13"/>
  <c r="I438" i="13"/>
  <c r="G438" i="13"/>
  <c r="E438" i="13"/>
  <c r="M437" i="13"/>
  <c r="K437" i="13"/>
  <c r="I437" i="13"/>
  <c r="G437" i="13"/>
  <c r="E437" i="13"/>
  <c r="M436" i="13"/>
  <c r="K436" i="13"/>
  <c r="I436" i="13"/>
  <c r="G436" i="13"/>
  <c r="E436" i="13"/>
  <c r="M435" i="13"/>
  <c r="K435" i="13"/>
  <c r="I435" i="13"/>
  <c r="G435" i="13"/>
  <c r="E435" i="13"/>
  <c r="M434" i="13"/>
  <c r="K434" i="13"/>
  <c r="I434" i="13"/>
  <c r="G434" i="13"/>
  <c r="E434" i="13"/>
  <c r="M433" i="13"/>
  <c r="K433" i="13"/>
  <c r="I433" i="13"/>
  <c r="G433" i="13"/>
  <c r="E433" i="13"/>
  <c r="M432" i="13"/>
  <c r="K432" i="13"/>
  <c r="I432" i="13"/>
  <c r="G432" i="13"/>
  <c r="E432" i="13"/>
  <c r="M431" i="13"/>
  <c r="K431" i="13"/>
  <c r="I431" i="13"/>
  <c r="G431" i="13"/>
  <c r="E431" i="13"/>
  <c r="M430" i="13"/>
  <c r="K430" i="13"/>
  <c r="I430" i="13"/>
  <c r="G430" i="13"/>
  <c r="E430" i="13"/>
  <c r="M429" i="13"/>
  <c r="K429" i="13"/>
  <c r="I429" i="13"/>
  <c r="G429" i="13"/>
  <c r="E429" i="13"/>
  <c r="M428" i="13"/>
  <c r="K428" i="13"/>
  <c r="I428" i="13"/>
  <c r="G428" i="13"/>
  <c r="E428" i="13"/>
  <c r="M427" i="13"/>
  <c r="K427" i="13"/>
  <c r="I427" i="13"/>
  <c r="G427" i="13"/>
  <c r="E427" i="13"/>
  <c r="M426" i="13"/>
  <c r="K426" i="13"/>
  <c r="I426" i="13"/>
  <c r="G426" i="13"/>
  <c r="E426" i="13"/>
  <c r="M425" i="13"/>
  <c r="K425" i="13"/>
  <c r="I425" i="13"/>
  <c r="G425" i="13"/>
  <c r="E425" i="13"/>
  <c r="M424" i="13"/>
  <c r="K424" i="13"/>
  <c r="I424" i="13"/>
  <c r="G424" i="13"/>
  <c r="E424" i="13"/>
  <c r="M423" i="13"/>
  <c r="K423" i="13"/>
  <c r="I423" i="13"/>
  <c r="G423" i="13"/>
  <c r="E423" i="13"/>
  <c r="M422" i="13"/>
  <c r="K422" i="13"/>
  <c r="I422" i="13"/>
  <c r="G422" i="13"/>
  <c r="E422" i="13"/>
  <c r="M421" i="13"/>
  <c r="K421" i="13"/>
  <c r="I421" i="13"/>
  <c r="G421" i="13"/>
  <c r="E421" i="13"/>
  <c r="M420" i="13"/>
  <c r="K420" i="13"/>
  <c r="I420" i="13"/>
  <c r="G420" i="13"/>
  <c r="E420" i="13"/>
  <c r="M419" i="13"/>
  <c r="K419" i="13"/>
  <c r="I419" i="13"/>
  <c r="G419" i="13"/>
  <c r="E419" i="13"/>
  <c r="M418" i="13"/>
  <c r="K418" i="13"/>
  <c r="I418" i="13"/>
  <c r="G418" i="13"/>
  <c r="E418" i="13"/>
  <c r="M417" i="13"/>
  <c r="K417" i="13"/>
  <c r="I417" i="13"/>
  <c r="G417" i="13"/>
  <c r="E417" i="13"/>
  <c r="M416" i="13"/>
  <c r="K416" i="13"/>
  <c r="I416" i="13"/>
  <c r="G416" i="13"/>
  <c r="E416" i="13"/>
  <c r="M415" i="13"/>
  <c r="K415" i="13"/>
  <c r="I415" i="13"/>
  <c r="G415" i="13"/>
  <c r="E415" i="13"/>
  <c r="M414" i="13"/>
  <c r="K414" i="13"/>
  <c r="I414" i="13"/>
  <c r="G414" i="13"/>
  <c r="E414" i="13"/>
  <c r="M413" i="13"/>
  <c r="K413" i="13"/>
  <c r="I413" i="13"/>
  <c r="G413" i="13"/>
  <c r="E413" i="13"/>
  <c r="M412" i="13"/>
  <c r="K412" i="13"/>
  <c r="I412" i="13"/>
  <c r="G412" i="13"/>
  <c r="E412" i="13"/>
  <c r="M411" i="13"/>
  <c r="K411" i="13"/>
  <c r="I411" i="13"/>
  <c r="G411" i="13"/>
  <c r="E411" i="13"/>
  <c r="M410" i="13"/>
  <c r="K410" i="13"/>
  <c r="I410" i="13"/>
  <c r="G410" i="13"/>
  <c r="E410" i="13"/>
  <c r="M409" i="13"/>
  <c r="K409" i="13"/>
  <c r="I409" i="13"/>
  <c r="G409" i="13"/>
  <c r="E409" i="13"/>
  <c r="M408" i="13"/>
  <c r="K408" i="13"/>
  <c r="I408" i="13"/>
  <c r="G408" i="13"/>
  <c r="E408" i="13"/>
  <c r="M407" i="13"/>
  <c r="K407" i="13"/>
  <c r="I407" i="13"/>
  <c r="G407" i="13"/>
  <c r="E407" i="13"/>
  <c r="M406" i="13"/>
  <c r="K406" i="13"/>
  <c r="I406" i="13"/>
  <c r="G406" i="13"/>
  <c r="E406" i="13"/>
  <c r="M405" i="13"/>
  <c r="K405" i="13"/>
  <c r="I405" i="13"/>
  <c r="G405" i="13"/>
  <c r="E405" i="13"/>
  <c r="M404" i="13"/>
  <c r="K404" i="13"/>
  <c r="I404" i="13"/>
  <c r="G404" i="13"/>
  <c r="E404" i="13"/>
  <c r="M403" i="13"/>
  <c r="K403" i="13"/>
  <c r="I403" i="13"/>
  <c r="G403" i="13"/>
  <c r="E403" i="13"/>
  <c r="M402" i="13"/>
  <c r="K402" i="13"/>
  <c r="I402" i="13"/>
  <c r="G402" i="13"/>
  <c r="E402" i="13"/>
  <c r="M401" i="13"/>
  <c r="K401" i="13"/>
  <c r="I401" i="13"/>
  <c r="G401" i="13"/>
  <c r="E401" i="13"/>
  <c r="M400" i="13"/>
  <c r="K400" i="13"/>
  <c r="I400" i="13"/>
  <c r="G400" i="13"/>
  <c r="E400" i="13"/>
  <c r="M399" i="13"/>
  <c r="K399" i="13"/>
  <c r="I399" i="13"/>
  <c r="G399" i="13"/>
  <c r="E399" i="13"/>
  <c r="M398" i="13"/>
  <c r="K398" i="13"/>
  <c r="I398" i="13"/>
  <c r="G398" i="13"/>
  <c r="E398" i="13"/>
  <c r="M397" i="13"/>
  <c r="K397" i="13"/>
  <c r="I397" i="13"/>
  <c r="G397" i="13"/>
  <c r="E397" i="13"/>
  <c r="M396" i="13"/>
  <c r="K396" i="13"/>
  <c r="I396" i="13"/>
  <c r="G396" i="13"/>
  <c r="E396" i="13"/>
  <c r="M395" i="13"/>
  <c r="K395" i="13"/>
  <c r="I395" i="13"/>
  <c r="G395" i="13"/>
  <c r="E395" i="13"/>
  <c r="M394" i="13"/>
  <c r="K394" i="13"/>
  <c r="I394" i="13"/>
  <c r="G394" i="13"/>
  <c r="E394" i="13"/>
  <c r="M393" i="13"/>
  <c r="K393" i="13"/>
  <c r="I393" i="13"/>
  <c r="G393" i="13"/>
  <c r="E393" i="13"/>
  <c r="M392" i="13"/>
  <c r="K392" i="13"/>
  <c r="I392" i="13"/>
  <c r="G392" i="13"/>
  <c r="E392" i="13"/>
  <c r="M391" i="13"/>
  <c r="K391" i="13"/>
  <c r="I391" i="13"/>
  <c r="G391" i="13"/>
  <c r="E391" i="13"/>
  <c r="M390" i="13"/>
  <c r="K390" i="13"/>
  <c r="I390" i="13"/>
  <c r="G390" i="13"/>
  <c r="E390" i="13"/>
  <c r="M389" i="13"/>
  <c r="K389" i="13"/>
  <c r="I389" i="13"/>
  <c r="G389" i="13"/>
  <c r="E389" i="13"/>
  <c r="M388" i="13"/>
  <c r="K388" i="13"/>
  <c r="I388" i="13"/>
  <c r="G388" i="13"/>
  <c r="E388" i="13"/>
  <c r="M387" i="13"/>
  <c r="K387" i="13"/>
  <c r="I387" i="13"/>
  <c r="G387" i="13"/>
  <c r="E387" i="13"/>
  <c r="M386" i="13"/>
  <c r="K386" i="13"/>
  <c r="I386" i="13"/>
  <c r="G386" i="13"/>
  <c r="E386" i="13"/>
  <c r="M385" i="13"/>
  <c r="K385" i="13"/>
  <c r="I385" i="13"/>
  <c r="G385" i="13"/>
  <c r="E385" i="13"/>
  <c r="M384" i="13"/>
  <c r="K384" i="13"/>
  <c r="I384" i="13"/>
  <c r="G384" i="13"/>
  <c r="E384" i="13"/>
  <c r="M383" i="13"/>
  <c r="K383" i="13"/>
  <c r="I383" i="13"/>
  <c r="G383" i="13"/>
  <c r="E383" i="13"/>
  <c r="M382" i="13"/>
  <c r="K382" i="13"/>
  <c r="I382" i="13"/>
  <c r="G382" i="13"/>
  <c r="E382" i="13"/>
  <c r="M381" i="13"/>
  <c r="K381" i="13"/>
  <c r="I381" i="13"/>
  <c r="G381" i="13"/>
  <c r="E381" i="13"/>
  <c r="M380" i="13"/>
  <c r="K380" i="13"/>
  <c r="I380" i="13"/>
  <c r="G380" i="13"/>
  <c r="E380" i="13"/>
  <c r="M379" i="13"/>
  <c r="K379" i="13"/>
  <c r="I379" i="13"/>
  <c r="G379" i="13"/>
  <c r="E379" i="13"/>
  <c r="M378" i="13"/>
  <c r="K378" i="13"/>
  <c r="I378" i="13"/>
  <c r="G378" i="13"/>
  <c r="E378" i="13"/>
  <c r="M377" i="13"/>
  <c r="K377" i="13"/>
  <c r="I377" i="13"/>
  <c r="G377" i="13"/>
  <c r="E377" i="13"/>
  <c r="M376" i="13"/>
  <c r="K376" i="13"/>
  <c r="I376" i="13"/>
  <c r="G376" i="13"/>
  <c r="E376" i="13"/>
  <c r="M375" i="13"/>
  <c r="K375" i="13"/>
  <c r="I375" i="13"/>
  <c r="G375" i="13"/>
  <c r="E375" i="13"/>
  <c r="M374" i="13"/>
  <c r="K374" i="13"/>
  <c r="I374" i="13"/>
  <c r="G374" i="13"/>
  <c r="E374" i="13"/>
  <c r="M373" i="13"/>
  <c r="K373" i="13"/>
  <c r="I373" i="13"/>
  <c r="G373" i="13"/>
  <c r="E373" i="13"/>
  <c r="M372" i="13"/>
  <c r="K372" i="13"/>
  <c r="I372" i="13"/>
  <c r="G372" i="13"/>
  <c r="E372" i="13"/>
  <c r="M371" i="13"/>
  <c r="K371" i="13"/>
  <c r="I371" i="13"/>
  <c r="G371" i="13"/>
  <c r="E371" i="13"/>
  <c r="M370" i="13"/>
  <c r="K370" i="13"/>
  <c r="I370" i="13"/>
  <c r="G370" i="13"/>
  <c r="E370" i="13"/>
  <c r="M369" i="13"/>
  <c r="K369" i="13"/>
  <c r="I369" i="13"/>
  <c r="G369" i="13"/>
  <c r="E369" i="13"/>
  <c r="M368" i="13"/>
  <c r="K368" i="13"/>
  <c r="I368" i="13"/>
  <c r="G368" i="13"/>
  <c r="E368" i="13"/>
  <c r="M367" i="13"/>
  <c r="K367" i="13"/>
  <c r="I367" i="13"/>
  <c r="G367" i="13"/>
  <c r="E367" i="13"/>
  <c r="M366" i="13"/>
  <c r="K366" i="13"/>
  <c r="I366" i="13"/>
  <c r="G366" i="13"/>
  <c r="E366" i="13"/>
  <c r="M365" i="13"/>
  <c r="K365" i="13"/>
  <c r="I365" i="13"/>
  <c r="G365" i="13"/>
  <c r="E365" i="13"/>
  <c r="M364" i="13"/>
  <c r="K364" i="13"/>
  <c r="I364" i="13"/>
  <c r="G364" i="13"/>
  <c r="E364" i="13"/>
  <c r="M363" i="13"/>
  <c r="K363" i="13"/>
  <c r="I363" i="13"/>
  <c r="G363" i="13"/>
  <c r="E363" i="13"/>
  <c r="M362" i="13"/>
  <c r="K362" i="13"/>
  <c r="I362" i="13"/>
  <c r="G362" i="13"/>
  <c r="E362" i="13"/>
  <c r="M361" i="13"/>
  <c r="K361" i="13"/>
  <c r="I361" i="13"/>
  <c r="G361" i="13"/>
  <c r="E361" i="13"/>
  <c r="M360" i="13"/>
  <c r="K360" i="13"/>
  <c r="I360" i="13"/>
  <c r="G360" i="13"/>
  <c r="E360" i="13"/>
  <c r="M359" i="13"/>
  <c r="K359" i="13"/>
  <c r="I359" i="13"/>
  <c r="G359" i="13"/>
  <c r="E359" i="13"/>
  <c r="M358" i="13"/>
  <c r="K358" i="13"/>
  <c r="I358" i="13"/>
  <c r="G358" i="13"/>
  <c r="E358" i="13"/>
  <c r="M357" i="13"/>
  <c r="K357" i="13"/>
  <c r="I357" i="13"/>
  <c r="G357" i="13"/>
  <c r="E357" i="13"/>
  <c r="M356" i="13"/>
  <c r="K356" i="13"/>
  <c r="I356" i="13"/>
  <c r="G356" i="13"/>
  <c r="E356" i="13"/>
  <c r="M355" i="13"/>
  <c r="K355" i="13"/>
  <c r="I355" i="13"/>
  <c r="G355" i="13"/>
  <c r="E355" i="13"/>
  <c r="M354" i="13"/>
  <c r="K354" i="13"/>
  <c r="I354" i="13"/>
  <c r="G354" i="13"/>
  <c r="E354" i="13"/>
  <c r="M353" i="13"/>
  <c r="K353" i="13"/>
  <c r="I353" i="13"/>
  <c r="G353" i="13"/>
  <c r="E353" i="13"/>
  <c r="M352" i="13"/>
  <c r="K352" i="13"/>
  <c r="I352" i="13"/>
  <c r="G352" i="13"/>
  <c r="E352" i="13"/>
  <c r="M351" i="13"/>
  <c r="K351" i="13"/>
  <c r="I351" i="13"/>
  <c r="G351" i="13"/>
  <c r="E351" i="13"/>
  <c r="M350" i="13"/>
  <c r="K350" i="13"/>
  <c r="I350" i="13"/>
  <c r="G350" i="13"/>
  <c r="E350" i="13"/>
  <c r="M349" i="13"/>
  <c r="K349" i="13"/>
  <c r="I349" i="13"/>
  <c r="G349" i="13"/>
  <c r="E349" i="13"/>
  <c r="M348" i="13"/>
  <c r="K348" i="13"/>
  <c r="I348" i="13"/>
  <c r="G348" i="13"/>
  <c r="E348" i="13"/>
  <c r="M347" i="13"/>
  <c r="K347" i="13"/>
  <c r="I347" i="13"/>
  <c r="G347" i="13"/>
  <c r="E347" i="13"/>
  <c r="M346" i="13"/>
  <c r="K346" i="13"/>
  <c r="I346" i="13"/>
  <c r="G346" i="13"/>
  <c r="E346" i="13"/>
  <c r="M345" i="13"/>
  <c r="K345" i="13"/>
  <c r="I345" i="13"/>
  <c r="G345" i="13"/>
  <c r="E345" i="13"/>
  <c r="M344" i="13"/>
  <c r="K344" i="13"/>
  <c r="I344" i="13"/>
  <c r="G344" i="13"/>
  <c r="E344" i="13"/>
  <c r="M343" i="13"/>
  <c r="K343" i="13"/>
  <c r="I343" i="13"/>
  <c r="G343" i="13"/>
  <c r="E343" i="13"/>
  <c r="M342" i="13"/>
  <c r="K342" i="13"/>
  <c r="I342" i="13"/>
  <c r="G342" i="13"/>
  <c r="E342" i="13"/>
  <c r="M341" i="13"/>
  <c r="K341" i="13"/>
  <c r="I341" i="13"/>
  <c r="G341" i="13"/>
  <c r="E341" i="13"/>
  <c r="M340" i="13"/>
  <c r="K340" i="13"/>
  <c r="I340" i="13"/>
  <c r="G340" i="13"/>
  <c r="E340" i="13"/>
  <c r="M339" i="13"/>
  <c r="K339" i="13"/>
  <c r="I339" i="13"/>
  <c r="G339" i="13"/>
  <c r="E339" i="13"/>
  <c r="M338" i="13"/>
  <c r="K338" i="13"/>
  <c r="I338" i="13"/>
  <c r="G338" i="13"/>
  <c r="E338" i="13"/>
  <c r="M337" i="13"/>
  <c r="K337" i="13"/>
  <c r="I337" i="13"/>
  <c r="G337" i="13"/>
  <c r="E337" i="13"/>
  <c r="M336" i="13"/>
  <c r="K336" i="13"/>
  <c r="I336" i="13"/>
  <c r="G336" i="13"/>
  <c r="E336" i="13"/>
  <c r="M335" i="13"/>
  <c r="K335" i="13"/>
  <c r="I335" i="13"/>
  <c r="G335" i="13"/>
  <c r="E335" i="13"/>
  <c r="M334" i="13"/>
  <c r="K334" i="13"/>
  <c r="I334" i="13"/>
  <c r="G334" i="13"/>
  <c r="E334" i="13"/>
  <c r="M333" i="13"/>
  <c r="K333" i="13"/>
  <c r="I333" i="13"/>
  <c r="G333" i="13"/>
  <c r="E333" i="13"/>
  <c r="M332" i="13"/>
  <c r="K332" i="13"/>
  <c r="I332" i="13"/>
  <c r="G332" i="13"/>
  <c r="E332" i="13"/>
  <c r="M331" i="13"/>
  <c r="K331" i="13"/>
  <c r="I331" i="13"/>
  <c r="G331" i="13"/>
  <c r="E331" i="13"/>
  <c r="M330" i="13"/>
  <c r="K330" i="13"/>
  <c r="I330" i="13"/>
  <c r="G330" i="13"/>
  <c r="E330" i="13"/>
  <c r="M329" i="13"/>
  <c r="K329" i="13"/>
  <c r="I329" i="13"/>
  <c r="G329" i="13"/>
  <c r="E329" i="13"/>
  <c r="M328" i="13"/>
  <c r="K328" i="13"/>
  <c r="I328" i="13"/>
  <c r="G328" i="13"/>
  <c r="E328" i="13"/>
  <c r="M327" i="13"/>
  <c r="K327" i="13"/>
  <c r="I327" i="13"/>
  <c r="G327" i="13"/>
  <c r="E327" i="13"/>
  <c r="M326" i="13"/>
  <c r="K326" i="13"/>
  <c r="I326" i="13"/>
  <c r="G326" i="13"/>
  <c r="E326" i="13"/>
  <c r="M325" i="13"/>
  <c r="K325" i="13"/>
  <c r="I325" i="13"/>
  <c r="G325" i="13"/>
  <c r="E325" i="13"/>
  <c r="M324" i="13"/>
  <c r="K324" i="13"/>
  <c r="I324" i="13"/>
  <c r="G324" i="13"/>
  <c r="E324" i="13"/>
  <c r="M323" i="13"/>
  <c r="K323" i="13"/>
  <c r="I323" i="13"/>
  <c r="G323" i="13"/>
  <c r="E323" i="13"/>
  <c r="M322" i="13"/>
  <c r="K322" i="13"/>
  <c r="I322" i="13"/>
  <c r="G322" i="13"/>
  <c r="E322" i="13"/>
  <c r="M321" i="13"/>
  <c r="K321" i="13"/>
  <c r="I321" i="13"/>
  <c r="G321" i="13"/>
  <c r="E321" i="13"/>
  <c r="M320" i="13"/>
  <c r="K320" i="13"/>
  <c r="I320" i="13"/>
  <c r="G320" i="13"/>
  <c r="E320" i="13"/>
  <c r="M319" i="13"/>
  <c r="K319" i="13"/>
  <c r="I319" i="13"/>
  <c r="G319" i="13"/>
  <c r="E319" i="13"/>
  <c r="M318" i="13"/>
  <c r="K318" i="13"/>
  <c r="I318" i="13"/>
  <c r="G318" i="13"/>
  <c r="E318" i="13"/>
  <c r="M317" i="13"/>
  <c r="K317" i="13"/>
  <c r="I317" i="13"/>
  <c r="G317" i="13"/>
  <c r="E317" i="13"/>
  <c r="M316" i="13"/>
  <c r="K316" i="13"/>
  <c r="I316" i="13"/>
  <c r="G316" i="13"/>
  <c r="E316" i="13"/>
  <c r="M315" i="13"/>
  <c r="K315" i="13"/>
  <c r="I315" i="13"/>
  <c r="G315" i="13"/>
  <c r="E315" i="13"/>
  <c r="M314" i="13"/>
  <c r="K314" i="13"/>
  <c r="I314" i="13"/>
  <c r="G314" i="13"/>
  <c r="E314" i="13"/>
  <c r="M313" i="13"/>
  <c r="K313" i="13"/>
  <c r="I313" i="13"/>
  <c r="G313" i="13"/>
  <c r="E313" i="13"/>
  <c r="M312" i="13"/>
  <c r="K312" i="13"/>
  <c r="I312" i="13"/>
  <c r="G312" i="13"/>
  <c r="E312" i="13"/>
  <c r="M311" i="13"/>
  <c r="K311" i="13"/>
  <c r="I311" i="13"/>
  <c r="G311" i="13"/>
  <c r="E311" i="13"/>
  <c r="M310" i="13"/>
  <c r="K310" i="13"/>
  <c r="I310" i="13"/>
  <c r="G310" i="13"/>
  <c r="E310" i="13"/>
  <c r="M309" i="13"/>
  <c r="K309" i="13"/>
  <c r="I309" i="13"/>
  <c r="G309" i="13"/>
  <c r="E309" i="13"/>
  <c r="M308" i="13"/>
  <c r="K308" i="13"/>
  <c r="I308" i="13"/>
  <c r="G308" i="13"/>
  <c r="E308" i="13"/>
  <c r="M307" i="13"/>
  <c r="K307" i="13"/>
  <c r="I307" i="13"/>
  <c r="G307" i="13"/>
  <c r="E307" i="13"/>
  <c r="M306" i="13"/>
  <c r="K306" i="13"/>
  <c r="I306" i="13"/>
  <c r="G306" i="13"/>
  <c r="E306" i="13"/>
  <c r="M305" i="13"/>
  <c r="K305" i="13"/>
  <c r="I305" i="13"/>
  <c r="G305" i="13"/>
  <c r="E305" i="13"/>
  <c r="M304" i="13"/>
  <c r="K304" i="13"/>
  <c r="I304" i="13"/>
  <c r="G304" i="13"/>
  <c r="E304" i="13"/>
  <c r="M303" i="13"/>
  <c r="K303" i="13"/>
  <c r="I303" i="13"/>
  <c r="G303" i="13"/>
  <c r="E303" i="13"/>
  <c r="M302" i="13"/>
  <c r="K302" i="13"/>
  <c r="I302" i="13"/>
  <c r="G302" i="13"/>
  <c r="E302" i="13"/>
  <c r="M301" i="13"/>
  <c r="K301" i="13"/>
  <c r="I301" i="13"/>
  <c r="G301" i="13"/>
  <c r="E301" i="13"/>
  <c r="M300" i="13"/>
  <c r="K300" i="13"/>
  <c r="I300" i="13"/>
  <c r="G300" i="13"/>
  <c r="E300" i="13"/>
  <c r="M299" i="13"/>
  <c r="K299" i="13"/>
  <c r="I299" i="13"/>
  <c r="G299" i="13"/>
  <c r="E299" i="13"/>
  <c r="M298" i="13"/>
  <c r="K298" i="13"/>
  <c r="I298" i="13"/>
  <c r="G298" i="13"/>
  <c r="E298" i="13"/>
  <c r="M297" i="13"/>
  <c r="K297" i="13"/>
  <c r="I297" i="13"/>
  <c r="G297" i="13"/>
  <c r="E297" i="13"/>
  <c r="M296" i="13"/>
  <c r="K296" i="13"/>
  <c r="I296" i="13"/>
  <c r="G296" i="13"/>
  <c r="E296" i="13"/>
  <c r="M295" i="13"/>
  <c r="K295" i="13"/>
  <c r="I295" i="13"/>
  <c r="G295" i="13"/>
  <c r="E295" i="13"/>
  <c r="M294" i="13"/>
  <c r="K294" i="13"/>
  <c r="I294" i="13"/>
  <c r="G294" i="13"/>
  <c r="E294" i="13"/>
  <c r="M293" i="13"/>
  <c r="K293" i="13"/>
  <c r="I293" i="13"/>
  <c r="G293" i="13"/>
  <c r="E293" i="13"/>
  <c r="M292" i="13"/>
  <c r="K292" i="13"/>
  <c r="I292" i="13"/>
  <c r="G292" i="13"/>
  <c r="E292" i="13"/>
  <c r="M291" i="13"/>
  <c r="K291" i="13"/>
  <c r="I291" i="13"/>
  <c r="G291" i="13"/>
  <c r="E291" i="13"/>
  <c r="M290" i="13"/>
  <c r="K290" i="13"/>
  <c r="I290" i="13"/>
  <c r="G290" i="13"/>
  <c r="E290" i="13"/>
  <c r="M289" i="13"/>
  <c r="K289" i="13"/>
  <c r="I289" i="13"/>
  <c r="G289" i="13"/>
  <c r="E289" i="13"/>
  <c r="M288" i="13"/>
  <c r="K288" i="13"/>
  <c r="I288" i="13"/>
  <c r="G288" i="13"/>
  <c r="E288" i="13"/>
  <c r="M287" i="13"/>
  <c r="K287" i="13"/>
  <c r="I287" i="13"/>
  <c r="G287" i="13"/>
  <c r="E287" i="13"/>
  <c r="M286" i="13"/>
  <c r="K286" i="13"/>
  <c r="I286" i="13"/>
  <c r="G286" i="13"/>
  <c r="E286" i="13"/>
  <c r="M285" i="13"/>
  <c r="K285" i="13"/>
  <c r="I285" i="13"/>
  <c r="G285" i="13"/>
  <c r="E285" i="13"/>
  <c r="M284" i="13"/>
  <c r="K284" i="13"/>
  <c r="I284" i="13"/>
  <c r="G284" i="13"/>
  <c r="E284" i="13"/>
  <c r="M283" i="13"/>
  <c r="K283" i="13"/>
  <c r="I283" i="13"/>
  <c r="G283" i="13"/>
  <c r="E283" i="13"/>
  <c r="M282" i="13"/>
  <c r="K282" i="13"/>
  <c r="I282" i="13"/>
  <c r="G282" i="13"/>
  <c r="E282" i="13"/>
  <c r="M281" i="13"/>
  <c r="K281" i="13"/>
  <c r="I281" i="13"/>
  <c r="G281" i="13"/>
  <c r="E281" i="13"/>
  <c r="M280" i="13"/>
  <c r="K280" i="13"/>
  <c r="I280" i="13"/>
  <c r="G280" i="13"/>
  <c r="E280" i="13"/>
  <c r="M279" i="13"/>
  <c r="K279" i="13"/>
  <c r="I279" i="13"/>
  <c r="G279" i="13"/>
  <c r="E279" i="13"/>
  <c r="M278" i="13"/>
  <c r="K278" i="13"/>
  <c r="I278" i="13"/>
  <c r="G278" i="13"/>
  <c r="E278" i="13"/>
  <c r="M277" i="13"/>
  <c r="K277" i="13"/>
  <c r="I277" i="13"/>
  <c r="G277" i="13"/>
  <c r="E277" i="13"/>
  <c r="M276" i="13"/>
  <c r="K276" i="13"/>
  <c r="I276" i="13"/>
  <c r="G276" i="13"/>
  <c r="E276" i="13"/>
  <c r="M275" i="13"/>
  <c r="K275" i="13"/>
  <c r="I275" i="13"/>
  <c r="G275" i="13"/>
  <c r="E275" i="13"/>
  <c r="M274" i="13"/>
  <c r="K274" i="13"/>
  <c r="I274" i="13"/>
  <c r="G274" i="13"/>
  <c r="E274" i="13"/>
  <c r="M273" i="13"/>
  <c r="K273" i="13"/>
  <c r="I273" i="13"/>
  <c r="G273" i="13"/>
  <c r="E273" i="13"/>
  <c r="M272" i="13"/>
  <c r="K272" i="13"/>
  <c r="I272" i="13"/>
  <c r="G272" i="13"/>
  <c r="E272" i="13"/>
  <c r="M271" i="13"/>
  <c r="K271" i="13"/>
  <c r="I271" i="13"/>
  <c r="G271" i="13"/>
  <c r="E271" i="13"/>
  <c r="M270" i="13"/>
  <c r="K270" i="13"/>
  <c r="I270" i="13"/>
  <c r="G270" i="13"/>
  <c r="E270" i="13"/>
  <c r="M269" i="13"/>
  <c r="K269" i="13"/>
  <c r="I269" i="13"/>
  <c r="G269" i="13"/>
  <c r="E269" i="13"/>
  <c r="M268" i="13"/>
  <c r="K268" i="13"/>
  <c r="I268" i="13"/>
  <c r="G268" i="13"/>
  <c r="E268" i="13"/>
  <c r="M267" i="13"/>
  <c r="K267" i="13"/>
  <c r="I267" i="13"/>
  <c r="G267" i="13"/>
  <c r="E267" i="13"/>
  <c r="M266" i="13"/>
  <c r="K266" i="13"/>
  <c r="I266" i="13"/>
  <c r="G266" i="13"/>
  <c r="E266" i="13"/>
  <c r="M265" i="13"/>
  <c r="K265" i="13"/>
  <c r="I265" i="13"/>
  <c r="G265" i="13"/>
  <c r="E265" i="13"/>
  <c r="M264" i="13"/>
  <c r="K264" i="13"/>
  <c r="I264" i="13"/>
  <c r="G264" i="13"/>
  <c r="E264" i="13"/>
  <c r="M263" i="13"/>
  <c r="K263" i="13"/>
  <c r="I263" i="13"/>
  <c r="G263" i="13"/>
  <c r="E263" i="13"/>
  <c r="M262" i="13"/>
  <c r="K262" i="13"/>
  <c r="I262" i="13"/>
  <c r="G262" i="13"/>
  <c r="E262" i="13"/>
  <c r="M261" i="13"/>
  <c r="K261" i="13"/>
  <c r="I261" i="13"/>
  <c r="G261" i="13"/>
  <c r="E261" i="13"/>
  <c r="M260" i="13"/>
  <c r="K260" i="13"/>
  <c r="I260" i="13"/>
  <c r="G260" i="13"/>
  <c r="E260" i="13"/>
  <c r="M259" i="13"/>
  <c r="K259" i="13"/>
  <c r="I259" i="13"/>
  <c r="G259" i="13"/>
  <c r="E259" i="13"/>
  <c r="M258" i="13"/>
  <c r="K258" i="13"/>
  <c r="I258" i="13"/>
  <c r="G258" i="13"/>
  <c r="E258" i="13"/>
  <c r="M257" i="13"/>
  <c r="K257" i="13"/>
  <c r="I257" i="13"/>
  <c r="G257" i="13"/>
  <c r="E257" i="13"/>
  <c r="M256" i="13"/>
  <c r="K256" i="13"/>
  <c r="I256" i="13"/>
  <c r="G256" i="13"/>
  <c r="E256" i="13"/>
  <c r="M255" i="13"/>
  <c r="K255" i="13"/>
  <c r="I255" i="13"/>
  <c r="G255" i="13"/>
  <c r="E255" i="13"/>
  <c r="M254" i="13"/>
  <c r="K254" i="13"/>
  <c r="I254" i="13"/>
  <c r="G254" i="13"/>
  <c r="E254" i="13"/>
  <c r="M253" i="13"/>
  <c r="K253" i="13"/>
  <c r="I253" i="13"/>
  <c r="G253" i="13"/>
  <c r="E253" i="13"/>
  <c r="M252" i="13"/>
  <c r="K252" i="13"/>
  <c r="I252" i="13"/>
  <c r="G252" i="13"/>
  <c r="E252" i="13"/>
  <c r="M251" i="13"/>
  <c r="K251" i="13"/>
  <c r="I251" i="13"/>
  <c r="G251" i="13"/>
  <c r="E251" i="13"/>
  <c r="M250" i="13"/>
  <c r="K250" i="13"/>
  <c r="I250" i="13"/>
  <c r="G250" i="13"/>
  <c r="E250" i="13"/>
  <c r="M249" i="13"/>
  <c r="K249" i="13"/>
  <c r="I249" i="13"/>
  <c r="G249" i="13"/>
  <c r="E249" i="13"/>
  <c r="M248" i="13"/>
  <c r="K248" i="13"/>
  <c r="I248" i="13"/>
  <c r="G248" i="13"/>
  <c r="E248" i="13"/>
  <c r="M247" i="13"/>
  <c r="K247" i="13"/>
  <c r="I247" i="13"/>
  <c r="G247" i="13"/>
  <c r="E247" i="13"/>
  <c r="M246" i="13"/>
  <c r="K246" i="13"/>
  <c r="I246" i="13"/>
  <c r="G246" i="13"/>
  <c r="E246" i="13"/>
  <c r="M245" i="13"/>
  <c r="K245" i="13"/>
  <c r="I245" i="13"/>
  <c r="G245" i="13"/>
  <c r="E245" i="13"/>
  <c r="M244" i="13"/>
  <c r="K244" i="13"/>
  <c r="I244" i="13"/>
  <c r="G244" i="13"/>
  <c r="E244" i="13"/>
  <c r="M243" i="13"/>
  <c r="K243" i="13"/>
  <c r="I243" i="13"/>
  <c r="G243" i="13"/>
  <c r="E243" i="13"/>
  <c r="M242" i="13"/>
  <c r="K242" i="13"/>
  <c r="I242" i="13"/>
  <c r="G242" i="13"/>
  <c r="E242" i="13"/>
  <c r="M241" i="13"/>
  <c r="K241" i="13"/>
  <c r="I241" i="13"/>
  <c r="G241" i="13"/>
  <c r="E241" i="13"/>
  <c r="M240" i="13"/>
  <c r="K240" i="13"/>
  <c r="I240" i="13"/>
  <c r="G240" i="13"/>
  <c r="E240" i="13"/>
  <c r="M239" i="13"/>
  <c r="K239" i="13"/>
  <c r="I239" i="13"/>
  <c r="G239" i="13"/>
  <c r="E239" i="13"/>
  <c r="M238" i="13"/>
  <c r="K238" i="13"/>
  <c r="I238" i="13"/>
  <c r="G238" i="13"/>
  <c r="E238" i="13"/>
  <c r="M237" i="13"/>
  <c r="K237" i="13"/>
  <c r="I237" i="13"/>
  <c r="G237" i="13"/>
  <c r="E237" i="13"/>
  <c r="M236" i="13"/>
  <c r="K236" i="13"/>
  <c r="I236" i="13"/>
  <c r="G236" i="13"/>
  <c r="E236" i="13"/>
  <c r="M235" i="13"/>
  <c r="K235" i="13"/>
  <c r="I235" i="13"/>
  <c r="G235" i="13"/>
  <c r="E235" i="13"/>
  <c r="M234" i="13"/>
  <c r="K234" i="13"/>
  <c r="I234" i="13"/>
  <c r="G234" i="13"/>
  <c r="E234" i="13"/>
  <c r="M233" i="13"/>
  <c r="K233" i="13"/>
  <c r="I233" i="13"/>
  <c r="G233" i="13"/>
  <c r="E233" i="13"/>
  <c r="M232" i="13"/>
  <c r="K232" i="13"/>
  <c r="I232" i="13"/>
  <c r="G232" i="13"/>
  <c r="E232" i="13"/>
  <c r="M231" i="13"/>
  <c r="K231" i="13"/>
  <c r="I231" i="13"/>
  <c r="G231" i="13"/>
  <c r="E231" i="13"/>
  <c r="M230" i="13"/>
  <c r="K230" i="13"/>
  <c r="I230" i="13"/>
  <c r="G230" i="13"/>
  <c r="E230" i="13"/>
  <c r="M229" i="13"/>
  <c r="K229" i="13"/>
  <c r="I229" i="13"/>
  <c r="G229" i="13"/>
  <c r="E229" i="13"/>
  <c r="M228" i="13"/>
  <c r="K228" i="13"/>
  <c r="I228" i="13"/>
  <c r="G228" i="13"/>
  <c r="E228" i="13"/>
  <c r="M227" i="13"/>
  <c r="K227" i="13"/>
  <c r="I227" i="13"/>
  <c r="G227" i="13"/>
  <c r="E227" i="13"/>
  <c r="M226" i="13"/>
  <c r="K226" i="13"/>
  <c r="I226" i="13"/>
  <c r="G226" i="13"/>
  <c r="E226" i="13"/>
  <c r="M225" i="13"/>
  <c r="K225" i="13"/>
  <c r="I225" i="13"/>
  <c r="G225" i="13"/>
  <c r="E225" i="13"/>
  <c r="M224" i="13"/>
  <c r="K224" i="13"/>
  <c r="I224" i="13"/>
  <c r="G224" i="13"/>
  <c r="E224" i="13"/>
  <c r="M223" i="13"/>
  <c r="K223" i="13"/>
  <c r="I223" i="13"/>
  <c r="G223" i="13"/>
  <c r="E223" i="13"/>
  <c r="M222" i="13"/>
  <c r="K222" i="13"/>
  <c r="I222" i="13"/>
  <c r="G222" i="13"/>
  <c r="E222" i="13"/>
  <c r="M221" i="13"/>
  <c r="K221" i="13"/>
  <c r="I221" i="13"/>
  <c r="G221" i="13"/>
  <c r="E221" i="13"/>
  <c r="M220" i="13"/>
  <c r="K220" i="13"/>
  <c r="I220" i="13"/>
  <c r="G220" i="13"/>
  <c r="E220" i="13"/>
  <c r="M219" i="13"/>
  <c r="K219" i="13"/>
  <c r="I219" i="13"/>
  <c r="G219" i="13"/>
  <c r="E219" i="13"/>
  <c r="M218" i="13"/>
  <c r="K218" i="13"/>
  <c r="I218" i="13"/>
  <c r="G218" i="13"/>
  <c r="E218" i="13"/>
  <c r="M217" i="13"/>
  <c r="K217" i="13"/>
  <c r="I217" i="13"/>
  <c r="G217" i="13"/>
  <c r="E217" i="13"/>
  <c r="M216" i="13"/>
  <c r="K216" i="13"/>
  <c r="I216" i="13"/>
  <c r="G216" i="13"/>
  <c r="E216" i="13"/>
  <c r="M215" i="13"/>
  <c r="K215" i="13"/>
  <c r="I215" i="13"/>
  <c r="G215" i="13"/>
  <c r="E215" i="13"/>
  <c r="M214" i="13"/>
  <c r="K214" i="13"/>
  <c r="I214" i="13"/>
  <c r="G214" i="13"/>
  <c r="E214" i="13"/>
  <c r="M213" i="13"/>
  <c r="K213" i="13"/>
  <c r="I213" i="13"/>
  <c r="G213" i="13"/>
  <c r="E213" i="13"/>
  <c r="M212" i="13"/>
  <c r="K212" i="13"/>
  <c r="I212" i="13"/>
  <c r="G212" i="13"/>
  <c r="E212" i="13"/>
  <c r="M211" i="13"/>
  <c r="K211" i="13"/>
  <c r="I211" i="13"/>
  <c r="G211" i="13"/>
  <c r="E211" i="13"/>
  <c r="M210" i="13"/>
  <c r="K210" i="13"/>
  <c r="I210" i="13"/>
  <c r="G210" i="13"/>
  <c r="E210" i="13"/>
  <c r="M209" i="13"/>
  <c r="K209" i="13"/>
  <c r="I209" i="13"/>
  <c r="G209" i="13"/>
  <c r="E209" i="13"/>
  <c r="M208" i="13"/>
  <c r="K208" i="13"/>
  <c r="I208" i="13"/>
  <c r="G208" i="13"/>
  <c r="E208" i="13"/>
  <c r="M207" i="13"/>
  <c r="K207" i="13"/>
  <c r="I207" i="13"/>
  <c r="G207" i="13"/>
  <c r="E207" i="13"/>
  <c r="M206" i="13"/>
  <c r="K206" i="13"/>
  <c r="I206" i="13"/>
  <c r="G206" i="13"/>
  <c r="E206" i="13"/>
  <c r="M205" i="13"/>
  <c r="K205" i="13"/>
  <c r="I205" i="13"/>
  <c r="G205" i="13"/>
  <c r="E205" i="13"/>
  <c r="M204" i="13"/>
  <c r="K204" i="13"/>
  <c r="I204" i="13"/>
  <c r="G204" i="13"/>
  <c r="E204" i="13"/>
  <c r="M203" i="13"/>
  <c r="K203" i="13"/>
  <c r="I203" i="13"/>
  <c r="G203" i="13"/>
  <c r="E203" i="13"/>
  <c r="M202" i="13"/>
  <c r="K202" i="13"/>
  <c r="I202" i="13"/>
  <c r="G202" i="13"/>
  <c r="E202" i="13"/>
  <c r="M201" i="13"/>
  <c r="K201" i="13"/>
  <c r="I201" i="13"/>
  <c r="G201" i="13"/>
  <c r="E201" i="13"/>
  <c r="M200" i="13"/>
  <c r="K200" i="13"/>
  <c r="I200" i="13"/>
  <c r="G200" i="13"/>
  <c r="E200" i="13"/>
  <c r="M199" i="13"/>
  <c r="K199" i="13"/>
  <c r="I199" i="13"/>
  <c r="G199" i="13"/>
  <c r="E199" i="13"/>
  <c r="M198" i="13"/>
  <c r="K198" i="13"/>
  <c r="I198" i="13"/>
  <c r="G198" i="13"/>
  <c r="E198" i="13"/>
  <c r="M197" i="13"/>
  <c r="K197" i="13"/>
  <c r="I197" i="13"/>
  <c r="G197" i="13"/>
  <c r="E197" i="13"/>
  <c r="M196" i="13"/>
  <c r="K196" i="13"/>
  <c r="I196" i="13"/>
  <c r="G196" i="13"/>
  <c r="E196" i="13"/>
  <c r="M195" i="13"/>
  <c r="K195" i="13"/>
  <c r="I195" i="13"/>
  <c r="G195" i="13"/>
  <c r="E195" i="13"/>
  <c r="M194" i="13"/>
  <c r="K194" i="13"/>
  <c r="I194" i="13"/>
  <c r="G194" i="13"/>
  <c r="E194" i="13"/>
  <c r="M193" i="13"/>
  <c r="K193" i="13"/>
  <c r="I193" i="13"/>
  <c r="G193" i="13"/>
  <c r="E193" i="13"/>
  <c r="M192" i="13"/>
  <c r="K192" i="13"/>
  <c r="I192" i="13"/>
  <c r="G192" i="13"/>
  <c r="E192" i="13"/>
  <c r="M191" i="13"/>
  <c r="K191" i="13"/>
  <c r="I191" i="13"/>
  <c r="G191" i="13"/>
  <c r="E191" i="13"/>
  <c r="M190" i="13"/>
  <c r="K190" i="13"/>
  <c r="I190" i="13"/>
  <c r="G190" i="13"/>
  <c r="E190" i="13"/>
  <c r="M189" i="13"/>
  <c r="K189" i="13"/>
  <c r="I189" i="13"/>
  <c r="G189" i="13"/>
  <c r="E189" i="13"/>
  <c r="M188" i="13"/>
  <c r="K188" i="13"/>
  <c r="I188" i="13"/>
  <c r="G188" i="13"/>
  <c r="E188" i="13"/>
  <c r="M187" i="13"/>
  <c r="K187" i="13"/>
  <c r="I187" i="13"/>
  <c r="G187" i="13"/>
  <c r="E187" i="13"/>
  <c r="M186" i="13"/>
  <c r="K186" i="13"/>
  <c r="I186" i="13"/>
  <c r="G186" i="13"/>
  <c r="E186" i="13"/>
  <c r="M185" i="13"/>
  <c r="K185" i="13"/>
  <c r="I185" i="13"/>
  <c r="G185" i="13"/>
  <c r="E185" i="13"/>
  <c r="M184" i="13"/>
  <c r="K184" i="13"/>
  <c r="I184" i="13"/>
  <c r="G184" i="13"/>
  <c r="E184" i="13"/>
  <c r="M183" i="13"/>
  <c r="K183" i="13"/>
  <c r="I183" i="13"/>
  <c r="G183" i="13"/>
  <c r="E183" i="13"/>
  <c r="M182" i="13"/>
  <c r="K182" i="13"/>
  <c r="I182" i="13"/>
  <c r="G182" i="13"/>
  <c r="E182" i="13"/>
  <c r="M181" i="13"/>
  <c r="K181" i="13"/>
  <c r="I181" i="13"/>
  <c r="G181" i="13"/>
  <c r="E181" i="13"/>
  <c r="M180" i="13"/>
  <c r="K180" i="13"/>
  <c r="I180" i="13"/>
  <c r="G180" i="13"/>
  <c r="E180" i="13"/>
  <c r="M179" i="13"/>
  <c r="K179" i="13"/>
  <c r="I179" i="13"/>
  <c r="G179" i="13"/>
  <c r="E179" i="13"/>
  <c r="M178" i="13"/>
  <c r="K178" i="13"/>
  <c r="I178" i="13"/>
  <c r="G178" i="13"/>
  <c r="E178" i="13"/>
  <c r="M177" i="13"/>
  <c r="K177" i="13"/>
  <c r="I177" i="13"/>
  <c r="G177" i="13"/>
  <c r="E177" i="13"/>
  <c r="M176" i="13"/>
  <c r="K176" i="13"/>
  <c r="I176" i="13"/>
  <c r="G176" i="13"/>
  <c r="E176" i="13"/>
  <c r="M175" i="13"/>
  <c r="K175" i="13"/>
  <c r="I175" i="13"/>
  <c r="G175" i="13"/>
  <c r="E175" i="13"/>
  <c r="M174" i="13"/>
  <c r="K174" i="13"/>
  <c r="I174" i="13"/>
  <c r="G174" i="13"/>
  <c r="E174" i="13"/>
  <c r="M173" i="13"/>
  <c r="K173" i="13"/>
  <c r="I173" i="13"/>
  <c r="G173" i="13"/>
  <c r="E173" i="13"/>
  <c r="M172" i="13"/>
  <c r="K172" i="13"/>
  <c r="I172" i="13"/>
  <c r="G172" i="13"/>
  <c r="E172" i="13"/>
  <c r="M171" i="13"/>
  <c r="K171" i="13"/>
  <c r="I171" i="13"/>
  <c r="G171" i="13"/>
  <c r="E171" i="13"/>
  <c r="M170" i="13"/>
  <c r="K170" i="13"/>
  <c r="I170" i="13"/>
  <c r="G170" i="13"/>
  <c r="E170" i="13"/>
  <c r="M169" i="13"/>
  <c r="K169" i="13"/>
  <c r="I169" i="13"/>
  <c r="G169" i="13"/>
  <c r="E169" i="13"/>
  <c r="M168" i="13"/>
  <c r="K168" i="13"/>
  <c r="I168" i="13"/>
  <c r="G168" i="13"/>
  <c r="E168" i="13"/>
  <c r="M167" i="13"/>
  <c r="K167" i="13"/>
  <c r="I167" i="13"/>
  <c r="G167" i="13"/>
  <c r="E167" i="13"/>
  <c r="M166" i="13"/>
  <c r="K166" i="13"/>
  <c r="I166" i="13"/>
  <c r="G166" i="13"/>
  <c r="E166" i="13"/>
  <c r="M165" i="13"/>
  <c r="K165" i="13"/>
  <c r="I165" i="13"/>
  <c r="G165" i="13"/>
  <c r="E165" i="13"/>
  <c r="M164" i="13"/>
  <c r="K164" i="13"/>
  <c r="I164" i="13"/>
  <c r="G164" i="13"/>
  <c r="E164" i="13"/>
  <c r="M163" i="13"/>
  <c r="K163" i="13"/>
  <c r="I163" i="13"/>
  <c r="G163" i="13"/>
  <c r="E163" i="13"/>
  <c r="M162" i="13"/>
  <c r="K162" i="13"/>
  <c r="I162" i="13"/>
  <c r="G162" i="13"/>
  <c r="E162" i="13"/>
  <c r="M161" i="13"/>
  <c r="K161" i="13"/>
  <c r="I161" i="13"/>
  <c r="G161" i="13"/>
  <c r="E161" i="13"/>
  <c r="M160" i="13"/>
  <c r="K160" i="13"/>
  <c r="I160" i="13"/>
  <c r="G160" i="13"/>
  <c r="E160" i="13"/>
  <c r="M159" i="13"/>
  <c r="K159" i="13"/>
  <c r="I159" i="13"/>
  <c r="G159" i="13"/>
  <c r="E159" i="13"/>
  <c r="M158" i="13"/>
  <c r="K158" i="13"/>
  <c r="I158" i="13"/>
  <c r="G158" i="13"/>
  <c r="E158" i="13"/>
  <c r="M157" i="13"/>
  <c r="K157" i="13"/>
  <c r="I157" i="13"/>
  <c r="G157" i="13"/>
  <c r="E157" i="13"/>
  <c r="M156" i="13"/>
  <c r="K156" i="13"/>
  <c r="I156" i="13"/>
  <c r="G156" i="13"/>
  <c r="E156" i="13"/>
  <c r="M155" i="13"/>
  <c r="K155" i="13"/>
  <c r="I155" i="13"/>
  <c r="G155" i="13"/>
  <c r="E155" i="13"/>
  <c r="M154" i="13"/>
  <c r="K154" i="13"/>
  <c r="I154" i="13"/>
  <c r="G154" i="13"/>
  <c r="E154" i="13"/>
  <c r="M153" i="13"/>
  <c r="K153" i="13"/>
  <c r="I153" i="13"/>
  <c r="G153" i="13"/>
  <c r="E153" i="13"/>
  <c r="M152" i="13"/>
  <c r="K152" i="13"/>
  <c r="I152" i="13"/>
  <c r="G152" i="13"/>
  <c r="E152" i="13"/>
  <c r="M151" i="13"/>
  <c r="K151" i="13"/>
  <c r="I151" i="13"/>
  <c r="G151" i="13"/>
  <c r="E151" i="13"/>
  <c r="M150" i="13"/>
  <c r="K150" i="13"/>
  <c r="I150" i="13"/>
  <c r="G150" i="13"/>
  <c r="E150" i="13"/>
  <c r="M149" i="13"/>
  <c r="K149" i="13"/>
  <c r="I149" i="13"/>
  <c r="G149" i="13"/>
  <c r="E149" i="13"/>
  <c r="M148" i="13"/>
  <c r="K148" i="13"/>
  <c r="I148" i="13"/>
  <c r="G148" i="13"/>
  <c r="E148" i="13"/>
  <c r="M147" i="13"/>
  <c r="K147" i="13"/>
  <c r="I147" i="13"/>
  <c r="G147" i="13"/>
  <c r="E147" i="13"/>
  <c r="M146" i="13"/>
  <c r="K146" i="13"/>
  <c r="I146" i="13"/>
  <c r="G146" i="13"/>
  <c r="E146" i="13"/>
  <c r="M145" i="13"/>
  <c r="K145" i="13"/>
  <c r="I145" i="13"/>
  <c r="G145" i="13"/>
  <c r="E145" i="13"/>
  <c r="M144" i="13"/>
  <c r="K144" i="13"/>
  <c r="I144" i="13"/>
  <c r="G144" i="13"/>
  <c r="E144" i="13"/>
  <c r="M143" i="13"/>
  <c r="K143" i="13"/>
  <c r="I143" i="13"/>
  <c r="G143" i="13"/>
  <c r="E143" i="13"/>
  <c r="M142" i="13"/>
  <c r="K142" i="13"/>
  <c r="I142" i="13"/>
  <c r="G142" i="13"/>
  <c r="E142" i="13"/>
  <c r="M141" i="13"/>
  <c r="K141" i="13"/>
  <c r="I141" i="13"/>
  <c r="G141" i="13"/>
  <c r="E141" i="13"/>
  <c r="M140" i="13"/>
  <c r="K140" i="13"/>
  <c r="I140" i="13"/>
  <c r="G140" i="13"/>
  <c r="E140" i="13"/>
  <c r="M139" i="13"/>
  <c r="K139" i="13"/>
  <c r="I139" i="13"/>
  <c r="G139" i="13"/>
  <c r="E139" i="13"/>
  <c r="M138" i="13"/>
  <c r="K138" i="13"/>
  <c r="I138" i="13"/>
  <c r="G138" i="13"/>
  <c r="E138" i="13"/>
  <c r="M137" i="13"/>
  <c r="K137" i="13"/>
  <c r="I137" i="13"/>
  <c r="G137" i="13"/>
  <c r="E137" i="13"/>
  <c r="M136" i="13"/>
  <c r="K136" i="13"/>
  <c r="I136" i="13"/>
  <c r="G136" i="13"/>
  <c r="E136" i="13"/>
  <c r="M135" i="13"/>
  <c r="K135" i="13"/>
  <c r="I135" i="13"/>
  <c r="G135" i="13"/>
  <c r="E135" i="13"/>
  <c r="M134" i="13"/>
  <c r="K134" i="13"/>
  <c r="I134" i="13"/>
  <c r="G134" i="13"/>
  <c r="E134" i="13"/>
  <c r="M133" i="13"/>
  <c r="K133" i="13"/>
  <c r="I133" i="13"/>
  <c r="G133" i="13"/>
  <c r="E133" i="13"/>
  <c r="M132" i="13"/>
  <c r="K132" i="13"/>
  <c r="I132" i="13"/>
  <c r="G132" i="13"/>
  <c r="E132" i="13"/>
  <c r="M131" i="13"/>
  <c r="K131" i="13"/>
  <c r="I131" i="13"/>
  <c r="G131" i="13"/>
  <c r="E131" i="13"/>
  <c r="M130" i="13"/>
  <c r="K130" i="13"/>
  <c r="I130" i="13"/>
  <c r="G130" i="13"/>
  <c r="E130" i="13"/>
  <c r="M129" i="13"/>
  <c r="K129" i="13"/>
  <c r="I129" i="13"/>
  <c r="G129" i="13"/>
  <c r="E129" i="13"/>
  <c r="M128" i="13"/>
  <c r="K128" i="13"/>
  <c r="I128" i="13"/>
  <c r="G128" i="13"/>
  <c r="E128" i="13"/>
  <c r="M127" i="13"/>
  <c r="K127" i="13"/>
  <c r="I127" i="13"/>
  <c r="G127" i="13"/>
  <c r="E127" i="13"/>
  <c r="M126" i="13"/>
  <c r="K126" i="13"/>
  <c r="I126" i="13"/>
  <c r="G126" i="13"/>
  <c r="E126" i="13"/>
  <c r="M125" i="13"/>
  <c r="K125" i="13"/>
  <c r="I125" i="13"/>
  <c r="G125" i="13"/>
  <c r="E125" i="13"/>
  <c r="M124" i="13"/>
  <c r="K124" i="13"/>
  <c r="I124" i="13"/>
  <c r="G124" i="13"/>
  <c r="E124" i="13"/>
  <c r="M123" i="13"/>
  <c r="K123" i="13"/>
  <c r="I123" i="13"/>
  <c r="G123" i="13"/>
  <c r="E123" i="13"/>
  <c r="M122" i="13"/>
  <c r="K122" i="13"/>
  <c r="I122" i="13"/>
  <c r="G122" i="13"/>
  <c r="E122" i="13"/>
  <c r="M121" i="13"/>
  <c r="K121" i="13"/>
  <c r="I121" i="13"/>
  <c r="G121" i="13"/>
  <c r="E121" i="13"/>
  <c r="M120" i="13"/>
  <c r="K120" i="13"/>
  <c r="I120" i="13"/>
  <c r="G120" i="13"/>
  <c r="E120" i="13"/>
  <c r="M119" i="13"/>
  <c r="K119" i="13"/>
  <c r="I119" i="13"/>
  <c r="G119" i="13"/>
  <c r="E119" i="13"/>
  <c r="M118" i="13"/>
  <c r="K118" i="13"/>
  <c r="I118" i="13"/>
  <c r="G118" i="13"/>
  <c r="E118" i="13"/>
  <c r="M117" i="13"/>
  <c r="K117" i="13"/>
  <c r="I117" i="13"/>
  <c r="G117" i="13"/>
  <c r="E117" i="13"/>
  <c r="M116" i="13"/>
  <c r="K116" i="13"/>
  <c r="I116" i="13"/>
  <c r="G116" i="13"/>
  <c r="E116" i="13"/>
  <c r="M115" i="13"/>
  <c r="K115" i="13"/>
  <c r="I115" i="13"/>
  <c r="G115" i="13"/>
  <c r="E115" i="13"/>
  <c r="M114" i="13"/>
  <c r="K114" i="13"/>
  <c r="I114" i="13"/>
  <c r="G114" i="13"/>
  <c r="E114" i="13"/>
  <c r="M113" i="13"/>
  <c r="K113" i="13"/>
  <c r="I113" i="13"/>
  <c r="G113" i="13"/>
  <c r="E113" i="13"/>
  <c r="M112" i="13"/>
  <c r="K112" i="13"/>
  <c r="I112" i="13"/>
  <c r="G112" i="13"/>
  <c r="E112" i="13"/>
  <c r="M111" i="13"/>
  <c r="K111" i="13"/>
  <c r="I111" i="13"/>
  <c r="G111" i="13"/>
  <c r="E111" i="13"/>
  <c r="M110" i="13"/>
  <c r="K110" i="13"/>
  <c r="I110" i="13"/>
  <c r="G110" i="13"/>
  <c r="E110" i="13"/>
  <c r="M109" i="13"/>
  <c r="K109" i="13"/>
  <c r="I109" i="13"/>
  <c r="G109" i="13"/>
  <c r="E109" i="13"/>
  <c r="M108" i="13"/>
  <c r="K108" i="13"/>
  <c r="I108" i="13"/>
  <c r="G108" i="13"/>
  <c r="E108" i="13"/>
  <c r="M107" i="13"/>
  <c r="K107" i="13"/>
  <c r="I107" i="13"/>
  <c r="G107" i="13"/>
  <c r="E107" i="13"/>
  <c r="M106" i="13"/>
  <c r="K106" i="13"/>
  <c r="I106" i="13"/>
  <c r="G106" i="13"/>
  <c r="E106" i="13"/>
  <c r="M105" i="13"/>
  <c r="K105" i="13"/>
  <c r="I105" i="13"/>
  <c r="G105" i="13"/>
  <c r="E105" i="13"/>
  <c r="M104" i="13"/>
  <c r="K104" i="13"/>
  <c r="I104" i="13"/>
  <c r="G104" i="13"/>
  <c r="E104" i="13"/>
  <c r="M103" i="13"/>
  <c r="K103" i="13"/>
  <c r="I103" i="13"/>
  <c r="G103" i="13"/>
  <c r="E103" i="13"/>
  <c r="M102" i="13"/>
  <c r="K102" i="13"/>
  <c r="I102" i="13"/>
  <c r="G102" i="13"/>
  <c r="E102" i="13"/>
  <c r="M101" i="13"/>
  <c r="K101" i="13"/>
  <c r="I101" i="13"/>
  <c r="G101" i="13"/>
  <c r="E101" i="13"/>
  <c r="M100" i="13"/>
  <c r="K100" i="13"/>
  <c r="I100" i="13"/>
  <c r="G100" i="13"/>
  <c r="E100" i="13"/>
  <c r="M99" i="13"/>
  <c r="K99" i="13"/>
  <c r="I99" i="13"/>
  <c r="G99" i="13"/>
  <c r="E99" i="13"/>
  <c r="M98" i="13"/>
  <c r="K98" i="13"/>
  <c r="I98" i="13"/>
  <c r="G98" i="13"/>
  <c r="E98" i="13"/>
  <c r="M97" i="13"/>
  <c r="K97" i="13"/>
  <c r="I97" i="13"/>
  <c r="G97" i="13"/>
  <c r="E97" i="13"/>
  <c r="M96" i="13"/>
  <c r="K96" i="13"/>
  <c r="I96" i="13"/>
  <c r="G96" i="13"/>
  <c r="E96" i="13"/>
  <c r="M95" i="13"/>
  <c r="K95" i="13"/>
  <c r="I95" i="13"/>
  <c r="G95" i="13"/>
  <c r="E95" i="13"/>
  <c r="M94" i="13"/>
  <c r="K94" i="13"/>
  <c r="I94" i="13"/>
  <c r="G94" i="13"/>
  <c r="E94" i="13"/>
  <c r="M93" i="13"/>
  <c r="K93" i="13"/>
  <c r="I93" i="13"/>
  <c r="G93" i="13"/>
  <c r="E93" i="13"/>
  <c r="M92" i="13"/>
  <c r="K92" i="13"/>
  <c r="I92" i="13"/>
  <c r="G92" i="13"/>
  <c r="E92" i="13"/>
  <c r="M91" i="13"/>
  <c r="K91" i="13"/>
  <c r="I91" i="13"/>
  <c r="G91" i="13"/>
  <c r="E91" i="13"/>
  <c r="M90" i="13"/>
  <c r="K90" i="13"/>
  <c r="I90" i="13"/>
  <c r="G90" i="13"/>
  <c r="E90" i="13"/>
  <c r="M89" i="13"/>
  <c r="K89" i="13"/>
  <c r="I89" i="13"/>
  <c r="G89" i="13"/>
  <c r="E89" i="13"/>
  <c r="M88" i="13"/>
  <c r="K88" i="13"/>
  <c r="I88" i="13"/>
  <c r="G88" i="13"/>
  <c r="E88" i="13"/>
  <c r="M87" i="13"/>
  <c r="K87" i="13"/>
  <c r="I87" i="13"/>
  <c r="G87" i="13"/>
  <c r="E87" i="13"/>
  <c r="M86" i="13"/>
  <c r="K86" i="13"/>
  <c r="I86" i="13"/>
  <c r="G86" i="13"/>
  <c r="E86" i="13"/>
  <c r="M85" i="13"/>
  <c r="K85" i="13"/>
  <c r="I85" i="13"/>
  <c r="G85" i="13"/>
  <c r="E85" i="13"/>
  <c r="M84" i="13"/>
  <c r="K84" i="13"/>
  <c r="I84" i="13"/>
  <c r="G84" i="13"/>
  <c r="E84" i="13"/>
  <c r="M83" i="13"/>
  <c r="K83" i="13"/>
  <c r="I83" i="13"/>
  <c r="G83" i="13"/>
  <c r="E83" i="13"/>
  <c r="M82" i="13"/>
  <c r="K82" i="13"/>
  <c r="I82" i="13"/>
  <c r="G82" i="13"/>
  <c r="E82" i="13"/>
  <c r="M81" i="13"/>
  <c r="K81" i="13"/>
  <c r="I81" i="13"/>
  <c r="G81" i="13"/>
  <c r="E81" i="13"/>
  <c r="M80" i="13"/>
  <c r="K80" i="13"/>
  <c r="I80" i="13"/>
  <c r="G80" i="13"/>
  <c r="E80" i="13"/>
  <c r="M79" i="13"/>
  <c r="K79" i="13"/>
  <c r="I79" i="13"/>
  <c r="G79" i="13"/>
  <c r="E79" i="13"/>
  <c r="M78" i="13"/>
  <c r="K78" i="13"/>
  <c r="I78" i="13"/>
  <c r="G78" i="13"/>
  <c r="E78" i="13"/>
  <c r="M77" i="13"/>
  <c r="K77" i="13"/>
  <c r="I77" i="13"/>
  <c r="G77" i="13"/>
  <c r="E77" i="13"/>
  <c r="M76" i="13"/>
  <c r="K76" i="13"/>
  <c r="I76" i="13"/>
  <c r="G76" i="13"/>
  <c r="E76" i="13"/>
  <c r="M75" i="13"/>
  <c r="K75" i="13"/>
  <c r="I75" i="13"/>
  <c r="G75" i="13"/>
  <c r="E75" i="13"/>
  <c r="M74" i="13"/>
  <c r="K74" i="13"/>
  <c r="I74" i="13"/>
  <c r="G74" i="13"/>
  <c r="E74" i="13"/>
  <c r="M73" i="13"/>
  <c r="K73" i="13"/>
  <c r="I73" i="13"/>
  <c r="G73" i="13"/>
  <c r="E73" i="13"/>
  <c r="M72" i="13"/>
  <c r="K72" i="13"/>
  <c r="I72" i="13"/>
  <c r="G72" i="13"/>
  <c r="E72" i="13"/>
  <c r="M71" i="13"/>
  <c r="K71" i="13"/>
  <c r="I71" i="13"/>
  <c r="G71" i="13"/>
  <c r="E71" i="13"/>
  <c r="M70" i="13"/>
  <c r="K70" i="13"/>
  <c r="I70" i="13"/>
  <c r="G70" i="13"/>
  <c r="E70" i="13"/>
  <c r="M69" i="13"/>
  <c r="K69" i="13"/>
  <c r="I69" i="13"/>
  <c r="G69" i="13"/>
  <c r="E69" i="13"/>
  <c r="M68" i="13"/>
  <c r="K68" i="13"/>
  <c r="I68" i="13"/>
  <c r="G68" i="13"/>
  <c r="E68" i="13"/>
  <c r="M67" i="13"/>
  <c r="K67" i="13"/>
  <c r="I67" i="13"/>
  <c r="G67" i="13"/>
  <c r="E67" i="13"/>
  <c r="M66" i="13"/>
  <c r="K66" i="13"/>
  <c r="I66" i="13"/>
  <c r="G66" i="13"/>
  <c r="E66" i="13"/>
  <c r="M65" i="13"/>
  <c r="K65" i="13"/>
  <c r="I65" i="13"/>
  <c r="G65" i="13"/>
  <c r="E65" i="13"/>
  <c r="M64" i="13"/>
  <c r="K64" i="13"/>
  <c r="I64" i="13"/>
  <c r="G64" i="13"/>
  <c r="E64" i="13"/>
  <c r="M63" i="13"/>
  <c r="K63" i="13"/>
  <c r="I63" i="13"/>
  <c r="G63" i="13"/>
  <c r="E63" i="13"/>
  <c r="M62" i="13"/>
  <c r="K62" i="13"/>
  <c r="I62" i="13"/>
  <c r="G62" i="13"/>
  <c r="E62" i="13"/>
  <c r="M61" i="13"/>
  <c r="K61" i="13"/>
  <c r="I61" i="13"/>
  <c r="G61" i="13"/>
  <c r="E61" i="13"/>
  <c r="M60" i="13"/>
  <c r="K60" i="13"/>
  <c r="I60" i="13"/>
  <c r="G60" i="13"/>
  <c r="E60" i="13"/>
  <c r="M59" i="13"/>
  <c r="K59" i="13"/>
  <c r="I59" i="13"/>
  <c r="G59" i="13"/>
  <c r="E59" i="13"/>
  <c r="M58" i="13"/>
  <c r="K58" i="13"/>
  <c r="I58" i="13"/>
  <c r="G58" i="13"/>
  <c r="E58" i="13"/>
  <c r="M57" i="13"/>
  <c r="K57" i="13"/>
  <c r="I57" i="13"/>
  <c r="G57" i="13"/>
  <c r="E57" i="13"/>
  <c r="M56" i="13"/>
  <c r="K56" i="13"/>
  <c r="I56" i="13"/>
  <c r="G56" i="13"/>
  <c r="E56" i="13"/>
  <c r="M55" i="13"/>
  <c r="K55" i="13"/>
  <c r="I55" i="13"/>
  <c r="G55" i="13"/>
  <c r="E55" i="13"/>
  <c r="M54" i="13"/>
  <c r="K54" i="13"/>
  <c r="I54" i="13"/>
  <c r="G54" i="13"/>
  <c r="E54" i="13"/>
  <c r="M53" i="13"/>
  <c r="K53" i="13"/>
  <c r="I53" i="13"/>
  <c r="G53" i="13"/>
  <c r="E53" i="13"/>
  <c r="M52" i="13"/>
  <c r="K52" i="13"/>
  <c r="I52" i="13"/>
  <c r="G52" i="13"/>
  <c r="E52" i="13"/>
  <c r="M51" i="13"/>
  <c r="K51" i="13"/>
  <c r="I51" i="13"/>
  <c r="G51" i="13"/>
  <c r="E51" i="13"/>
  <c r="M50" i="13"/>
  <c r="K50" i="13"/>
  <c r="I50" i="13"/>
  <c r="G50" i="13"/>
  <c r="E50" i="13"/>
  <c r="M49" i="13"/>
  <c r="K49" i="13"/>
  <c r="I49" i="13"/>
  <c r="G49" i="13"/>
  <c r="E49" i="13"/>
  <c r="M48" i="13"/>
  <c r="K48" i="13"/>
  <c r="I48" i="13"/>
  <c r="G48" i="13"/>
  <c r="E48" i="13"/>
  <c r="M47" i="13"/>
  <c r="K47" i="13"/>
  <c r="I47" i="13"/>
  <c r="G47" i="13"/>
  <c r="E47" i="13"/>
  <c r="M46" i="13"/>
  <c r="K46" i="13"/>
  <c r="I46" i="13"/>
  <c r="G46" i="13"/>
  <c r="E46" i="13"/>
  <c r="M45" i="13"/>
  <c r="K45" i="13"/>
  <c r="I45" i="13"/>
  <c r="G45" i="13"/>
  <c r="E45" i="13"/>
  <c r="M44" i="13"/>
  <c r="K44" i="13"/>
  <c r="I44" i="13"/>
  <c r="G44" i="13"/>
  <c r="E44" i="13"/>
  <c r="M43" i="13"/>
  <c r="K43" i="13"/>
  <c r="I43" i="13"/>
  <c r="G43" i="13"/>
  <c r="E43" i="13"/>
  <c r="M42" i="13"/>
  <c r="K42" i="13"/>
  <c r="I42" i="13"/>
  <c r="G42" i="13"/>
  <c r="E42" i="13"/>
  <c r="M41" i="13"/>
  <c r="K41" i="13"/>
  <c r="I41" i="13"/>
  <c r="G41" i="13"/>
  <c r="E41" i="13"/>
  <c r="M40" i="13"/>
  <c r="K40" i="13"/>
  <c r="I40" i="13"/>
  <c r="G40" i="13"/>
  <c r="E40" i="13"/>
  <c r="M39" i="13"/>
  <c r="K39" i="13"/>
  <c r="I39" i="13"/>
  <c r="G39" i="13"/>
  <c r="E39" i="13"/>
  <c r="M38" i="13"/>
  <c r="K38" i="13"/>
  <c r="I38" i="13"/>
  <c r="G38" i="13"/>
  <c r="E38" i="13"/>
  <c r="M37" i="13"/>
  <c r="K37" i="13"/>
  <c r="I37" i="13"/>
  <c r="G37" i="13"/>
  <c r="E37" i="13"/>
  <c r="M36" i="13"/>
  <c r="K36" i="13"/>
  <c r="I36" i="13"/>
  <c r="G36" i="13"/>
  <c r="E36" i="13"/>
  <c r="M35" i="13"/>
  <c r="K35" i="13"/>
  <c r="I35" i="13"/>
  <c r="G35" i="13"/>
  <c r="E35" i="13"/>
  <c r="M34" i="13"/>
  <c r="K34" i="13"/>
  <c r="I34" i="13"/>
  <c r="G34" i="13"/>
  <c r="E34" i="13"/>
  <c r="M33" i="13"/>
  <c r="K33" i="13"/>
  <c r="I33" i="13"/>
  <c r="G33" i="13"/>
  <c r="E33" i="13"/>
  <c r="M32" i="13"/>
  <c r="K32" i="13"/>
  <c r="I32" i="13"/>
  <c r="G32" i="13"/>
  <c r="E32" i="13"/>
  <c r="M31" i="13"/>
  <c r="K31" i="13"/>
  <c r="I31" i="13"/>
  <c r="G31" i="13"/>
  <c r="E31" i="13"/>
  <c r="M30" i="13"/>
  <c r="K30" i="13"/>
  <c r="I30" i="13"/>
  <c r="G30" i="13"/>
  <c r="E30" i="13"/>
  <c r="M29" i="13"/>
  <c r="K29" i="13"/>
  <c r="I29" i="13"/>
  <c r="G29" i="13"/>
  <c r="E29" i="13"/>
  <c r="M28" i="13"/>
  <c r="K28" i="13"/>
  <c r="I28" i="13"/>
  <c r="G28" i="13"/>
  <c r="E28" i="13"/>
  <c r="M27" i="13"/>
  <c r="K27" i="13"/>
  <c r="I27" i="13"/>
  <c r="G27" i="13"/>
  <c r="E27" i="13"/>
  <c r="M26" i="13"/>
  <c r="K26" i="13"/>
  <c r="I26" i="13"/>
  <c r="G26" i="13"/>
  <c r="E26" i="13"/>
  <c r="M25" i="13"/>
  <c r="K25" i="13"/>
  <c r="I25" i="13"/>
  <c r="G25" i="13"/>
  <c r="E25" i="13"/>
  <c r="M24" i="13"/>
  <c r="K24" i="13"/>
  <c r="I24" i="13"/>
  <c r="G24" i="13"/>
  <c r="E24" i="13"/>
  <c r="M23" i="13"/>
  <c r="K23" i="13"/>
  <c r="I23" i="13"/>
  <c r="G23" i="13"/>
  <c r="E23" i="13"/>
  <c r="M22" i="13"/>
  <c r="K22" i="13"/>
  <c r="I22" i="13"/>
  <c r="G22" i="13"/>
  <c r="E22" i="13"/>
  <c r="M21" i="13"/>
  <c r="K21" i="13"/>
  <c r="I21" i="13"/>
  <c r="G21" i="13"/>
  <c r="E21" i="13"/>
  <c r="M20" i="13"/>
  <c r="K20" i="13"/>
  <c r="I20" i="13"/>
  <c r="G20" i="13"/>
  <c r="E20" i="13"/>
  <c r="M19" i="13"/>
  <c r="K19" i="13"/>
  <c r="I19" i="13"/>
  <c r="G19" i="13"/>
  <c r="E19" i="13"/>
  <c r="M18" i="13"/>
  <c r="K18" i="13"/>
  <c r="I18" i="13"/>
  <c r="G18" i="13"/>
  <c r="E18" i="13"/>
  <c r="M17" i="13"/>
  <c r="K17" i="13"/>
  <c r="I17" i="13"/>
  <c r="G17" i="13"/>
  <c r="E17" i="13"/>
  <c r="M16" i="13"/>
  <c r="K16" i="13"/>
  <c r="I16" i="13"/>
  <c r="G16" i="13"/>
  <c r="E16" i="13"/>
  <c r="M15" i="13"/>
  <c r="K15" i="13"/>
  <c r="I15" i="13"/>
  <c r="G15" i="13"/>
  <c r="E15" i="13"/>
  <c r="M14" i="13"/>
  <c r="K14" i="13"/>
  <c r="I14" i="13"/>
  <c r="G14" i="13"/>
  <c r="E14" i="13"/>
  <c r="M13" i="13"/>
  <c r="K13" i="13"/>
  <c r="I13" i="13"/>
  <c r="G13" i="13"/>
  <c r="E13" i="13"/>
  <c r="M12" i="13"/>
  <c r="K12" i="13"/>
  <c r="I12" i="13"/>
  <c r="G12" i="13"/>
  <c r="E12" i="13"/>
  <c r="M11" i="13"/>
  <c r="K11" i="13"/>
  <c r="I11" i="13"/>
  <c r="G11" i="13"/>
  <c r="E11" i="13"/>
  <c r="M10" i="13"/>
  <c r="K10" i="13"/>
  <c r="I10" i="13"/>
  <c r="G10" i="13"/>
  <c r="E10" i="13"/>
  <c r="M9" i="13"/>
  <c r="K9" i="13"/>
  <c r="I9" i="13"/>
  <c r="G9" i="13"/>
  <c r="E9" i="13"/>
  <c r="M8" i="13"/>
  <c r="K8" i="13"/>
  <c r="I8" i="13"/>
  <c r="G8" i="13"/>
  <c r="E8" i="13"/>
  <c r="M7" i="13"/>
  <c r="K7" i="13"/>
  <c r="I7" i="13"/>
  <c r="G7" i="13"/>
  <c r="E7" i="13"/>
  <c r="M6" i="13"/>
  <c r="K6" i="13"/>
  <c r="I6" i="13"/>
  <c r="G6" i="13"/>
  <c r="E6" i="13"/>
  <c r="M5" i="13"/>
  <c r="K5" i="13"/>
  <c r="I5" i="13"/>
  <c r="G5" i="13"/>
  <c r="M4" i="13"/>
  <c r="K4" i="13"/>
  <c r="I4" i="13"/>
  <c r="G4" i="13"/>
  <c r="E4" i="13"/>
  <c r="M3" i="13"/>
  <c r="K3" i="13"/>
  <c r="I3" i="13"/>
  <c r="G3" i="13"/>
  <c r="M2" i="13"/>
  <c r="K2" i="13"/>
  <c r="I2" i="13"/>
  <c r="G2" i="13"/>
  <c r="E2" i="13"/>
  <c r="L4" i="14" l="1"/>
  <c r="L6" i="14"/>
  <c r="L7" i="14"/>
  <c r="L3" i="14"/>
  <c r="E53" i="12"/>
  <c r="I9" i="12" s="1"/>
  <c r="E52" i="12"/>
  <c r="E51" i="12"/>
  <c r="E50" i="12"/>
  <c r="E49" i="12"/>
  <c r="I7" i="12" s="1"/>
  <c r="E48" i="12"/>
  <c r="E47" i="12"/>
  <c r="E46" i="12"/>
  <c r="E45" i="12"/>
  <c r="E44" i="12"/>
  <c r="E43" i="12"/>
  <c r="E42" i="12"/>
  <c r="E41" i="12"/>
  <c r="E40" i="12"/>
  <c r="E39" i="12"/>
  <c r="E38" i="12"/>
  <c r="E37" i="12"/>
  <c r="I6" i="12" s="1"/>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H9" i="12"/>
  <c r="J9" i="12" s="1"/>
  <c r="E9" i="12"/>
  <c r="I8" i="12"/>
  <c r="H8" i="12"/>
  <c r="J8" i="12" s="1"/>
  <c r="E8" i="12"/>
  <c r="H7" i="12"/>
  <c r="J7" i="12" s="1"/>
  <c r="E7" i="12"/>
  <c r="H6" i="12"/>
  <c r="J6" i="12" s="1"/>
  <c r="E6" i="12"/>
  <c r="H10" i="12"/>
  <c r="E5" i="12"/>
  <c r="E4" i="12"/>
  <c r="E3" i="12"/>
  <c r="I5" i="12" s="1"/>
  <c r="I10" i="12" s="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L2" i="11" l="1"/>
  <c r="L3" i="11" s="1"/>
  <c r="N2" i="11"/>
  <c r="N3" i="11" s="1"/>
  <c r="J5" i="12"/>
  <c r="M3" i="11"/>
  <c r="AI91" i="10" l="1"/>
  <c r="AI90" i="10"/>
  <c r="AI89" i="10"/>
  <c r="AI88" i="10"/>
  <c r="AI87" i="10"/>
  <c r="AI86" i="10"/>
  <c r="AI85" i="10"/>
  <c r="AI84" i="10"/>
  <c r="AI83" i="10"/>
  <c r="AI82" i="10"/>
  <c r="AI81" i="10"/>
  <c r="AI80" i="10"/>
  <c r="AI79" i="10"/>
  <c r="AI78" i="10"/>
  <c r="AI77" i="10"/>
  <c r="AI76" i="10"/>
  <c r="AI75" i="10"/>
  <c r="AI74" i="10"/>
  <c r="AI73" i="10"/>
  <c r="AI72" i="10"/>
  <c r="AI71" i="10"/>
  <c r="AI70" i="10"/>
  <c r="AI69" i="10"/>
  <c r="AI68" i="10"/>
  <c r="AI67" i="10"/>
  <c r="AI66" i="10"/>
  <c r="AI65" i="10"/>
  <c r="AI64" i="10"/>
  <c r="AI63" i="10"/>
  <c r="AI62" i="10"/>
  <c r="AI61" i="10"/>
  <c r="AI60" i="10"/>
  <c r="AI59" i="10"/>
  <c r="AI58" i="10"/>
  <c r="AI57" i="10"/>
  <c r="AI56" i="10"/>
  <c r="AI55" i="10"/>
  <c r="AI54" i="10"/>
  <c r="AI53" i="10"/>
  <c r="AI52" i="10"/>
  <c r="AI51" i="10"/>
  <c r="AI50" i="10"/>
  <c r="AI49" i="10"/>
  <c r="AI48" i="10"/>
  <c r="AI47" i="10"/>
  <c r="AI46" i="10"/>
  <c r="AI45" i="10"/>
  <c r="AI44" i="10"/>
  <c r="AI43" i="10"/>
  <c r="AI42" i="10"/>
  <c r="AI41" i="10"/>
  <c r="AI40" i="10"/>
  <c r="AI39" i="10"/>
  <c r="AI38" i="10"/>
  <c r="AI37" i="10"/>
  <c r="AI36" i="10"/>
  <c r="AI35" i="10"/>
  <c r="AI34" i="10"/>
  <c r="AI33" i="10"/>
  <c r="AI32" i="10"/>
  <c r="AH14" i="10"/>
  <c r="AH13" i="10"/>
  <c r="AH12" i="10"/>
  <c r="AH11" i="10"/>
  <c r="AH7" i="10"/>
  <c r="D110" i="9"/>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44" i="9"/>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43" i="9"/>
  <c r="D27" i="9"/>
  <c r="D28" i="9" s="1"/>
  <c r="D29" i="9" s="1"/>
  <c r="D30" i="9" s="1"/>
  <c r="D31" i="9" s="1"/>
  <c r="D32" i="9" s="1"/>
  <c r="D33" i="9" s="1"/>
  <c r="D19" i="9"/>
  <c r="D20" i="9" s="1"/>
  <c r="D21" i="9" s="1"/>
  <c r="D22" i="9" s="1"/>
  <c r="D23" i="9" s="1"/>
  <c r="D24" i="9" s="1"/>
  <c r="D18" i="9"/>
  <c r="D9" i="9"/>
  <c r="D10" i="9" s="1"/>
  <c r="D11" i="9" s="1"/>
  <c r="D12" i="9" s="1"/>
  <c r="D13" i="9" s="1"/>
  <c r="D14" i="9" s="1"/>
  <c r="D15" i="9" s="1"/>
  <c r="G8" i="9"/>
  <c r="G7" i="9"/>
  <c r="G5" i="9"/>
  <c r="G6" i="9"/>
  <c r="D3" i="9"/>
  <c r="D4" i="9" s="1"/>
  <c r="D5" i="9" s="1"/>
  <c r="D6" i="9" s="1"/>
  <c r="E21" i="8"/>
  <c r="D21" i="8"/>
  <c r="C21" i="8"/>
  <c r="B21" i="8"/>
  <c r="E20" i="8"/>
  <c r="B28" i="8" s="1"/>
  <c r="D20" i="8"/>
  <c r="B27" i="8" s="1"/>
  <c r="C20" i="8"/>
  <c r="B26" i="8" s="1"/>
  <c r="B20" i="8"/>
  <c r="B25" i="8" s="1"/>
  <c r="C25" i="8" s="1"/>
  <c r="C38" i="7"/>
  <c r="E37" i="7"/>
  <c r="C37" i="7"/>
  <c r="E36" i="7"/>
  <c r="C36" i="7"/>
  <c r="E35" i="7"/>
  <c r="C35" i="7"/>
  <c r="E34" i="7"/>
  <c r="C34" i="7"/>
  <c r="E33" i="7"/>
  <c r="C33" i="7"/>
  <c r="A33" i="7"/>
  <c r="E32" i="7"/>
  <c r="C32" i="7"/>
  <c r="A32" i="7"/>
  <c r="E31" i="7"/>
  <c r="C31" i="7"/>
  <c r="A31" i="7"/>
  <c r="E30" i="7"/>
  <c r="C30" i="7"/>
  <c r="A30" i="7"/>
  <c r="E29" i="7"/>
  <c r="C29" i="7"/>
  <c r="A29" i="7"/>
  <c r="E28" i="7"/>
  <c r="C28" i="7"/>
  <c r="A28" i="7"/>
  <c r="E27" i="7"/>
  <c r="C27" i="7"/>
  <c r="A27" i="7"/>
  <c r="E26" i="7"/>
  <c r="C26" i="7"/>
  <c r="A26" i="7"/>
  <c r="E25" i="7"/>
  <c r="C25" i="7"/>
  <c r="A25" i="7"/>
  <c r="E24" i="7"/>
  <c r="C24" i="7"/>
  <c r="A24" i="7"/>
  <c r="E23" i="7"/>
  <c r="C23" i="7"/>
  <c r="A23" i="7"/>
  <c r="E22" i="7"/>
  <c r="C22" i="7"/>
  <c r="A22" i="7"/>
  <c r="E21" i="7"/>
  <c r="C21" i="7"/>
  <c r="A21" i="7"/>
  <c r="E20" i="7"/>
  <c r="C20" i="7"/>
  <c r="A20" i="7"/>
  <c r="E19" i="7"/>
  <c r="C19" i="7"/>
  <c r="A19" i="7"/>
  <c r="E18" i="7"/>
  <c r="C18" i="7"/>
  <c r="A18" i="7"/>
  <c r="E17" i="7"/>
  <c r="C17" i="7"/>
  <c r="A17" i="7"/>
  <c r="E16" i="7"/>
  <c r="C16" i="7"/>
  <c r="A16" i="7"/>
  <c r="E15" i="7"/>
  <c r="C15" i="7"/>
  <c r="A15" i="7"/>
  <c r="E14" i="7"/>
  <c r="C14" i="7"/>
  <c r="A14" i="7"/>
  <c r="E13" i="7"/>
  <c r="C13" i="7"/>
  <c r="A13" i="7"/>
  <c r="E12" i="7"/>
  <c r="C12" i="7"/>
  <c r="A12" i="7"/>
  <c r="E11" i="7"/>
  <c r="C11" i="7"/>
  <c r="A11" i="7"/>
  <c r="E10" i="7"/>
  <c r="C10" i="7"/>
  <c r="A10" i="7"/>
  <c r="E9" i="7"/>
  <c r="C9" i="7"/>
  <c r="A9" i="7"/>
  <c r="E8" i="7"/>
  <c r="C8" i="7"/>
  <c r="A8" i="7"/>
  <c r="E7" i="7"/>
  <c r="C7" i="7"/>
  <c r="A7" i="7"/>
  <c r="E6" i="7"/>
  <c r="C6" i="7"/>
  <c r="A6" i="7"/>
  <c r="E5" i="7"/>
  <c r="C5" i="7"/>
  <c r="A5" i="7"/>
  <c r="C48" i="6"/>
  <c r="C47" i="6"/>
  <c r="C46" i="6"/>
  <c r="C45" i="6"/>
  <c r="C44" i="6"/>
  <c r="C43" i="6"/>
  <c r="C42" i="6"/>
  <c r="E41" i="6"/>
  <c r="C41" i="6"/>
  <c r="E40" i="6"/>
  <c r="C40" i="6"/>
  <c r="E39" i="6"/>
  <c r="C39" i="6"/>
  <c r="E38" i="6"/>
  <c r="C38" i="6"/>
  <c r="E37" i="6"/>
  <c r="C37" i="6"/>
  <c r="E36" i="6"/>
  <c r="C36" i="6"/>
  <c r="A36" i="6"/>
  <c r="E35" i="6"/>
  <c r="C35" i="6"/>
  <c r="A35" i="6"/>
  <c r="E34" i="6"/>
  <c r="C34" i="6"/>
  <c r="A34" i="6"/>
  <c r="E33" i="6"/>
  <c r="C33" i="6"/>
  <c r="A33" i="6"/>
  <c r="E32" i="6"/>
  <c r="C32" i="6"/>
  <c r="A32" i="6"/>
  <c r="E31" i="6"/>
  <c r="C31" i="6"/>
  <c r="A31" i="6"/>
  <c r="E30" i="6"/>
  <c r="C30" i="6"/>
  <c r="A30" i="6"/>
  <c r="E29" i="6"/>
  <c r="C29" i="6"/>
  <c r="A29" i="6"/>
  <c r="E28" i="6"/>
  <c r="C28" i="6"/>
  <c r="A28" i="6"/>
  <c r="E27" i="6"/>
  <c r="C27" i="6"/>
  <c r="A27" i="6"/>
  <c r="E26" i="6"/>
  <c r="C26" i="6"/>
  <c r="A26" i="6"/>
  <c r="E25" i="6"/>
  <c r="C25" i="6"/>
  <c r="A25" i="6"/>
  <c r="E24" i="6"/>
  <c r="C24" i="6"/>
  <c r="A24" i="6"/>
  <c r="E23" i="6"/>
  <c r="C23" i="6"/>
  <c r="A23" i="6"/>
  <c r="E22" i="6"/>
  <c r="C22" i="6"/>
  <c r="A22" i="6"/>
  <c r="E21" i="6"/>
  <c r="C21" i="6"/>
  <c r="A21" i="6"/>
  <c r="E20" i="6"/>
  <c r="C20" i="6"/>
  <c r="A20" i="6"/>
  <c r="E19" i="6"/>
  <c r="C19" i="6"/>
  <c r="A19" i="6"/>
  <c r="E18" i="6"/>
  <c r="C18" i="6"/>
  <c r="A18" i="6"/>
  <c r="E17" i="6"/>
  <c r="C17" i="6"/>
  <c r="A17" i="6"/>
  <c r="E16" i="6"/>
  <c r="C16" i="6"/>
  <c r="A16" i="6"/>
  <c r="E15" i="6"/>
  <c r="C15" i="6"/>
  <c r="A15" i="6"/>
  <c r="E14" i="6"/>
  <c r="C14" i="6"/>
  <c r="A14" i="6"/>
  <c r="E13" i="6"/>
  <c r="C13" i="6"/>
  <c r="A13" i="6"/>
  <c r="E12" i="6"/>
  <c r="C12" i="6"/>
  <c r="A12" i="6"/>
  <c r="E11" i="6"/>
  <c r="C11" i="6"/>
  <c r="A11" i="6"/>
  <c r="E10" i="6"/>
  <c r="C10" i="6"/>
  <c r="A10" i="6"/>
  <c r="E9" i="6"/>
  <c r="C9" i="6"/>
  <c r="A9" i="6"/>
  <c r="E8" i="6"/>
  <c r="C8" i="6"/>
  <c r="A8" i="6"/>
  <c r="E7" i="6"/>
  <c r="C7" i="6"/>
  <c r="A7" i="6"/>
  <c r="E6" i="6"/>
  <c r="C6" i="6"/>
  <c r="A6" i="6"/>
  <c r="E5" i="6"/>
  <c r="C5" i="6"/>
  <c r="A5" i="6"/>
  <c r="D54" i="5"/>
  <c r="D53" i="5"/>
  <c r="D52" i="5"/>
  <c r="D51" i="5"/>
  <c r="D50" i="5"/>
  <c r="D49" i="5"/>
  <c r="D48" i="5"/>
  <c r="D47" i="5"/>
  <c r="D46" i="5"/>
  <c r="D45" i="5"/>
  <c r="D44" i="5"/>
  <c r="D43" i="5"/>
  <c r="F42" i="5"/>
  <c r="D42" i="5"/>
  <c r="F41" i="5"/>
  <c r="D41" i="5"/>
  <c r="F40" i="5"/>
  <c r="D40" i="5"/>
  <c r="F39" i="5"/>
  <c r="D39" i="5"/>
  <c r="F38" i="5"/>
  <c r="D38" i="5"/>
  <c r="F37" i="5"/>
  <c r="D37" i="5"/>
  <c r="B37" i="5"/>
  <c r="F36" i="5"/>
  <c r="D36" i="5"/>
  <c r="B36" i="5"/>
  <c r="F35" i="5"/>
  <c r="D35" i="5"/>
  <c r="B35" i="5"/>
  <c r="F34" i="5"/>
  <c r="D34" i="5"/>
  <c r="B34" i="5"/>
  <c r="F33" i="5"/>
  <c r="D33" i="5"/>
  <c r="B33" i="5"/>
  <c r="F32" i="5"/>
  <c r="D32" i="5"/>
  <c r="B32" i="5"/>
  <c r="F31" i="5"/>
  <c r="D31" i="5"/>
  <c r="B31" i="5"/>
  <c r="F30" i="5"/>
  <c r="D30" i="5"/>
  <c r="B30" i="5"/>
  <c r="F29" i="5"/>
  <c r="D29" i="5"/>
  <c r="B29" i="5"/>
  <c r="F28" i="5"/>
  <c r="D28" i="5"/>
  <c r="B28" i="5"/>
  <c r="F27" i="5"/>
  <c r="D27" i="5"/>
  <c r="B27" i="5"/>
  <c r="F26" i="5"/>
  <c r="D26" i="5"/>
  <c r="B26" i="5"/>
  <c r="F25" i="5"/>
  <c r="D25" i="5"/>
  <c r="B25" i="5"/>
  <c r="F24" i="5"/>
  <c r="D24" i="5"/>
  <c r="B24" i="5"/>
  <c r="F23" i="5"/>
  <c r="D23" i="5"/>
  <c r="B23" i="5"/>
  <c r="F22" i="5"/>
  <c r="D22" i="5"/>
  <c r="B22" i="5"/>
  <c r="F21" i="5"/>
  <c r="D21" i="5"/>
  <c r="B21" i="5"/>
  <c r="F20" i="5"/>
  <c r="D20" i="5"/>
  <c r="B20" i="5"/>
  <c r="F19" i="5"/>
  <c r="D19" i="5"/>
  <c r="B19" i="5"/>
  <c r="F18" i="5"/>
  <c r="D18" i="5"/>
  <c r="B18" i="5"/>
  <c r="F17" i="5"/>
  <c r="D17" i="5"/>
  <c r="B17" i="5"/>
  <c r="F16" i="5"/>
  <c r="D16" i="5"/>
  <c r="B16" i="5"/>
  <c r="F15" i="5"/>
  <c r="D15" i="5"/>
  <c r="B15" i="5"/>
  <c r="F14" i="5"/>
  <c r="D14" i="5"/>
  <c r="B14" i="5"/>
  <c r="F13" i="5"/>
  <c r="D13" i="5"/>
  <c r="B13" i="5"/>
  <c r="F12" i="5"/>
  <c r="D12" i="5"/>
  <c r="B12" i="5"/>
  <c r="F11" i="5"/>
  <c r="D11" i="5"/>
  <c r="B11" i="5"/>
  <c r="F10" i="5"/>
  <c r="D10" i="5"/>
  <c r="B10" i="5"/>
  <c r="F9" i="5"/>
  <c r="D9" i="5"/>
  <c r="B9" i="5"/>
  <c r="F8" i="5"/>
  <c r="D8" i="5"/>
  <c r="B8" i="5"/>
  <c r="F7" i="5"/>
  <c r="D7" i="5"/>
  <c r="B7" i="5"/>
  <c r="F6" i="5"/>
  <c r="D6" i="5"/>
  <c r="D55" i="5" s="1"/>
  <c r="B3" i="4" s="1"/>
  <c r="B6" i="5"/>
  <c r="F29" i="4"/>
  <c r="E29" i="4"/>
  <c r="B29" i="4"/>
  <c r="F28" i="4"/>
  <c r="L13" i="4" s="1"/>
  <c r="E28" i="4"/>
  <c r="D28" i="4"/>
  <c r="D29" i="4" s="1"/>
  <c r="C28" i="4"/>
  <c r="C29" i="4" s="1"/>
  <c r="B28" i="4"/>
  <c r="L14" i="4"/>
  <c r="L12" i="4"/>
  <c r="L11" i="4"/>
  <c r="L10" i="4"/>
  <c r="F5" i="4"/>
  <c r="K13" i="4" s="1"/>
  <c r="D5" i="4"/>
  <c r="K11" i="4" s="1"/>
  <c r="M11" i="4" s="1"/>
  <c r="F4" i="4"/>
  <c r="D4" i="4"/>
  <c r="F3" i="4"/>
  <c r="D3" i="4"/>
  <c r="F2" i="4"/>
  <c r="D2" i="4"/>
  <c r="E52" i="3"/>
  <c r="E51" i="3"/>
  <c r="E50" i="3"/>
  <c r="E49" i="3"/>
  <c r="E48" i="3"/>
  <c r="A48" i="3"/>
  <c r="E47" i="3"/>
  <c r="F48" i="3" s="1"/>
  <c r="A47" i="3"/>
  <c r="E46" i="3"/>
  <c r="A46" i="3"/>
  <c r="E45" i="3"/>
  <c r="A45" i="3"/>
  <c r="E44" i="3"/>
  <c r="C44" i="3"/>
  <c r="A44" i="3"/>
  <c r="E43" i="3"/>
  <c r="C43" i="3"/>
  <c r="A43" i="3"/>
  <c r="E42" i="3"/>
  <c r="C42" i="3"/>
  <c r="A42" i="3"/>
  <c r="E41" i="3"/>
  <c r="C41" i="3"/>
  <c r="A41" i="3"/>
  <c r="E40" i="3"/>
  <c r="C40" i="3"/>
  <c r="A40" i="3"/>
  <c r="E39" i="3"/>
  <c r="C39" i="3"/>
  <c r="A39" i="3"/>
  <c r="E38" i="3"/>
  <c r="C38" i="3"/>
  <c r="A38" i="3"/>
  <c r="E37" i="3"/>
  <c r="C37" i="3"/>
  <c r="A37" i="3"/>
  <c r="E36" i="3"/>
  <c r="C36" i="3"/>
  <c r="A36" i="3"/>
  <c r="E35" i="3"/>
  <c r="C35" i="3"/>
  <c r="A35" i="3"/>
  <c r="E34" i="3"/>
  <c r="C34" i="3"/>
  <c r="A34" i="3"/>
  <c r="E33" i="3"/>
  <c r="C33" i="3"/>
  <c r="A33" i="3"/>
  <c r="E32" i="3"/>
  <c r="C32" i="3"/>
  <c r="A32" i="3"/>
  <c r="E31" i="3"/>
  <c r="C31" i="3"/>
  <c r="A31" i="3"/>
  <c r="E30" i="3"/>
  <c r="C30" i="3"/>
  <c r="A30" i="3"/>
  <c r="E29" i="3"/>
  <c r="C29" i="3"/>
  <c r="A29" i="3"/>
  <c r="E28" i="3"/>
  <c r="C28" i="3"/>
  <c r="A28" i="3"/>
  <c r="E27" i="3"/>
  <c r="C27" i="3"/>
  <c r="A27" i="3"/>
  <c r="E26" i="3"/>
  <c r="C26" i="3"/>
  <c r="A26" i="3"/>
  <c r="E25" i="3"/>
  <c r="C25" i="3"/>
  <c r="A25" i="3"/>
  <c r="E24" i="3"/>
  <c r="C24" i="3"/>
  <c r="A24" i="3"/>
  <c r="E23" i="3"/>
  <c r="C23" i="3"/>
  <c r="A23" i="3"/>
  <c r="E22" i="3"/>
  <c r="C22" i="3"/>
  <c r="A22" i="3"/>
  <c r="E21" i="3"/>
  <c r="C21" i="3"/>
  <c r="A21" i="3"/>
  <c r="E20" i="3"/>
  <c r="C20" i="3"/>
  <c r="A20" i="3"/>
  <c r="E19" i="3"/>
  <c r="C19" i="3"/>
  <c r="A19" i="3"/>
  <c r="E18" i="3"/>
  <c r="C18" i="3"/>
  <c r="A18" i="3"/>
  <c r="E17" i="3"/>
  <c r="C17" i="3"/>
  <c r="A17" i="3"/>
  <c r="E16" i="3"/>
  <c r="C16" i="3"/>
  <c r="A16" i="3"/>
  <c r="E15" i="3"/>
  <c r="C15" i="3"/>
  <c r="A15" i="3"/>
  <c r="E14" i="3"/>
  <c r="C14" i="3"/>
  <c r="A14" i="3"/>
  <c r="E13" i="3"/>
  <c r="C13" i="3"/>
  <c r="A13" i="3"/>
  <c r="E12" i="3"/>
  <c r="C12" i="3"/>
  <c r="A12" i="3"/>
  <c r="E11" i="3"/>
  <c r="C11" i="3"/>
  <c r="A11" i="3"/>
  <c r="E10" i="3"/>
  <c r="C10" i="3"/>
  <c r="A10" i="3"/>
  <c r="E9" i="3"/>
  <c r="C9" i="3"/>
  <c r="A9" i="3"/>
  <c r="E8" i="3"/>
  <c r="C8" i="3"/>
  <c r="A8" i="3"/>
  <c r="E7" i="3"/>
  <c r="C7" i="3"/>
  <c r="A7" i="3"/>
  <c r="E6" i="3"/>
  <c r="C6" i="3"/>
  <c r="A6" i="3"/>
  <c r="E5" i="3"/>
  <c r="C5" i="3"/>
  <c r="A5" i="3"/>
  <c r="E58" i="2"/>
  <c r="E57" i="2"/>
  <c r="E56" i="2"/>
  <c r="E55" i="2"/>
  <c r="E54" i="2"/>
  <c r="E53" i="2"/>
  <c r="E52" i="2"/>
  <c r="E51" i="2"/>
  <c r="E50" i="2"/>
  <c r="E49" i="2"/>
  <c r="E48" i="2"/>
  <c r="E47" i="2"/>
  <c r="E46" i="2"/>
  <c r="E45" i="2"/>
  <c r="A45" i="2"/>
  <c r="E44" i="2"/>
  <c r="A44" i="2"/>
  <c r="E43" i="2"/>
  <c r="A43" i="2"/>
  <c r="E42" i="2"/>
  <c r="A42" i="2"/>
  <c r="E41" i="2"/>
  <c r="A41" i="2"/>
  <c r="E40" i="2"/>
  <c r="A40" i="2"/>
  <c r="E39" i="2"/>
  <c r="A39" i="2"/>
  <c r="E38" i="2"/>
  <c r="C38" i="2"/>
  <c r="A38" i="2"/>
  <c r="E37" i="2"/>
  <c r="C37" i="2"/>
  <c r="A37" i="2"/>
  <c r="E36" i="2"/>
  <c r="C36" i="2"/>
  <c r="A36" i="2"/>
  <c r="B37" i="2" s="1"/>
  <c r="E35" i="2"/>
  <c r="C35" i="2"/>
  <c r="A35" i="2"/>
  <c r="E34" i="2"/>
  <c r="C34" i="2"/>
  <c r="A34" i="2"/>
  <c r="E33" i="2"/>
  <c r="C33" i="2"/>
  <c r="A33" i="2"/>
  <c r="E32" i="2"/>
  <c r="C32" i="2"/>
  <c r="A32" i="2"/>
  <c r="E31" i="2"/>
  <c r="C31" i="2"/>
  <c r="A31" i="2"/>
  <c r="E30" i="2"/>
  <c r="F31" i="2" s="1"/>
  <c r="C30" i="2"/>
  <c r="A30" i="2"/>
  <c r="E29" i="2"/>
  <c r="C29" i="2"/>
  <c r="A29" i="2"/>
  <c r="E28" i="2"/>
  <c r="C28" i="2"/>
  <c r="A28" i="2"/>
  <c r="E27" i="2"/>
  <c r="C27" i="2"/>
  <c r="A27" i="2"/>
  <c r="E26" i="2"/>
  <c r="C26" i="2"/>
  <c r="A26" i="2"/>
  <c r="E25" i="2"/>
  <c r="C25" i="2"/>
  <c r="A25" i="2"/>
  <c r="E24" i="2"/>
  <c r="C24" i="2"/>
  <c r="A24" i="2"/>
  <c r="E23" i="2"/>
  <c r="C23" i="2"/>
  <c r="A23" i="2"/>
  <c r="E22" i="2"/>
  <c r="C22" i="2"/>
  <c r="A22" i="2"/>
  <c r="E21" i="2"/>
  <c r="C21" i="2"/>
  <c r="A21" i="2"/>
  <c r="E20" i="2"/>
  <c r="C20" i="2"/>
  <c r="A20" i="2"/>
  <c r="E19" i="2"/>
  <c r="C19" i="2"/>
  <c r="A19" i="2"/>
  <c r="E18" i="2"/>
  <c r="C18" i="2"/>
  <c r="A18" i="2"/>
  <c r="E17" i="2"/>
  <c r="C17" i="2"/>
  <c r="A17" i="2"/>
  <c r="E16" i="2"/>
  <c r="C16" i="2"/>
  <c r="A16" i="2"/>
  <c r="E15" i="2"/>
  <c r="C15" i="2"/>
  <c r="A15" i="2"/>
  <c r="E14" i="2"/>
  <c r="C14" i="2"/>
  <c r="A14" i="2"/>
  <c r="E13" i="2"/>
  <c r="C13" i="2"/>
  <c r="A13" i="2"/>
  <c r="E12" i="2"/>
  <c r="C12" i="2"/>
  <c r="A12" i="2"/>
  <c r="E11" i="2"/>
  <c r="C11" i="2"/>
  <c r="A11" i="2"/>
  <c r="E10" i="2"/>
  <c r="C10" i="2"/>
  <c r="A10" i="2"/>
  <c r="E9" i="2"/>
  <c r="C9" i="2"/>
  <c r="A9" i="2"/>
  <c r="E8" i="2"/>
  <c r="C8" i="2"/>
  <c r="A8" i="2"/>
  <c r="E7" i="2"/>
  <c r="C7" i="2"/>
  <c r="A7" i="2"/>
  <c r="E6" i="2"/>
  <c r="C6" i="2"/>
  <c r="B6" i="2"/>
  <c r="A6" i="2"/>
  <c r="E5" i="2"/>
  <c r="C5" i="2"/>
  <c r="A5" i="2"/>
  <c r="AB33" i="10" l="1" a="1"/>
  <c r="AB33" i="10" s="1"/>
  <c r="AA47" i="10" a="1"/>
  <c r="AA47" i="10" s="1"/>
  <c r="AA58" i="10" a="1"/>
  <c r="AA58" i="10" s="1"/>
  <c r="AA84" i="10" a="1"/>
  <c r="AA84" i="10" s="1"/>
  <c r="AA86" i="10" a="1"/>
  <c r="AA86" i="10" s="1"/>
  <c r="AB91" i="10" a="1"/>
  <c r="AB91" i="10" s="1"/>
  <c r="AB93" i="10" a="1"/>
  <c r="AB93" i="10" s="1"/>
  <c r="AB66" i="10" a="1"/>
  <c r="AB66" i="10" s="1"/>
  <c r="AB73" i="10" a="1"/>
  <c r="AB73" i="10" s="1"/>
  <c r="AA30" i="10" a="1"/>
  <c r="AA30" i="10" s="1"/>
  <c r="AC36" i="10" a="1"/>
  <c r="AC36" i="10" s="1"/>
  <c r="AB40" i="10" a="1"/>
  <c r="AB40" i="10" s="1"/>
  <c r="AA46" i="10" a="1"/>
  <c r="AA46" i="10" s="1"/>
  <c r="AA51" i="10" a="1"/>
  <c r="AA51" i="10" s="1"/>
  <c r="AA182" i="10" a="1"/>
  <c r="AA182" i="10" s="1"/>
  <c r="AC193" i="10" a="1"/>
  <c r="AC193" i="10" s="1"/>
  <c r="AC205" i="10" a="1"/>
  <c r="AC205" i="10" s="1"/>
  <c r="AA210" i="10" a="1"/>
  <c r="AA210" i="10" s="1"/>
  <c r="AA227" i="10" a="1"/>
  <c r="AA227" i="10" s="1"/>
  <c r="AA275" i="10" a="1"/>
  <c r="AA275" i="10" s="1"/>
  <c r="AB295" i="10" a="1"/>
  <c r="AB295" i="10" s="1"/>
  <c r="AB303" i="10" a="1"/>
  <c r="AB303" i="10" s="1"/>
  <c r="AB308" i="10" a="1"/>
  <c r="AB308" i="10" s="1"/>
  <c r="AB311" i="10" a="1"/>
  <c r="AB311" i="10" s="1"/>
  <c r="AB313" i="10" a="1"/>
  <c r="AB313" i="10" s="1"/>
  <c r="AB317" i="10" a="1"/>
  <c r="AB317" i="10" s="1"/>
  <c r="AB323" i="10" a="1"/>
  <c r="AB323" i="10" s="1"/>
  <c r="AA101" i="10" a="1"/>
  <c r="AA101" i="10" s="1"/>
  <c r="AA113" i="10" a="1"/>
  <c r="AA113" i="10" s="1"/>
  <c r="AB116" i="10" a="1"/>
  <c r="AB116" i="10" s="1"/>
  <c r="AA160" i="10" a="1"/>
  <c r="AA160" i="10" s="1"/>
  <c r="AA167" i="10" a="1"/>
  <c r="AA167" i="10" s="1"/>
  <c r="AA172" i="10" a="1"/>
  <c r="AA172" i="10" s="1"/>
  <c r="AB184" i="10" a="1"/>
  <c r="AB184" i="10" s="1"/>
  <c r="AA188" i="10" a="1"/>
  <c r="AA188" i="10" s="1"/>
  <c r="AA236" i="10" a="1"/>
  <c r="AA236" i="10" s="1"/>
  <c r="AA239" i="10" a="1"/>
  <c r="AA239" i="10" s="1"/>
  <c r="AA250" i="10" a="1"/>
  <c r="AA250" i="10" s="1"/>
  <c r="AC284" i="10" a="1"/>
  <c r="AC284" i="10" s="1"/>
  <c r="AC290" i="10" a="1"/>
  <c r="AC290" i="10" s="1"/>
  <c r="AC293" i="10" a="1"/>
  <c r="AC293" i="10" s="1"/>
  <c r="AC325" i="10" a="1"/>
  <c r="AC325" i="10" s="1"/>
  <c r="AC337" i="10" a="1"/>
  <c r="AC337" i="10" s="1"/>
  <c r="AD76" i="10" a="1"/>
  <c r="AD76" i="10" s="1"/>
  <c r="AA127" i="10" a="1"/>
  <c r="AA127" i="10" s="1"/>
  <c r="AA128" i="10" a="1"/>
  <c r="AA128" i="10" s="1"/>
  <c r="AA139" i="10" a="1"/>
  <c r="AA139" i="10" s="1"/>
  <c r="AC139" i="10" a="1"/>
  <c r="AC139" i="10" s="1"/>
  <c r="AA140" i="10" a="1"/>
  <c r="AA140" i="10" s="1"/>
  <c r="AA143" i="10" a="1"/>
  <c r="AA143" i="10" s="1"/>
  <c r="AB159" i="10" a="1"/>
  <c r="AB159" i="10" s="1"/>
  <c r="AB167" i="10" a="1"/>
  <c r="AB167" i="10" s="1"/>
  <c r="AA178" i="10" a="1"/>
  <c r="AA178" i="10" s="1"/>
  <c r="AB190" i="10" a="1"/>
  <c r="AB190" i="10" s="1"/>
  <c r="AA198" i="10" a="1"/>
  <c r="AA198" i="10" s="1"/>
  <c r="AB202" i="10" a="1"/>
  <c r="AB202" i="10" s="1"/>
  <c r="AA221" i="10" a="1"/>
  <c r="AA221" i="10" s="1"/>
  <c r="AB237" i="10" a="1"/>
  <c r="AB237" i="10" s="1"/>
  <c r="AB261" i="10" a="1"/>
  <c r="AB261" i="10" s="1"/>
  <c r="AA270" i="10" a="1"/>
  <c r="AA270" i="10" s="1"/>
  <c r="AA162" i="10" a="1"/>
  <c r="AA162" i="10" s="1"/>
  <c r="AA204" i="10" a="1"/>
  <c r="AA204" i="10" s="1"/>
  <c r="AB211" i="10" a="1"/>
  <c r="AB211" i="10" s="1"/>
  <c r="AA213" i="10" a="1"/>
  <c r="AA213" i="10" s="1"/>
  <c r="AC266" i="10" a="1"/>
  <c r="AC266" i="10" s="1"/>
  <c r="AA314" i="10" a="1"/>
  <c r="AA314" i="10" s="1"/>
  <c r="AA347" i="10" a="1"/>
  <c r="AA347" i="10" s="1"/>
  <c r="AA356" i="10" a="1"/>
  <c r="AA356" i="10" s="1"/>
  <c r="AA358" i="10" a="1"/>
  <c r="AA358" i="10" s="1"/>
  <c r="AA360" i="10" a="1"/>
  <c r="AA360" i="10" s="1"/>
  <c r="AA361" i="10" a="1"/>
  <c r="AA361" i="10" s="1"/>
  <c r="AA366" i="10" a="1"/>
  <c r="AA366" i="10" s="1"/>
  <c r="AA369" i="10" a="1"/>
  <c r="AA369" i="10" s="1"/>
  <c r="AA375" i="10" a="1"/>
  <c r="AA375" i="10" s="1"/>
  <c r="AA381" i="10" a="1"/>
  <c r="AA381" i="10" s="1"/>
  <c r="AA383" i="10" a="1"/>
  <c r="AA383" i="10" s="1"/>
  <c r="AA388" i="10" a="1"/>
  <c r="AA388" i="10" s="1"/>
  <c r="AA399" i="10" a="1"/>
  <c r="AA399" i="10" s="1"/>
  <c r="AA417" i="10" a="1"/>
  <c r="AA417" i="10" s="1"/>
  <c r="AA418" i="10" a="1"/>
  <c r="AA418" i="10" s="1"/>
  <c r="AA446" i="10" a="1"/>
  <c r="AA446" i="10" s="1"/>
  <c r="AC459" i="10" a="1"/>
  <c r="AC459" i="10" s="1"/>
  <c r="C142" i="13" a="1"/>
  <c r="C142" i="13" s="1"/>
  <c r="C184" i="13" a="1"/>
  <c r="C184" i="13" s="1"/>
  <c r="AB43" i="10" a="1"/>
  <c r="AB43" i="10" s="1"/>
  <c r="AA192" i="10" a="1"/>
  <c r="AA192" i="10" s="1"/>
  <c r="AC234" i="10" a="1"/>
  <c r="AC234" i="10" s="1"/>
  <c r="AC245" i="10" a="1"/>
  <c r="AC245" i="10" s="1"/>
  <c r="AA294" i="10" a="1"/>
  <c r="AA294" i="10" s="1"/>
  <c r="AA303" i="10" a="1"/>
  <c r="AA303" i="10" s="1"/>
  <c r="AA312" i="10" a="1"/>
  <c r="AA312" i="10" s="1"/>
  <c r="AA319" i="10" a="1"/>
  <c r="AA319" i="10" s="1"/>
  <c r="AB349" i="10" a="1"/>
  <c r="AB349" i="10" s="1"/>
  <c r="AB363" i="10" a="1"/>
  <c r="AB363" i="10" s="1"/>
  <c r="AB367" i="10" a="1"/>
  <c r="AB367" i="10" s="1"/>
  <c r="AB376" i="10" a="1"/>
  <c r="AB376" i="10" s="1"/>
  <c r="AB377" i="10" a="1"/>
  <c r="AB377" i="10" s="1"/>
  <c r="AB418" i="10" a="1"/>
  <c r="AB418" i="10" s="1"/>
  <c r="AB422" i="10" a="1"/>
  <c r="AB422" i="10" s="1"/>
  <c r="AB436" i="10" a="1"/>
  <c r="AB436" i="10" s="1"/>
  <c r="AB437" i="10" a="1"/>
  <c r="AB437" i="10" s="1"/>
  <c r="AB438" i="10" a="1"/>
  <c r="AB438" i="10" s="1"/>
  <c r="AA480" i="10" a="1"/>
  <c r="AA480" i="10" s="1"/>
  <c r="AA490" i="10" a="1"/>
  <c r="AA490" i="10" s="1"/>
  <c r="AA505" i="10" a="1"/>
  <c r="AA505" i="10" s="1"/>
  <c r="AA506" i="10" a="1"/>
  <c r="AA506" i="10" s="1"/>
  <c r="AA510" i="10" a="1"/>
  <c r="AA510" i="10" s="1"/>
  <c r="AA531" i="10" a="1"/>
  <c r="AA531" i="10" s="1"/>
  <c r="AA533" i="10" a="1"/>
  <c r="AA533" i="10" s="1"/>
  <c r="AA536" i="10" a="1"/>
  <c r="AA536" i="10" s="1"/>
  <c r="AA542" i="10" a="1"/>
  <c r="AA542" i="10" s="1"/>
  <c r="AA552" i="10" a="1"/>
  <c r="AA552" i="10" s="1"/>
  <c r="AA556" i="10" a="1"/>
  <c r="AA556" i="10" s="1"/>
  <c r="AA557" i="10" a="1"/>
  <c r="AA557" i="10" s="1"/>
  <c r="AA560" i="10" a="1"/>
  <c r="AA560" i="10" s="1"/>
  <c r="AA574" i="10" a="1"/>
  <c r="AA574" i="10" s="1"/>
  <c r="AA578" i="10" a="1"/>
  <c r="AA578" i="10" s="1"/>
  <c r="AA585" i="10" a="1"/>
  <c r="AA585" i="10" s="1"/>
  <c r="C21" i="13" a="1"/>
  <c r="C21" i="13" s="1"/>
  <c r="C64" i="13" a="1"/>
  <c r="C64" i="13" s="1"/>
  <c r="C67" i="13" a="1"/>
  <c r="C67" i="13" s="1"/>
  <c r="C70" i="13" a="1"/>
  <c r="C70" i="13" s="1"/>
  <c r="C136" i="13" a="1"/>
  <c r="C136" i="13" s="1"/>
  <c r="AB103" i="10" a="1"/>
  <c r="AB103" i="10" s="1"/>
  <c r="AA112" i="10" a="1"/>
  <c r="AA112" i="10" s="1"/>
  <c r="AA153" i="10" a="1"/>
  <c r="AA153" i="10" s="1"/>
  <c r="AB164" i="10" a="1"/>
  <c r="AB164" i="10" s="1"/>
  <c r="AB282" i="10" a="1"/>
  <c r="AB282" i="10" s="1"/>
  <c r="AA318" i="10" a="1"/>
  <c r="AA318" i="10" s="1"/>
  <c r="AB338" i="10" a="1"/>
  <c r="AB338" i="10" s="1"/>
  <c r="AB477" i="10" a="1"/>
  <c r="AB477" i="10" s="1"/>
  <c r="AB503" i="10" a="1"/>
  <c r="AB503" i="10" s="1"/>
  <c r="AB516" i="10" a="1"/>
  <c r="AB516" i="10" s="1"/>
  <c r="AB524" i="10" a="1"/>
  <c r="AB524" i="10" s="1"/>
  <c r="AB530" i="10" a="1"/>
  <c r="AB530" i="10" s="1"/>
  <c r="AB558" i="10" a="1"/>
  <c r="AB558" i="10" s="1"/>
  <c r="AB560" i="10" a="1"/>
  <c r="AB560" i="10" s="1"/>
  <c r="AB562" i="10" a="1"/>
  <c r="AB562" i="10" s="1"/>
  <c r="AB580" i="10" a="1"/>
  <c r="AB580" i="10" s="1"/>
  <c r="AB590" i="10" a="1"/>
  <c r="AB590" i="10" s="1"/>
  <c r="AB596" i="10" a="1"/>
  <c r="AB596" i="10" s="1"/>
  <c r="AC13" i="10" a="1"/>
  <c r="AC13" i="10" s="1"/>
  <c r="AC11" i="10" a="1"/>
  <c r="AC11" i="10" s="1"/>
  <c r="C68" i="13" a="1"/>
  <c r="C68" i="13" s="1"/>
  <c r="C93" i="13" a="1"/>
  <c r="C93" i="13" s="1"/>
  <c r="C157" i="13" a="1"/>
  <c r="C157" i="13" s="1"/>
  <c r="C180" i="13" a="1"/>
  <c r="C180" i="13" s="1"/>
  <c r="C183" i="13" a="1"/>
  <c r="C183" i="13" s="1"/>
  <c r="AB99" i="10" a="1"/>
  <c r="AB99" i="10" s="1"/>
  <c r="AC546" i="10" a="1"/>
  <c r="AC546" i="10" s="1"/>
  <c r="C57" i="13" a="1"/>
  <c r="C57" i="13" s="1"/>
  <c r="C148" i="13" a="1"/>
  <c r="C148" i="13" s="1"/>
  <c r="C171" i="13" a="1"/>
  <c r="C171" i="13" s="1"/>
  <c r="C205" i="13" a="1"/>
  <c r="C205" i="13" s="1"/>
  <c r="C237" i="13" a="1"/>
  <c r="C237" i="13" s="1"/>
  <c r="C249" i="13" a="1"/>
  <c r="C249" i="13" s="1"/>
  <c r="C398" i="13" a="1"/>
  <c r="C398" i="13" s="1"/>
  <c r="C402" i="13" a="1"/>
  <c r="C402" i="13" s="1"/>
  <c r="C493" i="13" a="1"/>
  <c r="C493" i="13" s="1"/>
  <c r="C649" i="13" a="1"/>
  <c r="C649" i="13" s="1"/>
  <c r="C834" i="13" a="1"/>
  <c r="C834" i="13" s="1"/>
  <c r="C893" i="13" a="1"/>
  <c r="C893" i="13" s="1"/>
  <c r="C946" i="13" a="1"/>
  <c r="C946" i="13" s="1"/>
  <c r="C1006" i="13" a="1"/>
  <c r="C1006" i="13" s="1"/>
  <c r="C1061" i="13" a="1"/>
  <c r="C1061" i="13" s="1"/>
  <c r="C1160" i="13" a="1"/>
  <c r="C1160" i="13" s="1"/>
  <c r="C1170" i="13" a="1"/>
  <c r="C1170" i="13" s="1"/>
  <c r="C1176" i="13" a="1"/>
  <c r="C1176" i="13" s="1"/>
  <c r="C1251" i="13" a="1"/>
  <c r="C1251" i="13" s="1"/>
  <c r="C1534" i="13" a="1"/>
  <c r="C1534" i="13" s="1"/>
  <c r="C1571" i="13" a="1"/>
  <c r="C1571" i="13" s="1"/>
  <c r="C1645" i="13" a="1"/>
  <c r="C1645" i="13" s="1"/>
  <c r="C1657" i="13" a="1"/>
  <c r="C1657" i="13" s="1"/>
  <c r="C1742" i="13" a="1"/>
  <c r="C1742" i="13" s="1"/>
  <c r="C1748" i="13" a="1"/>
  <c r="C1748" i="13" s="1"/>
  <c r="C1854" i="13" a="1"/>
  <c r="C1854" i="13" s="1"/>
  <c r="C2028" i="13" a="1"/>
  <c r="C2028" i="13" s="1"/>
  <c r="AC541" i="10" a="1"/>
  <c r="AC541" i="10" s="1"/>
  <c r="C154" i="13" a="1"/>
  <c r="C154" i="13" s="1"/>
  <c r="C278" i="13" a="1"/>
  <c r="C278" i="13" s="1"/>
  <c r="C359" i="13" a="1"/>
  <c r="C359" i="13" s="1"/>
  <c r="C540" i="13" a="1"/>
  <c r="C540" i="13" s="1"/>
  <c r="C806" i="13" a="1"/>
  <c r="C806" i="13" s="1"/>
  <c r="C835" i="13" a="1"/>
  <c r="C835" i="13" s="1"/>
  <c r="C963" i="13" a="1"/>
  <c r="C963" i="13" s="1"/>
  <c r="C974" i="13" a="1"/>
  <c r="C974" i="13" s="1"/>
  <c r="C1019" i="13" a="1"/>
  <c r="C1019" i="13" s="1"/>
  <c r="C1132" i="13" a="1"/>
  <c r="C1132" i="13" s="1"/>
  <c r="C1155" i="13" a="1"/>
  <c r="C1155" i="13" s="1"/>
  <c r="C1276" i="13" a="1"/>
  <c r="C1276" i="13" s="1"/>
  <c r="C1328" i="13" a="1"/>
  <c r="C1328" i="13" s="1"/>
  <c r="C1464" i="13" a="1"/>
  <c r="C1464" i="13" s="1"/>
  <c r="C1476" i="13" a="1"/>
  <c r="C1476" i="13" s="1"/>
  <c r="C1480" i="13" a="1"/>
  <c r="C1480" i="13" s="1"/>
  <c r="C1609" i="13" a="1"/>
  <c r="C1609" i="13" s="1"/>
  <c r="C1624" i="13" a="1"/>
  <c r="C1624" i="13" s="1"/>
  <c r="C1718" i="13" a="1"/>
  <c r="C1718" i="13" s="1"/>
  <c r="C1721" i="13" a="1"/>
  <c r="C1721" i="13" s="1"/>
  <c r="C1727" i="13" a="1"/>
  <c r="C1727" i="13" s="1"/>
  <c r="C1794" i="13" a="1"/>
  <c r="C1794" i="13" s="1"/>
  <c r="C1797" i="13" a="1"/>
  <c r="C1797" i="13" s="1"/>
  <c r="C1845" i="13" a="1"/>
  <c r="C1845" i="13" s="1"/>
  <c r="C1864" i="13" a="1"/>
  <c r="C1864" i="13" s="1"/>
  <c r="C1870" i="13" a="1"/>
  <c r="C1870" i="13" s="1"/>
  <c r="C1920" i="13" a="1"/>
  <c r="C1920" i="13" s="1"/>
  <c r="C2018" i="13" a="1"/>
  <c r="C2018" i="13" s="1"/>
  <c r="C2022" i="13" a="1"/>
  <c r="C2022" i="13" s="1"/>
  <c r="C2045" i="13" a="1"/>
  <c r="C2045" i="13" s="1"/>
  <c r="C165" i="13" a="1"/>
  <c r="C165" i="13" s="1"/>
  <c r="C231" i="13" a="1"/>
  <c r="C231" i="13" s="1"/>
  <c r="C360" i="13" a="1"/>
  <c r="C360" i="13" s="1"/>
  <c r="C488" i="13" a="1"/>
  <c r="C488" i="13" s="1"/>
  <c r="C500" i="13" a="1"/>
  <c r="C500" i="13" s="1"/>
  <c r="C547" i="13" a="1"/>
  <c r="C547" i="13" s="1"/>
  <c r="C679" i="13" a="1"/>
  <c r="C679" i="13" s="1"/>
  <c r="C707" i="13" a="1"/>
  <c r="C707" i="13" s="1"/>
  <c r="C975" i="13" a="1"/>
  <c r="C975" i="13" s="1"/>
  <c r="C996" i="13" a="1"/>
  <c r="C996" i="13" s="1"/>
  <c r="C1002" i="13" a="1"/>
  <c r="C1002" i="13" s="1"/>
  <c r="C1130" i="13" a="1"/>
  <c r="C1130" i="13" s="1"/>
  <c r="C1165" i="13" a="1"/>
  <c r="C1165" i="13" s="1"/>
  <c r="C1261" i="13" a="1"/>
  <c r="C1261" i="13" s="1"/>
  <c r="C1277" i="13" a="1"/>
  <c r="C1277" i="13" s="1"/>
  <c r="C1281" i="13" a="1"/>
  <c r="C1281" i="13" s="1"/>
  <c r="C1341" i="13" a="1"/>
  <c r="C1341" i="13" s="1"/>
  <c r="C1465" i="13" a="1"/>
  <c r="C1465" i="13" s="1"/>
  <c r="C1477" i="13" a="1"/>
  <c r="C1477" i="13" s="1"/>
  <c r="C1599" i="13" a="1"/>
  <c r="C1599" i="13" s="1"/>
  <c r="C1635" i="13" a="1"/>
  <c r="C1635" i="13" s="1"/>
  <c r="C1737" i="13" a="1"/>
  <c r="C1737" i="13" s="1"/>
  <c r="C1852" i="13" a="1"/>
  <c r="C1852" i="13" s="1"/>
  <c r="C1859" i="13" a="1"/>
  <c r="C1859" i="13" s="1"/>
  <c r="C1903" i="13" a="1"/>
  <c r="C1903" i="13" s="1"/>
  <c r="C2023" i="13" a="1"/>
  <c r="C2023" i="13" s="1"/>
  <c r="C2043" i="13" a="1"/>
  <c r="C2043" i="13" s="1"/>
  <c r="C2065" i="13" a="1"/>
  <c r="C2065" i="13" s="1"/>
  <c r="C2078" i="13" a="1"/>
  <c r="C2078" i="13" s="1"/>
  <c r="C2148" i="13" a="1"/>
  <c r="C2148" i="13" s="1"/>
  <c r="C2176" i="13" a="1"/>
  <c r="C2176" i="13" s="1"/>
  <c r="C2180" i="13" a="1"/>
  <c r="C2180" i="13" s="1"/>
  <c r="C2194" i="13" a="1"/>
  <c r="C2194" i="13" s="1"/>
  <c r="C2198" i="13" a="1"/>
  <c r="C2198" i="13" s="1"/>
  <c r="C2205" i="13" a="1"/>
  <c r="C2205" i="13" s="1"/>
  <c r="AC543" i="10" a="1"/>
  <c r="AC543" i="10" s="1"/>
  <c r="C341" i="13" a="1"/>
  <c r="C341" i="13" s="1"/>
  <c r="C624" i="13" a="1"/>
  <c r="C624" i="13" s="1"/>
  <c r="C644" i="13" a="1"/>
  <c r="C644" i="13" s="1"/>
  <c r="C833" i="13" a="1"/>
  <c r="C833" i="13" s="1"/>
  <c r="C1169" i="13" a="1"/>
  <c r="C1169" i="13" s="1"/>
  <c r="C1179" i="13" a="1"/>
  <c r="C1179" i="13" s="1"/>
  <c r="C1570" i="13" a="1"/>
  <c r="C1570" i="13" s="1"/>
  <c r="C1792" i="13" a="1"/>
  <c r="C1792" i="13" s="1"/>
  <c r="C2069" i="13" a="1"/>
  <c r="C2069" i="13" s="1"/>
  <c r="C2226" i="13" a="1"/>
  <c r="C2226" i="13" s="1"/>
  <c r="C2307" i="13" a="1"/>
  <c r="C2307" i="13" s="1"/>
  <c r="C489" i="13" a="1"/>
  <c r="C489" i="13" s="1"/>
  <c r="C700" i="13" a="1"/>
  <c r="C700" i="13" s="1"/>
  <c r="C1895" i="13" a="1"/>
  <c r="C1895" i="13" s="1"/>
  <c r="C2020" i="13" a="1"/>
  <c r="C2020" i="13" s="1"/>
  <c r="C2050" i="13" a="1"/>
  <c r="C2050" i="13" s="1"/>
  <c r="C2248" i="13" a="1"/>
  <c r="C2248" i="13" s="1"/>
  <c r="C948" i="13" a="1"/>
  <c r="C948" i="13" s="1"/>
  <c r="C994" i="13" a="1"/>
  <c r="C994" i="13" s="1"/>
  <c r="C1112" i="13" a="1"/>
  <c r="C1112" i="13" s="1"/>
  <c r="C2031" i="13" a="1"/>
  <c r="C2031" i="13" s="1"/>
  <c r="C2177" i="13" a="1"/>
  <c r="C2177" i="13" s="1"/>
  <c r="C2228" i="13" a="1"/>
  <c r="C2228" i="13" s="1"/>
  <c r="C2258" i="13" a="1"/>
  <c r="C2258" i="13" s="1"/>
  <c r="C1302" i="13" a="1"/>
  <c r="C1302" i="13" s="1"/>
  <c r="C1880" i="13" a="1"/>
  <c r="C1880" i="13" s="1"/>
  <c r="C1900" i="13" a="1"/>
  <c r="C1900" i="13" s="1"/>
  <c r="C2316" i="13" a="1"/>
  <c r="C2316" i="13" s="1"/>
  <c r="AD366" i="10" a="1"/>
  <c r="AD366" i="10" s="1"/>
  <c r="AC591" i="10" a="1"/>
  <c r="AC591" i="10" s="1"/>
  <c r="AC600" i="10" a="1"/>
  <c r="AC600" i="10" s="1"/>
  <c r="C196" i="13" a="1"/>
  <c r="C196" i="13" s="1"/>
  <c r="C728" i="13" a="1"/>
  <c r="C728" i="13" s="1"/>
  <c r="C1121" i="13" a="1"/>
  <c r="C1121" i="13" s="1"/>
  <c r="C1147" i="13" a="1"/>
  <c r="C1147" i="13" s="1"/>
  <c r="C1716" i="13" a="1"/>
  <c r="C1716" i="13" s="1"/>
  <c r="C1874" i="13" a="1"/>
  <c r="C1874" i="13" s="1"/>
  <c r="C2037" i="13" a="1"/>
  <c r="C2037" i="13" s="1"/>
  <c r="C2079" i="13" a="1"/>
  <c r="C2079" i="13" s="1"/>
  <c r="C1163" i="13" a="1"/>
  <c r="C1163" i="13" s="1"/>
  <c r="C2230" i="13" a="1"/>
  <c r="C2230" i="13" s="1"/>
  <c r="C2264" i="13" a="1"/>
  <c r="C2264" i="13" s="1"/>
  <c r="AB20" i="10" a="1"/>
  <c r="AB20" i="10" s="1"/>
  <c r="AC40" i="10" a="1"/>
  <c r="AC40" i="10" s="1"/>
  <c r="AB41" i="10" a="1"/>
  <c r="AB41" i="10" s="1"/>
  <c r="AA50" i="10" a="1"/>
  <c r="AA50" i="10" s="1"/>
  <c r="AA55" i="10" a="1"/>
  <c r="AA55" i="10" s="1"/>
  <c r="AA62" i="10" a="1"/>
  <c r="AA62" i="10" s="1"/>
  <c r="AA64" i="10" a="1"/>
  <c r="AA64" i="10" s="1"/>
  <c r="AA70" i="10" a="1"/>
  <c r="AA70" i="10" s="1"/>
  <c r="AA71" i="10" a="1"/>
  <c r="AA71" i="10" s="1"/>
  <c r="AB31" i="10" a="1"/>
  <c r="AB31" i="10" s="1"/>
  <c r="AC49" i="10" a="1"/>
  <c r="AC49" i="10" s="1"/>
  <c r="AB67" i="10" a="1"/>
  <c r="AB67" i="10" s="1"/>
  <c r="AB70" i="10" a="1"/>
  <c r="AB70" i="10" s="1"/>
  <c r="AB77" i="10" a="1"/>
  <c r="AB77" i="10" s="1"/>
  <c r="AB80" i="10" a="1"/>
  <c r="AB80" i="10" s="1"/>
  <c r="AB81" i="10" a="1"/>
  <c r="AB81" i="10" s="1"/>
  <c r="AB82" i="10" a="1"/>
  <c r="AB82" i="10" s="1"/>
  <c r="AB87" i="10" a="1"/>
  <c r="AB87" i="10" s="1"/>
  <c r="AA19" i="10" a="1"/>
  <c r="AA19" i="10" s="1"/>
  <c r="AC20" i="10" a="1"/>
  <c r="AC20" i="10" s="1"/>
  <c r="AA22" i="10" a="1"/>
  <c r="AA22" i="10" s="1"/>
  <c r="AA43" i="10" a="1"/>
  <c r="AA43" i="10" s="1"/>
  <c r="AD57" i="10" a="1"/>
  <c r="AD57" i="10" s="1"/>
  <c r="AC66" i="10" a="1"/>
  <c r="AC66" i="10" s="1"/>
  <c r="AC75" i="10" a="1"/>
  <c r="AC75" i="10" s="1"/>
  <c r="AC76" i="10" a="1"/>
  <c r="AC76" i="10" s="1"/>
  <c r="AA33" i="10" a="1"/>
  <c r="AA33" i="10" s="1"/>
  <c r="AC99" i="10" a="1"/>
  <c r="AC99" i="10" s="1"/>
  <c r="AD102" i="10" a="1"/>
  <c r="AD102" i="10" s="1"/>
  <c r="AB125" i="10" a="1"/>
  <c r="AB125" i="10" s="1"/>
  <c r="AD127" i="10" a="1"/>
  <c r="AD127" i="10" s="1"/>
  <c r="AB135" i="10" a="1"/>
  <c r="AB135" i="10" s="1"/>
  <c r="AB139" i="10" a="1"/>
  <c r="AB139" i="10" s="1"/>
  <c r="AB144" i="10" a="1"/>
  <c r="AB144" i="10" s="1"/>
  <c r="AB161" i="10" a="1"/>
  <c r="AB161" i="10" s="1"/>
  <c r="AB178" i="10" a="1"/>
  <c r="AB178" i="10" s="1"/>
  <c r="AA179" i="10" a="1"/>
  <c r="AA179" i="10" s="1"/>
  <c r="AB183" i="10" a="1"/>
  <c r="AB183" i="10" s="1"/>
  <c r="AA190" i="10" a="1"/>
  <c r="AA190" i="10" s="1"/>
  <c r="AA202" i="10" a="1"/>
  <c r="AA202" i="10" s="1"/>
  <c r="AB216" i="10" a="1"/>
  <c r="AB216" i="10" s="1"/>
  <c r="AB285" i="10" a="1"/>
  <c r="AB285" i="10" s="1"/>
  <c r="AB297" i="10" a="1"/>
  <c r="AB297" i="10" s="1"/>
  <c r="AB298" i="10" a="1"/>
  <c r="AB298" i="10" s="1"/>
  <c r="AB314" i="10" a="1"/>
  <c r="AB314" i="10" s="1"/>
  <c r="AB318" i="10" a="1"/>
  <c r="AB318" i="10" s="1"/>
  <c r="AB320" i="10" a="1"/>
  <c r="AB320" i="10" s="1"/>
  <c r="AB321" i="10" a="1"/>
  <c r="AB321" i="10" s="1"/>
  <c r="AB322" i="10" a="1"/>
  <c r="AB322" i="10" s="1"/>
  <c r="AB324" i="10" a="1"/>
  <c r="AB324" i="10" s="1"/>
  <c r="AB98" i="10" a="1"/>
  <c r="AB98" i="10" s="1"/>
  <c r="AA99" i="10" a="1"/>
  <c r="AA99" i="10" s="1"/>
  <c r="AA103" i="10" a="1"/>
  <c r="AA103" i="10" s="1"/>
  <c r="AB104" i="10" a="1"/>
  <c r="AB104" i="10" s="1"/>
  <c r="AB114" i="10" a="1"/>
  <c r="AB114" i="10" s="1"/>
  <c r="AA115" i="10" a="1"/>
  <c r="AA115" i="10" s="1"/>
  <c r="AB118" i="10" a="1"/>
  <c r="AB118" i="10" s="1"/>
  <c r="AA146" i="10" a="1"/>
  <c r="AA146" i="10" s="1"/>
  <c r="AB149" i="10" a="1"/>
  <c r="AB149" i="10" s="1"/>
  <c r="AA152" i="10" a="1"/>
  <c r="AA152" i="10" s="1"/>
  <c r="AB158" i="10" a="1"/>
  <c r="AB158" i="10" s="1"/>
  <c r="AA159" i="10" a="1"/>
  <c r="AA159" i="10" s="1"/>
  <c r="AA171" i="10" a="1"/>
  <c r="AA171" i="10" s="1"/>
  <c r="AB176" i="10" a="1"/>
  <c r="AB176" i="10" s="1"/>
  <c r="AC178" i="10" a="1"/>
  <c r="AC178" i="10" s="1"/>
  <c r="AB181" i="10" a="1"/>
  <c r="AB181" i="10" s="1"/>
  <c r="AA197" i="10" a="1"/>
  <c r="AA197" i="10" s="1"/>
  <c r="AB213" i="10" a="1"/>
  <c r="AB213" i="10" s="1"/>
  <c r="AB222" i="10" a="1"/>
  <c r="AB222" i="10" s="1"/>
  <c r="AA235" i="10" a="1"/>
  <c r="AA235" i="10" s="1"/>
  <c r="AA248" i="10" a="1"/>
  <c r="AA248" i="10" s="1"/>
  <c r="AA251" i="10" a="1"/>
  <c r="AA251" i="10" s="1"/>
  <c r="AA254" i="10" a="1"/>
  <c r="AA254" i="10" s="1"/>
  <c r="AA255" i="10" a="1"/>
  <c r="AA255" i="10" s="1"/>
  <c r="AA257" i="10" a="1"/>
  <c r="AA257" i="10" s="1"/>
  <c r="AA258" i="10" a="1"/>
  <c r="AA258" i="10" s="1"/>
  <c r="AA260" i="10" a="1"/>
  <c r="AA260" i="10" s="1"/>
  <c r="AA261" i="10" a="1"/>
  <c r="AA261" i="10" s="1"/>
  <c r="AA263" i="10" a="1"/>
  <c r="AA263" i="10" s="1"/>
  <c r="AA265" i="10" a="1"/>
  <c r="AA265" i="10" s="1"/>
  <c r="AA268" i="10" a="1"/>
  <c r="AA268" i="10" s="1"/>
  <c r="AB271" i="10" a="1"/>
  <c r="AB271" i="10" s="1"/>
  <c r="AC298" i="10" a="1"/>
  <c r="AC298" i="10" s="1"/>
  <c r="AC303" i="10" a="1"/>
  <c r="AC303" i="10" s="1"/>
  <c r="AC336" i="10" a="1"/>
  <c r="AC336" i="10" s="1"/>
  <c r="AC345" i="10" a="1"/>
  <c r="AC345" i="10" s="1"/>
  <c r="AA36" i="10" a="1"/>
  <c r="AA36" i="10" s="1"/>
  <c r="AC104" i="10" a="1"/>
  <c r="AC104" i="10" s="1"/>
  <c r="AA121" i="10" a="1"/>
  <c r="AA121" i="10" s="1"/>
  <c r="AC132" i="10" a="1"/>
  <c r="AC132" i="10" s="1"/>
  <c r="AA137" i="10" a="1"/>
  <c r="AA137" i="10" s="1"/>
  <c r="AA138" i="10" a="1"/>
  <c r="AA138" i="10" s="1"/>
  <c r="AA142" i="10" a="1"/>
  <c r="AA142" i="10" s="1"/>
  <c r="AB163" i="10" a="1"/>
  <c r="AB163" i="10" s="1"/>
  <c r="AD169" i="10" a="1"/>
  <c r="AD169" i="10" s="1"/>
  <c r="AA191" i="10" a="1"/>
  <c r="AA191" i="10" s="1"/>
  <c r="AB196" i="10" a="1"/>
  <c r="AB196" i="10" s="1"/>
  <c r="AB199" i="10" a="1"/>
  <c r="AB199" i="10" s="1"/>
  <c r="AA203" i="10" a="1"/>
  <c r="AA203" i="10" s="1"/>
  <c r="AA206" i="10" a="1"/>
  <c r="AA206" i="10" s="1"/>
  <c r="AA216" i="10" a="1"/>
  <c r="AA216" i="10" s="1"/>
  <c r="AC222" i="10" a="1"/>
  <c r="AC222" i="10" s="1"/>
  <c r="AA225" i="10" a="1"/>
  <c r="AA225" i="10" s="1"/>
  <c r="AC226" i="10" a="1"/>
  <c r="AC226" i="10" s="1"/>
  <c r="AB236" i="10" a="1"/>
  <c r="AB236" i="10" s="1"/>
  <c r="AB239" i="10" a="1"/>
  <c r="AB239" i="10" s="1"/>
  <c r="AB241" i="10" a="1"/>
  <c r="AB241" i="10" s="1"/>
  <c r="AB245" i="10" a="1"/>
  <c r="AB245" i="10" s="1"/>
  <c r="AB247" i="10" a="1"/>
  <c r="AB247" i="10" s="1"/>
  <c r="AB272" i="10" a="1"/>
  <c r="AB272" i="10" s="1"/>
  <c r="AA283" i="10" a="1"/>
  <c r="AA283" i="10" s="1"/>
  <c r="AA158" i="10" a="1"/>
  <c r="AA158" i="10" s="1"/>
  <c r="AB172" i="10" a="1"/>
  <c r="AB172" i="10" s="1"/>
  <c r="AA346" i="10" a="1"/>
  <c r="AA346" i="10" s="1"/>
  <c r="AA349" i="10" a="1"/>
  <c r="AA349" i="10" s="1"/>
  <c r="AA363" i="10" a="1"/>
  <c r="AA363" i="10" s="1"/>
  <c r="AA364" i="10" a="1"/>
  <c r="AA364" i="10" s="1"/>
  <c r="AA368" i="10" a="1"/>
  <c r="AA368" i="10" s="1"/>
  <c r="AA370" i="10" a="1"/>
  <c r="AA370" i="10" s="1"/>
  <c r="AA372" i="10" a="1"/>
  <c r="AA372" i="10" s="1"/>
  <c r="AA389" i="10" a="1"/>
  <c r="AA389" i="10" s="1"/>
  <c r="AA400" i="10" a="1"/>
  <c r="AA400" i="10" s="1"/>
  <c r="AA402" i="10" a="1"/>
  <c r="AA402" i="10" s="1"/>
  <c r="AA405" i="10" a="1"/>
  <c r="AA405" i="10" s="1"/>
  <c r="AA411" i="10" a="1"/>
  <c r="AA411" i="10" s="1"/>
  <c r="AA412" i="10" a="1"/>
  <c r="AA412" i="10" s="1"/>
  <c r="AA416" i="10" a="1"/>
  <c r="AA416" i="10" s="1"/>
  <c r="AA421" i="10" a="1"/>
  <c r="AA421" i="10" s="1"/>
  <c r="AA428" i="10" a="1"/>
  <c r="AA428" i="10" s="1"/>
  <c r="AA432" i="10" a="1"/>
  <c r="AA432" i="10" s="1"/>
  <c r="AA435" i="10" a="1"/>
  <c r="AA435" i="10" s="1"/>
  <c r="AA437" i="10" a="1"/>
  <c r="AA437" i="10" s="1"/>
  <c r="AA438" i="10" a="1"/>
  <c r="AA438" i="10" s="1"/>
  <c r="AA443" i="10" a="1"/>
  <c r="AA443" i="10" s="1"/>
  <c r="AA450" i="10" a="1"/>
  <c r="AA450" i="10" s="1"/>
  <c r="AC467" i="10" a="1"/>
  <c r="AC467" i="10" s="1"/>
  <c r="AB473" i="10" a="1"/>
  <c r="AB473" i="10" s="1"/>
  <c r="AC480" i="10" a="1"/>
  <c r="AC480" i="10" s="1"/>
  <c r="AD502" i="10" a="1"/>
  <c r="AD502" i="10" s="1"/>
  <c r="AD585" i="10" a="1"/>
  <c r="AD585" i="10" s="1"/>
  <c r="AB15" i="10" a="1"/>
  <c r="AB15" i="10" s="1"/>
  <c r="C34" i="13" a="1"/>
  <c r="C34" i="13" s="1"/>
  <c r="C55" i="13" a="1"/>
  <c r="C55" i="13" s="1"/>
  <c r="C97" i="13" a="1"/>
  <c r="C97" i="13" s="1"/>
  <c r="C139" i="13" a="1"/>
  <c r="C139" i="13" s="1"/>
  <c r="AB46" i="10" a="1"/>
  <c r="AB46" i="10" s="1"/>
  <c r="AA120" i="10" a="1"/>
  <c r="AA120" i="10" s="1"/>
  <c r="AA169" i="10" a="1"/>
  <c r="AA169" i="10" s="1"/>
  <c r="AA184" i="10" a="1"/>
  <c r="AA184" i="10" s="1"/>
  <c r="AB215" i="10" a="1"/>
  <c r="AB215" i="10" s="1"/>
  <c r="AA219" i="10" a="1"/>
  <c r="AA219" i="10" s="1"/>
  <c r="AA277" i="10" a="1"/>
  <c r="AA277" i="10" s="1"/>
  <c r="AA313" i="10" a="1"/>
  <c r="AA313" i="10" s="1"/>
  <c r="AA320" i="10" a="1"/>
  <c r="AA320" i="10" s="1"/>
  <c r="AB355" i="10" a="1"/>
  <c r="AB355" i="10" s="1"/>
  <c r="AB357" i="10" a="1"/>
  <c r="AB357" i="10" s="1"/>
  <c r="AB378" i="10" a="1"/>
  <c r="AB378" i="10" s="1"/>
  <c r="AB382" i="10" a="1"/>
  <c r="AB382" i="10" s="1"/>
  <c r="AB387" i="10" a="1"/>
  <c r="AB387" i="10" s="1"/>
  <c r="AB392" i="10" a="1"/>
  <c r="AB392" i="10" s="1"/>
  <c r="AB397" i="10" a="1"/>
  <c r="AB397" i="10" s="1"/>
  <c r="AB404" i="10" a="1"/>
  <c r="AB404" i="10" s="1"/>
  <c r="AB407" i="10" a="1"/>
  <c r="AB407" i="10" s="1"/>
  <c r="AB417" i="10" a="1"/>
  <c r="AB417" i="10" s="1"/>
  <c r="AB429" i="10" a="1"/>
  <c r="AB429" i="10" s="1"/>
  <c r="AB430" i="10" a="1"/>
  <c r="AB430" i="10" s="1"/>
  <c r="AB432" i="10" a="1"/>
  <c r="AB432" i="10" s="1"/>
  <c r="AB435" i="10" a="1"/>
  <c r="AB435" i="10" s="1"/>
  <c r="AB450" i="10" a="1"/>
  <c r="AB450" i="10" s="1"/>
  <c r="AC473" i="10" a="1"/>
  <c r="AC473" i="10" s="1"/>
  <c r="AB479" i="10" a="1"/>
  <c r="AB479" i="10" s="1"/>
  <c r="AA488" i="10" a="1"/>
  <c r="AA488" i="10" s="1"/>
  <c r="AA494" i="10" a="1"/>
  <c r="AA494" i="10" s="1"/>
  <c r="AA495" i="10" a="1"/>
  <c r="AA495" i="10" s="1"/>
  <c r="AA497" i="10" a="1"/>
  <c r="AA497" i="10" s="1"/>
  <c r="AA508" i="10" a="1"/>
  <c r="AA508" i="10" s="1"/>
  <c r="AA526" i="10" a="1"/>
  <c r="AA526" i="10" s="1"/>
  <c r="AA528" i="10" a="1"/>
  <c r="AA528" i="10" s="1"/>
  <c r="AA530" i="10" a="1"/>
  <c r="AA530" i="10" s="1"/>
  <c r="AA532" i="10" a="1"/>
  <c r="AA532" i="10" s="1"/>
  <c r="AA534" i="10" a="1"/>
  <c r="AA534" i="10" s="1"/>
  <c r="AA535" i="10" a="1"/>
  <c r="AA535" i="10" s="1"/>
  <c r="AA539" i="10" a="1"/>
  <c r="AA539" i="10" s="1"/>
  <c r="AA541" i="10" a="1"/>
  <c r="AA541" i="10" s="1"/>
  <c r="AA544" i="10" a="1"/>
  <c r="AA544" i="10" s="1"/>
  <c r="AA562" i="10" a="1"/>
  <c r="AA562" i="10" s="1"/>
  <c r="AA566" i="10" a="1"/>
  <c r="AA566" i="10" s="1"/>
  <c r="AA570" i="10" a="1"/>
  <c r="AA570" i="10" s="1"/>
  <c r="AA571" i="10" a="1"/>
  <c r="AA571" i="10" s="1"/>
  <c r="AA575" i="10" a="1"/>
  <c r="AA575" i="10" s="1"/>
  <c r="AA582" i="10" a="1"/>
  <c r="AA582" i="10" s="1"/>
  <c r="AA583" i="10" a="1"/>
  <c r="AA583" i="10" s="1"/>
  <c r="AA586" i="10" a="1"/>
  <c r="AA586" i="10" s="1"/>
  <c r="AA590" i="10" a="1"/>
  <c r="AA590" i="10" s="1"/>
  <c r="AA599" i="10" a="1"/>
  <c r="AA599" i="10" s="1"/>
  <c r="AA600" i="10" a="1"/>
  <c r="AA600" i="10" s="1"/>
  <c r="C44" i="13" a="1"/>
  <c r="C44" i="13" s="1"/>
  <c r="C146" i="13" a="1"/>
  <c r="C146" i="13" s="1"/>
  <c r="C163" i="13" a="1"/>
  <c r="C163" i="13" s="1"/>
  <c r="C169" i="13" a="1"/>
  <c r="C169" i="13" s="1"/>
  <c r="C179" i="13" a="1"/>
  <c r="C179" i="13" s="1"/>
  <c r="AB101" i="10" a="1"/>
  <c r="AB101" i="10" s="1"/>
  <c r="AA102" i="10" a="1"/>
  <c r="AA102" i="10" s="1"/>
  <c r="AA104" i="10" a="1"/>
  <c r="AA104" i="10" s="1"/>
  <c r="AB115" i="10" a="1"/>
  <c r="AB115" i="10" s="1"/>
  <c r="AB148" i="10" a="1"/>
  <c r="AB148" i="10" s="1"/>
  <c r="AB168" i="10" a="1"/>
  <c r="AB168" i="10" s="1"/>
  <c r="AC171" i="10" a="1"/>
  <c r="AC171" i="10" s="1"/>
  <c r="AC236" i="10" a="1"/>
  <c r="AC236" i="10" s="1"/>
  <c r="AA291" i="10" a="1"/>
  <c r="AA291" i="10" s="1"/>
  <c r="AA310" i="10" a="1"/>
  <c r="AA310" i="10" s="1"/>
  <c r="AA323" i="10" a="1"/>
  <c r="AA323" i="10" s="1"/>
  <c r="AB341" i="10" a="1"/>
  <c r="AB341" i="10" s="1"/>
  <c r="AC352" i="10" a="1"/>
  <c r="AC352" i="10" s="1"/>
  <c r="AC365" i="10" a="1"/>
  <c r="AC365" i="10" s="1"/>
  <c r="AC377" i="10" a="1"/>
  <c r="AC377" i="10" s="1"/>
  <c r="AC395" i="10" a="1"/>
  <c r="AC395" i="10" s="1"/>
  <c r="AC418" i="10" a="1"/>
  <c r="AC418" i="10" s="1"/>
  <c r="AC423" i="10" a="1"/>
  <c r="AC423" i="10" s="1"/>
  <c r="AA459" i="10" a="1"/>
  <c r="AA459" i="10" s="1"/>
  <c r="AB461" i="10" a="1"/>
  <c r="AB461" i="10" s="1"/>
  <c r="AA470" i="10" a="1"/>
  <c r="AA470" i="10" s="1"/>
  <c r="AA475" i="10" a="1"/>
  <c r="AA475" i="10" s="1"/>
  <c r="AB494" i="10" a="1"/>
  <c r="AB494" i="10" s="1"/>
  <c r="AB495" i="10" a="1"/>
  <c r="AB495" i="10" s="1"/>
  <c r="AB510" i="10" a="1"/>
  <c r="AB510" i="10" s="1"/>
  <c r="AB513" i="10" a="1"/>
  <c r="AB513" i="10" s="1"/>
  <c r="AB523" i="10" a="1"/>
  <c r="AB523" i="10" s="1"/>
  <c r="AB528" i="10" a="1"/>
  <c r="AB528" i="10" s="1"/>
  <c r="AB529" i="10" a="1"/>
  <c r="AB529" i="10" s="1"/>
  <c r="AB533" i="10" a="1"/>
  <c r="AB533" i="10" s="1"/>
  <c r="AB537" i="10" a="1"/>
  <c r="AB537" i="10" s="1"/>
  <c r="AB539" i="10" a="1"/>
  <c r="AB539" i="10" s="1"/>
  <c r="AB543" i="10" a="1"/>
  <c r="AB543" i="10" s="1"/>
  <c r="AB544" i="10" a="1"/>
  <c r="AB544" i="10" s="1"/>
  <c r="AB546" i="10" a="1"/>
  <c r="AB546" i="10" s="1"/>
  <c r="AB549" i="10" a="1"/>
  <c r="AB549" i="10" s="1"/>
  <c r="AB552" i="10" a="1"/>
  <c r="AB552" i="10" s="1"/>
  <c r="AB569" i="10" a="1"/>
  <c r="AB569" i="10" s="1"/>
  <c r="AB573" i="10" a="1"/>
  <c r="AB573" i="10" s="1"/>
  <c r="AB577" i="10" a="1"/>
  <c r="AB577" i="10" s="1"/>
  <c r="AB583" i="10" a="1"/>
  <c r="AB583" i="10" s="1"/>
  <c r="AB586" i="10" a="1"/>
  <c r="AB586" i="10" s="1"/>
  <c r="AB594" i="10" a="1"/>
  <c r="AB594" i="10" s="1"/>
  <c r="C24" i="13" a="1"/>
  <c r="C24" i="13" s="1"/>
  <c r="C27" i="13" a="1"/>
  <c r="C27" i="13" s="1"/>
  <c r="C39" i="13" a="1"/>
  <c r="C39" i="13" s="1"/>
  <c r="C65" i="13" a="1"/>
  <c r="C65" i="13" s="1"/>
  <c r="C77" i="13" a="1"/>
  <c r="C77" i="13" s="1"/>
  <c r="C105" i="13" a="1"/>
  <c r="C105" i="13" s="1"/>
  <c r="C134" i="13" a="1"/>
  <c r="C134" i="13" s="1"/>
  <c r="C141" i="13" a="1"/>
  <c r="C141" i="13" s="1"/>
  <c r="C147" i="13" a="1"/>
  <c r="C147" i="13" s="1"/>
  <c r="C150" i="13" a="1"/>
  <c r="C150" i="13" s="1"/>
  <c r="C160" i="13" a="1"/>
  <c r="C160" i="13" s="1"/>
  <c r="AD415" i="10" a="1"/>
  <c r="AD415" i="10" s="1"/>
  <c r="AA15" i="10" a="1"/>
  <c r="AA15" i="10" s="1"/>
  <c r="C193" i="13" a="1"/>
  <c r="C193" i="13" s="1"/>
  <c r="C209" i="13" a="1"/>
  <c r="C209" i="13" s="1"/>
  <c r="C233" i="13" a="1"/>
  <c r="C233" i="13" s="1"/>
  <c r="C342" i="13" a="1"/>
  <c r="C342" i="13" s="1"/>
  <c r="C354" i="13" a="1"/>
  <c r="C354" i="13" s="1"/>
  <c r="C358" i="13" a="1"/>
  <c r="C358" i="13" s="1"/>
  <c r="C370" i="13" a="1"/>
  <c r="C370" i="13" s="1"/>
  <c r="C513" i="13" a="1"/>
  <c r="C513" i="13" s="1"/>
  <c r="C581" i="13" a="1"/>
  <c r="C581" i="13" s="1"/>
  <c r="C625" i="13" a="1"/>
  <c r="C625" i="13" s="1"/>
  <c r="C629" i="13" a="1"/>
  <c r="C629" i="13" s="1"/>
  <c r="C637" i="13" a="1"/>
  <c r="C637" i="13" s="1"/>
  <c r="C657" i="13" a="1"/>
  <c r="C657" i="13" s="1"/>
  <c r="C665" i="13" a="1"/>
  <c r="C665" i="13" s="1"/>
  <c r="C689" i="13" a="1"/>
  <c r="C689" i="13" s="1"/>
  <c r="C797" i="13" a="1"/>
  <c r="C797" i="13" s="1"/>
  <c r="C965" i="13" a="1"/>
  <c r="C965" i="13" s="1"/>
  <c r="C977" i="13" a="1"/>
  <c r="C977" i="13" s="1"/>
  <c r="C980" i="13" a="1"/>
  <c r="C980" i="13" s="1"/>
  <c r="C983" i="13" a="1"/>
  <c r="C983" i="13" s="1"/>
  <c r="C1018" i="13" a="1"/>
  <c r="C1018" i="13" s="1"/>
  <c r="C1043" i="13" a="1"/>
  <c r="C1043" i="13" s="1"/>
  <c r="C1087" i="13" a="1"/>
  <c r="C1087" i="13" s="1"/>
  <c r="C1116" i="13" a="1"/>
  <c r="C1116" i="13" s="1"/>
  <c r="C1128" i="13" a="1"/>
  <c r="C1128" i="13" s="1"/>
  <c r="C1150" i="13" a="1"/>
  <c r="C1150" i="13" s="1"/>
  <c r="C1166" i="13" a="1"/>
  <c r="C1166" i="13" s="1"/>
  <c r="C1189" i="13" a="1"/>
  <c r="C1189" i="13" s="1"/>
  <c r="C1259" i="13" a="1"/>
  <c r="C1259" i="13" s="1"/>
  <c r="C1279" i="13" a="1"/>
  <c r="C1279" i="13" s="1"/>
  <c r="C1319" i="13" a="1"/>
  <c r="C1319" i="13" s="1"/>
  <c r="C1335" i="13" a="1"/>
  <c r="C1335" i="13" s="1"/>
  <c r="C1359" i="13" a="1"/>
  <c r="C1359" i="13" s="1"/>
  <c r="C1435" i="13" a="1"/>
  <c r="C1435" i="13" s="1"/>
  <c r="C1475" i="13" a="1"/>
  <c r="C1475" i="13" s="1"/>
  <c r="C1479" i="13" a="1"/>
  <c r="C1479" i="13" s="1"/>
  <c r="C1491" i="13" a="1"/>
  <c r="C1491" i="13" s="1"/>
  <c r="C1527" i="13" a="1"/>
  <c r="C1527" i="13" s="1"/>
  <c r="C1608" i="13" a="1"/>
  <c r="C1608" i="13" s="1"/>
  <c r="C1627" i="13" a="1"/>
  <c r="C1627" i="13" s="1"/>
  <c r="C1711" i="13" a="1"/>
  <c r="C1711" i="13" s="1"/>
  <c r="C1717" i="13" a="1"/>
  <c r="C1717" i="13" s="1"/>
  <c r="C1720" i="13" a="1"/>
  <c r="C1720" i="13" s="1"/>
  <c r="C1726" i="13" a="1"/>
  <c r="C1726" i="13" s="1"/>
  <c r="C1729" i="13" a="1"/>
  <c r="C1729" i="13" s="1"/>
  <c r="C1755" i="13" a="1"/>
  <c r="C1755" i="13" s="1"/>
  <c r="C1761" i="13" a="1"/>
  <c r="C1761" i="13" s="1"/>
  <c r="C1764" i="13" a="1"/>
  <c r="C1764" i="13" s="1"/>
  <c r="C1838" i="13" a="1"/>
  <c r="C1838" i="13" s="1"/>
  <c r="C1844" i="13" a="1"/>
  <c r="C1844" i="13" s="1"/>
  <c r="C1851" i="13" a="1"/>
  <c r="C1851" i="13" s="1"/>
  <c r="C1904" i="13" a="1"/>
  <c r="C1904" i="13" s="1"/>
  <c r="C1951" i="13" a="1"/>
  <c r="C1951" i="13" s="1"/>
  <c r="C1958" i="13" a="1"/>
  <c r="C1958" i="13" s="1"/>
  <c r="C2051" i="13" a="1"/>
  <c r="C2051" i="13" s="1"/>
  <c r="C2057" i="13" a="1"/>
  <c r="C2057" i="13" s="1"/>
  <c r="C2089" i="13" a="1"/>
  <c r="C2089" i="13" s="1"/>
  <c r="C2107" i="13" a="1"/>
  <c r="C2107" i="13" s="1"/>
  <c r="C2182" i="13" a="1"/>
  <c r="C2182" i="13" s="1"/>
  <c r="C2203" i="13" a="1"/>
  <c r="C2203" i="13" s="1"/>
  <c r="C2210" i="13" a="1"/>
  <c r="C2210" i="13" s="1"/>
  <c r="AD324" i="10" a="1"/>
  <c r="AD324" i="10" s="1"/>
  <c r="AA331" i="10" a="1"/>
  <c r="AA331" i="10" s="1"/>
  <c r="AA333" i="10" a="1"/>
  <c r="AA333" i="10" s="1"/>
  <c r="AA336" i="10" a="1"/>
  <c r="AA336" i="10" s="1"/>
  <c r="AA473" i="10" a="1"/>
  <c r="AA473" i="10" s="1"/>
  <c r="C190" i="13" a="1"/>
  <c r="C190" i="13" s="1"/>
  <c r="C210" i="13" a="1"/>
  <c r="C210" i="13" s="1"/>
  <c r="C230" i="13" a="1"/>
  <c r="C230" i="13" s="1"/>
  <c r="C266" i="13" a="1"/>
  <c r="C266" i="13" s="1"/>
  <c r="C270" i="13" a="1"/>
  <c r="C270" i="13" s="1"/>
  <c r="C347" i="13" a="1"/>
  <c r="C347" i="13" s="1"/>
  <c r="C363" i="13" a="1"/>
  <c r="C363" i="13" s="1"/>
  <c r="C387" i="13" a="1"/>
  <c r="C387" i="13" s="1"/>
  <c r="C471" i="13" a="1"/>
  <c r="C471" i="13" s="1"/>
  <c r="C520" i="13" a="1"/>
  <c r="C520" i="13" s="1"/>
  <c r="C622" i="13" a="1"/>
  <c r="C622" i="13" s="1"/>
  <c r="C634" i="13" a="1"/>
  <c r="C634" i="13" s="1"/>
  <c r="C642" i="13" a="1"/>
  <c r="C642" i="13" s="1"/>
  <c r="C690" i="13" a="1"/>
  <c r="C690" i="13" s="1"/>
  <c r="C798" i="13" a="1"/>
  <c r="C798" i="13" s="1"/>
  <c r="C819" i="13" a="1"/>
  <c r="C819" i="13" s="1"/>
  <c r="C847" i="13" a="1"/>
  <c r="C847" i="13" s="1"/>
  <c r="C1001" i="13" a="1"/>
  <c r="C1001" i="13" s="1"/>
  <c r="C1004" i="13" a="1"/>
  <c r="C1004" i="13" s="1"/>
  <c r="C1007" i="13" a="1"/>
  <c r="C1007" i="13" s="1"/>
  <c r="C1244" i="13" a="1"/>
  <c r="C1244" i="13" s="1"/>
  <c r="C1268" i="13" a="1"/>
  <c r="C1268" i="13" s="1"/>
  <c r="C1304" i="13" a="1"/>
  <c r="C1304" i="13" s="1"/>
  <c r="C1320" i="13" a="1"/>
  <c r="C1320" i="13" s="1"/>
  <c r="C1352" i="13" a="1"/>
  <c r="C1352" i="13" s="1"/>
  <c r="C1484" i="13" a="1"/>
  <c r="C1484" i="13" s="1"/>
  <c r="C1585" i="13" a="1"/>
  <c r="C1585" i="13" s="1"/>
  <c r="C1598" i="13" a="1"/>
  <c r="C1598" i="13" s="1"/>
  <c r="C1601" i="13" a="1"/>
  <c r="C1601" i="13" s="1"/>
  <c r="C1606" i="13" a="1"/>
  <c r="C1606" i="13" s="1"/>
  <c r="C1678" i="13" a="1"/>
  <c r="C1678" i="13" s="1"/>
  <c r="C1715" i="13" a="1"/>
  <c r="C1715" i="13" s="1"/>
  <c r="C1746" i="13" a="1"/>
  <c r="C1746" i="13" s="1"/>
  <c r="C1762" i="13" a="1"/>
  <c r="C1762" i="13" s="1"/>
  <c r="C1775" i="13" a="1"/>
  <c r="C1775" i="13" s="1"/>
  <c r="C1861" i="13" a="1"/>
  <c r="C1861" i="13" s="1"/>
  <c r="C1884" i="13" a="1"/>
  <c r="C1884" i="13" s="1"/>
  <c r="C1899" i="13" a="1"/>
  <c r="C1899" i="13" s="1"/>
  <c r="C1917" i="13" a="1"/>
  <c r="C1917" i="13" s="1"/>
  <c r="C1993" i="13" a="1"/>
  <c r="C1993" i="13" s="1"/>
  <c r="C2025" i="13" a="1"/>
  <c r="C2025" i="13" s="1"/>
  <c r="C2032" i="13" a="1"/>
  <c r="C2032" i="13" s="1"/>
  <c r="C2080" i="13" a="1"/>
  <c r="C2080" i="13" s="1"/>
  <c r="C2094" i="13" a="1"/>
  <c r="C2094" i="13" s="1"/>
  <c r="C2119" i="13" a="1"/>
  <c r="C2119" i="13" s="1"/>
  <c r="C2186" i="13" a="1"/>
  <c r="C2186" i="13" s="1"/>
  <c r="C2190" i="13" a="1"/>
  <c r="C2190" i="13" s="1"/>
  <c r="C2220" i="13" a="1"/>
  <c r="C2220" i="13" s="1"/>
  <c r="AA298" i="10" a="1"/>
  <c r="AA298" i="10" s="1"/>
  <c r="AD373" i="10" a="1"/>
  <c r="AD373" i="10" s="1"/>
  <c r="AB451" i="10" a="1"/>
  <c r="AB451" i="10" s="1"/>
  <c r="AC524" i="10" a="1"/>
  <c r="AC524" i="10" s="1"/>
  <c r="AC577" i="10" a="1"/>
  <c r="AC577" i="10" s="1"/>
  <c r="AD15" i="10" a="1"/>
  <c r="AD15" i="10" s="1"/>
  <c r="C207" i="13" a="1"/>
  <c r="C207" i="13" s="1"/>
  <c r="C344" i="13" a="1"/>
  <c r="C344" i="13" s="1"/>
  <c r="C372" i="13" a="1"/>
  <c r="C372" i="13" s="1"/>
  <c r="C384" i="13" a="1"/>
  <c r="C384" i="13" s="1"/>
  <c r="C436" i="13" a="1"/>
  <c r="C436" i="13" s="1"/>
  <c r="C497" i="13" a="1"/>
  <c r="C497" i="13" s="1"/>
  <c r="C506" i="13" a="1"/>
  <c r="C506" i="13" s="1"/>
  <c r="C512" i="13" a="1"/>
  <c r="C512" i="13" s="1"/>
  <c r="C555" i="13" a="1"/>
  <c r="C555" i="13" s="1"/>
  <c r="C595" i="13" a="1"/>
  <c r="C595" i="13" s="1"/>
  <c r="C631" i="13" a="1"/>
  <c r="C631" i="13" s="1"/>
  <c r="C635" i="13" a="1"/>
  <c r="C635" i="13" s="1"/>
  <c r="C639" i="13" a="1"/>
  <c r="C639" i="13" s="1"/>
  <c r="C651" i="13" a="1"/>
  <c r="C651" i="13" s="1"/>
  <c r="C659" i="13" a="1"/>
  <c r="C659" i="13" s="1"/>
  <c r="C663" i="13" a="1"/>
  <c r="C663" i="13" s="1"/>
  <c r="C795" i="13" a="1"/>
  <c r="C795" i="13" s="1"/>
  <c r="C803" i="13" a="1"/>
  <c r="C803" i="13" s="1"/>
  <c r="C810" i="13" a="1"/>
  <c r="C810" i="13" s="1"/>
  <c r="C820" i="13" a="1"/>
  <c r="C820" i="13" s="1"/>
  <c r="C829" i="13" a="1"/>
  <c r="C829" i="13" s="1"/>
  <c r="C832" i="13" a="1"/>
  <c r="C832" i="13" s="1"/>
  <c r="C848" i="13" a="1"/>
  <c r="C848" i="13" s="1"/>
  <c r="C858" i="13" a="1"/>
  <c r="C858" i="13" s="1"/>
  <c r="C966" i="13" a="1"/>
  <c r="C966" i="13" s="1"/>
  <c r="C984" i="13" a="1"/>
  <c r="C984" i="13" s="1"/>
  <c r="C990" i="13" a="1"/>
  <c r="C990" i="13" s="1"/>
  <c r="C1109" i="13" a="1"/>
  <c r="C1109" i="13" s="1"/>
  <c r="C1149" i="13" a="1"/>
  <c r="C1149" i="13" s="1"/>
  <c r="C1184" i="13" a="1"/>
  <c r="C1184" i="13" s="1"/>
  <c r="C1241" i="13" a="1"/>
  <c r="C1241" i="13" s="1"/>
  <c r="C1265" i="13" a="1"/>
  <c r="C1265" i="13" s="1"/>
  <c r="C1457" i="13" a="1"/>
  <c r="C1457" i="13" s="1"/>
  <c r="C1501" i="13" a="1"/>
  <c r="C1501" i="13" s="1"/>
  <c r="C1505" i="13" a="1"/>
  <c r="C1505" i="13" s="1"/>
  <c r="C1551" i="13" a="1"/>
  <c r="C1551" i="13" s="1"/>
  <c r="C1572" i="13" a="1"/>
  <c r="C1572" i="13" s="1"/>
  <c r="C1575" i="13" a="1"/>
  <c r="C1575" i="13" s="1"/>
  <c r="C1583" i="13" a="1"/>
  <c r="C1583" i="13" s="1"/>
  <c r="C1588" i="13" a="1"/>
  <c r="C1588" i="13" s="1"/>
  <c r="C1604" i="13" a="1"/>
  <c r="C1604" i="13" s="1"/>
  <c r="C1607" i="13" a="1"/>
  <c r="C1607" i="13" s="1"/>
  <c r="C1719" i="13" a="1"/>
  <c r="C1719" i="13" s="1"/>
  <c r="C1724" i="13" a="1"/>
  <c r="C1724" i="13" s="1"/>
  <c r="C1747" i="13" a="1"/>
  <c r="C1747" i="13" s="1"/>
  <c r="C1801" i="13" a="1"/>
  <c r="C1801" i="13" s="1"/>
  <c r="C1865" i="13" a="1"/>
  <c r="C1865" i="13" s="1"/>
  <c r="C1871" i="13" a="1"/>
  <c r="C1871" i="13" s="1"/>
  <c r="C1876" i="13" a="1"/>
  <c r="C1876" i="13" s="1"/>
  <c r="C1885" i="13" a="1"/>
  <c r="C1885" i="13" s="1"/>
  <c r="C1888" i="13" a="1"/>
  <c r="C1888" i="13" s="1"/>
  <c r="C1894" i="13" a="1"/>
  <c r="C1894" i="13" s="1"/>
  <c r="C1897" i="13" a="1"/>
  <c r="C1897" i="13" s="1"/>
  <c r="C1908" i="13" a="1"/>
  <c r="C1908" i="13" s="1"/>
  <c r="C1914" i="13" a="1"/>
  <c r="C1914" i="13" s="1"/>
  <c r="C2026" i="13" a="1"/>
  <c r="C2026" i="13" s="1"/>
  <c r="C2030" i="13" a="1"/>
  <c r="C2030" i="13" s="1"/>
  <c r="C2059" i="13" a="1"/>
  <c r="C2059" i="13" s="1"/>
  <c r="C2084" i="13" a="1"/>
  <c r="C2084" i="13" s="1"/>
  <c r="C2155" i="13" a="1"/>
  <c r="C2155" i="13" s="1"/>
  <c r="C2191" i="13" a="1"/>
  <c r="C2191" i="13" s="1"/>
  <c r="C397" i="13" a="1"/>
  <c r="C397" i="13" s="1"/>
  <c r="C961" i="13" a="1"/>
  <c r="C961" i="13" s="1"/>
  <c r="C1020" i="13" a="1"/>
  <c r="C1020" i="13" s="1"/>
  <c r="C1048" i="13" a="1"/>
  <c r="C1048" i="13" s="1"/>
  <c r="C1137" i="13" a="1"/>
  <c r="C1137" i="13" s="1"/>
  <c r="C1246" i="13" a="1"/>
  <c r="C1246" i="13" s="1"/>
  <c r="C1266" i="13" a="1"/>
  <c r="C1266" i="13" s="1"/>
  <c r="C1656" i="13" a="1"/>
  <c r="C1656" i="13" s="1"/>
  <c r="C1665" i="13" a="1"/>
  <c r="C1665" i="13" s="1"/>
  <c r="C1713" i="13" a="1"/>
  <c r="C1713" i="13" s="1"/>
  <c r="C1850" i="13" a="1"/>
  <c r="C1850" i="13" s="1"/>
  <c r="C2202" i="13" a="1"/>
  <c r="C2202" i="13" s="1"/>
  <c r="C2241" i="13" a="1"/>
  <c r="C2241" i="13" s="1"/>
  <c r="C2245" i="13" a="1"/>
  <c r="C2245" i="13" s="1"/>
  <c r="C2293" i="13" a="1"/>
  <c r="C2293" i="13" s="1"/>
  <c r="C2349" i="13" a="1"/>
  <c r="C2349" i="13" s="1"/>
  <c r="C2206" i="13" a="1"/>
  <c r="C2206" i="13" s="1"/>
  <c r="C2251" i="13" a="1"/>
  <c r="C2251" i="13" s="1"/>
  <c r="C4" i="13" a="1"/>
  <c r="C4" i="13" s="1"/>
  <c r="C572" i="13" a="1"/>
  <c r="C572" i="13" s="1"/>
  <c r="C628" i="13" a="1"/>
  <c r="C628" i="13" s="1"/>
  <c r="C827" i="13" a="1"/>
  <c r="C827" i="13" s="1"/>
  <c r="C1298" i="13" a="1"/>
  <c r="C1298" i="13" s="1"/>
  <c r="C1767" i="13" a="1"/>
  <c r="C1767" i="13" s="1"/>
  <c r="C2237" i="13" a="1"/>
  <c r="C2237" i="13" s="1"/>
  <c r="C10" i="13" a="1"/>
  <c r="C10" i="13" s="1"/>
  <c r="C135" i="13" a="1"/>
  <c r="C135" i="13" s="1"/>
  <c r="C353" i="13" a="1"/>
  <c r="C353" i="13" s="1"/>
  <c r="C441" i="13" a="1"/>
  <c r="C441" i="13" s="1"/>
  <c r="C541" i="13" a="1"/>
  <c r="C541" i="13" s="1"/>
  <c r="C544" i="13" a="1"/>
  <c r="C544" i="13" s="1"/>
  <c r="C632" i="13" a="1"/>
  <c r="C632" i="13" s="1"/>
  <c r="C985" i="13" a="1"/>
  <c r="C985" i="13" s="1"/>
  <c r="C1346" i="13" a="1"/>
  <c r="C1346" i="13" s="1"/>
  <c r="C1458" i="13" a="1"/>
  <c r="C1458" i="13" s="1"/>
  <c r="C1610" i="13" a="1"/>
  <c r="C1610" i="13" s="1"/>
  <c r="C1863" i="13" a="1"/>
  <c r="C1863" i="13" s="1"/>
  <c r="C1912" i="13" a="1"/>
  <c r="C1912" i="13" s="1"/>
  <c r="C2254" i="13" a="1"/>
  <c r="C2254" i="13" s="1"/>
  <c r="C2262" i="13" a="1"/>
  <c r="C2262" i="13" s="1"/>
  <c r="C6" i="13" a="1"/>
  <c r="C6" i="13" s="1"/>
  <c r="AB152" i="10" a="1"/>
  <c r="AB152" i="10" s="1"/>
  <c r="C492" i="13" a="1"/>
  <c r="C492" i="13" s="1"/>
  <c r="C1757" i="13" a="1"/>
  <c r="C1757" i="13" s="1"/>
  <c r="C2034" i="13" a="1"/>
  <c r="C2034" i="13" s="1"/>
  <c r="C2219" i="13" a="1"/>
  <c r="C2219" i="13" s="1"/>
  <c r="C13" i="13" a="1"/>
  <c r="C13" i="13" s="1"/>
  <c r="AA13" i="10" a="1"/>
  <c r="AA13" i="10" s="1"/>
  <c r="C216" i="13" a="1"/>
  <c r="C216" i="13" s="1"/>
  <c r="C280" i="13" a="1"/>
  <c r="C280" i="13" s="1"/>
  <c r="C377" i="13" a="1"/>
  <c r="C377" i="13" s="1"/>
  <c r="C409" i="13" a="1"/>
  <c r="C409" i="13" s="1"/>
  <c r="C413" i="13" a="1"/>
  <c r="C413" i="13" s="1"/>
  <c r="C504" i="13" a="1"/>
  <c r="C504" i="13" s="1"/>
  <c r="C792" i="13" a="1"/>
  <c r="C792" i="13" s="1"/>
  <c r="C964" i="13" a="1"/>
  <c r="C964" i="13" s="1"/>
  <c r="C1131" i="13" a="1"/>
  <c r="C1131" i="13" s="1"/>
  <c r="C1338" i="13" a="1"/>
  <c r="C1338" i="13" s="1"/>
  <c r="C1510" i="13" a="1"/>
  <c r="C1510" i="13" s="1"/>
  <c r="C1751" i="13" a="1"/>
  <c r="C1751" i="13" s="1"/>
  <c r="C1770" i="13" a="1"/>
  <c r="C1770" i="13" s="1"/>
  <c r="C1919" i="13" a="1"/>
  <c r="C1919" i="13" s="1"/>
  <c r="C2195" i="13" a="1"/>
  <c r="C2195" i="13" s="1"/>
  <c r="AA173" i="10" a="1"/>
  <c r="AA173" i="10" s="1"/>
  <c r="AA195" i="10" a="1"/>
  <c r="AA195" i="10" s="1"/>
  <c r="AA460" i="10" a="1"/>
  <c r="AA460" i="10" s="1"/>
  <c r="AC550" i="10" a="1"/>
  <c r="AC550" i="10" s="1"/>
  <c r="C1017" i="13" a="1"/>
  <c r="C1017" i="13" s="1"/>
  <c r="C1474" i="13" a="1"/>
  <c r="C1474" i="13" s="1"/>
  <c r="C1741" i="13" a="1"/>
  <c r="C1741" i="13" s="1"/>
  <c r="F9" i="2"/>
  <c r="D12" i="2"/>
  <c r="B6" i="6"/>
  <c r="B26" i="6"/>
  <c r="F36" i="6"/>
  <c r="AJ88" i="10"/>
  <c r="AK88" i="10" s="1"/>
  <c r="F6" i="2"/>
  <c r="F11" i="2"/>
  <c r="D16" i="2"/>
  <c r="D18" i="2"/>
  <c r="B24" i="2"/>
  <c r="D28" i="2"/>
  <c r="D29" i="2"/>
  <c r="D34" i="2"/>
  <c r="B39" i="2"/>
  <c r="B45" i="2"/>
  <c r="F6" i="3"/>
  <c r="F10" i="3"/>
  <c r="B12" i="3"/>
  <c r="D17" i="3"/>
  <c r="F22" i="3"/>
  <c r="B28" i="3"/>
  <c r="D33" i="3"/>
  <c r="F38" i="3"/>
  <c r="B44" i="3"/>
  <c r="F50" i="3"/>
  <c r="F52" i="3"/>
  <c r="F28" i="6"/>
  <c r="D34" i="6"/>
  <c r="D6" i="7"/>
  <c r="F11" i="7"/>
  <c r="B13" i="7"/>
  <c r="D18" i="7"/>
  <c r="F23" i="7"/>
  <c r="C26" i="8"/>
  <c r="C27" i="8"/>
  <c r="C28" i="8"/>
  <c r="F21" i="8"/>
  <c r="F13" i="2"/>
  <c r="F25" i="2"/>
  <c r="D8" i="2"/>
  <c r="B15" i="2"/>
  <c r="D20" i="2"/>
  <c r="F21" i="2"/>
  <c r="B17" i="7"/>
  <c r="B7" i="2"/>
  <c r="F41" i="6"/>
  <c r="D36" i="7"/>
  <c r="D24" i="2"/>
  <c r="D19" i="2"/>
  <c r="F54" i="2"/>
  <c r="D45" i="6"/>
  <c r="F19" i="2"/>
  <c r="B43" i="2"/>
  <c r="F14" i="2"/>
  <c r="D10" i="2"/>
  <c r="F15" i="2"/>
  <c r="B11" i="2"/>
  <c r="B16" i="2"/>
  <c r="B27" i="2"/>
  <c r="B16" i="3"/>
  <c r="B33" i="2"/>
  <c r="D22" i="7"/>
  <c r="F27" i="7"/>
  <c r="B28" i="2"/>
  <c r="F17" i="2"/>
  <c r="B23" i="2"/>
  <c r="D40" i="6"/>
  <c r="F50" i="2"/>
  <c r="B25" i="2"/>
  <c r="F40" i="2"/>
  <c r="F13" i="6"/>
  <c r="D24" i="6"/>
  <c r="D42" i="6"/>
  <c r="B8" i="3"/>
  <c r="D13" i="3"/>
  <c r="F18" i="3"/>
  <c r="B24" i="3"/>
  <c r="D29" i="3"/>
  <c r="F34" i="3"/>
  <c r="B40" i="3"/>
  <c r="F45" i="3"/>
  <c r="F35" i="7"/>
  <c r="B8" i="2"/>
  <c r="D35" i="2"/>
  <c r="B9" i="6"/>
  <c r="F19" i="6"/>
  <c r="B21" i="2"/>
  <c r="F30" i="6"/>
  <c r="B9" i="7"/>
  <c r="D14" i="7"/>
  <c r="F19" i="7"/>
  <c r="B25" i="7"/>
  <c r="B17" i="2"/>
  <c r="D21" i="2"/>
  <c r="F42" i="2"/>
  <c r="F9" i="6"/>
  <c r="D20" i="6"/>
  <c r="D26" i="2"/>
  <c r="D9" i="3"/>
  <c r="F14" i="3"/>
  <c r="B20" i="3"/>
  <c r="D25" i="3"/>
  <c r="F30" i="3"/>
  <c r="B36" i="3"/>
  <c r="D41" i="3"/>
  <c r="D31" i="6"/>
  <c r="B41" i="2"/>
  <c r="D13" i="2"/>
  <c r="F26" i="2"/>
  <c r="F15" i="6"/>
  <c r="D38" i="7"/>
  <c r="F7" i="2"/>
  <c r="D22" i="2"/>
  <c r="F58" i="2"/>
  <c r="D10" i="7"/>
  <c r="F15" i="7"/>
  <c r="B21" i="7"/>
  <c r="D26" i="7"/>
  <c r="D17" i="2"/>
  <c r="B9" i="2"/>
  <c r="D9" i="2"/>
  <c r="F44" i="2"/>
  <c r="B11" i="6"/>
  <c r="F21" i="6"/>
  <c r="D38" i="6"/>
  <c r="B12" i="2"/>
  <c r="B13" i="2"/>
  <c r="D21" i="3"/>
  <c r="F26" i="3"/>
  <c r="B32" i="3"/>
  <c r="D37" i="3"/>
  <c r="F42" i="3"/>
  <c r="F38" i="6"/>
  <c r="D14" i="2"/>
  <c r="F27" i="2"/>
  <c r="B17" i="6"/>
  <c r="B33" i="6"/>
  <c r="F18" i="2"/>
  <c r="B33" i="7"/>
  <c r="D6" i="2"/>
  <c r="F10" i="2"/>
  <c r="B19" i="2"/>
  <c r="F23" i="2"/>
  <c r="F47" i="2"/>
  <c r="F33" i="6"/>
  <c r="AJ84" i="10"/>
  <c r="AK84" i="10" s="1"/>
  <c r="D7" i="2"/>
  <c r="B10" i="2"/>
  <c r="F12" i="2"/>
  <c r="D15" i="2"/>
  <c r="B18" i="2"/>
  <c r="F20" i="2"/>
  <c r="D23" i="2"/>
  <c r="B26" i="2"/>
  <c r="F28" i="2"/>
  <c r="F29" i="2"/>
  <c r="B31" i="2"/>
  <c r="F35" i="2"/>
  <c r="B38" i="2"/>
  <c r="F39" i="2"/>
  <c r="F46" i="2"/>
  <c r="B48" i="3"/>
  <c r="D28" i="6"/>
  <c r="B36" i="6"/>
  <c r="B18" i="7"/>
  <c r="D19" i="7"/>
  <c r="F20" i="7"/>
  <c r="B22" i="7"/>
  <c r="D23" i="7"/>
  <c r="F24" i="7"/>
  <c r="D27" i="7"/>
  <c r="F28" i="7"/>
  <c r="D34" i="7"/>
  <c r="F37" i="2"/>
  <c r="B20" i="2"/>
  <c r="F22" i="2"/>
  <c r="D25" i="2"/>
  <c r="B30" i="2"/>
  <c r="D32" i="2"/>
  <c r="F33" i="2"/>
  <c r="D38" i="2"/>
  <c r="B6" i="3"/>
  <c r="D7" i="3"/>
  <c r="F47" i="3"/>
  <c r="F36" i="7"/>
  <c r="F8" i="2"/>
  <c r="D11" i="2"/>
  <c r="B14" i="2"/>
  <c r="F16" i="2"/>
  <c r="B22" i="2"/>
  <c r="F24" i="2"/>
  <c r="D27" i="2"/>
  <c r="B29" i="2"/>
  <c r="D30" i="2"/>
  <c r="F32" i="2"/>
  <c r="B35" i="2"/>
  <c r="D36" i="2"/>
  <c r="D6" i="3"/>
  <c r="F7" i="3"/>
  <c r="B9" i="3"/>
  <c r="D10" i="3"/>
  <c r="F11" i="3"/>
  <c r="B13" i="3"/>
  <c r="D14" i="3"/>
  <c r="F15" i="3"/>
  <c r="B17" i="3"/>
  <c r="D18" i="3"/>
  <c r="F19" i="3"/>
  <c r="B21" i="3"/>
  <c r="D22" i="3"/>
  <c r="F23" i="3"/>
  <c r="B25" i="3"/>
  <c r="D26" i="3"/>
  <c r="F27" i="3"/>
  <c r="B29" i="3"/>
  <c r="D30" i="3"/>
  <c r="F31" i="3"/>
  <c r="B33" i="3"/>
  <c r="D34" i="3"/>
  <c r="F35" i="3"/>
  <c r="B37" i="3"/>
  <c r="D38" i="3"/>
  <c r="F39" i="3"/>
  <c r="B41" i="3"/>
  <c r="D42" i="3"/>
  <c r="F43" i="3"/>
  <c r="B45" i="3"/>
  <c r="F49" i="3"/>
  <c r="F6" i="6"/>
  <c r="F14" i="6"/>
  <c r="D17" i="6"/>
  <c r="D25" i="6"/>
  <c r="F27" i="6"/>
  <c r="B29" i="6"/>
  <c r="B34" i="6"/>
  <c r="F37" i="6"/>
  <c r="D37" i="7"/>
  <c r="AJ32" i="10"/>
  <c r="AK32" i="10" s="1"/>
  <c r="AJ36" i="10"/>
  <c r="AJ37" i="10" s="1"/>
  <c r="AJ40" i="10"/>
  <c r="AK40" i="10" s="1"/>
  <c r="AJ44" i="10"/>
  <c r="AJ45" i="10" s="1"/>
  <c r="AJ48" i="10"/>
  <c r="AK48" i="10" s="1"/>
  <c r="AJ52" i="10"/>
  <c r="AK52" i="10" s="1"/>
  <c r="AJ56" i="10"/>
  <c r="AK56" i="10" s="1"/>
  <c r="AJ60" i="10"/>
  <c r="AJ61" i="10" s="1"/>
  <c r="AJ64" i="10"/>
  <c r="AK64" i="10" s="1"/>
  <c r="AJ68" i="10"/>
  <c r="AK68" i="10" s="1"/>
  <c r="AJ72" i="10"/>
  <c r="AK72" i="10" s="1"/>
  <c r="AJ76" i="10"/>
  <c r="AJ77" i="10" s="1"/>
  <c r="AH15" i="10"/>
  <c r="AI13" i="10" s="1"/>
  <c r="AJ33" i="10"/>
  <c r="AJ89" i="10"/>
  <c r="AJ80" i="10"/>
  <c r="B32" i="2"/>
  <c r="F34" i="2"/>
  <c r="D37" i="2"/>
  <c r="F51" i="2"/>
  <c r="F55" i="2"/>
  <c r="F46" i="3"/>
  <c r="B12" i="6"/>
  <c r="D31" i="2"/>
  <c r="B34" i="2"/>
  <c r="F36" i="2"/>
  <c r="F41" i="2"/>
  <c r="F43" i="2"/>
  <c r="F48" i="2"/>
  <c r="F52" i="2"/>
  <c r="F56" i="2"/>
  <c r="F22" i="6"/>
  <c r="F30" i="2"/>
  <c r="D33" i="2"/>
  <c r="B36" i="2"/>
  <c r="F38" i="2"/>
  <c r="D35" i="7"/>
  <c r="F7" i="6"/>
  <c r="D12" i="6"/>
  <c r="D18" i="6"/>
  <c r="B23" i="6"/>
  <c r="D26" i="6"/>
  <c r="F29" i="6"/>
  <c r="F31" i="6"/>
  <c r="B35" i="6"/>
  <c r="D43" i="6"/>
  <c r="F7" i="7"/>
  <c r="B40" i="2"/>
  <c r="B42" i="2"/>
  <c r="B44" i="2"/>
  <c r="F49" i="2"/>
  <c r="F53" i="2"/>
  <c r="F57" i="2"/>
  <c r="B7" i="3"/>
  <c r="D8" i="3"/>
  <c r="F9" i="3"/>
  <c r="B11" i="3"/>
  <c r="D12" i="3"/>
  <c r="F13" i="3"/>
  <c r="B15" i="3"/>
  <c r="D16" i="3"/>
  <c r="F17" i="3"/>
  <c r="B19" i="3"/>
  <c r="D20" i="3"/>
  <c r="F21" i="3"/>
  <c r="B23" i="3"/>
  <c r="D24" i="3"/>
  <c r="F25" i="3"/>
  <c r="B27" i="3"/>
  <c r="D28" i="3"/>
  <c r="F29" i="3"/>
  <c r="B31" i="3"/>
  <c r="D32" i="3"/>
  <c r="F33" i="3"/>
  <c r="B35" i="3"/>
  <c r="D36" i="3"/>
  <c r="F37" i="3"/>
  <c r="B39" i="3"/>
  <c r="D40" i="3"/>
  <c r="F41" i="3"/>
  <c r="B43" i="3"/>
  <c r="D44" i="3"/>
  <c r="B47" i="3"/>
  <c r="F51" i="3"/>
  <c r="D10" i="6"/>
  <c r="F11" i="6"/>
  <c r="B15" i="6"/>
  <c r="D16" i="6"/>
  <c r="B21" i="6"/>
  <c r="D22" i="6"/>
  <c r="F25" i="6"/>
  <c r="B31" i="6"/>
  <c r="D36" i="6"/>
  <c r="D39" i="6"/>
  <c r="D41" i="6"/>
  <c r="D47" i="6"/>
  <c r="F10" i="7"/>
  <c r="B12" i="7"/>
  <c r="D13" i="7"/>
  <c r="F14" i="7"/>
  <c r="B16" i="7"/>
  <c r="D17" i="7"/>
  <c r="F18" i="7"/>
  <c r="B20" i="7"/>
  <c r="D21" i="7"/>
  <c r="F22" i="7"/>
  <c r="B24" i="7"/>
  <c r="D25" i="7"/>
  <c r="F26" i="7"/>
  <c r="B28" i="7"/>
  <c r="F34" i="7"/>
  <c r="F8" i="3"/>
  <c r="B10" i="3"/>
  <c r="D11" i="3"/>
  <c r="F12" i="3"/>
  <c r="B14" i="3"/>
  <c r="D15" i="3"/>
  <c r="F16" i="3"/>
  <c r="B18" i="3"/>
  <c r="D19" i="3"/>
  <c r="F20" i="3"/>
  <c r="B22" i="3"/>
  <c r="D23" i="3"/>
  <c r="F24" i="3"/>
  <c r="B26" i="3"/>
  <c r="D27" i="3"/>
  <c r="F28" i="3"/>
  <c r="B30" i="3"/>
  <c r="D31" i="3"/>
  <c r="F32" i="3"/>
  <c r="B34" i="3"/>
  <c r="D35" i="3"/>
  <c r="F36" i="3"/>
  <c r="B38" i="3"/>
  <c r="D39" i="3"/>
  <c r="F40" i="3"/>
  <c r="B42" i="3"/>
  <c r="D43" i="3"/>
  <c r="F44" i="3"/>
  <c r="B46" i="3"/>
  <c r="B7" i="6"/>
  <c r="D8" i="6"/>
  <c r="D9" i="6"/>
  <c r="B13" i="6"/>
  <c r="D14" i="6"/>
  <c r="F17" i="6"/>
  <c r="B19" i="6"/>
  <c r="B20" i="6"/>
  <c r="F23" i="6"/>
  <c r="B25" i="6"/>
  <c r="B27" i="6"/>
  <c r="B28" i="6"/>
  <c r="D30" i="6"/>
  <c r="D32" i="6"/>
  <c r="D33" i="6"/>
  <c r="F35" i="6"/>
  <c r="F39" i="6"/>
  <c r="D44" i="6"/>
  <c r="B6" i="7"/>
  <c r="B7" i="7"/>
  <c r="D8" i="7"/>
  <c r="F9" i="7"/>
  <c r="B11" i="7"/>
  <c r="D12" i="7"/>
  <c r="F13" i="7"/>
  <c r="B15" i="7"/>
  <c r="D16" i="7"/>
  <c r="F17" i="7"/>
  <c r="B19" i="7"/>
  <c r="D20" i="7"/>
  <c r="F21" i="7"/>
  <c r="B23" i="7"/>
  <c r="D24" i="7"/>
  <c r="F25" i="7"/>
  <c r="B27" i="7"/>
  <c r="F33" i="7"/>
  <c r="F37" i="7"/>
  <c r="G29" i="4"/>
  <c r="F40" i="6"/>
  <c r="B57" i="5"/>
  <c r="B5" i="4" s="1"/>
  <c r="F43" i="5"/>
  <c r="B4" i="4" s="1"/>
  <c r="F8" i="6"/>
  <c r="B14" i="6"/>
  <c r="D19" i="6"/>
  <c r="B22" i="6"/>
  <c r="D27" i="6"/>
  <c r="B30" i="6"/>
  <c r="D35" i="6"/>
  <c r="D37" i="6"/>
  <c r="D7" i="7"/>
  <c r="D29" i="7"/>
  <c r="D28" i="7"/>
  <c r="B32" i="7"/>
  <c r="B31" i="7"/>
  <c r="D33" i="7"/>
  <c r="D32" i="7"/>
  <c r="M13" i="4"/>
  <c r="D6" i="6"/>
  <c r="B8" i="6"/>
  <c r="F10" i="6"/>
  <c r="D13" i="6"/>
  <c r="B16" i="6"/>
  <c r="F18" i="6"/>
  <c r="D21" i="6"/>
  <c r="B24" i="6"/>
  <c r="F26" i="6"/>
  <c r="D29" i="6"/>
  <c r="B32" i="6"/>
  <c r="F34" i="6"/>
  <c r="D48" i="6"/>
  <c r="F6" i="7"/>
  <c r="F8" i="7"/>
  <c r="B10" i="7"/>
  <c r="D11" i="7"/>
  <c r="F12" i="7"/>
  <c r="B14" i="7"/>
  <c r="D15" i="7"/>
  <c r="F16" i="7"/>
  <c r="B26" i="7"/>
  <c r="D9" i="7"/>
  <c r="D11" i="6"/>
  <c r="F16" i="6"/>
  <c r="F24" i="6"/>
  <c r="F32" i="6"/>
  <c r="F30" i="7"/>
  <c r="F29" i="7"/>
  <c r="B38" i="5"/>
  <c r="B2" i="4" s="1"/>
  <c r="D7" i="6"/>
  <c r="B10" i="6"/>
  <c r="F12" i="6"/>
  <c r="D15" i="6"/>
  <c r="B18" i="6"/>
  <c r="F20" i="6"/>
  <c r="D23" i="6"/>
  <c r="D46" i="6"/>
  <c r="B8" i="7"/>
  <c r="B30" i="7"/>
  <c r="B29" i="7"/>
  <c r="D31" i="7"/>
  <c r="D30" i="7"/>
  <c r="F32" i="7"/>
  <c r="F31" i="7"/>
  <c r="F45" i="2"/>
  <c r="AJ53" i="10" l="1"/>
  <c r="AJ85" i="10"/>
  <c r="AJ86" i="10" s="1"/>
  <c r="AI14" i="10"/>
  <c r="AJ65" i="10"/>
  <c r="AK65" i="10" s="1"/>
  <c r="AI11" i="10"/>
  <c r="AJ49" i="10"/>
  <c r="AJ50" i="10" s="1"/>
  <c r="AJ69" i="10"/>
  <c r="AK69" i="10" s="1"/>
  <c r="AI12" i="10"/>
  <c r="AK36" i="10"/>
  <c r="B49" i="3"/>
  <c r="AK60" i="10"/>
  <c r="AJ57" i="10"/>
  <c r="AK57" i="10" s="1"/>
  <c r="AJ41" i="10"/>
  <c r="AK41" i="10" s="1"/>
  <c r="B34" i="7"/>
  <c r="E2" i="4" s="1"/>
  <c r="D45" i="3"/>
  <c r="F53" i="3"/>
  <c r="B52" i="3"/>
  <c r="B48" i="2"/>
  <c r="D39" i="2"/>
  <c r="AK76" i="10"/>
  <c r="AJ73" i="10"/>
  <c r="AK73" i="10" s="1"/>
  <c r="AK44" i="10"/>
  <c r="AJ90" i="10"/>
  <c r="AK89" i="10"/>
  <c r="AJ78" i="10"/>
  <c r="AK77" i="10"/>
  <c r="AJ62" i="10"/>
  <c r="AK61" i="10"/>
  <c r="AJ54" i="10"/>
  <c r="AK53" i="10"/>
  <c r="AJ46" i="10"/>
  <c r="AK45" i="10"/>
  <c r="AJ38" i="10"/>
  <c r="AK37" i="10"/>
  <c r="AJ34" i="10"/>
  <c r="AK33" i="10"/>
  <c r="AK80" i="10"/>
  <c r="AJ81" i="10"/>
  <c r="D39" i="7"/>
  <c r="E3" i="4" s="1"/>
  <c r="B46" i="2"/>
  <c r="B41" i="7"/>
  <c r="E5" i="4" s="1"/>
  <c r="F59" i="2"/>
  <c r="F42" i="6"/>
  <c r="C4" i="4" s="1"/>
  <c r="B51" i="6"/>
  <c r="C5" i="4" s="1"/>
  <c r="B37" i="6"/>
  <c r="C2" i="4" s="1"/>
  <c r="F38" i="7"/>
  <c r="E4" i="4" s="1"/>
  <c r="D49" i="6"/>
  <c r="C3" i="4" s="1"/>
  <c r="AK85" i="10" l="1"/>
  <c r="AJ70" i="10"/>
  <c r="AJ71" i="10" s="1"/>
  <c r="AK71" i="10" s="1"/>
  <c r="AJ66" i="10"/>
  <c r="AJ67" i="10" s="1"/>
  <c r="AK67" i="10" s="1"/>
  <c r="AK49" i="10"/>
  <c r="AJ58" i="10"/>
  <c r="AJ59" i="10" s="1"/>
  <c r="AK59" i="10" s="1"/>
  <c r="AJ42" i="10"/>
  <c r="AK42" i="10" s="1"/>
  <c r="AJ74" i="10"/>
  <c r="AJ75" i="10" s="1"/>
  <c r="AK75" i="10" s="1"/>
  <c r="K10" i="4"/>
  <c r="M10" i="4" s="1"/>
  <c r="H5" i="4"/>
  <c r="AJ63" i="10"/>
  <c r="AK63" i="10" s="1"/>
  <c r="AK62" i="10"/>
  <c r="AJ35" i="10"/>
  <c r="AK35" i="10" s="1"/>
  <c r="AK34" i="10"/>
  <c r="AJ87" i="10"/>
  <c r="AK87" i="10" s="1"/>
  <c r="AK86" i="10"/>
  <c r="AJ51" i="10"/>
  <c r="AK51" i="10" s="1"/>
  <c r="AK50" i="10"/>
  <c r="AJ47" i="10"/>
  <c r="AK47" i="10" s="1"/>
  <c r="AK46" i="10"/>
  <c r="AJ79" i="10"/>
  <c r="AK79" i="10" s="1"/>
  <c r="AK78" i="10"/>
  <c r="AJ82" i="10"/>
  <c r="AK81" i="10"/>
  <c r="AJ43" i="10"/>
  <c r="AK43" i="10" s="1"/>
  <c r="AJ39" i="10"/>
  <c r="AK39" i="10" s="1"/>
  <c r="AK38" i="10"/>
  <c r="AJ55" i="10"/>
  <c r="AK55" i="10" s="1"/>
  <c r="AK54" i="10"/>
  <c r="AK70" i="10"/>
  <c r="AJ91" i="10"/>
  <c r="AK91" i="10" s="1"/>
  <c r="AK90" i="10"/>
  <c r="K12" i="4"/>
  <c r="M12" i="4" s="1"/>
  <c r="AK66" i="10" l="1"/>
  <c r="AK58" i="10"/>
  <c r="AK74" i="10"/>
  <c r="K14" i="4"/>
  <c r="AJ83" i="10"/>
  <c r="AK83" i="10" s="1"/>
  <c r="AK82" i="10"/>
  <c r="M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<sst xmlns="http://schemas.openxmlformats.org/spreadsheetml/2006/main" count="6018" uniqueCount="306">
  <si>
    <t>Results</t>
  </si>
  <si>
    <t>Data behind results</t>
  </si>
  <si>
    <t>Arrival Times</t>
  </si>
  <si>
    <t>Arrivals Compiled'</t>
  </si>
  <si>
    <t>Monday Arrivals'</t>
  </si>
  <si>
    <t>Tuesday Arrivals'</t>
  </si>
  <si>
    <t>Wednesday Arrivals'</t>
  </si>
  <si>
    <t>Thursday Arrivals'</t>
  </si>
  <si>
    <t>Friday Arrivals'</t>
  </si>
  <si>
    <t>Party Size</t>
  </si>
  <si>
    <t>Party Size by day'</t>
  </si>
  <si>
    <t>Party Size - All Days'</t>
  </si>
  <si>
    <t>Parties Per Day'</t>
  </si>
  <si>
    <t>Balk Probability</t>
  </si>
  <si>
    <t>Frequencies</t>
  </si>
  <si>
    <t>Correlations</t>
  </si>
  <si>
    <t>Order Type Distribution</t>
  </si>
  <si>
    <t>Order types'</t>
  </si>
  <si>
    <t>Order Duration</t>
  </si>
  <si>
    <t>Order Data Distribution'</t>
  </si>
  <si>
    <t>Order Data Sorted'</t>
  </si>
  <si>
    <t xml:space="preserve">Price </t>
  </si>
  <si>
    <t>Price Data'</t>
  </si>
  <si>
    <t>Model Validation</t>
  </si>
  <si>
    <t>Model Comparison and Validation'!A1</t>
  </si>
  <si>
    <t>Average Interarrival Time by Day</t>
  </si>
  <si>
    <t>Monday</t>
  </si>
  <si>
    <t>Tuesday</t>
  </si>
  <si>
    <t>Wednesday</t>
  </si>
  <si>
    <t>Thursday</t>
  </si>
  <si>
    <t>Friday</t>
  </si>
  <si>
    <t>Table of Contents'!A1</t>
  </si>
  <si>
    <t>Week 1</t>
  </si>
  <si>
    <t>Week 2</t>
  </si>
  <si>
    <t>Week 3</t>
  </si>
  <si>
    <t>Average across all weeks</t>
  </si>
  <si>
    <t>Average of all days:</t>
  </si>
  <si>
    <t>Table 2</t>
  </si>
  <si>
    <t>Weekdays</t>
  </si>
  <si>
    <t>150-minute Period</t>
  </si>
  <si>
    <t>30-minute blocks</t>
  </si>
  <si>
    <t>Difference</t>
  </si>
  <si>
    <t>Party Arrivals per half hour</t>
  </si>
  <si>
    <t>Time periods</t>
  </si>
  <si>
    <t>(0,30] Week 1</t>
  </si>
  <si>
    <t>(30,60]</t>
  </si>
  <si>
    <t>(60,90]</t>
  </si>
  <si>
    <t>Average:</t>
  </si>
  <si>
    <t>(90,120]</t>
  </si>
  <si>
    <t>(120,150]</t>
  </si>
  <si>
    <t>(0,30] Week 2</t>
  </si>
  <si>
    <t>(0,30] Week 3</t>
  </si>
  <si>
    <t>Average per half hour (λ)=</t>
  </si>
  <si>
    <t>Overall Average λ:</t>
  </si>
  <si>
    <t>Average per minute (λ)=</t>
  </si>
  <si>
    <t>Mondays</t>
  </si>
  <si>
    <t>Arrival</t>
  </si>
  <si>
    <t>Time</t>
  </si>
  <si>
    <t>Interarrival</t>
  </si>
  <si>
    <t>Average</t>
  </si>
  <si>
    <t>Lambda</t>
  </si>
  <si>
    <t>Tuesdays</t>
  </si>
  <si>
    <t>average</t>
  </si>
  <si>
    <t>Wednesdays</t>
  </si>
  <si>
    <t>Thursdays</t>
  </si>
  <si>
    <t>Fridays</t>
  </si>
  <si>
    <t>Sum of %</t>
  </si>
  <si>
    <t>Day</t>
  </si>
  <si>
    <t>Avg</t>
  </si>
  <si>
    <t>St. Dev.</t>
  </si>
  <si>
    <t>CDF</t>
  </si>
  <si>
    <t>Table 7</t>
  </si>
  <si>
    <t>Frequency</t>
  </si>
  <si>
    <t>Parties</t>
  </si>
  <si>
    <t>Range:</t>
  </si>
  <si>
    <t>Table 1</t>
  </si>
  <si>
    <t>Parties Per Day</t>
  </si>
  <si>
    <t>Standard Deviation:</t>
  </si>
  <si>
    <t>CASHIER ORDERING</t>
  </si>
  <si>
    <t>BARISTA SERVICE</t>
  </si>
  <si>
    <t xml:space="preserve">Expected value = </t>
  </si>
  <si>
    <t>Customer 1</t>
  </si>
  <si>
    <t>Customer 2</t>
  </si>
  <si>
    <t>Customer 3</t>
  </si>
  <si>
    <t>Customer 4</t>
  </si>
  <si>
    <t xml:space="preserve">Party </t>
  </si>
  <si>
    <t>Customers</t>
  </si>
  <si>
    <t>Cashier</t>
  </si>
  <si>
    <t>Barista</t>
  </si>
  <si>
    <t>Party</t>
  </si>
  <si>
    <t>Balk</t>
  </si>
  <si>
    <t>Max</t>
  </si>
  <si>
    <t>Order</t>
  </si>
  <si>
    <t>Ordering</t>
  </si>
  <si>
    <t>Preparation</t>
  </si>
  <si>
    <t>Expected Order Cost</t>
  </si>
  <si>
    <t>Number</t>
  </si>
  <si>
    <t>in Party</t>
  </si>
  <si>
    <t>Queque</t>
  </si>
  <si>
    <t>Balks?</t>
  </si>
  <si>
    <t>Binary</t>
  </si>
  <si>
    <t>Sums</t>
  </si>
  <si>
    <t>Cash Q</t>
  </si>
  <si>
    <t>Bar Q</t>
  </si>
  <si>
    <t>Type</t>
  </si>
  <si>
    <t>Duration</t>
  </si>
  <si>
    <t>Counts</t>
  </si>
  <si>
    <t>%</t>
  </si>
  <si>
    <t>NO</t>
  </si>
  <si>
    <t>Specialty Drink Only</t>
  </si>
  <si>
    <t>Coffee Only</t>
  </si>
  <si>
    <t>Food + Coffee</t>
  </si>
  <si>
    <t/>
  </si>
  <si>
    <t>Food + Specialty Drink</t>
  </si>
  <si>
    <t>Food Only</t>
  </si>
  <si>
    <t>Total</t>
  </si>
  <si>
    <t>YES</t>
  </si>
  <si>
    <t>Count</t>
  </si>
  <si>
    <t>Avg of Avgs ^^</t>
  </si>
  <si>
    <t>of all days:</t>
  </si>
  <si>
    <t>Average of St. Dev.:</t>
  </si>
  <si>
    <t>Customers in Party</t>
  </si>
  <si>
    <t>Cashier Queue</t>
  </si>
  <si>
    <t>Barista Queue</t>
  </si>
  <si>
    <t>Binary Balk</t>
  </si>
  <si>
    <t>Table 6</t>
  </si>
  <si>
    <t>Total Balks</t>
  </si>
  <si>
    <t>Days</t>
  </si>
  <si>
    <t>Balks per day</t>
  </si>
  <si>
    <t>Queue Length</t>
  </si>
  <si>
    <t>Balks</t>
  </si>
  <si>
    <t>Balk Percentage</t>
  </si>
  <si>
    <t>Totals</t>
  </si>
  <si>
    <t>7 (by eq):</t>
  </si>
  <si>
    <t xml:space="preserve"> </t>
  </si>
  <si>
    <t>Table 8</t>
  </si>
  <si>
    <t>Queue</t>
  </si>
  <si>
    <t>8+</t>
  </si>
  <si>
    <t>Correlations to Balking</t>
  </si>
  <si>
    <t>Dates Color Code:</t>
  </si>
  <si>
    <t>Party-Balk Correlation (all data)</t>
  </si>
  <si>
    <t>Dates</t>
  </si>
  <si>
    <t>Arrival Time</t>
  </si>
  <si>
    <t>Correlation to balking:</t>
  </si>
  <si>
    <t>r^2:</t>
  </si>
  <si>
    <t>No balks</t>
  </si>
  <si>
    <t>Counts of Customers per Order Type Sorted by Day</t>
  </si>
  <si>
    <t>10-Mon</t>
  </si>
  <si>
    <t>17-Mon</t>
  </si>
  <si>
    <t>24-Mon</t>
  </si>
  <si>
    <t>11-Tues</t>
  </si>
  <si>
    <t>18-Tues</t>
  </si>
  <si>
    <t>25-Tues</t>
  </si>
  <si>
    <t>12-Weds</t>
  </si>
  <si>
    <t>19-Weds</t>
  </si>
  <si>
    <t>26-Weds</t>
  </si>
  <si>
    <t>13-Thurs</t>
  </si>
  <si>
    <t>20-Thurs</t>
  </si>
  <si>
    <t>27-Thurs</t>
  </si>
  <si>
    <t>14-Fri</t>
  </si>
  <si>
    <t>21-Fri</t>
  </si>
  <si>
    <t>28-Fri</t>
  </si>
  <si>
    <t>Avgs</t>
  </si>
  <si>
    <t>PDF</t>
  </si>
  <si>
    <t>Table 10</t>
  </si>
  <si>
    <t>MIN</t>
  </si>
  <si>
    <t>MAX</t>
  </si>
  <si>
    <t>Coffee/Specialty:</t>
  </si>
  <si>
    <t>/w Food:</t>
  </si>
  <si>
    <t>Barista:</t>
  </si>
  <si>
    <t>Coffee</t>
  </si>
  <si>
    <t>Food</t>
  </si>
  <si>
    <t>Specialty</t>
  </si>
  <si>
    <t>Food + Specialty</t>
  </si>
  <si>
    <t>Table 4</t>
  </si>
  <si>
    <t>Order Type</t>
  </si>
  <si>
    <t>Mininum</t>
  </si>
  <si>
    <t>Maximum</t>
  </si>
  <si>
    <t>Coffee:</t>
  </si>
  <si>
    <t>Food:</t>
  </si>
  <si>
    <t>Specialty:</t>
  </si>
  <si>
    <t>Food + Coffee:</t>
  </si>
  <si>
    <t>Food + Specialty:</t>
  </si>
  <si>
    <t>Table 9</t>
  </si>
  <si>
    <t xml:space="preserve">Food + Coffee: </t>
  </si>
  <si>
    <t xml:space="preserve">Food + Specialty: </t>
  </si>
  <si>
    <t>Breakfast</t>
  </si>
  <si>
    <t>Table 3</t>
  </si>
  <si>
    <t>Quiche</t>
  </si>
  <si>
    <t>Breakfast Sandwich</t>
  </si>
  <si>
    <t>Deluxe Oatmeal</t>
  </si>
  <si>
    <t>Granola with milk</t>
  </si>
  <si>
    <t>Scrambled Eggs</t>
  </si>
  <si>
    <t>Sandwiches</t>
  </si>
  <si>
    <t>Turkey Cheddar</t>
  </si>
  <si>
    <t>All</t>
  </si>
  <si>
    <t>Turkey Cheddar Whole</t>
  </si>
  <si>
    <t>Turkey or Ham Swiss</t>
  </si>
  <si>
    <t>Turkey or Ham Swiss Whole</t>
  </si>
  <si>
    <t>Cucumber Tomato</t>
  </si>
  <si>
    <t>Cucumber Tomato Whole</t>
  </si>
  <si>
    <t>Toasted Four cheese</t>
  </si>
  <si>
    <t>Toasted Four cheese Whole</t>
  </si>
  <si>
    <t>Salads</t>
  </si>
  <si>
    <t>Apple Walnut</t>
  </si>
  <si>
    <t>Apple Walnut whole</t>
  </si>
  <si>
    <t>Gorgonzola</t>
  </si>
  <si>
    <t>Gorgonzola whole</t>
  </si>
  <si>
    <t>Wild Rice</t>
  </si>
  <si>
    <t>Wild Rice whole</t>
  </si>
  <si>
    <t>Spring Greens</t>
  </si>
  <si>
    <t>Spring Greens whole</t>
  </si>
  <si>
    <t>Bakery</t>
  </si>
  <si>
    <t>Caramel Roll</t>
  </si>
  <si>
    <t>Cinnamon Roll</t>
  </si>
  <si>
    <t>Coffee Cake</t>
  </si>
  <si>
    <t>Scone</t>
  </si>
  <si>
    <t>Cookie</t>
  </si>
  <si>
    <t>Cakie</t>
  </si>
  <si>
    <t>Shortbread</t>
  </si>
  <si>
    <t>Biscotti</t>
  </si>
  <si>
    <t>Soup</t>
  </si>
  <si>
    <t>Half soup</t>
  </si>
  <si>
    <t>Whole soup</t>
  </si>
  <si>
    <t>Combo</t>
  </si>
  <si>
    <t>Sandwich/Soup</t>
  </si>
  <si>
    <t>Sandwich/Salad</t>
  </si>
  <si>
    <t>Salad/Soup</t>
  </si>
  <si>
    <t>Hot Drinks</t>
  </si>
  <si>
    <t>12 oz Brewed Coffee</t>
  </si>
  <si>
    <t>16 oz</t>
  </si>
  <si>
    <t>20 oz</t>
  </si>
  <si>
    <t>12 oz Au Lait</t>
  </si>
  <si>
    <t>16 oz Depth Charge</t>
  </si>
  <si>
    <t>16 oz Espresso</t>
  </si>
  <si>
    <t>16 oz Americano</t>
  </si>
  <si>
    <t>16 oz Macchiato</t>
  </si>
  <si>
    <t>12 oz Latte</t>
  </si>
  <si>
    <t>12 oz Cappuccino</t>
  </si>
  <si>
    <t>12 oz Breve</t>
  </si>
  <si>
    <t xml:space="preserve">16 oz </t>
  </si>
  <si>
    <t>12 oz Cubano</t>
  </si>
  <si>
    <t>12 oz Miel</t>
  </si>
  <si>
    <t xml:space="preserve">20 oz </t>
  </si>
  <si>
    <t>12 oz Mocha</t>
  </si>
  <si>
    <t>12 oz White Mocha</t>
  </si>
  <si>
    <t>12 oz Lavender Latte</t>
  </si>
  <si>
    <t>12 oz Tumeric Latte</t>
  </si>
  <si>
    <t>12 oz Dirty Chai</t>
  </si>
  <si>
    <t>12 oz Hot Chocolate</t>
  </si>
  <si>
    <t>12 oz  Steamer</t>
  </si>
  <si>
    <t>12 oz Chai Latte</t>
  </si>
  <si>
    <t>12 oz Green Tea Latte</t>
  </si>
  <si>
    <t>16 oz London Fog</t>
  </si>
  <si>
    <t>16 oz Herbal Tea</t>
  </si>
  <si>
    <t>16 oz Green Tea</t>
  </si>
  <si>
    <t>16 oz Black Tea</t>
  </si>
  <si>
    <t>16 oz White Tea</t>
  </si>
  <si>
    <t>Cold Drinks</t>
  </si>
  <si>
    <t>16 oz Cold Press</t>
  </si>
  <si>
    <t>16 oz Coffee Smoothie</t>
  </si>
  <si>
    <t>16 oz Iced Americano</t>
  </si>
  <si>
    <t>16 oz Iced Latte</t>
  </si>
  <si>
    <t>16 oz Iced Breve</t>
  </si>
  <si>
    <t>16 oz Iced Cubano</t>
  </si>
  <si>
    <t>16 oz Iced Espresso</t>
  </si>
  <si>
    <t>16 oz Iced Miel</t>
  </si>
  <si>
    <t>16 oz Iced Mocha</t>
  </si>
  <si>
    <t>16 oz Iced White Mocha</t>
  </si>
  <si>
    <t>16 oz Iced Lavender Latte</t>
  </si>
  <si>
    <t>16 oz Iced Tumeric Latte</t>
  </si>
  <si>
    <t>16 oz Dirty Chai</t>
  </si>
  <si>
    <t>16 oz Iced Chai Latte</t>
  </si>
  <si>
    <t>16 oz Green Tea Latte</t>
  </si>
  <si>
    <t>16 oz Iced Tea</t>
  </si>
  <si>
    <t>16 oz Italian Soda</t>
  </si>
  <si>
    <t xml:space="preserve">16 oz French Soda </t>
  </si>
  <si>
    <t>16 oz Lemonade</t>
  </si>
  <si>
    <t>16 oz Arnold Palmer</t>
  </si>
  <si>
    <t>Fresh OJ</t>
  </si>
  <si>
    <t>Bottled Water</t>
  </si>
  <si>
    <t>Soda Can</t>
  </si>
  <si>
    <t>Juice Box</t>
  </si>
  <si>
    <t>Gatorade</t>
  </si>
  <si>
    <t>Data</t>
  </si>
  <si>
    <t>Base Model (10000 Trials)</t>
  </si>
  <si>
    <t>Two Cashier Model (10000 Trials)</t>
  </si>
  <si>
    <t>Barista Cashier Model (10000 Trials)</t>
  </si>
  <si>
    <t>Average Parties Served:</t>
  </si>
  <si>
    <t>Average Customers Served:</t>
  </si>
  <si>
    <t>Average Parties Balked:</t>
  </si>
  <si>
    <t>Deviation of Parties Balked:</t>
  </si>
  <si>
    <t>Average Expected Revenue Lost from Balk:</t>
  </si>
  <si>
    <t>Average Max Cashier Queue:</t>
  </si>
  <si>
    <t>Average Max Barista Queue:</t>
  </si>
  <si>
    <t>Average Revenue Earned:</t>
  </si>
  <si>
    <t>Deviation of Revenue Earned:</t>
  </si>
  <si>
    <t>Average Profit Earned:</t>
  </si>
  <si>
    <t>Model Comparisons</t>
  </si>
  <si>
    <t>Party Arrivals at Queue Length</t>
  </si>
  <si>
    <t>Correlation to Balking</t>
  </si>
  <si>
    <t>Correlation</t>
  </si>
  <si>
    <t>r</t>
  </si>
  <si>
    <t>r^2</t>
  </si>
  <si>
    <t>Total of Queues</t>
  </si>
  <si>
    <t>Sum of Queues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</si>
</sst>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0.000%"/>
    <numFmt numFmtId="165" formatCode="0.000"/>
    <numFmt numFmtId="166" formatCode="0.000000000"/>
  </numFmts>
  <fonts count="10" x14ac:knownFonts="1">
    <font>
      <sz val="11"/>
      <color theme="1"/>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5"/>
      <color theme="3"/>
      <name val="Calibri"/>
      <family val="2"/>
      <scheme val="minor"/>
    </font>
    <font>
      <sz val="12"/>
      <color theme="1" tint="0.499984740745262"/>
      <name val="Calibri"/>
      <family val="2"/>
      <scheme val="minor"/>
    </font>
    <font>
      <sz val="11"/>
      <color rgb="FF000000"/>
      <name val="Calibri"/>
      <family val="2"/>
    </font>
    <font>
      <sz val="12"/>
      <color rgb="FF000000"/>
      <name val="Calibri"/>
      <family val="2"/>
    </font>
    <font>
      <b/>
      <sz val="12"/>
      <color theme="1"/>
      <name val="Calibri"/>
      <family val="2"/>
      <scheme val="minor"/>
    </font>
    <font>
      <b/>
      <sz val="11"/>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
      <patternFill patternType="solid">
        <fgColor rgb="FFE2EFDA"/>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C6E0B4"/>
        <bgColor indexed="64"/>
      </patternFill>
    </fill>
    <fill>
      <patternFill patternType="solid">
        <fgColor rgb="FFB4C6E7"/>
        <bgColor indexed="64"/>
      </patternFill>
    </fill>
    <fill>
      <patternFill patternType="solid">
        <fgColor rgb="FFD9E1F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8CBAD"/>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xf numFmtId="0" fontId="1" fillId="0" borderId="0"/>
    <xf numFmtId="0" fontId="2" fillId="0" borderId="0" applyNumberFormat="0" applyFill="0" applyBorder="0" applyAlignment="0" applyProtection="0"/>
    <xf numFmtId="9" fontId="3" fillId="0" borderId="0" applyFont="0" applyFill="0" applyBorder="0" applyAlignment="0" applyProtection="0"/>
    <xf numFmtId="0" fontId="4" fillId="0" borderId="7" applyNumberFormat="0" applyFill="0" applyAlignment="0" applyProtection="0"/>
    <xf numFmtId="9" fontId="1" fillId="0" borderId="0" applyFont="0" applyFill="0" applyBorder="0" applyAlignment="0" applyProtection="0"/>
    <xf numFmtId="44" fontId="3" fillId="0" borderId="0" applyFont="0" applyFill="0" applyBorder="0" applyAlignment="0" applyProtection="0"/>
  </cellStyleXfs>
  <cellXfs count="237">
    <xf numFmtId="0" fontId="0" fillId="0" borderId="0" xfId="0"/>
    <xf numFmtId="0" fontId="1" fillId="0" borderId="0" xfId="1"/>
    <xf numFmtId="0" fontId="1" fillId="2" borderId="0" xfId="1" applyFill="1"/>
    <xf numFmtId="0" fontId="1" fillId="0" borderId="1" xfId="1" applyBorder="1"/>
    <xf numFmtId="0" fontId="1" fillId="3" borderId="1" xfId="1" applyFill="1" applyBorder="1"/>
    <xf numFmtId="0" fontId="1" fillId="3" borderId="2" xfId="1" applyFill="1" applyBorder="1"/>
    <xf numFmtId="0" fontId="1" fillId="4" borderId="1" xfId="1" applyFill="1" applyBorder="1"/>
    <xf numFmtId="0" fontId="1" fillId="7" borderId="0" xfId="1" applyFill="1"/>
    <xf numFmtId="0" fontId="1" fillId="4" borderId="0" xfId="1" applyFill="1"/>
    <xf numFmtId="0" fontId="1" fillId="8" borderId="0" xfId="1" applyFill="1"/>
    <xf numFmtId="0" fontId="1" fillId="9" borderId="0" xfId="1" applyFill="1"/>
    <xf numFmtId="0" fontId="2" fillId="0" borderId="0" xfId="2"/>
    <xf numFmtId="0" fontId="2" fillId="0" borderId="0" xfId="2" quotePrefix="1"/>
    <xf numFmtId="0" fontId="0" fillId="0" borderId="0" xfId="0" quotePrefix="1"/>
    <xf numFmtId="49" fontId="1" fillId="0" borderId="0" xfId="1" applyNumberFormat="1"/>
    <xf numFmtId="2" fontId="1" fillId="0" borderId="0" xfId="1" applyNumberFormat="1"/>
    <xf numFmtId="164" fontId="0" fillId="0" borderId="0" xfId="5" applyNumberFormat="1" applyFont="1"/>
    <xf numFmtId="10" fontId="0" fillId="0" borderId="0" xfId="5" applyNumberFormat="1" applyFont="1"/>
    <xf numFmtId="0" fontId="5" fillId="0" borderId="0" xfId="1" applyFont="1"/>
    <xf numFmtId="0" fontId="0" fillId="10" borderId="0" xfId="0" applyFill="1"/>
    <xf numFmtId="0" fontId="0" fillId="11" borderId="0" xfId="0" applyFill="1"/>
    <xf numFmtId="0" fontId="0" fillId="2" borderId="0" xfId="0" applyFill="1"/>
    <xf numFmtId="14" fontId="7" fillId="0" borderId="1" xfId="0" applyNumberFormat="1" applyFont="1" applyBorder="1"/>
    <xf numFmtId="0" fontId="7" fillId="0" borderId="1" xfId="0" applyFont="1" applyBorder="1"/>
    <xf numFmtId="0" fontId="0" fillId="0" borderId="3" xfId="0" applyBorder="1"/>
    <xf numFmtId="0" fontId="0" fillId="6" borderId="3" xfId="0" applyFill="1" applyBorder="1"/>
    <xf numFmtId="0" fontId="0" fillId="5" borderId="3" xfId="0" applyFill="1" applyBorder="1"/>
    <xf numFmtId="0" fontId="0" fillId="12" borderId="0" xfId="0" applyFill="1"/>
    <xf numFmtId="0" fontId="0" fillId="13" borderId="0" xfId="0" applyFill="1"/>
    <xf numFmtId="14" fontId="0" fillId="13" borderId="3" xfId="0" applyNumberFormat="1" applyFill="1" applyBorder="1" applyAlignment="1">
      <alignment vertical="center"/>
    </xf>
    <xf numFmtId="0" fontId="7" fillId="3" borderId="1" xfId="0" applyFont="1" applyFill="1" applyBorder="1"/>
    <xf numFmtId="14" fontId="0" fillId="10" borderId="3" xfId="0" applyNumberFormat="1" applyFill="1" applyBorder="1" applyAlignment="1">
      <alignment vertical="center"/>
    </xf>
    <xf numFmtId="14" fontId="0" fillId="12" borderId="3" xfId="0" applyNumberFormat="1" applyFill="1" applyBorder="1" applyAlignment="1">
      <alignment vertical="center"/>
    </xf>
    <xf numFmtId="0" fontId="0" fillId="6" borderId="3" xfId="0" applyFill="1" applyBorder="1" applyAlignment="1">
      <alignment wrapText="1"/>
    </xf>
    <xf numFmtId="0" fontId="0" fillId="5" borderId="3" xfId="0" applyFill="1" applyBorder="1" applyAlignment="1">
      <alignment wrapText="1"/>
    </xf>
    <xf numFmtId="0" fontId="0" fillId="14" borderId="2" xfId="0" applyFill="1" applyBorder="1"/>
    <xf numFmtId="0" fontId="0" fillId="15" borderId="3" xfId="0" applyFill="1" applyBorder="1"/>
    <xf numFmtId="0" fontId="0" fillId="14" borderId="3" xfId="0" applyFill="1" applyBorder="1"/>
    <xf numFmtId="0" fontId="0" fillId="14" borderId="1" xfId="0" applyFill="1" applyBorder="1"/>
    <xf numFmtId="0" fontId="0" fillId="15" borderId="9" xfId="0" applyFill="1" applyBorder="1"/>
    <xf numFmtId="0" fontId="0" fillId="14" borderId="9" xfId="0" applyFill="1" applyBorder="1"/>
    <xf numFmtId="0" fontId="0" fillId="15" borderId="1" xfId="0" applyFill="1" applyBorder="1"/>
    <xf numFmtId="0" fontId="0" fillId="7" borderId="0" xfId="0" applyFill="1"/>
    <xf numFmtId="0" fontId="0" fillId="8" borderId="9" xfId="0" applyFill="1" applyBorder="1"/>
    <xf numFmtId="0" fontId="0" fillId="14" borderId="14" xfId="0" applyFill="1" applyBorder="1"/>
    <xf numFmtId="0" fontId="0" fillId="14" borderId="10" xfId="0" applyFill="1" applyBorder="1"/>
    <xf numFmtId="0" fontId="0" fillId="8" borderId="10" xfId="0" applyFill="1" applyBorder="1"/>
    <xf numFmtId="0" fontId="0" fillId="9" borderId="10" xfId="0" applyFill="1" applyBorder="1"/>
    <xf numFmtId="0" fontId="0" fillId="9" borderId="15" xfId="0" applyFill="1" applyBorder="1" applyAlignment="1">
      <alignment horizontal="right"/>
    </xf>
    <xf numFmtId="0" fontId="0" fillId="9" borderId="16" xfId="0" applyFill="1" applyBorder="1"/>
    <xf numFmtId="0" fontId="0" fillId="8" borderId="17" xfId="0" applyFill="1" applyBorder="1"/>
    <xf numFmtId="0" fontId="0" fillId="9" borderId="17" xfId="0" applyFill="1" applyBorder="1"/>
    <xf numFmtId="164" fontId="0" fillId="9" borderId="18" xfId="0" applyNumberFormat="1" applyFill="1" applyBorder="1"/>
    <xf numFmtId="0" fontId="0" fillId="9" borderId="16" xfId="0" applyFill="1" applyBorder="1" applyAlignment="1">
      <alignment horizontal="right"/>
    </xf>
    <xf numFmtId="0" fontId="0" fillId="9" borderId="2" xfId="0" applyFill="1" applyBorder="1" applyAlignment="1">
      <alignment horizontal="right"/>
    </xf>
    <xf numFmtId="0" fontId="0" fillId="9" borderId="2" xfId="0" applyFill="1" applyBorder="1"/>
    <xf numFmtId="0" fontId="0" fillId="8" borderId="12" xfId="0" applyFill="1" applyBorder="1"/>
    <xf numFmtId="0" fontId="0" fillId="9" borderId="12" xfId="0" applyFill="1" applyBorder="1"/>
    <xf numFmtId="164" fontId="0" fillId="9" borderId="13" xfId="0" applyNumberFormat="1" applyFill="1" applyBorder="1"/>
    <xf numFmtId="0" fontId="0" fillId="9" borderId="19" xfId="0" applyFill="1" applyBorder="1" applyAlignment="1">
      <alignment horizontal="right"/>
    </xf>
    <xf numFmtId="0" fontId="0" fillId="9" borderId="19" xfId="0" applyFill="1" applyBorder="1"/>
    <xf numFmtId="0" fontId="0" fillId="8" borderId="20" xfId="0" applyFill="1" applyBorder="1"/>
    <xf numFmtId="0" fontId="0" fillId="9" borderId="20" xfId="0" applyFill="1" applyBorder="1"/>
    <xf numFmtId="164" fontId="0" fillId="9" borderId="21" xfId="0" applyNumberFormat="1" applyFill="1" applyBorder="1"/>
    <xf numFmtId="0" fontId="0" fillId="16" borderId="0" xfId="0" applyFill="1"/>
    <xf numFmtId="0" fontId="1" fillId="0" borderId="16" xfId="1" applyBorder="1"/>
    <xf numFmtId="16" fontId="1" fillId="0" borderId="17" xfId="1" applyNumberFormat="1" applyBorder="1"/>
    <xf numFmtId="0" fontId="1" fillId="0" borderId="17" xfId="1" applyBorder="1"/>
    <xf numFmtId="0" fontId="1" fillId="0" borderId="18" xfId="1" applyBorder="1"/>
    <xf numFmtId="0" fontId="1" fillId="0" borderId="5" xfId="1" applyBorder="1"/>
    <xf numFmtId="0" fontId="1" fillId="0" borderId="15" xfId="1" applyBorder="1"/>
    <xf numFmtId="0" fontId="1" fillId="0" borderId="14" xfId="1" applyBorder="1"/>
    <xf numFmtId="0" fontId="1" fillId="0" borderId="8" xfId="1" applyBorder="1"/>
    <xf numFmtId="0" fontId="1" fillId="0" borderId="4" xfId="1" applyBorder="1"/>
    <xf numFmtId="0" fontId="1" fillId="0" borderId="6" xfId="1" applyBorder="1"/>
    <xf numFmtId="0" fontId="1" fillId="0" borderId="22" xfId="1" applyBorder="1"/>
    <xf numFmtId="0" fontId="1" fillId="0" borderId="23" xfId="1" applyBorder="1"/>
    <xf numFmtId="0" fontId="0" fillId="6" borderId="0" xfId="0" applyFill="1"/>
    <xf numFmtId="0" fontId="0" fillId="14" borderId="0" xfId="0" applyFill="1"/>
    <xf numFmtId="0" fontId="0" fillId="17" borderId="0" xfId="0" applyFill="1"/>
    <xf numFmtId="0" fontId="0" fillId="18" borderId="0" xfId="0" applyFill="1"/>
    <xf numFmtId="0" fontId="1" fillId="4" borderId="24" xfId="1" applyFill="1" applyBorder="1"/>
    <xf numFmtId="0" fontId="1" fillId="4" borderId="25" xfId="1" applyFill="1" applyBorder="1"/>
    <xf numFmtId="0" fontId="1" fillId="19" borderId="26" xfId="1" applyFill="1" applyBorder="1"/>
    <xf numFmtId="0" fontId="1" fillId="19" borderId="27" xfId="1" applyFill="1" applyBorder="1"/>
    <xf numFmtId="0" fontId="1" fillId="0" borderId="28" xfId="1" applyBorder="1"/>
    <xf numFmtId="0" fontId="1" fillId="0" borderId="25" xfId="1" applyBorder="1"/>
    <xf numFmtId="0" fontId="1" fillId="0" borderId="29" xfId="1" applyBorder="1"/>
    <xf numFmtId="0" fontId="1" fillId="0" borderId="30" xfId="1" applyBorder="1"/>
    <xf numFmtId="0" fontId="1" fillId="0" borderId="26" xfId="1" applyBorder="1"/>
    <xf numFmtId="0" fontId="1" fillId="0" borderId="31" xfId="1" applyBorder="1"/>
    <xf numFmtId="0" fontId="1" fillId="0" borderId="24" xfId="1" applyBorder="1"/>
    <xf numFmtId="0" fontId="1" fillId="0" borderId="27" xfId="1" applyBorder="1"/>
    <xf numFmtId="2" fontId="1" fillId="0" borderId="26" xfId="1" applyNumberFormat="1" applyBorder="1"/>
    <xf numFmtId="0" fontId="5" fillId="0" borderId="25" xfId="1" applyFont="1" applyBorder="1"/>
    <xf numFmtId="49" fontId="1" fillId="0" borderId="30" xfId="1" applyNumberFormat="1" applyBorder="1"/>
    <xf numFmtId="49" fontId="1" fillId="0" borderId="31" xfId="1" applyNumberFormat="1" applyBorder="1"/>
    <xf numFmtId="49" fontId="1" fillId="0" borderId="24" xfId="1" applyNumberFormat="1" applyBorder="1"/>
    <xf numFmtId="0" fontId="5" fillId="0" borderId="24" xfId="1" applyFont="1" applyBorder="1"/>
    <xf numFmtId="2" fontId="1" fillId="0" borderId="27" xfId="1" applyNumberFormat="1" applyBorder="1"/>
    <xf numFmtId="0" fontId="0" fillId="14" borderId="11" xfId="0" applyFill="1" applyBorder="1"/>
    <xf numFmtId="0" fontId="0" fillId="15" borderId="11" xfId="0" applyFill="1" applyBorder="1"/>
    <xf numFmtId="0" fontId="0" fillId="0" borderId="6" xfId="0" applyBorder="1"/>
    <xf numFmtId="0" fontId="0" fillId="0" borderId="22" xfId="0" applyBorder="1"/>
    <xf numFmtId="0" fontId="0" fillId="0" borderId="23" xfId="0" applyBorder="1"/>
    <xf numFmtId="0" fontId="0" fillId="0" borderId="28" xfId="0" applyBorder="1"/>
    <xf numFmtId="0" fontId="0" fillId="0" borderId="29" xfId="0" applyBorder="1"/>
    <xf numFmtId="0" fontId="0" fillId="0" borderId="30" xfId="0" applyBorder="1"/>
    <xf numFmtId="0" fontId="0" fillId="0" borderId="26" xfId="0" applyBorder="1"/>
    <xf numFmtId="0" fontId="0" fillId="0" borderId="31" xfId="0" applyBorder="1"/>
    <xf numFmtId="0" fontId="0" fillId="0" borderId="27" xfId="0" applyBorder="1"/>
    <xf numFmtId="10" fontId="0" fillId="15" borderId="3" xfId="3" applyNumberFormat="1" applyFont="1" applyFill="1" applyBorder="1"/>
    <xf numFmtId="10" fontId="0" fillId="15" borderId="9" xfId="3" applyNumberFormat="1" applyFont="1" applyFill="1" applyBorder="1"/>
    <xf numFmtId="10" fontId="0" fillId="15" borderId="1" xfId="3" applyNumberFormat="1" applyFont="1" applyFill="1" applyBorder="1"/>
    <xf numFmtId="0" fontId="0" fillId="0" borderId="8" xfId="0" applyBorder="1"/>
    <xf numFmtId="0" fontId="0" fillId="12" borderId="26" xfId="0" applyFill="1" applyBorder="1"/>
    <xf numFmtId="0" fontId="0" fillId="12" borderId="8" xfId="0" applyFill="1" applyBorder="1"/>
    <xf numFmtId="0" fontId="2" fillId="20" borderId="0" xfId="2" quotePrefix="1" applyFill="1"/>
    <xf numFmtId="0" fontId="2" fillId="0" borderId="25" xfId="2" quotePrefix="1" applyBorder="1"/>
    <xf numFmtId="0" fontId="2" fillId="0" borderId="0" xfId="2" quotePrefix="1" applyBorder="1"/>
    <xf numFmtId="0" fontId="2" fillId="0" borderId="0" xfId="2" applyBorder="1"/>
    <xf numFmtId="0" fontId="2" fillId="0" borderId="28" xfId="2" quotePrefix="1" applyBorder="1"/>
    <xf numFmtId="0" fontId="2" fillId="0" borderId="30" xfId="2" quotePrefix="1" applyBorder="1"/>
    <xf numFmtId="0" fontId="2" fillId="0" borderId="30" xfId="2" applyBorder="1"/>
    <xf numFmtId="0" fontId="1" fillId="5" borderId="30" xfId="1" applyFill="1" applyBorder="1"/>
    <xf numFmtId="0" fontId="1" fillId="5" borderId="0" xfId="1" applyFill="1"/>
    <xf numFmtId="0" fontId="1" fillId="5" borderId="26" xfId="1" applyFill="1" applyBorder="1"/>
    <xf numFmtId="49" fontId="1" fillId="5" borderId="30" xfId="1" applyNumberFormat="1" applyFill="1" applyBorder="1"/>
    <xf numFmtId="49" fontId="1" fillId="5" borderId="0" xfId="1" applyNumberFormat="1" applyFill="1"/>
    <xf numFmtId="0" fontId="5" fillId="5" borderId="0" xfId="1" applyFont="1" applyFill="1"/>
    <xf numFmtId="2" fontId="1" fillId="5" borderId="26" xfId="1" applyNumberFormat="1" applyFill="1" applyBorder="1"/>
    <xf numFmtId="0" fontId="1" fillId="5" borderId="31" xfId="1" applyFill="1" applyBorder="1"/>
    <xf numFmtId="0" fontId="1" fillId="5" borderId="24" xfId="1" applyFill="1" applyBorder="1"/>
    <xf numFmtId="0" fontId="1" fillId="5" borderId="27" xfId="1" applyFill="1" applyBorder="1"/>
    <xf numFmtId="0" fontId="8" fillId="14" borderId="3" xfId="1" applyFont="1" applyFill="1" applyBorder="1"/>
    <xf numFmtId="0" fontId="1" fillId="15" borderId="3" xfId="1" applyFill="1" applyBorder="1"/>
    <xf numFmtId="0" fontId="1" fillId="14" borderId="3" xfId="1" applyFill="1" applyBorder="1"/>
    <xf numFmtId="0" fontId="1" fillId="14" borderId="6" xfId="1" applyFill="1" applyBorder="1"/>
    <xf numFmtId="164" fontId="1" fillId="15" borderId="22" xfId="1" applyNumberFormat="1" applyFill="1" applyBorder="1"/>
    <xf numFmtId="164" fontId="1" fillId="14" borderId="23" xfId="1" applyNumberFormat="1" applyFill="1" applyBorder="1"/>
    <xf numFmtId="0" fontId="1" fillId="14" borderId="28" xfId="1" applyFill="1" applyBorder="1"/>
    <xf numFmtId="164" fontId="1" fillId="15" borderId="25" xfId="1" applyNumberFormat="1" applyFill="1" applyBorder="1"/>
    <xf numFmtId="164" fontId="1" fillId="14" borderId="29" xfId="1" applyNumberFormat="1" applyFill="1" applyBorder="1"/>
    <xf numFmtId="10" fontId="0" fillId="0" borderId="0" xfId="0" applyNumberFormat="1"/>
    <xf numFmtId="0" fontId="0" fillId="15" borderId="6" xfId="0" applyFill="1" applyBorder="1"/>
    <xf numFmtId="10" fontId="0" fillId="14" borderId="23" xfId="0" applyNumberFormat="1" applyFill="1" applyBorder="1"/>
    <xf numFmtId="0" fontId="0" fillId="15" borderId="28" xfId="0" applyFill="1" applyBorder="1"/>
    <xf numFmtId="10" fontId="0" fillId="14" borderId="29" xfId="0" applyNumberFormat="1" applyFill="1" applyBorder="1"/>
    <xf numFmtId="0" fontId="0" fillId="14" borderId="23" xfId="0" applyFill="1" applyBorder="1"/>
    <xf numFmtId="0" fontId="0" fillId="15" borderId="6" xfId="0" applyFill="1" applyBorder="1" applyAlignment="1">
      <alignment horizontal="right"/>
    </xf>
    <xf numFmtId="0" fontId="0" fillId="15" borderId="5" xfId="0" applyFill="1" applyBorder="1"/>
    <xf numFmtId="0" fontId="0" fillId="14" borderId="5" xfId="0" applyFill="1" applyBorder="1"/>
    <xf numFmtId="0" fontId="0" fillId="15" borderId="8" xfId="0" applyFill="1" applyBorder="1"/>
    <xf numFmtId="0" fontId="0" fillId="14" borderId="8" xfId="0" applyFill="1" applyBorder="1"/>
    <xf numFmtId="164" fontId="0" fillId="14" borderId="23" xfId="0" applyNumberFormat="1" applyFill="1" applyBorder="1"/>
    <xf numFmtId="0" fontId="9" fillId="14" borderId="5" xfId="0" applyFont="1" applyFill="1" applyBorder="1"/>
    <xf numFmtId="0" fontId="0" fillId="14" borderId="6" xfId="0" applyFill="1" applyBorder="1" applyAlignment="1">
      <alignment horizontal="right"/>
    </xf>
    <xf numFmtId="0" fontId="0" fillId="15" borderId="22" xfId="0" applyFill="1" applyBorder="1"/>
    <xf numFmtId="10" fontId="0" fillId="14" borderId="23" xfId="3" applyNumberFormat="1" applyFont="1" applyFill="1" applyBorder="1"/>
    <xf numFmtId="0" fontId="1" fillId="15" borderId="4" xfId="1" applyFill="1" applyBorder="1"/>
    <xf numFmtId="0" fontId="1" fillId="15" borderId="5" xfId="1" applyFill="1" applyBorder="1"/>
    <xf numFmtId="0" fontId="1" fillId="15" borderId="8" xfId="1" applyFill="1" applyBorder="1"/>
    <xf numFmtId="0" fontId="1" fillId="14" borderId="4" xfId="1" applyFill="1" applyBorder="1"/>
    <xf numFmtId="0" fontId="1" fillId="14" borderId="5" xfId="1" applyFill="1" applyBorder="1"/>
    <xf numFmtId="0" fontId="1" fillId="14" borderId="8" xfId="1" applyFill="1" applyBorder="1"/>
    <xf numFmtId="0" fontId="1" fillId="15" borderId="3" xfId="1" applyFill="1" applyBorder="1" applyAlignment="1">
      <alignment horizontal="center"/>
    </xf>
    <xf numFmtId="0" fontId="1" fillId="14" borderId="3" xfId="1" applyFill="1" applyBorder="1" applyAlignment="1">
      <alignment horizontal="right"/>
    </xf>
    <xf numFmtId="165" fontId="1" fillId="15" borderId="3" xfId="1" applyNumberFormat="1" applyFill="1" applyBorder="1" applyAlignment="1">
      <alignment horizontal="left" indent="1"/>
    </xf>
    <xf numFmtId="165" fontId="1" fillId="14" borderId="6" xfId="1" applyNumberFormat="1" applyFill="1" applyBorder="1" applyAlignment="1">
      <alignment horizontal="left" indent="1"/>
    </xf>
    <xf numFmtId="165" fontId="1" fillId="14" borderId="3" xfId="1" applyNumberFormat="1" applyFill="1" applyBorder="1" applyAlignment="1">
      <alignment horizontal="left" indent="1"/>
    </xf>
    <xf numFmtId="165" fontId="1" fillId="15" borderId="4" xfId="1" applyNumberFormat="1" applyFill="1" applyBorder="1" applyAlignment="1">
      <alignment horizontal="left" indent="1"/>
    </xf>
    <xf numFmtId="44" fontId="1" fillId="15" borderId="3" xfId="6" applyFont="1" applyFill="1" applyBorder="1"/>
    <xf numFmtId="44" fontId="1" fillId="14" borderId="3" xfId="6" applyFont="1" applyFill="1" applyBorder="1"/>
    <xf numFmtId="0" fontId="1" fillId="21" borderId="3" xfId="1" applyFill="1" applyBorder="1"/>
    <xf numFmtId="44" fontId="1" fillId="21" borderId="3" xfId="6" applyFont="1" applyFill="1" applyBorder="1"/>
    <xf numFmtId="8" fontId="0" fillId="0" borderId="0" xfId="0" applyNumberFormat="1"/>
    <xf numFmtId="0" fontId="0" fillId="15" borderId="0" xfId="0" applyFill="1"/>
    <xf numFmtId="8" fontId="0" fillId="15" borderId="0" xfId="0" applyNumberFormat="1" applyFill="1"/>
    <xf numFmtId="0" fontId="0" fillId="21" borderId="0" xfId="0" applyFill="1"/>
    <xf numFmtId="0" fontId="0" fillId="22" borderId="3" xfId="0" applyFill="1" applyBorder="1"/>
    <xf numFmtId="0" fontId="0" fillId="23" borderId="3" xfId="0" applyFill="1" applyBorder="1"/>
    <xf numFmtId="166" fontId="0" fillId="10" borderId="3" xfId="0" applyNumberFormat="1" applyFill="1" applyBorder="1"/>
    <xf numFmtId="10" fontId="0" fillId="23" borderId="3" xfId="3" applyNumberFormat="1" applyFont="1" applyFill="1" applyBorder="1"/>
    <xf numFmtId="0" fontId="0" fillId="0" borderId="0" xfId="0" applyAlignment="1">
      <alignment horizontal="center"/>
    </xf>
    <xf numFmtId="0" fontId="1" fillId="7" borderId="0" xfId="1" applyFill="1" applyAlignment="1">
      <alignment horizontal="center"/>
    </xf>
    <xf numFmtId="0" fontId="1" fillId="14" borderId="3" xfId="1" applyFill="1" applyBorder="1" applyAlignment="1">
      <alignment horizontal="center"/>
    </xf>
    <xf numFmtId="0" fontId="1" fillId="14" borderId="4" xfId="1" applyFill="1" applyBorder="1" applyAlignment="1">
      <alignment horizontal="center"/>
    </xf>
    <xf numFmtId="0" fontId="1" fillId="14" borderId="5" xfId="1" applyFill="1" applyBorder="1" applyAlignment="1">
      <alignment horizontal="center"/>
    </xf>
    <xf numFmtId="0" fontId="1" fillId="15" borderId="4" xfId="1" applyFill="1" applyBorder="1" applyAlignment="1">
      <alignment horizontal="center" wrapText="1"/>
    </xf>
    <xf numFmtId="0" fontId="1" fillId="15" borderId="3" xfId="1" applyFill="1" applyBorder="1" applyAlignment="1">
      <alignment horizontal="center" wrapText="1"/>
    </xf>
    <xf numFmtId="0" fontId="1" fillId="15" borderId="5" xfId="1" applyFill="1" applyBorder="1" applyAlignment="1">
      <alignment horizontal="center" wrapText="1"/>
    </xf>
    <xf numFmtId="0" fontId="1" fillId="14" borderId="4" xfId="1" applyFill="1" applyBorder="1" applyAlignment="1">
      <alignment horizontal="center" wrapText="1"/>
    </xf>
    <xf numFmtId="0" fontId="1" fillId="14" borderId="3" xfId="1" applyFill="1" applyBorder="1" applyAlignment="1">
      <alignment horizontal="center" wrapText="1"/>
    </xf>
    <xf numFmtId="0" fontId="1" fillId="14" borderId="5" xfId="1" applyFill="1" applyBorder="1" applyAlignment="1">
      <alignment horizontal="center" wrapText="1"/>
    </xf>
    <xf numFmtId="0" fontId="1" fillId="0" borderId="0" xfId="1" applyAlignment="1">
      <alignment horizontal="center"/>
    </xf>
    <xf numFmtId="14" fontId="1" fillId="0" borderId="0" xfId="1" applyNumberFormat="1" applyAlignment="1">
      <alignment horizontal="center"/>
    </xf>
    <xf numFmtId="0" fontId="8" fillId="14" borderId="6" xfId="1" applyFont="1" applyFill="1" applyBorder="1" applyAlignment="1">
      <alignment horizontal="center"/>
    </xf>
    <xf numFmtId="0" fontId="8" fillId="14" borderId="22" xfId="1" applyFont="1" applyFill="1" applyBorder="1" applyAlignment="1">
      <alignment horizontal="center"/>
    </xf>
    <xf numFmtId="0" fontId="8" fillId="14" borderId="23" xfId="1" applyFont="1" applyFill="1" applyBorder="1" applyAlignment="1">
      <alignment horizontal="center"/>
    </xf>
    <xf numFmtId="0" fontId="1" fillId="15" borderId="3" xfId="1" applyFill="1" applyBorder="1" applyAlignment="1">
      <alignment horizontal="center"/>
    </xf>
    <xf numFmtId="0" fontId="1" fillId="15" borderId="3" xfId="1" applyFill="1" applyBorder="1" applyAlignment="1">
      <alignment horizontal="right"/>
    </xf>
    <xf numFmtId="0" fontId="1" fillId="0" borderId="28" xfId="1" applyBorder="1" applyAlignment="1">
      <alignment horizontal="center"/>
    </xf>
    <xf numFmtId="0" fontId="1" fillId="0" borderId="25" xfId="1" applyBorder="1" applyAlignment="1">
      <alignment horizontal="center"/>
    </xf>
    <xf numFmtId="0" fontId="1" fillId="0" borderId="29" xfId="1" applyBorder="1" applyAlignment="1">
      <alignment horizontal="center"/>
    </xf>
    <xf numFmtId="0" fontId="1" fillId="0" borderId="0" xfId="1" applyAlignment="1">
      <alignment horizontal="center" wrapText="1"/>
    </xf>
    <xf numFmtId="0" fontId="0" fillId="14" borderId="6" xfId="0" applyFill="1" applyBorder="1" applyAlignment="1">
      <alignment horizontal="center"/>
    </xf>
    <xf numFmtId="0" fontId="0" fillId="14" borderId="23" xfId="0" applyFill="1" applyBorder="1" applyAlignment="1">
      <alignment horizontal="center"/>
    </xf>
    <xf numFmtId="0" fontId="0" fillId="14" borderId="9"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0" xfId="0" applyFill="1" applyBorder="1" applyAlignment="1">
      <alignment horizontal="center" vertical="center"/>
    </xf>
    <xf numFmtId="0" fontId="0" fillId="14" borderId="11"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11" xfId="0" applyFill="1" applyBorder="1" applyAlignment="1">
      <alignment horizontal="center" vertical="center" wrapText="1"/>
    </xf>
    <xf numFmtId="0" fontId="0" fillId="14" borderId="3" xfId="0" applyFill="1" applyBorder="1" applyAlignment="1">
      <alignment horizontal="center"/>
    </xf>
    <xf numFmtId="0" fontId="0" fillId="0" borderId="3" xfId="0" applyBorder="1" applyAlignment="1">
      <alignment horizontal="center" vertical="center" wrapText="1"/>
    </xf>
    <xf numFmtId="0" fontId="4" fillId="0" borderId="7" xfId="4" applyAlignment="1">
      <alignment horizontal="center"/>
    </xf>
    <xf numFmtId="0" fontId="6" fillId="0" borderId="1" xfId="0" applyFont="1" applyBorder="1" applyAlignment="1">
      <alignment wrapText="1"/>
    </xf>
    <xf numFmtId="0" fontId="0" fillId="0" borderId="3" xfId="0" applyBorder="1" applyAlignment="1">
      <alignment horizontal="center"/>
    </xf>
    <xf numFmtId="14" fontId="0" fillId="12" borderId="3" xfId="0" applyNumberFormat="1" applyFill="1" applyBorder="1" applyAlignment="1">
      <alignment horizontal="center" vertical="center"/>
    </xf>
    <xf numFmtId="0" fontId="0" fillId="12" borderId="3" xfId="0" applyFill="1" applyBorder="1" applyAlignment="1">
      <alignment horizontal="center" vertical="center"/>
    </xf>
    <xf numFmtId="14" fontId="0" fillId="11" borderId="3"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8"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13" borderId="5" xfId="0" applyNumberFormat="1" applyFill="1" applyBorder="1" applyAlignment="1">
      <alignment horizontal="center" vertical="center"/>
    </xf>
    <xf numFmtId="14" fontId="0" fillId="13" borderId="8" xfId="0" applyNumberFormat="1" applyFill="1" applyBorder="1" applyAlignment="1">
      <alignment horizontal="center" vertical="center"/>
    </xf>
    <xf numFmtId="14" fontId="0" fillId="13" borderId="4" xfId="0" applyNumberFormat="1" applyFill="1" applyBorder="1" applyAlignment="1">
      <alignment horizontal="center" vertical="center"/>
    </xf>
    <xf numFmtId="14" fontId="0" fillId="10" borderId="3" xfId="0" applyNumberFormat="1" applyFill="1" applyBorder="1" applyAlignment="1">
      <alignment horizontal="center" vertical="center"/>
    </xf>
    <xf numFmtId="0" fontId="0" fillId="10" borderId="3" xfId="0" applyFill="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0" fillId="11" borderId="3" xfId="0" applyFill="1" applyBorder="1" applyAlignment="1">
      <alignment horizontal="center" vertical="center"/>
    </xf>
    <xf numFmtId="0" fontId="9" fillId="22" borderId="30" xfId="0" applyFont="1" applyFill="1" applyBorder="1" applyAlignment="1">
      <alignment horizontal="center"/>
    </xf>
    <xf numFmtId="0" fontId="9" fillId="22" borderId="0" xfId="0" applyFont="1" applyFill="1" applyAlignment="1">
      <alignment horizontal="center"/>
    </xf>
    <xf numFmtId="0" fontId="1" fillId="0" borderId="20" xfId="1" applyBorder="1" applyAlignment="1">
      <alignment horizontal="center"/>
    </xf>
    <xf numFmtId="0" fontId="0" fillId="9" borderId="3" xfId="0" applyFill="1" applyBorder="1" applyAlignment="1">
      <alignment horizontal="center"/>
    </xf>
    <xf numFmtId="0" fontId="0" fillId="21" borderId="0" xfId="0" applyFill="1" applyAlignment="1">
      <alignment horizontal="center"/>
    </xf>
  </cellXfs>
  <cellStyles count="7">
    <cellStyle name="Currency" xfId="6" builtinId="4"/>
    <cellStyle name="Heading 1" xfId="4" builtinId="16"/>
    <cellStyle name="Hyperlink" xfId="2" builtinId="8"/>
    <cellStyle name="Normal" xfId="0" builtinId="0"/>
    <cellStyle name="Normal 2" xfId="1" xr:uid="{9D3EFDDA-A982-4AC2-B0FC-0EBEA91552B4}"/>
    <cellStyle name="Percent" xfId="3" builtinId="5"/>
    <cellStyle name="Percent 2" xfId="5" xr:uid="{28111107-0EE6-4CF3-B22F-F2BAE778EA12}"/>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2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2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2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Ex27.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[XYZ Cafe - Compiled Research.xlsx]Party Size by Day!PivotTable13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 by Day and Party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'Party Size by Day'!$B$3:$B$4</c:f>
              <c:strCache>
                <c:ptCount val="1"/>
                <c:pt idx="0">
                  <c:v>1</c:v>
                </c:pt>
              </c:strCache>
            </c:strRef>
          </c:tx>
          <c:spPr>
            <a:ln w="28575" cap="rnd">
              <a:solidFill>
                <a:schemeClr val="accent1"/>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Day'!$B$5:$B$19</c:f>
              <c:numCache>
                <c:formatCode>0.00</c:formatCode>
                <c:ptCount val="15"/>
                <c:pt idx="0">
                  <c:v>0.30303030303030304</c:v>
                </c:pt>
                <c:pt idx="1">
                  <c:v>0.53125</c:v>
                </c:pt>
                <c:pt idx="2">
                  <c:v>0.17073170731707318</c:v>
                </c:pt>
                <c:pt idx="3">
                  <c:v>0.20689655172413793</c:v>
                </c:pt>
                <c:pt idx="4">
                  <c:v>0.20454545454545456</c:v>
                </c:pt>
                <c:pt idx="5">
                  <c:v>0.28000000000000003</c:v>
                </c:pt>
                <c:pt idx="6">
                  <c:v>0.31818181818181818</c:v>
                </c:pt>
                <c:pt idx="7">
                  <c:v>0.35294117647058826</c:v>
                </c:pt>
                <c:pt idx="8">
                  <c:v>0.35294117647058826</c:v>
                </c:pt>
                <c:pt idx="9">
                  <c:v>0.27500000000000002</c:v>
                </c:pt>
                <c:pt idx="10">
                  <c:v>0.36842105263157893</c:v>
                </c:pt>
                <c:pt idx="11">
                  <c:v>0.27027027027027029</c:v>
                </c:pt>
                <c:pt idx="12">
                  <c:v>0.37037037037037035</c:v>
                </c:pt>
                <c:pt idx="13">
                  <c:v>0.30303030303030304</c:v>
                </c:pt>
                <c:pt idx="14">
                  <c:v>0.3125</c:v>
                </c:pt>
              </c:numCache>
            </c:numRef>
          </c:val>
          <c:smooth val="0"/>
          <c:extLst>
            <c:ext xmlns:c16="http://schemas.microsoft.com/office/drawing/2014/chart" uri="{C3380CC4-5D6E-409C-BE32-E72D297353CC}">
              <c16:uniqueId val="{00000000-DF13-4723-A0E0-042B004B57D3}"/>
            </c:ext>
          </c:extLst>
        </c:ser>
        <c:ser>
          <c:idx val="1"/>
          <c:order val="1"/>
          <c:tx>
            <c:strRef>
              <c:f>'Party Size by Day'!$C$3:$C$4</c:f>
              <c:strCache>
                <c:ptCount val="1"/>
                <c:pt idx="0">
                  <c:v>2</c:v>
                </c:pt>
              </c:strCache>
            </c:strRef>
          </c:tx>
          <c:spPr>
            <a:ln w="28575" cap="rnd">
              <a:solidFill>
                <a:schemeClr val="accent2"/>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Day'!$C$5:$C$19</c:f>
              <c:numCache>
                <c:formatCode>0.00</c:formatCode>
                <c:ptCount val="15"/>
                <c:pt idx="0">
                  <c:v>0.27272727272727271</c:v>
                </c:pt>
                <c:pt idx="1">
                  <c:v>0.1875</c:v>
                </c:pt>
                <c:pt idx="2">
                  <c:v>0.41463414634146339</c:v>
                </c:pt>
                <c:pt idx="3">
                  <c:v>0.51724137931034486</c:v>
                </c:pt>
                <c:pt idx="4">
                  <c:v>0.54545454545454541</c:v>
                </c:pt>
                <c:pt idx="5">
                  <c:v>0.4</c:v>
                </c:pt>
                <c:pt idx="6">
                  <c:v>0.36363636363636365</c:v>
                </c:pt>
                <c:pt idx="7">
                  <c:v>0.3235294117647059</c:v>
                </c:pt>
                <c:pt idx="8">
                  <c:v>0.3235294117647059</c:v>
                </c:pt>
                <c:pt idx="9">
                  <c:v>0.47499999999999998</c:v>
                </c:pt>
                <c:pt idx="10">
                  <c:v>0.42105263157894735</c:v>
                </c:pt>
                <c:pt idx="11">
                  <c:v>0.45945945945945948</c:v>
                </c:pt>
                <c:pt idx="12">
                  <c:v>0.33333333333333331</c:v>
                </c:pt>
                <c:pt idx="13">
                  <c:v>0.39393939393939392</c:v>
                </c:pt>
                <c:pt idx="14">
                  <c:v>0.41666666666666669</c:v>
                </c:pt>
              </c:numCache>
            </c:numRef>
          </c:val>
          <c:smooth val="0"/>
          <c:extLst>
            <c:ext xmlns:c16="http://schemas.microsoft.com/office/drawing/2014/chart" uri="{C3380CC4-5D6E-409C-BE32-E72D297353CC}">
              <c16:uniqueId val="{00000001-DF13-4723-A0E0-042B004B57D3}"/>
            </c:ext>
          </c:extLst>
        </c:ser>
        <c:ser>
          <c:idx val="2"/>
          <c:order val="2"/>
          <c:tx>
            <c:strRef>
              <c:f>'Party Size by Day'!$D$3:$D$4</c:f>
              <c:strCache>
                <c:ptCount val="1"/>
                <c:pt idx="0">
                  <c:v>3</c:v>
                </c:pt>
              </c:strCache>
            </c:strRef>
          </c:tx>
          <c:spPr>
            <a:ln w="28575" cap="rnd">
              <a:solidFill>
                <a:schemeClr val="accent3"/>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Day'!$D$5:$D$19</c:f>
              <c:numCache>
                <c:formatCode>0.00</c:formatCode>
                <c:ptCount val="15"/>
                <c:pt idx="0">
                  <c:v>0.33333333333333331</c:v>
                </c:pt>
                <c:pt idx="1">
                  <c:v>0.1875</c:v>
                </c:pt>
                <c:pt idx="2">
                  <c:v>0.31707317073170732</c:v>
                </c:pt>
                <c:pt idx="3">
                  <c:v>0.20689655172413793</c:v>
                </c:pt>
                <c:pt idx="4">
                  <c:v>0.13636363636363635</c:v>
                </c:pt>
                <c:pt idx="5">
                  <c:v>0.24</c:v>
                </c:pt>
                <c:pt idx="6">
                  <c:v>0.20454545454545456</c:v>
                </c:pt>
                <c:pt idx="7">
                  <c:v>0.3235294117647059</c:v>
                </c:pt>
                <c:pt idx="8">
                  <c:v>0.26470588235294118</c:v>
                </c:pt>
                <c:pt idx="9">
                  <c:v>0.17499999999999999</c:v>
                </c:pt>
                <c:pt idx="10">
                  <c:v>0.10526315789473684</c:v>
                </c:pt>
                <c:pt idx="11">
                  <c:v>0.21621621621621623</c:v>
                </c:pt>
                <c:pt idx="12">
                  <c:v>0.24074074074074073</c:v>
                </c:pt>
                <c:pt idx="13">
                  <c:v>0.27272727272727271</c:v>
                </c:pt>
                <c:pt idx="14">
                  <c:v>0.16666666666666666</c:v>
                </c:pt>
              </c:numCache>
            </c:numRef>
          </c:val>
          <c:smooth val="0"/>
          <c:extLst>
            <c:ext xmlns:c16="http://schemas.microsoft.com/office/drawing/2014/chart" uri="{C3380CC4-5D6E-409C-BE32-E72D297353CC}">
              <c16:uniqueId val="{00000002-DF13-4723-A0E0-042B004B57D3}"/>
            </c:ext>
          </c:extLst>
        </c:ser>
        <c:ser>
          <c:idx val="3"/>
          <c:order val="3"/>
          <c:tx>
            <c:strRef>
              <c:f>'Party Size by Day'!$E$3:$E$4</c:f>
              <c:strCache>
                <c:ptCount val="1"/>
                <c:pt idx="0">
                  <c:v>4</c:v>
                </c:pt>
              </c:strCache>
            </c:strRef>
          </c:tx>
          <c:spPr>
            <a:ln w="28575" cap="rnd">
              <a:solidFill>
                <a:schemeClr val="accent4"/>
              </a:solidFill>
              <a:round/>
            </a:ln>
            <a:effectLst/>
          </c:spPr>
          <c:marker>
            <c:symbol val="none"/>
          </c:marker>
          <c:cat>
            <c:strRef>
              <c:f>'Party Size by Day'!$A$5:$A$19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'Party Size by Day'!$E$5:$E$19</c:f>
              <c:numCache>
                <c:formatCode>0.00</c:formatCode>
                <c:ptCount val="15"/>
                <c:pt idx="0">
                  <c:v>9.0909090909090912E-2</c:v>
                </c:pt>
                <c:pt idx="1">
                  <c:v>9.375E-2</c:v>
                </c:pt>
                <c:pt idx="2">
                  <c:v>9.7560975609756101E-2</c:v>
                </c:pt>
                <c:pt idx="3">
                  <c:v>6.8965517241379309E-2</c:v>
                </c:pt>
                <c:pt idx="4">
                  <c:v>0.11363636363636363</c:v>
                </c:pt>
                <c:pt idx="5">
                  <c:v>0.08</c:v>
                </c:pt>
                <c:pt idx="6">
                  <c:v>0.11363636363636363</c:v>
                </c:pt>
                <c:pt idx="7">
                  <c:v>0</c:v>
                </c:pt>
                <c:pt idx="8">
                  <c:v>5.8823529411764705E-2</c:v>
                </c:pt>
                <c:pt idx="9">
                  <c:v>7.4999999999999997E-2</c:v>
                </c:pt>
                <c:pt idx="10">
                  <c:v>0.10526315789473684</c:v>
                </c:pt>
                <c:pt idx="11">
                  <c:v>5.4054054054054057E-2</c:v>
                </c:pt>
                <c:pt idx="12">
                  <c:v>5.5555555555555552E-2</c:v>
                </c:pt>
                <c:pt idx="13">
                  <c:v>3.0303030303030304E-2</c:v>
                </c:pt>
                <c:pt idx="14">
                  <c:v>0.10416666666666667</c:v>
                </c:pt>
              </c:numCache>
            </c:numRef>
          </c:val>
          <c:smooth val="0"/>
          <c:extLst>
            <c:ext xmlns:c16="http://schemas.microsoft.com/office/drawing/2014/chart" uri="{C3380CC4-5D6E-409C-BE32-E72D297353CC}">
              <c16:uniqueId val="{00000003-DF13-4723-A0E0-042B004B57D3}"/>
            </c:ext>
          </c:extLst>
        </c:ser>
        <c:dLbls>
          <c:showLegendKey val="0"/>
          <c:showVal val="0"/>
          <c:showCatName val="0"/>
          <c:showSerName val="0"/>
          <c:showPercent val="0"/>
          <c:showBubbleSize val="0"/>
        </c:dLbls>
        <c:smooth val="0"/>
        <c:axId val="1873653679"/>
        <c:axId val="1873650767"/>
      </c:lineChart>
      <c:catAx>
        <c:axId val="18736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0767"/>
        <c:crosses val="autoZero"/>
        <c:auto val="1"/>
        <c:lblAlgn val="ctr"/>
        <c:lblOffset val="100"/>
        <c:noMultiLvlLbl val="0"/>
      </c:catAx>
      <c:valAx>
        <c:axId val="187365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65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Predictive</a:t>
            </a:r>
            <a:r>
              <a:rPr lang="en-US" baseline="0"/>
              <a:t> Quadratic Function for Balk Probabilities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Assumed Probabilities</c:v>
          </c:tx>
          <c:spPr>
            <a:ln w="2540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poly"/>
            <c:order val="2"/>
            <c:forward val="0.5"/>
            <c:backward val="0.5"/>
            <c:dispRSqr val="0"/>
            <c:dispEq val="1"/>
            <c:trendlineLbl>
              <c:layout>
                <c:manualLayout>
                  <c:x val="-0.32361111111111113"/>
                  <c:y val="4.400955088947215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-0.0272x</a:t>
                    </a:r>
                    <a:r>
                      <a:rPr lang="en-US" baseline="30000"/>
                      <a:t>2</a:t>
                    </a:r>
                    <a:r>
                      <a:rPr lang="en-US" baseline="0"/>
                      <a:t> + 0.4583x - 0.9231</a:t>
                    </a:r>
                    <a:endParaRPr lang="en-US"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Frequencies!$H$12:$H$14</c:f>
              <c:numCache>
                <c:formatCode>General</c:formatCode>
                <c:ptCount val="3"/>
                <c:pt idx="0">
                  <c:v>5</c:v>
                </c:pt>
                <c:pt idx="1">
                  <c:v>6</c:v>
                </c:pt>
                <c:pt idx="2">
                  <c:v>8</c:v>
                </c:pt>
              </c:numCache>
            </c:numRef>
          </c:xVal>
          <c:yVal>
            <c:numRef>
              <c:f>Frequencies!$I$12:$I$14</c:f>
              <c:numCache>
                <c:formatCode>General</c:formatCode>
                <c:ptCount val="3"/>
                <c:pt idx="0">
                  <c:v>0.6875</c:v>
                </c:pt>
                <c:pt idx="1">
                  <c:v>0.84615379999999996</c:v>
                </c:pt>
                <c:pt idx="2">
                  <c:v>1</c:v>
                </c:pt>
              </c:numCache>
            </c:numRef>
          </c:yVal>
          <c:smooth val="1"/>
          <c:extLst>
            <c:ext xmlns:c16="http://schemas.microsoft.com/office/drawing/2014/chart" uri="{C3380CC4-5D6E-409C-BE32-E72D297353CC}">
              <c16:uniqueId val="{00000001-47A5-4154-A6FC-39F24CD7A661}"/>
            </c:ext>
          </c:extLst>
        </c:ser>
        <c:dLbls>
          <c:showLegendKey val="0"/>
          <c:showVal val="0"/>
          <c:showCatName val="0"/>
          <c:showSerName val="0"/>
          <c:showPercent val="0"/>
          <c:showBubbleSize val="0"/>
        </c:dLbls>
        <c:axId val="258736903"/>
        <c:axId val="946961927"/>
      </c:scatterChart>
      <c:valAx>
        <c:axId val="258736903"/>
        <c:scaling>
          <c:orientation val="minMax"/>
          <c:max val="8.5"/>
          <c:min val="4.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961927"/>
        <c:crosses val="autoZero"/>
        <c:crossBetween val="midCat"/>
      </c:valAx>
      <c:valAx>
        <c:axId val="946961927"/>
        <c:scaling>
          <c:orientation val="minMax"/>
          <c:max val="1"/>
          <c:min val="0.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369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Percentages of Order categories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'Order Types'!$A$3</c:f>
              <c:strCache>
                <c:ptCount val="1"/>
                <c:pt idx="0">
                  <c:v>Coffee Only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Types'!$B$3:$P$3</c:f>
              <c:numCache>
                <c:formatCode>General</c:formatCode>
                <c:ptCount val="15"/>
                <c:pt idx="0">
                  <c:v>13</c:v>
                </c:pt>
                <c:pt idx="1">
                  <c:v>11</c:v>
                </c:pt>
                <c:pt idx="2">
                  <c:v>10</c:v>
                </c:pt>
                <c:pt idx="3">
                  <c:v>10</c:v>
                </c:pt>
                <c:pt idx="4">
                  <c:v>17</c:v>
                </c:pt>
                <c:pt idx="5">
                  <c:v>13</c:v>
                </c:pt>
                <c:pt idx="6">
                  <c:v>18</c:v>
                </c:pt>
                <c:pt idx="7">
                  <c:v>9</c:v>
                </c:pt>
                <c:pt idx="8">
                  <c:v>18</c:v>
                </c:pt>
                <c:pt idx="9">
                  <c:v>10</c:v>
                </c:pt>
                <c:pt idx="10">
                  <c:v>11</c:v>
                </c:pt>
                <c:pt idx="11">
                  <c:v>6</c:v>
                </c:pt>
                <c:pt idx="12">
                  <c:v>17</c:v>
                </c:pt>
                <c:pt idx="13">
                  <c:v>9</c:v>
                </c:pt>
                <c:pt idx="14">
                  <c:v>12</c:v>
                </c:pt>
              </c:numCache>
            </c:numRef>
          </c:val>
          <c:extLst>
            <c:ext xmlns:c16="http://schemas.microsoft.com/office/drawing/2014/chart" uri="{C3380CC4-5D6E-409C-BE32-E72D297353CC}">
              <c16:uniqueId val="{00000000-20B2-4B24-8AC1-9D72CC451A22}"/>
            </c:ext>
          </c:extLst>
        </c:ser>
        <c:ser>
          <c:idx val="1"/>
          <c:order val="1"/>
          <c:tx>
            <c:strRef>
              <c:f>'Order Types'!$A$4</c:f>
              <c:strCache>
                <c:ptCount val="1"/>
                <c:pt idx="0">
                  <c:v>Food Only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Types'!$B$4:$P$4</c:f>
              <c:numCache>
                <c:formatCode>General</c:formatCode>
                <c:ptCount val="15"/>
                <c:pt idx="0">
                  <c:v>9</c:v>
                </c:pt>
                <c:pt idx="1">
                  <c:v>19</c:v>
                </c:pt>
                <c:pt idx="2">
                  <c:v>11</c:v>
                </c:pt>
                <c:pt idx="3">
                  <c:v>12</c:v>
                </c:pt>
                <c:pt idx="4">
                  <c:v>14</c:v>
                </c:pt>
                <c:pt idx="5">
                  <c:v>7</c:v>
                </c:pt>
                <c:pt idx="6">
                  <c:v>14</c:v>
                </c:pt>
                <c:pt idx="7">
                  <c:v>13</c:v>
                </c:pt>
                <c:pt idx="8">
                  <c:v>18</c:v>
                </c:pt>
                <c:pt idx="9">
                  <c:v>9</c:v>
                </c:pt>
                <c:pt idx="10">
                  <c:v>11</c:v>
                </c:pt>
                <c:pt idx="11">
                  <c:v>8</c:v>
                </c:pt>
                <c:pt idx="12">
                  <c:v>15</c:v>
                </c:pt>
                <c:pt idx="13">
                  <c:v>14</c:v>
                </c:pt>
                <c:pt idx="14">
                  <c:v>19</c:v>
                </c:pt>
              </c:numCache>
            </c:numRef>
          </c:val>
          <c:extLst>
            <c:ext xmlns:c16="http://schemas.microsoft.com/office/drawing/2014/chart" uri="{C3380CC4-5D6E-409C-BE32-E72D297353CC}">
              <c16:uniqueId val="{00000001-20B2-4B24-8AC1-9D72CC451A22}"/>
            </c:ext>
          </c:extLst>
        </c:ser>
        <c:ser>
          <c:idx val="2"/>
          <c:order val="2"/>
          <c:tx>
            <c:strRef>
              <c:f>'Order Types'!$A$5</c:f>
              <c:strCache>
                <c:ptCount val="1"/>
                <c:pt idx="0">
                  <c:v>Specialty Drink Only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Types'!$B$5:$P$5</c:f>
              <c:numCache>
                <c:formatCode>General</c:formatCode>
                <c:ptCount val="15"/>
                <c:pt idx="0">
                  <c:v>23</c:v>
                </c:pt>
                <c:pt idx="1">
                  <c:v>28</c:v>
                </c:pt>
                <c:pt idx="2">
                  <c:v>28</c:v>
                </c:pt>
                <c:pt idx="3">
                  <c:v>18</c:v>
                </c:pt>
                <c:pt idx="4">
                  <c:v>27</c:v>
                </c:pt>
                <c:pt idx="5">
                  <c:v>31</c:v>
                </c:pt>
                <c:pt idx="6">
                  <c:v>19</c:v>
                </c:pt>
                <c:pt idx="7">
                  <c:v>18</c:v>
                </c:pt>
                <c:pt idx="8">
                  <c:v>28</c:v>
                </c:pt>
                <c:pt idx="9">
                  <c:v>25</c:v>
                </c:pt>
                <c:pt idx="10">
                  <c:v>21</c:v>
                </c:pt>
                <c:pt idx="11">
                  <c:v>19</c:v>
                </c:pt>
                <c:pt idx="12">
                  <c:v>25</c:v>
                </c:pt>
                <c:pt idx="13">
                  <c:v>29</c:v>
                </c:pt>
                <c:pt idx="14">
                  <c:v>26</c:v>
                </c:pt>
              </c:numCache>
            </c:numRef>
          </c:val>
          <c:extLst>
            <c:ext xmlns:c16="http://schemas.microsoft.com/office/drawing/2014/chart" uri="{C3380CC4-5D6E-409C-BE32-E72D297353CC}">
              <c16:uniqueId val="{00000002-20B2-4B24-8AC1-9D72CC451A22}"/>
            </c:ext>
          </c:extLst>
        </c:ser>
        <c:ser>
          <c:idx val="3"/>
          <c:order val="3"/>
          <c:tx>
            <c:strRef>
              <c:f>'Order Types'!$A$6</c:f>
              <c:strCache>
                <c:ptCount val="1"/>
                <c:pt idx="0">
                  <c:v>Food + Coffee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Types'!$B$6:$P$6</c:f>
              <c:numCache>
                <c:formatCode>General</c:formatCode>
                <c:ptCount val="15"/>
                <c:pt idx="0">
                  <c:v>7</c:v>
                </c:pt>
                <c:pt idx="1">
                  <c:v>16</c:v>
                </c:pt>
                <c:pt idx="2">
                  <c:v>5</c:v>
                </c:pt>
                <c:pt idx="3">
                  <c:v>6</c:v>
                </c:pt>
                <c:pt idx="4">
                  <c:v>7</c:v>
                </c:pt>
                <c:pt idx="5">
                  <c:v>5</c:v>
                </c:pt>
                <c:pt idx="6">
                  <c:v>11</c:v>
                </c:pt>
                <c:pt idx="7">
                  <c:v>13</c:v>
                </c:pt>
                <c:pt idx="8">
                  <c:v>8</c:v>
                </c:pt>
                <c:pt idx="9">
                  <c:v>6</c:v>
                </c:pt>
                <c:pt idx="10">
                  <c:v>8</c:v>
                </c:pt>
                <c:pt idx="11">
                  <c:v>10</c:v>
                </c:pt>
                <c:pt idx="12">
                  <c:v>12</c:v>
                </c:pt>
                <c:pt idx="13">
                  <c:v>15</c:v>
                </c:pt>
                <c:pt idx="14">
                  <c:v>14</c:v>
                </c:pt>
              </c:numCache>
            </c:numRef>
          </c:val>
          <c:extLst>
            <c:ext xmlns:c16="http://schemas.microsoft.com/office/drawing/2014/chart" uri="{C3380CC4-5D6E-409C-BE32-E72D297353CC}">
              <c16:uniqueId val="{00000003-20B2-4B24-8AC1-9D72CC451A22}"/>
            </c:ext>
          </c:extLst>
        </c:ser>
        <c:ser>
          <c:idx val="4"/>
          <c:order val="4"/>
          <c:tx>
            <c:strRef>
              <c:f>'Order Types'!$A$7</c:f>
              <c:strCache>
                <c:ptCount val="1"/>
                <c:pt idx="0">
                  <c:v>Food + Specialty Drink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Types'!$B$2:$P$2</c:f>
              <c:strCache>
                <c:ptCount val="15"/>
                <c:pt idx="0">
                  <c:v>10-Mon</c:v>
                </c:pt>
                <c:pt idx="1">
                  <c:v>17-Mon</c:v>
                </c:pt>
                <c:pt idx="2">
                  <c:v>24-Mon</c:v>
                </c:pt>
                <c:pt idx="3">
                  <c:v>11-Tues</c:v>
                </c:pt>
                <c:pt idx="4">
                  <c:v>18-Tues</c:v>
                </c:pt>
                <c:pt idx="5">
                  <c:v>25-Tues</c:v>
                </c:pt>
                <c:pt idx="6">
                  <c:v>12-Weds</c:v>
                </c:pt>
                <c:pt idx="7">
                  <c:v>19-Weds</c:v>
                </c:pt>
                <c:pt idx="8">
                  <c:v>26-Weds</c:v>
                </c:pt>
                <c:pt idx="9">
                  <c:v>13-Thurs</c:v>
                </c:pt>
                <c:pt idx="10">
                  <c:v>20-Thurs</c:v>
                </c:pt>
                <c:pt idx="11">
                  <c:v>27-Thurs</c:v>
                </c:pt>
                <c:pt idx="12">
                  <c:v>14-Fri</c:v>
                </c:pt>
                <c:pt idx="13">
                  <c:v>21-Fri</c:v>
                </c:pt>
                <c:pt idx="14">
                  <c:v>28-Fri</c:v>
                </c:pt>
              </c:strCache>
            </c:strRef>
          </c:cat>
          <c:val>
            <c:numRef>
              <c:f>'Order Types'!$B$7:$P$7</c:f>
              <c:numCache>
                <c:formatCode>General</c:formatCode>
                <c:ptCount val="15"/>
                <c:pt idx="0">
                  <c:v>14</c:v>
                </c:pt>
                <c:pt idx="1">
                  <c:v>22</c:v>
                </c:pt>
                <c:pt idx="2">
                  <c:v>18</c:v>
                </c:pt>
                <c:pt idx="3">
                  <c:v>13</c:v>
                </c:pt>
                <c:pt idx="4">
                  <c:v>18</c:v>
                </c:pt>
                <c:pt idx="5">
                  <c:v>14</c:v>
                </c:pt>
                <c:pt idx="6">
                  <c:v>19</c:v>
                </c:pt>
                <c:pt idx="7">
                  <c:v>10</c:v>
                </c:pt>
                <c:pt idx="8">
                  <c:v>18</c:v>
                </c:pt>
                <c:pt idx="9">
                  <c:v>12</c:v>
                </c:pt>
                <c:pt idx="10">
                  <c:v>16</c:v>
                </c:pt>
                <c:pt idx="11">
                  <c:v>22</c:v>
                </c:pt>
                <c:pt idx="12">
                  <c:v>24</c:v>
                </c:pt>
                <c:pt idx="13">
                  <c:v>15</c:v>
                </c:pt>
                <c:pt idx="14">
                  <c:v>19</c:v>
                </c:pt>
              </c:numCache>
            </c:numRef>
          </c:val>
          <c:extLst>
            <c:ext xmlns:c16="http://schemas.microsoft.com/office/drawing/2014/chart" uri="{C3380CC4-5D6E-409C-BE32-E72D297353CC}">
              <c16:uniqueId val="{00000004-20B2-4B24-8AC1-9D72CC451A22}"/>
            </c:ext>
          </c:extLst>
        </c:ser>
        <c:dLbls>
          <c:showLegendKey val="0"/>
          <c:showVal val="0"/>
          <c:showCatName val="0"/>
          <c:showSerName val="0"/>
          <c:showPercent val="0"/>
          <c:showBubbleSize val="0"/>
        </c:dLbls>
        <c:gapWidth val="53"/>
        <c:overlap val="100"/>
        <c:axId val="1113885352"/>
        <c:axId val="298228455"/>
      </c:barChart>
      <c:catAx>
        <c:axId val="1113885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228455"/>
        <c:crosses val="autoZero"/>
        <c:auto val="1"/>
        <c:lblAlgn val="ctr"/>
        <c:lblOffset val="100"/>
        <c:noMultiLvlLbl val="0"/>
      </c:catAx>
      <c:valAx>
        <c:axId val="298228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885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1/10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1/10</a:t>
          </a:r>
        </a:p>
      </cx:txPr>
    </cx:title>
    <cx:plotArea>
      <cx:plotAreaRegion>
        <cx:series layoutId="clusteredColumn" uniqueId="{2D9B9F44-263C-490D-B2B4-A392D79081AA}">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1/17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1/17</a:t>
          </a:r>
        </a:p>
      </cx:txPr>
    </cx:title>
    <cx:plotArea>
      <cx:plotAreaRegion>
        <cx:series layoutId="clusteredColumn" uniqueId="{5F1BFE94-6338-4D38-8154-7199FFB1F3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1/24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1/24</a:t>
          </a:r>
        </a:p>
      </cx:txPr>
    </cx:title>
    <cx:plotArea>
      <cx:plotAreaRegion>
        <cx:series layoutId="clusteredColumn" uniqueId="{4F60BE80-CC08-4244-B014-453E1A09F82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Interarrival Times for all Mondays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Interarrival Times for all Mondays</a:t>
          </a:r>
        </a:p>
      </cx:txPr>
    </cx:title>
    <cx:plotArea>
      <cx:plotAreaRegion>
        <cx:series layoutId="clusteredColumn" uniqueId="{B7E6CF1A-29F1-4C03-AF4B-513842200370}">
          <cx:dataId val="0"/>
          <cx:layoutPr>
            <cx:binning intervalClosed="r"/>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1/11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1/11</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1/18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1/18</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1/25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1/25</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1/12</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1/12</a:t>
          </a:r>
        </a:p>
      </cx:txPr>
    </cx:title>
    <cx:plotArea>
      <cx:plotAreaRegion>
        <cx:series layoutId="clusteredColumn" uniqueId="{6A216145-AFC5-4B49-8475-3372A0D2A2BE}">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1/19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1/19</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1/26</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1/26</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1/20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1/20</a:t>
          </a:r>
        </a:p>
      </cx:txPr>
    </cx:title>
    <cx:plotArea>
      <cx:plotAreaRegion>
        <cx:series layoutId="clusteredColumn" uniqueId="{4AF32B50-787B-774B-A1F2-D8ED61947BB1}">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1/27</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1/27</a:t>
          </a:r>
        </a:p>
      </cx:txPr>
    </cx:title>
    <cx:plotArea>
      <cx:plotAreaRegion>
        <cx:series layoutId="clusteredColumn" uniqueId="{34F4908B-6118-174A-8455-97726D28D928}">
          <cx:dataId val="0"/>
          <cx:layoutPr>
            <cx:binning intervalClosed="r">
              <cx:binCount val="6"/>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1/13</cx:v>
        </cx:txData>
      </cx:tx>
    </cx:title>
    <cx:plotArea>
      <cx:plotAreaRegion>
        <cx:series layoutId="clusteredColumn" uniqueId="{BFCA08B1-5AB6-4D54-883D-52AF866AE63D}">
          <cx:dataId val="0"/>
          <cx:layoutPr>
            <cx:binning intervalClosed="r">
              <cx:binCount val="6"/>
            </cx:binning>
          </cx:layoutPr>
        </cx:series>
      </cx:plotAreaRegion>
      <cx:axis id="0">
        <cx:catScaling gapWidth="0"/>
        <cx:tickLabels/>
      </cx:axis>
      <cx:axis id="1">
        <cx:valScaling/>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txData>
          <cx:v>1/14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1/14</a:t>
          </a:r>
        </a:p>
      </cx:txPr>
    </cx:title>
    <cx:plotArea>
      <cx:plotAreaRegion>
        <cx:series layoutId="clusteredColumn" uniqueId="{6A216145-AFC5-4B49-8475-3372A0D2A2BE}">
          <cx:dataId val="0"/>
          <cx:layoutPr>
            <cx:binning intervalClosed="r"/>
          </cx:layoutPr>
        </cx:series>
      </cx:plotAreaRegion>
      <cx:axis id="0">
        <cx:catScaling gapWidth="0"/>
        <cx:tickLabels/>
      </cx:axis>
      <cx:axis id="1">
        <cx:valScaling/>
        <cx:majorGridlines/>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txData>
          <cx:v>1/21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1/21</a:t>
          </a:r>
        </a:p>
      </cx:txPr>
    </cx:title>
    <cx:plotArea>
      <cx:plotAreaRegion>
        <cx:series layoutId="clusteredColumn" uniqueId="{4AF32B50-787B-774B-A1F2-D8ED61947BB1}">
          <cx:dataId val="0"/>
          <cx:layoutPr>
            <cx:binning intervalClosed="r"/>
          </cx:layoutPr>
        </cx:series>
      </cx:plotAreaRegion>
      <cx:axis id="0">
        <cx:catScaling gapWidth="0"/>
        <cx:tickLabels/>
      </cx:axis>
      <cx:axis id="1">
        <cx:valScaling/>
        <cx:majorGridlines/>
        <cx:tickLabels/>
      </cx:axis>
    </cx:plotArea>
  </cx:chart>
</cx:chartSpace>
</file>

<file path=xl/charts/chartEx16.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1/28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1/28</a:t>
          </a:r>
        </a:p>
      </cx:txPr>
    </cx:title>
    <cx:plotArea>
      <cx:plotAreaRegion>
        <cx:series layoutId="clusteredColumn" uniqueId="{34F4908B-6118-174A-8455-97726D28D928}">
          <cx:dataId val="0"/>
          <cx:layoutPr>
            <cx:binning intervalClosed="r"/>
          </cx:layoutPr>
        </cx:series>
      </cx:plotAreaRegion>
      <cx:axis id="0">
        <cx:catScaling gapWidth="0"/>
        <cx:tickLabels/>
      </cx:axis>
      <cx:axis id="1">
        <cx:valScaling/>
        <cx:majorGridlines/>
        <cx:tickLabels/>
      </cx:axis>
    </cx:plotArea>
  </cx:chart>
</cx:chartSpace>
</file>

<file path=xl/charts/chartEx17.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_xlchart.v1.18</cx:f>
      </cx:numDim>
    </cx:data>
  </cx:chartData>
  <cx:chart>
    <cx:title pos="t" align="ctr" overlay="0">
      <cx:tx>
        <cx:txData>
          <cx:v>Party Sizes, All 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Party Sizes, All days</a:t>
          </a:r>
        </a:p>
      </cx:txPr>
    </cx:title>
    <cx:plotArea>
      <cx:plotAreaRegion>
        <cx:series layoutId="clusteredColumn" uniqueId="{9122C7BD-BC9A-425A-A338-A9FDD08875FE}">
          <cx:tx>
            <cx:txData>
              <cx:f>_xlchart.v1.16</cx:f>
              <cx:v>Party Size</cx:v>
            </cx:txData>
          </cx:tx>
          <cx:dataId val="0"/>
          <cx:layoutPr>
            <cx:aggregation/>
          </cx:layoutPr>
          <cx:axisId val="1"/>
        </cx:series>
        <cx:series layoutId="paretoLine" ownerIdx="0" uniqueId="{5349CE80-CBAE-4A7C-8F94-79C885520C4F}">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18.xml><?xml version="1.0" encoding="utf-8"?>
<cx:chartSpace xmlns:a="http://schemas.openxmlformats.org/drawingml/2006/main" xmlns:r="http://schemas.openxmlformats.org/officeDocument/2006/relationships" xmlns:cx="http://schemas.microsoft.com/office/drawing/2014/chartex">
  <cx:chartData>
    <cx:data id="0">
      <cx:numDim type="val">
        <cx:f dir="row">_xlchart.v1.22</cx:f>
      </cx:numDim>
    </cx:data>
  </cx:chartData>
  <cx:chart>
    <cx:title pos="t" align="ctr" overlay="0">
      <cx:tx>
        <cx:txData>
          <cx:v>Daily Counts of Coffee Only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Counts of Coffee Only</a:t>
          </a:r>
        </a:p>
      </cx:txPr>
    </cx:title>
    <cx:plotArea>
      <cx:plotAreaRegion>
        <cx:series layoutId="clusteredColumn" uniqueId="{0CDC9AF9-DC7B-4FF9-83E7-58FB55112BC4}">
          <cx:tx>
            <cx:txData>
              <cx:f>_xlchart.v1.21</cx:f>
              <cx:v>Coffee Only</cx:v>
            </cx:txData>
          </cx:tx>
          <cx:dataId val="0"/>
          <cx:layoutPr>
            <cx:binning intervalClosed="r" underflow="auto">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19.xml><?xml version="1.0" encoding="utf-8"?>
<cx:chartSpace xmlns:a="http://schemas.openxmlformats.org/drawingml/2006/main" xmlns:r="http://schemas.openxmlformats.org/officeDocument/2006/relationships" xmlns:cx="http://schemas.microsoft.com/office/drawing/2014/chartex">
  <cx:chartData>
    <cx:data id="0">
      <cx:numDim type="val">
        <cx:f dir="row">_xlchart.v1.24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Only</a:t>
            </a:r>
          </a:p>
        </cx:rich>
      </cx:tx>
    </cx:title>
    <cx:plotArea>
      <cx:plotAreaRegion>
        <cx:series layoutId="clusteredColumn" uniqueId="{0FAAAE10-BCAF-4236-9A2F-7F5CD45856D0}">
          <cx:tx>
            <cx:txData>
              <cx:f>_xlchart.v1.23</cx:f>
              <cx:v>Food Only</cx:v>
            </cx:txData>
          </cx:tx>
          <cx:dataId val="0"/>
          <cx:layoutPr>
            <cx:binning intervalClosed="r">
              <cx:binCount val="8"/>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0.xml><?xml version="1.0" encoding="utf-8"?>
<cx:chartSpace xmlns:a="http://schemas.openxmlformats.org/drawingml/2006/main" xmlns:r="http://schemas.openxmlformats.org/officeDocument/2006/relationships" xmlns:cx="http://schemas.microsoft.com/office/drawing/2014/chartex">
  <cx:chartData>
    <cx:data id="0">
      <cx:numDim type="val">
        <cx:f dir="row">_xlchart.v1.20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Specialty Drink Only</a:t>
            </a:r>
          </a:p>
        </cx:rich>
      </cx:tx>
    </cx:title>
    <cx:plotArea>
      <cx:plotAreaRegion>
        <cx:series layoutId="clusteredColumn" uniqueId="{88232623-E41D-4D53-ACB6-5FB3E85E4BCC}">
          <cx:tx>
            <cx:txData>
              <cx:f>_xlchart.v1.19</cx:f>
              <cx:v>Specialty Drink Only</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1.xml><?xml version="1.0" encoding="utf-8"?>
<cx:chartSpace xmlns:a="http://schemas.openxmlformats.org/drawingml/2006/main" xmlns:r="http://schemas.openxmlformats.org/officeDocument/2006/relationships" xmlns:cx="http://schemas.microsoft.com/office/drawing/2014/chartex">
  <cx:chartData>
    <cx:data id="0">
      <cx:numDim type="val">
        <cx:f dir="row">_xlchart.v1.26</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Coffee</a:t>
            </a:r>
          </a:p>
        </cx:rich>
      </cx:tx>
    </cx:title>
    <cx:plotArea>
      <cx:plotAreaRegion>
        <cx:series layoutId="clusteredColumn" uniqueId="{6D01F64F-EA09-49CA-B580-BE00714AC93D}">
          <cx:tx>
            <cx:txData>
              <cx:f>_xlchart.v1.25</cx:f>
              <cx:v>Food + Coffee</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Days</a:t>
              </a:r>
            </a:p>
          </cx:txPr>
        </cx:title>
        <cx:majorGridlines/>
        <cx:tickLabels/>
      </cx:axis>
    </cx:plotArea>
  </cx:chart>
</cx:chartSpace>
</file>

<file path=xl/charts/chartEx22.xml><?xml version="1.0" encoding="utf-8"?>
<cx:chartSpace xmlns:a="http://schemas.openxmlformats.org/drawingml/2006/main" xmlns:r="http://schemas.openxmlformats.org/officeDocument/2006/relationships" xmlns:cx="http://schemas.microsoft.com/office/drawing/2014/chartex">
  <cx:chartData>
    <cx:data id="0">
      <cx:numDim type="val">
        <cx:f dir="row">_xlchart.v1.28</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Daily Counts of </a:t>
            </a:r>
            <a:r>
              <a:rPr lang="en-US" sz="1400" b="0" i="0" u="none" strike="noStrike" baseline="0">
                <a:solidFill>
                  <a:sysClr val="windowText" lastClr="000000">
                    <a:lumMod val="65000"/>
                    <a:lumOff val="35000"/>
                  </a:sysClr>
                </a:solidFill>
                <a:latin typeface="Calibri" panose="020F0502020204030204"/>
              </a:rPr>
              <a:t>Food + Specialty Drink</a:t>
            </a:r>
          </a:p>
        </cx:rich>
      </cx:tx>
    </cx:title>
    <cx:plotArea>
      <cx:plotAreaRegion>
        <cx:series layoutId="clusteredColumn" uniqueId="{708B116B-0556-4993-A5B1-50C34EAEFD52}">
          <cx:tx>
            <cx:txData>
              <cx:f>_xlchart.v1.27</cx:f>
              <cx:v>Food + Specialty Drink</cx:v>
            </cx:txData>
          </cx:tx>
          <cx:dataId val="0"/>
          <cx:layoutPr>
            <cx:binning intervalClosed="r">
              <cx:binSize val="1.5"/>
            </cx:binning>
          </cx:layoutPr>
        </cx:series>
      </cx:plotAreaRegion>
      <cx:axis id="0">
        <cx:catScaling gapWidth="0"/>
        <cx:title>
          <cx:tx>
            <cx:txData>
              <cx:v>Counts per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Counts per Day</a:t>
              </a:r>
            </a:p>
          </cx:txPr>
        </cx:title>
        <cx:tickLabels/>
      </cx:axis>
      <cx:axis id="1">
        <cx:valScaling/>
        <cx:title>
          <cx:tx>
            <cx:txData>
              <cx:v>Number of Day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Number of Day</a:t>
              </a:r>
            </a:p>
          </cx:txPr>
        </cx:title>
        <cx:majorGridlines/>
        <cx:tickLabels/>
      </cx:axis>
    </cx:plotArea>
  </cx:chart>
</cx:chartSpace>
</file>

<file path=xl/charts/chartEx23.xml><?xml version="1.0" encoding="utf-8"?>
<cx:chartSpace xmlns:a="http://schemas.openxmlformats.org/drawingml/2006/main" xmlns:r="http://schemas.openxmlformats.org/officeDocument/2006/relationships" xmlns:cx="http://schemas.microsoft.com/office/drawing/2014/chartex">
  <cx:chartData>
    <cx:data id="0">
      <cx:numDim type="val">
        <cx:f>_xlchart.v1.33</cx:f>
      </cx:numDim>
    </cx:data>
  </cx:chartData>
  <cx:chart>
    <cx:title pos="t" align="ctr" overlay="0">
      <cx:tx>
        <cx:txData>
          <cx:v>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Coffee Duration Distribution</a:t>
          </a:r>
        </a:p>
      </cx:txPr>
    </cx:title>
    <cx:plotArea>
      <cx:plotAreaRegion>
        <cx:series layoutId="clusteredColumn" uniqueId="{A5412C09-F868-44E4-B219-E609234AFA2B}">
          <cx:dataId val="0"/>
          <cx:layoutPr>
            <cx:binning intervalClosed="r">
              <cx:binSize val="0.062500000000000014"/>
            </cx:binning>
          </cx:layoutPr>
        </cx:series>
      </cx:plotAreaRegion>
      <cx:axis id="0">
        <cx:catScaling gapWidth="0"/>
        <cx:tickLabels/>
      </cx:axis>
      <cx:axis id="1">
        <cx:valScaling/>
        <cx:majorGridlines/>
        <cx:tickLabels/>
      </cx:axis>
    </cx:plotArea>
  </cx:chart>
</cx:chartSpace>
</file>

<file path=xl/charts/chartEx24.xml><?xml version="1.0" encoding="utf-8"?>
<cx:chartSpace xmlns:a="http://schemas.openxmlformats.org/drawingml/2006/main" xmlns:r="http://schemas.openxmlformats.org/officeDocument/2006/relationships" xmlns:cx="http://schemas.microsoft.com/office/drawing/2014/chartex">
  <cx:chartData>
    <cx:data id="0">
      <cx:numDim type="val">
        <cx:f>_xlchart.v1.31</cx:f>
      </cx:numDim>
    </cx:data>
  </cx:chartData>
  <cx:chart>
    <cx:title pos="t" align="ctr" overlay="0">
      <cx:tx>
        <cx:txData>
          <cx:v>Food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Duration Distribution</a:t>
          </a:r>
        </a:p>
      </cx:txPr>
    </cx:title>
    <cx:plotArea>
      <cx:plotAreaRegion>
        <cx:series layoutId="clusteredColumn" uniqueId="{2136A5CC-1B54-486E-94E7-5E926B6E572C}">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5.xml><?xml version="1.0" encoding="utf-8"?>
<cx:chartSpace xmlns:a="http://schemas.openxmlformats.org/drawingml/2006/main" xmlns:r="http://schemas.openxmlformats.org/officeDocument/2006/relationships" xmlns:cx="http://schemas.microsoft.com/office/drawing/2014/chartex">
  <cx:chartData>
    <cx:data id="0">
      <cx:numDim type="val">
        <cx:f>_xlchart.v1.32</cx:f>
      </cx:numDim>
    </cx:data>
  </cx:chartData>
  <cx:chart>
    <cx:title pos="t" align="ctr" overlay="0">
      <cx:tx>
        <cx:txData>
          <cx:v>Specialty Drink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Specialty Drink Duration Distribution</a:t>
          </a:r>
        </a:p>
      </cx:txPr>
    </cx:title>
    <cx:plotArea>
      <cx:plotAreaRegion>
        <cx:series layoutId="clusteredColumn" uniqueId="{9BA6446A-0806-4BA7-8565-9AFBB10B0C5A}">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6.xml><?xml version="1.0" encoding="utf-8"?>
<cx:chartSpace xmlns:a="http://schemas.openxmlformats.org/drawingml/2006/main" xmlns:r="http://schemas.openxmlformats.org/officeDocument/2006/relationships" xmlns:cx="http://schemas.microsoft.com/office/drawing/2014/chartex">
  <cx:chartData>
    <cx:data id="0">
      <cx:numDim type="val">
        <cx:f>_xlchart.v1.29</cx:f>
      </cx:numDim>
    </cx:data>
  </cx:chartData>
  <cx:chart>
    <cx:title pos="t" align="ctr" overlay="0">
      <cx:tx>
        <cx:txData>
          <cx:v>Food + Coffee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Coffee Duration Distribution</a:t>
          </a:r>
        </a:p>
      </cx:txPr>
    </cx:title>
    <cx:plotArea>
      <cx:plotAreaRegion>
        <cx:series layoutId="clusteredColumn" uniqueId="{D7C95F27-C6B9-4FA4-9579-2613A0ACE337}">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hartEx27.xml><?xml version="1.0" encoding="utf-8"?>
<cx:chartSpace xmlns:a="http://schemas.openxmlformats.org/drawingml/2006/main" xmlns:r="http://schemas.openxmlformats.org/officeDocument/2006/relationships" xmlns:cx="http://schemas.microsoft.com/office/drawing/2014/chartex">
  <cx:chartData>
    <cx:data id="0">
      <cx:numDim type="val">
        <cx:f>_xlchart.v1.30</cx:f>
      </cx:numDim>
    </cx:data>
  </cx:chartData>
  <cx:chart>
    <cx:title pos="t" align="ctr" overlay="0">
      <cx:tx>
        <cx:txData>
          <cx:v>Food + Specialty Duration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Food + Specialty Duration Distribution</a:t>
          </a:r>
        </a:p>
      </cx:txPr>
    </cx:title>
    <cx:plotArea>
      <cx:plotAreaRegion>
        <cx:series layoutId="clusteredColumn" uniqueId="{BEF2BA69-4DCE-4068-B520-CE8E463ECD63}">
          <cx:dataId val="0"/>
          <cx:layoutPr>
            <cx:binning intervalClosed="r">
              <cx:binCount val="8"/>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4.xml.rels><?xml version="1.0" encoding="UTF-8" standalone="yes"?>
<Relationships xmlns="http://schemas.openxmlformats.org/package/2006/relationships"><Relationship Id="rId3" Type="http://schemas.microsoft.com/office/2014/relationships/chartEx" Target="../charts/chartEx7.xml"/><Relationship Id="rId2" Type="http://schemas.microsoft.com/office/2014/relationships/chartEx" Target="../charts/chartEx6.xml"/><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3" Type="http://schemas.microsoft.com/office/2014/relationships/chartEx" Target="../charts/chartEx10.xml"/><Relationship Id="rId2" Type="http://schemas.microsoft.com/office/2014/relationships/chartEx" Target="../charts/chartEx9.xml"/><Relationship Id="rId1" Type="http://schemas.microsoft.com/office/2014/relationships/chartEx" Target="../charts/chartEx8.xml"/></Relationships>
</file>

<file path=xl/drawings/_rels/drawing6.xml.rels><?xml version="1.0" encoding="UTF-8" standalone="yes"?>
<Relationships xmlns="http://schemas.openxmlformats.org/package/2006/relationships"><Relationship Id="rId3" Type="http://schemas.microsoft.com/office/2014/relationships/chartEx" Target="../charts/chartEx13.xml"/><Relationship Id="rId2" Type="http://schemas.microsoft.com/office/2014/relationships/chartEx" Target="../charts/chartEx12.xml"/><Relationship Id="rId1" Type="http://schemas.microsoft.com/office/2014/relationships/chartEx" Target="../charts/chartEx11.xml"/></Relationships>
</file>

<file path=xl/drawings/_rels/drawing7.xml.rels><?xml version="1.0" encoding="UTF-8" standalone="yes"?>
<Relationships xmlns="http://schemas.openxmlformats.org/package/2006/relationships"><Relationship Id="rId3" Type="http://schemas.microsoft.com/office/2014/relationships/chartEx" Target="../charts/chartEx16.xml"/><Relationship Id="rId2" Type="http://schemas.microsoft.com/office/2014/relationships/chartEx" Target="../charts/chartEx15.xml"/><Relationship Id="rId1" Type="http://schemas.microsoft.com/office/2014/relationships/chartEx" Target="../charts/chartEx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microsoft.com/office/2014/relationships/chartEx" Target="../charts/chartEx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3" Type="http://schemas.microsoft.com/office/2014/relationships/chartEx" Target="../charts/chartEx20.xml"/><Relationship Id="rId2" Type="http://schemas.microsoft.com/office/2014/relationships/chartEx" Target="../charts/chartEx19.xml"/><Relationship Id="rId1" Type="http://schemas.microsoft.com/office/2014/relationships/chartEx" Target="../charts/chartEx18.xml"/><Relationship Id="rId6" Type="http://schemas.openxmlformats.org/officeDocument/2006/relationships/chart" Target="../charts/chart3.xml"/><Relationship Id="rId5" Type="http://schemas.microsoft.com/office/2014/relationships/chartEx" Target="../charts/chartEx22.xml"/><Relationship Id="rId4" Type="http://schemas.microsoft.com/office/2014/relationships/chartEx" Target="../charts/chartEx21.xml"/></Relationships>
</file>

<file path=xl/drawings/_rels/drawing13.xml.rels><?xml version="1.0" encoding="UTF-8" standalone="yes"?>
<Relationships xmlns="http://schemas.openxmlformats.org/package/2006/relationships"><Relationship Id="rId3" Type="http://schemas.microsoft.com/office/2014/relationships/chartEx" Target="../charts/chartEx25.xml"/><Relationship Id="rId2" Type="http://schemas.microsoft.com/office/2014/relationships/chartEx" Target="../charts/chartEx24.xml"/><Relationship Id="rId1" Type="http://schemas.microsoft.com/office/2014/relationships/chartEx" Target="../charts/chartEx23.xml"/><Relationship Id="rId5" Type="http://schemas.microsoft.com/office/2014/relationships/chartEx" Target="../charts/chartEx27.xml"/><Relationship Id="rId4" Type="http://schemas.microsoft.com/office/2014/relationships/chartEx" Target="../charts/chartEx26.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23</xdr:col>
      <xdr:colOff>466725</xdr:colOff>
      <xdr:row>8</xdr:row>
      <xdr:rowOff>95250</xdr:rowOff>
    </xdr:to>
    <xdr:sp macro="" textlink="">
      <xdr:nvSpPr>
        <xdr:cNvPr id="2" name="TextBox 1">
          <a:extLst>
            <a:ext uri="{FF2B5EF4-FFF2-40B4-BE49-F238E27FC236}">
              <a16:creationId xmlns:a16="http://schemas.microsoft.com/office/drawing/2014/main" id="{C820D3ED-C8EB-42A1-80B3-371D9B745E07}"/>
            </a:ext>
          </a:extLst>
        </xdr:cNvPr>
        <xdr:cNvSpPr txBox="1"/>
      </xdr:nvSpPr>
      <xdr:spPr>
        <a:xfrm>
          <a:off x="5372100" y="0"/>
          <a:ext cx="11439525" cy="325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Our</a:t>
          </a:r>
          <a:r>
            <a:rPr lang="en-US" sz="1400" baseline="0"/>
            <a:t> goal is to create a model capable of providing similar results to an average day at the XYZ Cafe. </a:t>
          </a:r>
        </a:p>
        <a:p>
          <a:r>
            <a:rPr lang="en-US" sz="1400" baseline="0"/>
            <a:t>To do this we will determine the best way to model the independent variables: Arrival Times, Party Size, Balk Probability, Order Type, Order Duration, and Pricing using stochastic processes to generate random values within expected ranges.</a:t>
          </a:r>
        </a:p>
        <a:p>
          <a:endParaRPr lang="en-US" sz="1400" baseline="0"/>
        </a:p>
        <a:p>
          <a:r>
            <a:rPr lang="en-US" sz="1400" baseline="0"/>
            <a:t>This spreadsheet is a compilation of the research done for these independent variables. Below is a Table of Contents containing Hyperlinks to the corresponding sheets. </a:t>
          </a:r>
        </a:p>
        <a:p>
          <a:r>
            <a:rPr lang="en-US" sz="1400" baseline="0"/>
            <a:t>Note: </a:t>
          </a:r>
        </a:p>
        <a:p>
          <a:r>
            <a:rPr lang="en-US" sz="1400" baseline="0"/>
            <a:t>Cell V1 contains a hyperlink back to this Table of Contents.</a:t>
          </a:r>
        </a:p>
        <a:p>
          <a:r>
            <a:rPr lang="en-US" sz="1400" baseline="0"/>
            <a:t>Sheets are color coded to match Sheet Tab color and Table of Contents cell color.</a:t>
          </a: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409575</xdr:colOff>
      <xdr:row>0</xdr:row>
      <xdr:rowOff>0</xdr:rowOff>
    </xdr:from>
    <xdr:to>
      <xdr:col>13</xdr:col>
      <xdr:colOff>495300</xdr:colOff>
      <xdr:row>3</xdr:row>
      <xdr:rowOff>114300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14:m>
                <m:oMath xmlns:m="http://schemas.openxmlformats.org/officeDocument/2006/math">
                  <m:r>
                    <a:rPr lang="en-US" sz="1600" b="0" i="1" baseline="0">
                      <a:latin typeface="Cambria Math" panose="02040503050406030204" pitchFamily="18" charset="0"/>
                    </a:rPr>
                    <m:t>𝜆</m:t>
                  </m:r>
                </m:oMath>
              </a14:m>
              <a:r>
                <a:rPr lang="en-US" sz="1600"/>
                <a:t> in Table</a:t>
              </a:r>
              <a:r>
                <a:rPr lang="en-US" sz="1600" baseline="0"/>
                <a:t> 2 column 2</a:t>
              </a:r>
              <a:endParaRPr lang="en-US" sz="1600"/>
            </a:p>
          </xdr:txBody>
        </xdr:sp>
      </mc:Choice>
      <mc:Fallback xmlns="">
        <xdr:sp macro="" textlink="">
          <xdr:nvSpPr>
            <xdr:cNvPr id="2" name="TextBox 1">
              <a:extLst>
                <a:ext uri="{FF2B5EF4-FFF2-40B4-BE49-F238E27FC236}">
                  <a16:creationId xmlns:a16="http://schemas.microsoft.com/office/drawing/2014/main" id="{1B2E593B-9C60-4028-B55A-F9E63F99FC82}"/>
                </a:ext>
              </a:extLst>
            </xdr:cNvPr>
            <xdr:cNvSpPr txBox="1"/>
          </xdr:nvSpPr>
          <xdr:spPr>
            <a:xfrm>
              <a:off x="7077075" y="0"/>
              <a:ext cx="527685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first table compiles the average interarrival times.</a:t>
              </a:r>
            </a:p>
            <a:p>
              <a:r>
                <a:rPr lang="en-US" sz="1600"/>
                <a:t>The inverse is</a:t>
              </a:r>
              <a:r>
                <a:rPr lang="en-US" sz="1600" baseline="0"/>
                <a:t> used to determine an estimate of </a:t>
              </a:r>
              <a:r>
                <a:rPr lang="en-US" sz="1600" b="0" i="0" baseline="0">
                  <a:latin typeface="Cambria Math" panose="02040503050406030204" pitchFamily="18" charset="0"/>
                </a:rPr>
                <a:t>𝜆</a:t>
              </a:r>
              <a:r>
                <a:rPr lang="en-US" sz="1600"/>
                <a:t> in Table</a:t>
              </a:r>
              <a:r>
                <a:rPr lang="en-US" sz="1600" baseline="0"/>
                <a:t> 2 column 2</a:t>
              </a:r>
              <a:endParaRPr lang="en-US" sz="1600"/>
            </a:p>
          </xdr:txBody>
        </xdr:sp>
      </mc:Fallback>
    </mc:AlternateContent>
    <xdr:clientData/>
  </xdr:twoCellAnchor>
  <xdr:twoCellAnchor>
    <xdr:from>
      <xdr:col>6</xdr:col>
      <xdr:colOff>114300</xdr:colOff>
      <xdr:row>9</xdr:row>
      <xdr:rowOff>28575</xdr:rowOff>
    </xdr:from>
    <xdr:to>
      <xdr:col>8</xdr:col>
      <xdr:colOff>323850</xdr:colOff>
      <xdr:row>23</xdr:row>
      <xdr:rowOff>161925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14:m>
                <m:oMath xmlns:m="http://schemas.openxmlformats.org/officeDocument/2006/math">
                  <m:r>
                    <a:rPr lang="en-US" sz="1400" b="0" i="1">
                      <a:latin typeface="Cambria Math" panose="02040503050406030204" pitchFamily="18" charset="0"/>
                    </a:rPr>
                    <m:t>𝜆</m:t>
                  </m:r>
                </m:oMath>
              </a14:m>
              <a:r>
                <a:rPr lang="en-US" sz="1400"/>
                <a:t> per half hour,</a:t>
              </a:r>
              <a:r>
                <a:rPr lang="en-US" sz="1400" baseline="0"/>
                <a:t> then scaled from half hour intervals to 1 minute intervals.</a:t>
              </a:r>
              <a:endParaRPr lang="en-US" sz="1400"/>
            </a:p>
            <a:p>
              <a:endParaRPr lang="en-US" sz="1400"/>
            </a:p>
          </xdr:txBody>
        </xdr:sp>
      </mc:Choice>
      <mc:Fallback xmlns="">
        <xdr:sp macro="" textlink="">
          <xdr:nvSpPr>
            <xdr:cNvPr id="3" name="TextBox 2">
              <a:extLst>
                <a:ext uri="{FF2B5EF4-FFF2-40B4-BE49-F238E27FC236}">
                  <a16:creationId xmlns:a16="http://schemas.microsoft.com/office/drawing/2014/main" id="{C2CE29E2-25BA-498B-A5BD-7432BCAAEF72}"/>
                </a:ext>
              </a:extLst>
            </xdr:cNvPr>
            <xdr:cNvSpPr txBox="1"/>
          </xdr:nvSpPr>
          <xdr:spPr>
            <a:xfrm>
              <a:off x="6781800" y="2228850"/>
              <a:ext cx="2171700"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left table contains counts of the number of customers in each time period.</a:t>
              </a:r>
            </a:p>
            <a:p>
              <a:endParaRPr lang="en-US" sz="1400"/>
            </a:p>
            <a:p>
              <a:r>
                <a:rPr lang="en-US" sz="1400"/>
                <a:t>This is used in the table below to determine</a:t>
              </a:r>
              <a:r>
                <a:rPr lang="en-US" sz="1400" baseline="0"/>
                <a:t> the observed</a:t>
              </a:r>
              <a:r>
                <a:rPr lang="en-US" sz="1400"/>
                <a:t> </a:t>
              </a:r>
              <a:r>
                <a:rPr lang="en-US" sz="1400" b="0" i="0">
                  <a:latin typeface="Cambria Math" panose="02040503050406030204" pitchFamily="18" charset="0"/>
                </a:rPr>
                <a:t>𝜆</a:t>
              </a:r>
              <a:r>
                <a:rPr lang="en-US" sz="1400"/>
                <a:t> per half hour,</a:t>
              </a:r>
              <a:r>
                <a:rPr lang="en-US" sz="1400" baseline="0"/>
                <a:t> then scaled from half hour intervals to 1 minute intervals.</a:t>
              </a:r>
              <a:endParaRPr lang="en-US" sz="1400"/>
            </a:p>
            <a:p>
              <a:endParaRPr lang="en-US" sz="1400"/>
            </a:p>
          </xdr:txBody>
        </xdr:sp>
      </mc:Fallback>
    </mc:AlternateContent>
    <xdr:clientData/>
  </xdr:twoCellAnchor>
  <xdr:twoCellAnchor>
    <xdr:from>
      <xdr:col>11</xdr:col>
      <xdr:colOff>581025</xdr:colOff>
      <xdr:row>15</xdr:row>
      <xdr:rowOff>28575</xdr:rowOff>
    </xdr:from>
    <xdr:to>
      <xdr:col>15</xdr:col>
      <xdr:colOff>438150</xdr:colOff>
      <xdr:row>26</xdr:row>
      <xdr:rowOff>9525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14:m>
                <m:oMath xmlns:m="http://schemas.openxmlformats.org/officeDocument/2006/math">
                  <m:r>
                    <a:rPr lang="en-US" sz="1400" b="0" i="1" baseline="0">
                      <a:latin typeface="Cambria Math" panose="02040503050406030204" pitchFamily="18" charset="0"/>
                    </a:rPr>
                    <m:t>𝜆</m:t>
                  </m:r>
                </m:oMath>
              </a14:m>
              <a:r>
                <a:rPr lang="en-US" sz="1400"/>
                <a:t> values.</a:t>
              </a:r>
            </a:p>
          </xdr:txBody>
        </xdr:sp>
      </mc:Choice>
      <mc:Fallback xmlns="">
        <xdr:sp macro="" textlink="">
          <xdr:nvSpPr>
            <xdr:cNvPr id="4" name="TextBox 3">
              <a:extLst>
                <a:ext uri="{FF2B5EF4-FFF2-40B4-BE49-F238E27FC236}">
                  <a16:creationId xmlns:a16="http://schemas.microsoft.com/office/drawing/2014/main" id="{E7FAA0C8-F244-41D7-B9DB-3129C8DCFCDB}"/>
                </a:ext>
              </a:extLst>
            </xdr:cNvPr>
            <xdr:cNvSpPr txBox="1"/>
          </xdr:nvSpPr>
          <xdr:spPr>
            <a:xfrm>
              <a:off x="11029950" y="3429000"/>
              <a:ext cx="22955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Table 2</a:t>
              </a:r>
              <a:r>
                <a:rPr lang="en-US" sz="1400" baseline="0"/>
                <a:t> is a comparison of the estimated and determined </a:t>
              </a:r>
              <a:r>
                <a:rPr lang="en-US" sz="1400" b="0" i="0" baseline="0">
                  <a:latin typeface="Cambria Math" panose="02040503050406030204" pitchFamily="18" charset="0"/>
                </a:rPr>
                <a:t>𝜆</a:t>
              </a:r>
              <a:r>
                <a:rPr lang="en-US" sz="1400"/>
                <a:t> values.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271462</xdr:colOff>
      <xdr:row>3</xdr:row>
      <xdr:rowOff>66675</xdr:rowOff>
    </xdr:from>
    <xdr:to>
      <xdr:col>13</xdr:col>
      <xdr:colOff>42862</xdr:colOff>
      <xdr:row>17</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579866A-55B4-402C-BF5E-5ADB938F69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57737" y="666750"/>
              <a:ext cx="45053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265019</xdr:colOff>
      <xdr:row>17</xdr:row>
      <xdr:rowOff>175372</xdr:rowOff>
    </xdr:from>
    <xdr:to>
      <xdr:col>13</xdr:col>
      <xdr:colOff>36420</xdr:colOff>
      <xdr:row>31</xdr:row>
      <xdr:rowOff>118222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0744BFC-A193-4F8B-8F5A-DF16EBDD4F30}"/>
                </a:ext>
                <a:ext uri="{147F2762-F138-4A5C-976F-8EAC2B608ADB}">
                  <a16:predDERef xmlns:a16="http://schemas.microsoft.com/office/drawing/2014/main" pred="{FD6AEFE6-27A7-4426-BBB2-3385D8F86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51294" y="3575797"/>
              <a:ext cx="4505326"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298636</xdr:colOff>
      <xdr:row>32</xdr:row>
      <xdr:rowOff>89647</xdr:rowOff>
    </xdr:from>
    <xdr:to>
      <xdr:col>13</xdr:col>
      <xdr:colOff>70036</xdr:colOff>
      <xdr:row>46</xdr:row>
      <xdr:rowOff>30815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A6915D-37AA-4BC5-B3B9-91C066F535F4}"/>
                </a:ext>
                <a:ext uri="{147F2762-F138-4A5C-976F-8EAC2B608ADB}">
                  <a16:predDERef xmlns:a16="http://schemas.microsoft.com/office/drawing/2014/main" pred="{68E10AB6-DF5F-48E4-9461-BE3B2A70EB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84911" y="6490447"/>
              <a:ext cx="4505325" cy="27415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196101</xdr:colOff>
      <xdr:row>3</xdr:row>
      <xdr:rowOff>68355</xdr:rowOff>
    </xdr:from>
    <xdr:to>
      <xdr:col>22</xdr:col>
      <xdr:colOff>61630</xdr:colOff>
      <xdr:row>16</xdr:row>
      <xdr:rowOff>189379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30AEE71-A613-46E9-B541-4A6A20DF5B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768851" y="668430"/>
              <a:ext cx="4599454" cy="27213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E46D78-0702-4B0E-AE26-2B07F2212C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000BC5-8C4B-4A66-90A0-565252C98E33}"/>
                </a:ext>
                <a:ext uri="{147F2762-F138-4A5C-976F-8EAC2B608ADB}">
                  <a16:predDERef xmlns:a16="http://schemas.microsoft.com/office/drawing/2014/main" pred="{18230128-842F-F04D-9A29-9E6D663ACE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9657EEC-45F7-4992-B8B6-70093F12D2EC}"/>
                </a:ext>
                <a:ext uri="{147F2762-F138-4A5C-976F-8EAC2B608ADB}">
                  <a16:predDERef xmlns:a16="http://schemas.microsoft.com/office/drawing/2014/main" pred="{7C3CCF56-5C05-8847-8A9F-9C82FD0F79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91538D6-6CA4-4B9A-BDE2-A98591287C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F9871EA-D139-4FBA-BF30-E448E884A249}"/>
                </a:ext>
                <a:ext uri="{147F2762-F138-4A5C-976F-8EAC2B608ADB}">
                  <a16:predDERef xmlns:a16="http://schemas.microsoft.com/office/drawing/2014/main" pred="{45C7B72B-045C-BD4C-8FDB-AA473CCC3B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63EE427-0107-4E95-AF49-8C92D7A592A3}"/>
                </a:ext>
                <a:ext uri="{147F2762-F138-4A5C-976F-8EAC2B608ADB}">
                  <a16:predDERef xmlns:a16="http://schemas.microsoft.com/office/drawing/2014/main" pred="{5A510620-F678-3F40-92A8-7A0E998C07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FD3D44-E3E4-482E-AB38-DFA05F3613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3DB78BB-301F-4852-8FE2-2A2336A914D3}"/>
                </a:ext>
                <a:ext uri="{147F2762-F138-4A5C-976F-8EAC2B608ADB}">
                  <a16:predDERef xmlns:a16="http://schemas.microsoft.com/office/drawing/2014/main" pred="{AB37D508-0CD9-8A45-8DC0-B01C43399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266700</xdr:colOff>
      <xdr:row>1</xdr:row>
      <xdr:rowOff>0</xdr:rowOff>
    </xdr:from>
    <xdr:to>
      <xdr:col>13</xdr:col>
      <xdr:colOff>104775</xdr:colOff>
      <xdr:row>14</xdr:row>
      <xdr:rowOff>142875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B534CEF-1530-4551-ABBC-7BCE3A15660B}"/>
                </a:ext>
                <a:ext uri="{147F2762-F138-4A5C-976F-8EAC2B608ADB}">
                  <a16:predDERef xmlns:a16="http://schemas.microsoft.com/office/drawing/2014/main" pred="{09A15874-BC6F-DF4D-8F5F-465DE549C9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10150" y="200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299357</xdr:colOff>
      <xdr:row>1</xdr:row>
      <xdr:rowOff>34471</xdr:rowOff>
    </xdr:from>
    <xdr:to>
      <xdr:col>13</xdr:col>
      <xdr:colOff>172357</xdr:colOff>
      <xdr:row>14</xdr:row>
      <xdr:rowOff>183242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BA3F91-B090-40E1-AA4E-1305F65037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2807" y="234496"/>
              <a:ext cx="4606925" cy="27490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15</xdr:row>
      <xdr:rowOff>70757</xdr:rowOff>
    </xdr:from>
    <xdr:to>
      <xdr:col>13</xdr:col>
      <xdr:colOff>176893</xdr:colOff>
      <xdr:row>29</xdr:row>
      <xdr:rowOff>19957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0156A6-3F5F-4062-8F1E-A5A93FA3F29C}"/>
                </a:ext>
                <a:ext uri="{147F2762-F138-4A5C-976F-8EAC2B608ADB}">
                  <a16:predDERef xmlns:a16="http://schemas.microsoft.com/office/drawing/2014/main" pred="{FA3F713B-AAF5-E842-974B-0D44F099DC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47343" y="3071132"/>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303893</xdr:colOff>
      <xdr:row>29</xdr:row>
      <xdr:rowOff>88901</xdr:rowOff>
    </xdr:from>
    <xdr:to>
      <xdr:col>13</xdr:col>
      <xdr:colOff>176893</xdr:colOff>
      <xdr:row>43</xdr:row>
      <xdr:rowOff>38101</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72D2AFA-1DD2-44C2-A5D8-F21440ABCCE6}"/>
                </a:ext>
                <a:ext uri="{147F2762-F138-4A5C-976F-8EAC2B608ADB}">
                  <a16:predDERef xmlns:a16="http://schemas.microsoft.com/office/drawing/2014/main" pred="{F5B3019E-B05E-B349-A8E3-E5E048FF97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47343" y="5889626"/>
              <a:ext cx="4606925" cy="2749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681036</xdr:colOff>
      <xdr:row>0</xdr:row>
      <xdr:rowOff>190500</xdr:rowOff>
    </xdr:from>
    <xdr:to>
      <xdr:col>17</xdr:col>
      <xdr:colOff>647699</xdr:colOff>
      <xdr:row>22</xdr:row>
      <xdr:rowOff>19050</xdr:rowOff>
    </xdr:to>
    <xdr:graphicFrame macro="">
      <xdr:nvGraphicFramePr>
        <xdr:cNvPr id="2" name="Chart 1">
          <a:extLst>
            <a:ext uri="{FF2B5EF4-FFF2-40B4-BE49-F238E27FC236}">
              <a16:creationId xmlns:a16="http://schemas.microsoft.com/office/drawing/2014/main" id="{8A42C61F-A972-4BBC-9011-44CA021720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314325</xdr:colOff>
      <xdr:row>22</xdr:row>
      <xdr:rowOff>104774</xdr:rowOff>
    </xdr:from>
    <xdr:to>
      <xdr:col>17</xdr:col>
      <xdr:colOff>361950</xdr:colOff>
      <xdr:row>33</xdr:row>
      <xdr:rowOff>47625</xdr:rowOff>
    </xdr:to>
    <xdr:sp macro="" textlink="">
      <xdr:nvSpPr>
        <xdr:cNvPr id="3" name="TextBox 2">
          <a:extLst>
            <a:ext uri="{FF2B5EF4-FFF2-40B4-BE49-F238E27FC236}">
              <a16:creationId xmlns:a16="http://schemas.microsoft.com/office/drawing/2014/main" id="{FDE45923-93AD-488A-A980-AD7F1B040D00}"/>
            </a:ext>
          </a:extLst>
        </xdr:cNvPr>
        <xdr:cNvSpPr txBox="1"/>
      </xdr:nvSpPr>
      <xdr:spPr>
        <a:xfrm>
          <a:off x="6505575" y="4505324"/>
          <a:ext cx="5534025" cy="2143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table is from the "Party</a:t>
          </a:r>
          <a:r>
            <a:rPr lang="en-US" sz="1400" baseline="0"/>
            <a:t> Size - </a:t>
          </a:r>
          <a:r>
            <a:rPr lang="en-US" sz="1400"/>
            <a:t>All Days" sheet,</a:t>
          </a:r>
          <a:r>
            <a:rPr lang="en-US" sz="1400" baseline="0"/>
            <a:t> organized using a pivot chart. Included are the accompanying averages which coincide with previously found data.</a:t>
          </a:r>
        </a:p>
        <a:p>
          <a:endParaRPr lang="en-US" sz="1400" baseline="0"/>
        </a:p>
        <a:p>
          <a:r>
            <a:rPr lang="en-US" sz="1400" baseline="0"/>
            <a:t>The results are visualized above. As we can see, party size 1 and 2 have great variability. For model simplicity, each line could be argued to be uniform. As such we will use a discrete random distribution utilizing the averages as weights.</a:t>
          </a:r>
          <a:endParaRPr lang="en-US" sz="14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363682</xdr:colOff>
      <xdr:row>15</xdr:row>
      <xdr:rowOff>91785</xdr:rowOff>
    </xdr:from>
    <xdr:to>
      <xdr:col>35</xdr:col>
      <xdr:colOff>432955</xdr:colOff>
      <xdr:row>28</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FC732D1-FE22-4AD0-BA2F-ED6BCCBF29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300132" y="3092160"/>
              <a:ext cx="4231698" cy="26418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15</xdr:col>
      <xdr:colOff>1246909</xdr:colOff>
      <xdr:row>5</xdr:row>
      <xdr:rowOff>190500</xdr:rowOff>
    </xdr:to>
    <xdr:sp macro="" textlink="">
      <xdr:nvSpPr>
        <xdr:cNvPr id="3" name="TextBox 2">
          <a:extLst>
            <a:ext uri="{FF2B5EF4-FFF2-40B4-BE49-F238E27FC236}">
              <a16:creationId xmlns:a16="http://schemas.microsoft.com/office/drawing/2014/main" id="{2744CD2F-F9B3-4E6E-8C07-878AFF942521}"/>
            </a:ext>
          </a:extLst>
        </xdr:cNvPr>
        <xdr:cNvSpPr txBox="1"/>
      </xdr:nvSpPr>
      <xdr:spPr>
        <a:xfrm>
          <a:off x="0" y="0"/>
          <a:ext cx="5990359"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is all the data of the days compiled in chronological order.</a:t>
          </a:r>
          <a:r>
            <a:rPr lang="en-US" sz="1400" baseline="0"/>
            <a:t> There is a new column to indicate which day to be able to distinguish between days.</a:t>
          </a:r>
        </a:p>
        <a:p>
          <a:r>
            <a:rPr lang="en-US" sz="1400" baseline="0"/>
            <a:t>Far to the right is some more work.</a:t>
          </a:r>
          <a:endParaRPr lang="en-US" sz="1400"/>
        </a:p>
      </xdr:txBody>
    </xdr:sp>
    <xdr:clientData/>
  </xdr:twoCellAnchor>
  <xdr:twoCellAnchor>
    <xdr:from>
      <xdr:col>36</xdr:col>
      <xdr:colOff>676646</xdr:colOff>
      <xdr:row>7</xdr:row>
      <xdr:rowOff>149678</xdr:rowOff>
    </xdr:from>
    <xdr:to>
      <xdr:col>41</xdr:col>
      <xdr:colOff>243691</xdr:colOff>
      <xdr:row>28</xdr:row>
      <xdr:rowOff>204105</xdr:rowOff>
    </xdr:to>
    <xdr:sp macro="" textlink="">
      <xdr:nvSpPr>
        <xdr:cNvPr id="4" name="TextBox 3">
          <a:extLst>
            <a:ext uri="{FF2B5EF4-FFF2-40B4-BE49-F238E27FC236}">
              <a16:creationId xmlns:a16="http://schemas.microsoft.com/office/drawing/2014/main" id="{A90AD8EF-865F-47F1-BD76-742FE1916FE6}"/>
            </a:ext>
          </a:extLst>
        </xdr:cNvPr>
        <xdr:cNvSpPr txBox="1"/>
      </xdr:nvSpPr>
      <xdr:spPr>
        <a:xfrm>
          <a:off x="22665789" y="1578428"/>
          <a:ext cx="3703616" cy="4340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first</a:t>
          </a:r>
          <a:r>
            <a:rPr lang="en-US" sz="1400" baseline="0"/>
            <a:t> table is simply counting how many parties were of what size and calculating percentages.</a:t>
          </a:r>
        </a:p>
        <a:p>
          <a:endParaRPr lang="en-US" sz="1400" baseline="0"/>
        </a:p>
        <a:p>
          <a:endParaRPr lang="en-US" sz="1400" baseline="0"/>
        </a:p>
        <a:p>
          <a:endParaRPr lang="en-US" sz="1400" baseline="0"/>
        </a:p>
        <a:p>
          <a:endParaRPr lang="en-US" sz="1400" baseline="0"/>
        </a:p>
        <a:p>
          <a:r>
            <a:rPr lang="en-US" sz="1400" baseline="0"/>
            <a:t>Here's a graph visualizing it. Note numerical order with the exception of 1 and 2 being reversed. This is indicative of a poisson distribution.</a:t>
          </a:r>
        </a:p>
        <a:p>
          <a:endParaRPr lang="en-US" sz="1400" baseline="0"/>
        </a:p>
        <a:p>
          <a:endParaRPr lang="en-US" sz="1400" baseline="0"/>
        </a:p>
        <a:p>
          <a:endParaRPr lang="en-US" sz="1400" baseline="0"/>
        </a:p>
        <a:p>
          <a:endParaRPr lang="en-US" sz="1400" baseline="0"/>
        </a:p>
        <a:p>
          <a:endParaRPr lang="en-US" sz="1400" baseline="0"/>
        </a:p>
        <a:p>
          <a:r>
            <a:rPr lang="en-US" sz="1400" baseline="0"/>
            <a:t>The table below is a more rigorous dive into the distribution of party size. Which is utilized on the prior sheet "Party Size by Day".</a:t>
          </a:r>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190500</xdr:colOff>
      <xdr:row>8</xdr:row>
      <xdr:rowOff>38100</xdr:rowOff>
    </xdr:from>
    <xdr:to>
      <xdr:col>17</xdr:col>
      <xdr:colOff>495300</xdr:colOff>
      <xdr:row>22</xdr:row>
      <xdr:rowOff>114300</xdr:rowOff>
    </xdr:to>
    <xdr:graphicFrame macro="">
      <xdr:nvGraphicFramePr>
        <xdr:cNvPr id="2" name="Chart 1">
          <a:extLst>
            <a:ext uri="{FF2B5EF4-FFF2-40B4-BE49-F238E27FC236}">
              <a16:creationId xmlns:a16="http://schemas.microsoft.com/office/drawing/2014/main" id="{7234C554-02DA-4802-B8A7-11396E6A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589258</xdr:colOff>
      <xdr:row>23</xdr:row>
      <xdr:rowOff>48432</xdr:rowOff>
    </xdr:from>
    <xdr:to>
      <xdr:col>16</xdr:col>
      <xdr:colOff>573115</xdr:colOff>
      <xdr:row>29</xdr:row>
      <xdr:rowOff>88792</xdr:rowOff>
    </xdr:to>
    <xdr:sp macro="" textlink="">
      <xdr:nvSpPr>
        <xdr:cNvPr id="3" name="TextBox 2">
          <a:extLst>
            <a:ext uri="{FF2B5EF4-FFF2-40B4-BE49-F238E27FC236}">
              <a16:creationId xmlns:a16="http://schemas.microsoft.com/office/drawing/2014/main" id="{1ACE9B81-1321-4B3A-839E-0BC117C0B5D2}"/>
            </a:ext>
          </a:extLst>
        </xdr:cNvPr>
        <xdr:cNvSpPr txBox="1"/>
      </xdr:nvSpPr>
      <xdr:spPr>
        <a:xfrm>
          <a:off x="8152754" y="4504195"/>
          <a:ext cx="3664704" cy="1202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Due to the illogical dip in balk chance at queue</a:t>
          </a:r>
          <a:r>
            <a:rPr lang="en-US" sz="1400" baseline="0"/>
            <a:t> length of 7, we created a quadratic formula using neighboring estimates to determine a more likely balk chance.</a:t>
          </a:r>
          <a:endParaRPr lang="en-US" sz="1400"/>
        </a:p>
      </xdr:txBody>
    </xdr:sp>
    <xdr:clientData/>
  </xdr:twoCellAnchor>
  <xdr:twoCellAnchor>
    <xdr:from>
      <xdr:col>5</xdr:col>
      <xdr:colOff>274448</xdr:colOff>
      <xdr:row>17</xdr:row>
      <xdr:rowOff>169512</xdr:rowOff>
    </xdr:from>
    <xdr:to>
      <xdr:col>8</xdr:col>
      <xdr:colOff>1574046</xdr:colOff>
      <xdr:row>27</xdr:row>
      <xdr:rowOff>56504</xdr:rowOff>
    </xdr:to>
    <xdr:sp macro="" textlink="">
      <xdr:nvSpPr>
        <xdr:cNvPr id="4" name="TextBox 3">
          <a:extLst>
            <a:ext uri="{FF2B5EF4-FFF2-40B4-BE49-F238E27FC236}">
              <a16:creationId xmlns:a16="http://schemas.microsoft.com/office/drawing/2014/main" id="{98669DCA-2ECF-4CC1-9F78-7E796F183342}"/>
            </a:ext>
          </a:extLst>
        </xdr:cNvPr>
        <xdr:cNvSpPr txBox="1"/>
      </xdr:nvSpPr>
      <xdr:spPr>
        <a:xfrm>
          <a:off x="3503262" y="3462902"/>
          <a:ext cx="3140021" cy="1824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a:t>
          </a:r>
          <a:r>
            <a:rPr lang="en-US" sz="1400" baseline="0"/>
            <a:t> table to the left is every instance of a party arriving while the Cashier queue is above 4 from all days.</a:t>
          </a:r>
        </a:p>
        <a:p>
          <a:endParaRPr lang="en-US" sz="1400" baseline="0"/>
        </a:p>
        <a:p>
          <a:r>
            <a:rPr lang="en-US" sz="1400" baseline="0"/>
            <a:t>Table 6 creates percentages of balks at each Queue length.</a:t>
          </a:r>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715</xdr:colOff>
      <xdr:row>25</xdr:row>
      <xdr:rowOff>92176</xdr:rowOff>
    </xdr:from>
    <xdr:to>
      <xdr:col>17</xdr:col>
      <xdr:colOff>491612</xdr:colOff>
      <xdr:row>38</xdr:row>
      <xdr:rowOff>102419</xdr:rowOff>
    </xdr:to>
    <xdr:sp macro="" textlink="">
      <xdr:nvSpPr>
        <xdr:cNvPr id="2" name="TextBox 1">
          <a:extLst>
            <a:ext uri="{FF2B5EF4-FFF2-40B4-BE49-F238E27FC236}">
              <a16:creationId xmlns:a16="http://schemas.microsoft.com/office/drawing/2014/main" id="{CA33AAC6-DC39-447D-A8FD-28D4385454EA}"/>
            </a:ext>
          </a:extLst>
        </xdr:cNvPr>
        <xdr:cNvSpPr txBox="1"/>
      </xdr:nvSpPr>
      <xdr:spPr>
        <a:xfrm>
          <a:off x="7876763" y="5192660"/>
          <a:ext cx="6257107" cy="2540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the Correlation to Balking</a:t>
          </a:r>
          <a:r>
            <a:rPr lang="en-US" sz="1400" baseline="0"/>
            <a:t> Table, above, all days were used in finding the appropriate correlations. </a:t>
          </a:r>
        </a:p>
        <a:p>
          <a:r>
            <a:rPr lang="en-US" sz="1400" baseline="0"/>
            <a:t>This resulted in a high R-square of 34.29% for Cashier Queue, indicating significant correlation.</a:t>
          </a:r>
        </a:p>
        <a:p>
          <a:r>
            <a:rPr lang="en-US" sz="1400"/>
            <a:t>Also</a:t>
          </a:r>
          <a:r>
            <a:rPr lang="en-US" sz="1400" baseline="0"/>
            <a:t> included is the same procedure applied to the sum of Cashier Queue and Barista Queue. It was found significant with an R-square of 28.49%. However it was not utilized because comparing it to Cashier Queue, a component, it was less significant. So the inclusion of Barista Queue is decreasing the significance. Including this compound term would complicate the model, and force the inclusion both terms by themselves, including the Barista Queue with a very insignificant R-square of 0.08%.</a:t>
          </a:r>
          <a:endParaRPr lang="en-US" sz="1400"/>
        </a:p>
      </xdr:txBody>
    </xdr:sp>
    <xdr:clientData/>
  </xdr:twoCellAnchor>
  <xdr:twoCellAnchor>
    <xdr:from>
      <xdr:col>9</xdr:col>
      <xdr:colOff>10242</xdr:colOff>
      <xdr:row>4</xdr:row>
      <xdr:rowOff>10242</xdr:rowOff>
    </xdr:from>
    <xdr:to>
      <xdr:col>14</xdr:col>
      <xdr:colOff>952500</xdr:colOff>
      <xdr:row>10</xdr:row>
      <xdr:rowOff>194597</xdr:rowOff>
    </xdr:to>
    <xdr:sp macro="" textlink="">
      <xdr:nvSpPr>
        <xdr:cNvPr id="3" name="TextBox 2">
          <a:extLst>
            <a:ext uri="{FF2B5EF4-FFF2-40B4-BE49-F238E27FC236}">
              <a16:creationId xmlns:a16="http://schemas.microsoft.com/office/drawing/2014/main" id="{3D1E3D67-3272-42E0-A48F-79EE7E17F428}"/>
            </a:ext>
          </a:extLst>
        </xdr:cNvPr>
        <xdr:cNvSpPr txBox="1"/>
      </xdr:nvSpPr>
      <xdr:spPr>
        <a:xfrm>
          <a:off x="7271774" y="880807"/>
          <a:ext cx="4998065" cy="1413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Taking all data from each day that had a cashier queue greater than 4, balking was turned into a binary 0 or 1. </a:t>
          </a:r>
        </a:p>
        <a:p>
          <a:endParaRPr lang="en-US" sz="1400"/>
        </a:p>
        <a:p>
          <a:r>
            <a:rPr lang="en-US" sz="1400"/>
            <a:t>With a coefficient of only 0.22, the party size has only a weak positive correlation to balking. Similarly, Cashier and Barista queues have weak correlations to balking</a:t>
          </a:r>
          <a:r>
            <a:rPr lang="en-US" sz="1100"/>
            <a:t>. </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11</xdr:row>
      <xdr:rowOff>95250</xdr:rowOff>
    </xdr:from>
    <xdr:to>
      <xdr:col>5</xdr:col>
      <xdr:colOff>447675</xdr:colOff>
      <xdr:row>25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09D1CE-076B-4E95-99F1-26F38C85F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725" y="2295525"/>
              <a:ext cx="42672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476250</xdr:colOff>
      <xdr:row>11</xdr:row>
      <xdr:rowOff>95250</xdr:rowOff>
    </xdr:from>
    <xdr:to>
      <xdr:col>12</xdr:col>
      <xdr:colOff>247650</xdr:colOff>
      <xdr:row>25</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35CDA96-A892-4A7C-867D-1BC6E0655BD0}"/>
                </a:ext>
                <a:ext uri="{147F2762-F138-4A5C-976F-8EAC2B608ADB}">
                  <a16:predDERef xmlns:a16="http://schemas.microsoft.com/office/drawing/2014/main" pred="{28CF60B5-2739-4E9F-8AE4-F203A541C6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81500" y="2295525"/>
              <a:ext cx="4038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304800</xdr:colOff>
      <xdr:row>11</xdr:row>
      <xdr:rowOff>76200</xdr:rowOff>
    </xdr:from>
    <xdr:to>
      <xdr:col>19</xdr:col>
      <xdr:colOff>76200</xdr:colOff>
      <xdr:row>25</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42C77B8-3BDB-45CC-A890-9903AA1AF381}"/>
                </a:ext>
                <a:ext uri="{147F2762-F138-4A5C-976F-8EAC2B608ADB}">
                  <a16:predDERef xmlns:a16="http://schemas.microsoft.com/office/drawing/2014/main" pred="{D84AC9A2-16B3-4A83-9CD8-D47253D051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77250" y="2276475"/>
              <a:ext cx="4533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25</xdr:row>
      <xdr:rowOff>28575</xdr:rowOff>
    </xdr:from>
    <xdr:to>
      <xdr:col>5</xdr:col>
      <xdr:colOff>400050</xdr:colOff>
      <xdr:row>38</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DD62FD6-2007-46CF-9686-701848718ACF}"/>
                </a:ext>
                <a:ext uri="{147F2762-F138-4A5C-976F-8EAC2B608ADB}">
                  <a16:predDERef xmlns:a16="http://schemas.microsoft.com/office/drawing/2014/main" pred="{7F78EEAA-9816-4B72-A2FB-A48CAED104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8100" y="5029200"/>
              <a:ext cx="42672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447675</xdr:colOff>
      <xdr:row>25</xdr:row>
      <xdr:rowOff>104775</xdr:rowOff>
    </xdr:from>
    <xdr:to>
      <xdr:col>12</xdr:col>
      <xdr:colOff>219075</xdr:colOff>
      <xdr:row>39</xdr:row>
      <xdr:rowOff>47625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9C1781F-FD45-4EEE-B8A3-9254CE5629EA}"/>
                </a:ext>
                <a:ext uri="{147F2762-F138-4A5C-976F-8EAC2B608ADB}">
                  <a16:predDERef xmlns:a16="http://schemas.microsoft.com/office/drawing/2014/main" pred="{AAD625D8-9228-4255-9EE0-F217E1F808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352925" y="5105400"/>
              <a:ext cx="4038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142875</xdr:colOff>
      <xdr:row>40</xdr:row>
      <xdr:rowOff>0</xdr:rowOff>
    </xdr:from>
    <xdr:to>
      <xdr:col>13</xdr:col>
      <xdr:colOff>352425</xdr:colOff>
      <xdr:row>64</xdr:row>
      <xdr:rowOff>9525</xdr:rowOff>
    </xdr:to>
    <xdr:graphicFrame macro="">
      <xdr:nvGraphicFramePr>
        <xdr:cNvPr id="7" name="Chart 6">
          <a:extLst>
            <a:ext uri="{FF2B5EF4-FFF2-40B4-BE49-F238E27FC236}">
              <a16:creationId xmlns:a16="http://schemas.microsoft.com/office/drawing/2014/main" id="{9ECC2985-BAD5-4B13-8688-083DB1E9A31C}"/>
            </a:ext>
            <a:ext uri="{147F2762-F138-4A5C-976F-8EAC2B608ADB}">
              <a16:predDERef xmlns:a16="http://schemas.microsoft.com/office/drawing/2014/main" pred="{C435ECAE-22D6-4116-83AF-51B3C25FF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209550</xdr:colOff>
      <xdr:row>1</xdr:row>
      <xdr:rowOff>180974</xdr:rowOff>
    </xdr:from>
    <xdr:to>
      <xdr:col>24</xdr:col>
      <xdr:colOff>19050</xdr:colOff>
      <xdr:row>21</xdr:row>
      <xdr:rowOff>38100</xdr:rowOff>
    </xdr:to>
    <xdr:sp macro="" textlink="">
      <xdr:nvSpPr>
        <xdr:cNvPr id="8" name="TextBox 7">
          <a:extLst>
            <a:ext uri="{FF2B5EF4-FFF2-40B4-BE49-F238E27FC236}">
              <a16:creationId xmlns:a16="http://schemas.microsoft.com/office/drawing/2014/main" id="{0361B713-A196-4653-A05D-017B88DDC46E}"/>
            </a:ext>
          </a:extLst>
        </xdr:cNvPr>
        <xdr:cNvSpPr txBox="1"/>
      </xdr:nvSpPr>
      <xdr:spPr>
        <a:xfrm>
          <a:off x="14020800" y="380999"/>
          <a:ext cx="3238500" cy="3857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Counts are pulled directly from each day.</a:t>
          </a:r>
          <a:r>
            <a:rPr lang="en-US" sz="1400" baseline="0"/>
            <a:t> Found totals were compared to total number of non-balking customers to ensure accuracy.</a:t>
          </a:r>
        </a:p>
        <a:p>
          <a:endParaRPr lang="en-US" sz="1400" baseline="0"/>
        </a:p>
        <a:p>
          <a:r>
            <a:rPr lang="en-US" sz="1400"/>
            <a:t>Histograms</a:t>
          </a:r>
          <a:r>
            <a:rPr lang="en-US" sz="1400" baseline="0"/>
            <a:t> were constructed for each order type to display counts of days that fell within the 8 bins. A 100% stacked column chart is included.</a:t>
          </a:r>
        </a:p>
        <a:p>
          <a:endParaRPr lang="en-US" sz="1400" baseline="0"/>
        </a:p>
        <a:p>
          <a:r>
            <a:rPr lang="en-US" sz="1400" baseline="0"/>
            <a:t>The lack of any pattern between days indicates customer choice is highly random.</a:t>
          </a:r>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738187</xdr:colOff>
      <xdr:row>8</xdr:row>
      <xdr:rowOff>100012</xdr:rowOff>
    </xdr:from>
    <xdr:to>
      <xdr:col>11</xdr:col>
      <xdr:colOff>328612</xdr:colOff>
      <xdr:row>22</xdr:row>
      <xdr:rowOff>176212</xdr:rowOff>
    </xdr:to>
    <mc:AlternateContent xmlns:mc="http://schemas.openxmlformats.org/markup-compatibility/2006">
      <mc:Choice xmlns:cx1="http://schemas.microsoft.com/office/drawing/2015/9/8/chartex" Requires="cx1">
        <xdr:graphicFrame macro="">
          <xdr:nvGraphicFramePr>
            <xdr:cNvPr id="9" name="Chart 1">
              <a:extLst>
                <a:ext uri="{FF2B5EF4-FFF2-40B4-BE49-F238E27FC236}">
                  <a16:creationId xmlns:a16="http://schemas.microsoft.com/office/drawing/2014/main" id="{77C36753-8FB9-4CE0-9D71-34891DA97D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5462" y="1624012"/>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24</xdr:row>
      <xdr:rowOff>14287</xdr:rowOff>
    </xdr:from>
    <xdr:to>
      <xdr:col>11</xdr:col>
      <xdr:colOff>295275</xdr:colOff>
      <xdr:row>38</xdr:row>
      <xdr:rowOff>90487</xdr:rowOff>
    </xdr:to>
    <mc:AlternateContent xmlns:mc="http://schemas.openxmlformats.org/markup-compatibility/2006">
      <mc:Choice xmlns:cx1="http://schemas.microsoft.com/office/drawing/2015/9/8/chartex" Requires="cx1">
        <xdr:graphicFrame macro="">
          <xdr:nvGraphicFramePr>
            <xdr:cNvPr id="11" name="Chart 2">
              <a:extLst>
                <a:ext uri="{FF2B5EF4-FFF2-40B4-BE49-F238E27FC236}">
                  <a16:creationId xmlns:a16="http://schemas.microsoft.com/office/drawing/2014/main" id="{589A0C8D-2BC7-476E-A519-A6A3CBBA7D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72125" y="458628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714375</xdr:colOff>
      <xdr:row>39</xdr:row>
      <xdr:rowOff>109537</xdr:rowOff>
    </xdr:from>
    <xdr:to>
      <xdr:col>11</xdr:col>
      <xdr:colOff>304800</xdr:colOff>
      <xdr:row>53</xdr:row>
      <xdr:rowOff>185737</xdr:rowOff>
    </xdr:to>
    <mc:AlternateContent xmlns:mc="http://schemas.openxmlformats.org/markup-compatibility/2006">
      <mc:Choice xmlns:cx1="http://schemas.microsoft.com/office/drawing/2015/9/8/chartex" Requires="cx1">
        <xdr:graphicFrame macro="">
          <xdr:nvGraphicFramePr>
            <xdr:cNvPr id="12" name="Chart 3">
              <a:extLst>
                <a:ext uri="{FF2B5EF4-FFF2-40B4-BE49-F238E27FC236}">
                  <a16:creationId xmlns:a16="http://schemas.microsoft.com/office/drawing/2014/main" id="{FCB908B5-14B2-4E6D-B292-FD32669FB4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81650" y="753903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723900</xdr:colOff>
      <xdr:row>54</xdr:row>
      <xdr:rowOff>185737</xdr:rowOff>
    </xdr:from>
    <xdr:to>
      <xdr:col>11</xdr:col>
      <xdr:colOff>314325</xdr:colOff>
      <xdr:row>69</xdr:row>
      <xdr:rowOff>71437</xdr:rowOff>
    </xdr:to>
    <mc:AlternateContent xmlns:mc="http://schemas.openxmlformats.org/markup-compatibility/2006">
      <mc:Choice xmlns:cx1="http://schemas.microsoft.com/office/drawing/2015/9/8/chartex" Requires="cx1">
        <xdr:graphicFrame macro="">
          <xdr:nvGraphicFramePr>
            <xdr:cNvPr id="10" name="Chart 4">
              <a:extLst>
                <a:ext uri="{FF2B5EF4-FFF2-40B4-BE49-F238E27FC236}">
                  <a16:creationId xmlns:a16="http://schemas.microsoft.com/office/drawing/2014/main" id="{D62DDEB9-315F-476E-98EF-E2DB5CB34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591175" y="10472737"/>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704850</xdr:colOff>
      <xdr:row>70</xdr:row>
      <xdr:rowOff>61912</xdr:rowOff>
    </xdr:from>
    <xdr:to>
      <xdr:col>11</xdr:col>
      <xdr:colOff>295275</xdr:colOff>
      <xdr:row>84</xdr:row>
      <xdr:rowOff>138112</xdr:rowOff>
    </xdr:to>
    <mc:AlternateContent xmlns:mc="http://schemas.openxmlformats.org/markup-compatibility/2006">
      <mc:Choice xmlns:cx1="http://schemas.microsoft.com/office/drawing/2015/9/8/chartex" Requires="cx1">
        <xdr:graphicFrame macro="">
          <xdr:nvGraphicFramePr>
            <xdr:cNvPr id="8" name="Chart 5">
              <a:extLst>
                <a:ext uri="{FF2B5EF4-FFF2-40B4-BE49-F238E27FC236}">
                  <a16:creationId xmlns:a16="http://schemas.microsoft.com/office/drawing/2014/main" id="{6E63BFE2-7323-496F-BBDB-AB23F6E0F8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572125" y="13396912"/>
              <a:ext cx="3390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314325</xdr:colOff>
      <xdr:row>1</xdr:row>
      <xdr:rowOff>19049</xdr:rowOff>
    </xdr:from>
    <xdr:to>
      <xdr:col>19</xdr:col>
      <xdr:colOff>190500</xdr:colOff>
      <xdr:row>14</xdr:row>
      <xdr:rowOff>142874</xdr:rowOff>
    </xdr:to>
    <xdr:sp macro="" textlink="">
      <xdr:nvSpPr>
        <xdr:cNvPr id="7" name="TextBox 6">
          <a:extLst>
            <a:ext uri="{FF2B5EF4-FFF2-40B4-BE49-F238E27FC236}">
              <a16:creationId xmlns:a16="http://schemas.microsoft.com/office/drawing/2014/main" id="{44BB8A36-69B6-4C31-9386-509B6391947D}"/>
            </a:ext>
          </a:extLst>
        </xdr:cNvPr>
        <xdr:cNvSpPr txBox="1"/>
      </xdr:nvSpPr>
      <xdr:spPr>
        <a:xfrm>
          <a:off x="9667875" y="209549"/>
          <a:ext cx="4143375" cy="2600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Using the data</a:t>
          </a:r>
          <a:r>
            <a:rPr lang="en-US" sz="1400" baseline="0"/>
            <a:t> from sheet "Order Data Sorted", the far left table is truncated of false results.</a:t>
          </a:r>
        </a:p>
        <a:p>
          <a:endParaRPr lang="en-US" sz="1400" baseline="0"/>
        </a:p>
        <a:p>
          <a:r>
            <a:rPr lang="en-US" sz="1400" baseline="0"/>
            <a:t>Table 4 is summary statistics of the 5 columns.</a:t>
          </a:r>
        </a:p>
        <a:p>
          <a:endParaRPr lang="en-US" sz="1400" baseline="0"/>
        </a:p>
        <a:p>
          <a:r>
            <a:rPr lang="en-US" sz="1400" baseline="0"/>
            <a:t>Histograms are below visualizing moderately strong uniform distribution in each order type.</a:t>
          </a:r>
        </a:p>
        <a:p>
          <a:endParaRPr lang="en-US" sz="1400" baseline="0"/>
        </a:p>
        <a:p>
          <a:r>
            <a:rPr lang="en-US" sz="1400" baseline="0"/>
            <a:t>As such order duration will be modeled by random values between the min and max for the corresponding order types.</a:t>
          </a:r>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9525</xdr:colOff>
      <xdr:row>1</xdr:row>
      <xdr:rowOff>180975</xdr:rowOff>
    </xdr:from>
    <xdr:to>
      <xdr:col>20</xdr:col>
      <xdr:colOff>542925</xdr:colOff>
      <xdr:row>13</xdr:row>
      <xdr:rowOff>85725</xdr:rowOff>
    </xdr:to>
    <xdr:sp macro="" textlink="">
      <xdr:nvSpPr>
        <xdr:cNvPr id="4" name="TextBox 3">
          <a:extLst>
            <a:ext uri="{FF2B5EF4-FFF2-40B4-BE49-F238E27FC236}">
              <a16:creationId xmlns:a16="http://schemas.microsoft.com/office/drawing/2014/main" id="{A30CAC0F-DA1A-4B2C-879D-83923DF2EA33}"/>
            </a:ext>
          </a:extLst>
        </xdr:cNvPr>
        <xdr:cNvSpPr txBox="1"/>
      </xdr:nvSpPr>
      <xdr:spPr>
        <a:xfrm>
          <a:off x="10877550" y="180975"/>
          <a:ext cx="419100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sheet is</a:t>
          </a:r>
          <a:r>
            <a:rPr lang="en-US" sz="1400" baseline="0"/>
            <a:t> a compilation of order types.</a:t>
          </a:r>
        </a:p>
        <a:p>
          <a:endParaRPr lang="en-US" sz="1400" baseline="0"/>
        </a:p>
        <a:p>
          <a:r>
            <a:rPr lang="en-US" sz="1400"/>
            <a:t>First: On</a:t>
          </a:r>
          <a:r>
            <a:rPr lang="en-US" sz="1400" baseline="0"/>
            <a:t> the far left, each column of order types and the corresponding order duration are stacked for each day. Order does not matter.</a:t>
          </a:r>
        </a:p>
        <a:p>
          <a:endParaRPr lang="en-US" sz="1400" baseline="0"/>
        </a:p>
        <a:p>
          <a:r>
            <a:rPr lang="en-US" sz="1400" baseline="0"/>
            <a:t>Second: Each entry in the first step is then sorted and outputs the corresponding order duration in the appropriate column based order type.</a:t>
          </a:r>
          <a:endParaRPr lang="en-US" sz="14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76200</xdr:colOff>
      <xdr:row>1</xdr:row>
      <xdr:rowOff>9525</xdr:rowOff>
    </xdr:from>
    <xdr:to>
      <xdr:col>12</xdr:col>
      <xdr:colOff>552450</xdr:colOff>
      <xdr:row>9</xdr:row>
      <xdr:rowOff>95250</xdr:rowOff>
    </xdr:to>
    <xdr:sp macro="" textlink="">
      <xdr:nvSpPr>
        <xdr:cNvPr id="2" name="TextBox 1">
          <a:extLst>
            <a:ext uri="{FF2B5EF4-FFF2-40B4-BE49-F238E27FC236}">
              <a16:creationId xmlns:a16="http://schemas.microsoft.com/office/drawing/2014/main" id="{8654F238-EEAB-4A05-B3FC-35D4B05ED6BA}"/>
            </a:ext>
          </a:extLst>
        </xdr:cNvPr>
        <xdr:cNvSpPr txBox="1"/>
      </xdr:nvSpPr>
      <xdr:spPr>
        <a:xfrm>
          <a:off x="8239125" y="209550"/>
          <a:ext cx="25336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menu has been converted into this table manually. Human errors is always a possibility.</a:t>
          </a:r>
        </a:p>
        <a:p>
          <a:endParaRPr lang="en-US" sz="1100" baseline="0"/>
        </a:p>
        <a:p>
          <a:r>
            <a:rPr lang="en-US" sz="1100"/>
            <a:t>The</a:t>
          </a:r>
          <a:r>
            <a:rPr lang="en-US" sz="1100" baseline="0"/>
            <a:t> results found here are simple averages. They can work with order data to determine what kind of orders are likely and calculate a estimated loss should a balk happen.</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nscu.sharepoint.com/teams/METRO-Math430Spring2022-Team-TeamCMT/Shared%20Documents/Team%20CMT/Interarrival%20Tim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nscu.sharepoint.com/teams/METRO-Math430Spring2022-Team-TeamCMT/Shared%20Documents/Team%20CMT/Swede%20Hollow%20-%20Party%20Size%20&amp;%20Price%20data%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iled"/>
      <sheetName val="Monday Arrivals"/>
      <sheetName val="Monday 1.10.22"/>
      <sheetName val="Monday 1.17.22"/>
      <sheetName val="Monday 1.24.22"/>
      <sheetName val="Tuesday Arrivals"/>
      <sheetName val="Tuesday 1.11.22"/>
      <sheetName val="Tuesday 1.18.22"/>
      <sheetName val="Tuesday 1.25.22"/>
      <sheetName val="Wednesday Arrivals"/>
      <sheetName val="Wednesday 1.12.22"/>
      <sheetName val="Wednesday 1.19.22"/>
      <sheetName val="Wednesday 1.26.22"/>
      <sheetName val="Thursday Arrivals"/>
      <sheetName val="Thursday 1.13.22"/>
      <sheetName val="Thursday 1.20.22"/>
      <sheetName val="Thursday 1.27.22"/>
      <sheetName val="Friday Arrivals"/>
      <sheetName val="Friday 1.14.22"/>
      <sheetName val="Friday 1.21.22"/>
      <sheetName val="Friday 1.28.22"/>
    </sheetNames>
    <sheetDataSet>
      <sheetData sheetId="0"/>
      <sheetData sheetId="1"/>
      <sheetData sheetId="2"/>
      <sheetData sheetId="3"/>
      <sheetData sheetId="4"/>
      <sheetData sheetId="5"/>
      <sheetData sheetId="6">
        <row r="5">
          <cell r="B5">
            <v>0</v>
          </cell>
        </row>
        <row r="6">
          <cell r="B6">
            <v>0.65</v>
          </cell>
        </row>
        <row r="7">
          <cell r="B7">
            <v>5.86</v>
          </cell>
        </row>
        <row r="8">
          <cell r="B8">
            <v>17.850000000000001</v>
          </cell>
        </row>
        <row r="9">
          <cell r="B9">
            <v>19.96</v>
          </cell>
        </row>
        <row r="10">
          <cell r="B10">
            <v>29.770000000000003</v>
          </cell>
        </row>
        <row r="11">
          <cell r="B11">
            <v>35.300000000000004</v>
          </cell>
        </row>
        <row r="12">
          <cell r="B12">
            <v>39.03</v>
          </cell>
        </row>
        <row r="13">
          <cell r="B13">
            <v>53.8</v>
          </cell>
        </row>
        <row r="14">
          <cell r="B14">
            <v>62.099999999999994</v>
          </cell>
        </row>
        <row r="15">
          <cell r="B15">
            <v>63.789999999999992</v>
          </cell>
        </row>
        <row r="16">
          <cell r="B16">
            <v>68.819999999999993</v>
          </cell>
        </row>
        <row r="17">
          <cell r="B17">
            <v>73.099999999999994</v>
          </cell>
        </row>
        <row r="18">
          <cell r="B18">
            <v>77.8</v>
          </cell>
        </row>
        <row r="19">
          <cell r="B19">
            <v>79.599999999999994</v>
          </cell>
        </row>
        <row r="20">
          <cell r="B20">
            <v>86.47</v>
          </cell>
        </row>
        <row r="21">
          <cell r="B21">
            <v>87.8</v>
          </cell>
        </row>
        <row r="22">
          <cell r="B22">
            <v>89.99</v>
          </cell>
        </row>
        <row r="23">
          <cell r="B23">
            <v>90.02</v>
          </cell>
        </row>
        <row r="24">
          <cell r="B24">
            <v>90.25</v>
          </cell>
        </row>
        <row r="25">
          <cell r="B25">
            <v>94.62</v>
          </cell>
        </row>
        <row r="26">
          <cell r="B26">
            <v>97.89</v>
          </cell>
        </row>
        <row r="27">
          <cell r="B27">
            <v>103.6</v>
          </cell>
        </row>
        <row r="28">
          <cell r="B28">
            <v>116.56</v>
          </cell>
        </row>
        <row r="29">
          <cell r="B29">
            <v>128.53</v>
          </cell>
        </row>
        <row r="30">
          <cell r="B30">
            <v>131.07</v>
          </cell>
        </row>
        <row r="31">
          <cell r="B31">
            <v>134.82999999999998</v>
          </cell>
        </row>
        <row r="32">
          <cell r="B32">
            <v>137.22999999999999</v>
          </cell>
        </row>
        <row r="33">
          <cell r="B33">
            <v>137.76</v>
          </cell>
        </row>
        <row r="34">
          <cell r="B34">
            <v>146.38</v>
          </cell>
        </row>
        <row r="35">
          <cell r="B35">
            <v>149.26</v>
          </cell>
        </row>
        <row r="36">
          <cell r="B36">
            <v>149.72</v>
          </cell>
        </row>
      </sheetData>
      <sheetData sheetId="7">
        <row r="5">
          <cell r="B5">
            <v>0</v>
          </cell>
        </row>
        <row r="6">
          <cell r="B6">
            <v>0.09</v>
          </cell>
        </row>
        <row r="7">
          <cell r="B7">
            <v>0.72</v>
          </cell>
        </row>
        <row r="8">
          <cell r="B8">
            <v>12.64</v>
          </cell>
        </row>
        <row r="9">
          <cell r="B9">
            <v>15.55</v>
          </cell>
        </row>
        <row r="10">
          <cell r="B10">
            <v>21.87</v>
          </cell>
        </row>
        <row r="11">
          <cell r="B11">
            <v>22.41</v>
          </cell>
        </row>
        <row r="12">
          <cell r="B12">
            <v>27.59</v>
          </cell>
        </row>
        <row r="13">
          <cell r="B13">
            <v>27.9</v>
          </cell>
        </row>
        <row r="14">
          <cell r="B14">
            <v>30.36</v>
          </cell>
        </row>
        <row r="15">
          <cell r="B15">
            <v>54.230000000000004</v>
          </cell>
        </row>
        <row r="16">
          <cell r="B16">
            <v>57.800000000000004</v>
          </cell>
        </row>
        <row r="17">
          <cell r="B17">
            <v>61.230000000000004</v>
          </cell>
        </row>
        <row r="18">
          <cell r="B18">
            <v>64.850000000000009</v>
          </cell>
        </row>
        <row r="19">
          <cell r="B19">
            <v>74.56</v>
          </cell>
        </row>
        <row r="20">
          <cell r="B20">
            <v>74.88</v>
          </cell>
        </row>
        <row r="21">
          <cell r="B21">
            <v>77.039999999999992</v>
          </cell>
        </row>
        <row r="22">
          <cell r="B22">
            <v>79.759999999999991</v>
          </cell>
        </row>
        <row r="23">
          <cell r="B23">
            <v>81.849999999999994</v>
          </cell>
        </row>
        <row r="24">
          <cell r="B24">
            <v>84.949999999999989</v>
          </cell>
        </row>
        <row r="25">
          <cell r="B25">
            <v>89.24</v>
          </cell>
        </row>
        <row r="26">
          <cell r="B26">
            <v>94.35</v>
          </cell>
        </row>
        <row r="27">
          <cell r="B27">
            <v>95.25</v>
          </cell>
        </row>
        <row r="28">
          <cell r="B28">
            <v>97.3</v>
          </cell>
        </row>
        <row r="29">
          <cell r="B29">
            <v>97.539999999999992</v>
          </cell>
        </row>
        <row r="30">
          <cell r="B30">
            <v>99.33</v>
          </cell>
        </row>
        <row r="31">
          <cell r="B31">
            <v>99.59</v>
          </cell>
        </row>
        <row r="32">
          <cell r="B32">
            <v>100.09</v>
          </cell>
        </row>
        <row r="33">
          <cell r="B33">
            <v>107.95</v>
          </cell>
        </row>
        <row r="34">
          <cell r="B34">
            <v>109.16</v>
          </cell>
        </row>
        <row r="35">
          <cell r="B35">
            <v>110.99</v>
          </cell>
        </row>
        <row r="36">
          <cell r="B36">
            <v>114.28999999999999</v>
          </cell>
        </row>
        <row r="37">
          <cell r="B37">
            <v>117.67999999999999</v>
          </cell>
        </row>
        <row r="38">
          <cell r="B38">
            <v>118.35</v>
          </cell>
        </row>
        <row r="39">
          <cell r="B39">
            <v>122.00999999999999</v>
          </cell>
        </row>
        <row r="40">
          <cell r="B40">
            <v>125.07999999999998</v>
          </cell>
        </row>
        <row r="41">
          <cell r="B41">
            <v>129.23999999999998</v>
          </cell>
        </row>
        <row r="42">
          <cell r="B42">
            <v>133.01</v>
          </cell>
        </row>
        <row r="43">
          <cell r="B43">
            <v>135.23999999999998</v>
          </cell>
        </row>
        <row r="44">
          <cell r="B44">
            <v>138.20999999999998</v>
          </cell>
        </row>
        <row r="45">
          <cell r="B45">
            <v>142.94999999999999</v>
          </cell>
        </row>
        <row r="46">
          <cell r="B46">
            <v>146.06</v>
          </cell>
        </row>
        <row r="47">
          <cell r="B47">
            <v>146.19999999999999</v>
          </cell>
        </row>
        <row r="48">
          <cell r="B48">
            <v>149.22999999999999</v>
          </cell>
        </row>
      </sheetData>
      <sheetData sheetId="8">
        <row r="5">
          <cell r="B5">
            <v>0</v>
          </cell>
        </row>
        <row r="6">
          <cell r="B6">
            <v>3.3</v>
          </cell>
        </row>
        <row r="7">
          <cell r="B7">
            <v>6.57</v>
          </cell>
        </row>
        <row r="8">
          <cell r="B8">
            <v>15.93</v>
          </cell>
        </row>
        <row r="9">
          <cell r="B9">
            <v>20.5</v>
          </cell>
        </row>
        <row r="10">
          <cell r="B10">
            <v>21.49</v>
          </cell>
        </row>
        <row r="11">
          <cell r="B11">
            <v>22.759999999999998</v>
          </cell>
        </row>
        <row r="12">
          <cell r="B12">
            <v>23.599999999999998</v>
          </cell>
        </row>
        <row r="13">
          <cell r="B13">
            <v>29.08</v>
          </cell>
        </row>
        <row r="14">
          <cell r="B14">
            <v>30.25</v>
          </cell>
        </row>
        <row r="15">
          <cell r="B15">
            <v>34.119999999999997</v>
          </cell>
        </row>
        <row r="16">
          <cell r="B16">
            <v>38.209999999999994</v>
          </cell>
        </row>
        <row r="17">
          <cell r="B17">
            <v>50.279999999999994</v>
          </cell>
        </row>
        <row r="18">
          <cell r="B18">
            <v>54.849999999999994</v>
          </cell>
        </row>
        <row r="19">
          <cell r="B19">
            <v>57.109999999999992</v>
          </cell>
        </row>
        <row r="20">
          <cell r="B20">
            <v>71.86999999999999</v>
          </cell>
        </row>
        <row r="21">
          <cell r="B21">
            <v>72.739999999999995</v>
          </cell>
        </row>
        <row r="22">
          <cell r="B22">
            <v>75.72999999999999</v>
          </cell>
        </row>
        <row r="23">
          <cell r="B23">
            <v>76.049999999999983</v>
          </cell>
        </row>
        <row r="24">
          <cell r="B24">
            <v>78.179999999999978</v>
          </cell>
        </row>
        <row r="25">
          <cell r="B25">
            <v>81.529999999999973</v>
          </cell>
        </row>
        <row r="26">
          <cell r="B26">
            <v>82.749999999999972</v>
          </cell>
        </row>
        <row r="27">
          <cell r="B27">
            <v>90.359999999999971</v>
          </cell>
        </row>
        <row r="28">
          <cell r="B28">
            <v>93.739999999999966</v>
          </cell>
        </row>
        <row r="29">
          <cell r="B29">
            <v>97.07999999999997</v>
          </cell>
        </row>
        <row r="30">
          <cell r="B30">
            <v>99.459999999999965</v>
          </cell>
        </row>
        <row r="31">
          <cell r="B31">
            <v>107.88999999999996</v>
          </cell>
        </row>
        <row r="32">
          <cell r="B32">
            <v>112.96999999999996</v>
          </cell>
        </row>
        <row r="33">
          <cell r="B33">
            <v>116.52999999999996</v>
          </cell>
        </row>
        <row r="34">
          <cell r="B34">
            <v>117.22999999999996</v>
          </cell>
        </row>
        <row r="35">
          <cell r="B35">
            <v>120.66999999999996</v>
          </cell>
        </row>
        <row r="36">
          <cell r="B36">
            <v>122.73999999999995</v>
          </cell>
        </row>
        <row r="37">
          <cell r="B37">
            <v>123.27999999999996</v>
          </cell>
        </row>
        <row r="38">
          <cell r="B38">
            <v>138.86999999999995</v>
          </cell>
        </row>
        <row r="39">
          <cell r="B39">
            <v>139.09999999999994</v>
          </cell>
        </row>
        <row r="40">
          <cell r="B40">
            <v>141.48999999999992</v>
          </cell>
        </row>
        <row r="41">
          <cell r="B41">
            <v>149.18999999999991</v>
          </cell>
        </row>
      </sheetData>
      <sheetData sheetId="9">
        <row r="39">
          <cell r="D39">
            <v>4.5009090909090901</v>
          </cell>
        </row>
        <row r="46">
          <cell r="B46">
            <v>3.6834999999999996</v>
          </cell>
        </row>
        <row r="48">
          <cell r="B48">
            <v>3.5529365079365061</v>
          </cell>
        </row>
        <row r="59">
          <cell r="F59">
            <v>2.864150943396226</v>
          </cell>
        </row>
      </sheetData>
      <sheetData sheetId="10">
        <row r="5">
          <cell r="B5">
            <v>0</v>
          </cell>
        </row>
        <row r="6">
          <cell r="B6">
            <v>0.49</v>
          </cell>
        </row>
        <row r="7">
          <cell r="B7">
            <v>7.7</v>
          </cell>
        </row>
        <row r="8">
          <cell r="B8">
            <v>8.68</v>
          </cell>
        </row>
        <row r="9">
          <cell r="B9">
            <v>13.09</v>
          </cell>
        </row>
        <row r="10">
          <cell r="B10">
            <v>19.189999999999998</v>
          </cell>
        </row>
        <row r="11">
          <cell r="B11">
            <v>27.639999999999997</v>
          </cell>
        </row>
        <row r="12">
          <cell r="B12">
            <v>34.779999999999994</v>
          </cell>
        </row>
        <row r="13">
          <cell r="B13">
            <v>35.989999999999995</v>
          </cell>
        </row>
        <row r="14">
          <cell r="B14">
            <v>38.679999999999993</v>
          </cell>
        </row>
        <row r="15">
          <cell r="B15">
            <v>42.279999999999994</v>
          </cell>
        </row>
        <row r="16">
          <cell r="B16">
            <v>43.489999999999995</v>
          </cell>
        </row>
        <row r="17">
          <cell r="B17">
            <v>44.029999999999994</v>
          </cell>
        </row>
        <row r="18">
          <cell r="B18">
            <v>44.37</v>
          </cell>
        </row>
        <row r="19">
          <cell r="B19">
            <v>45.029999999999994</v>
          </cell>
        </row>
        <row r="20">
          <cell r="B20">
            <v>47.649999999999991</v>
          </cell>
        </row>
        <row r="21">
          <cell r="B21">
            <v>47.79999999999999</v>
          </cell>
        </row>
        <row r="22">
          <cell r="B22">
            <v>56.04999999999999</v>
          </cell>
        </row>
        <row r="23">
          <cell r="B23">
            <v>56.789999999999992</v>
          </cell>
        </row>
        <row r="24">
          <cell r="B24">
            <v>72.139999999999986</v>
          </cell>
        </row>
        <row r="25">
          <cell r="B25">
            <v>77.999999999999986</v>
          </cell>
        </row>
        <row r="26">
          <cell r="B26">
            <v>82.169999999999987</v>
          </cell>
        </row>
        <row r="27">
          <cell r="B27">
            <v>82.429999999999993</v>
          </cell>
        </row>
        <row r="28">
          <cell r="B28">
            <v>85.499999999999986</v>
          </cell>
        </row>
        <row r="29">
          <cell r="B29">
            <v>86.139999999999986</v>
          </cell>
        </row>
        <row r="30">
          <cell r="B30">
            <v>95.739999999999981</v>
          </cell>
        </row>
        <row r="31">
          <cell r="B31">
            <v>96.609999999999985</v>
          </cell>
        </row>
        <row r="32">
          <cell r="B32">
            <v>101.43999999999998</v>
          </cell>
        </row>
        <row r="33">
          <cell r="B33">
            <v>102.17999999999998</v>
          </cell>
        </row>
        <row r="34">
          <cell r="B34">
            <v>102.73999999999998</v>
          </cell>
        </row>
        <row r="35">
          <cell r="B35">
            <v>105.13999999999999</v>
          </cell>
        </row>
        <row r="36">
          <cell r="B36">
            <v>105.76999999999998</v>
          </cell>
        </row>
        <row r="37">
          <cell r="B37">
            <v>109.60999999999999</v>
          </cell>
        </row>
        <row r="38">
          <cell r="B38">
            <v>116.98999999999998</v>
          </cell>
        </row>
        <row r="39">
          <cell r="B39">
            <v>121.62999999999998</v>
          </cell>
        </row>
        <row r="40">
          <cell r="B40">
            <v>122.17999999999998</v>
          </cell>
        </row>
        <row r="41">
          <cell r="B41">
            <v>125.83999999999997</v>
          </cell>
        </row>
        <row r="42">
          <cell r="B42">
            <v>126.18999999999997</v>
          </cell>
        </row>
        <row r="43">
          <cell r="B43">
            <v>136.97999999999996</v>
          </cell>
        </row>
        <row r="44">
          <cell r="B44">
            <v>143.18999999999997</v>
          </cell>
        </row>
        <row r="45">
          <cell r="B45">
            <v>147.33999999999997</v>
          </cell>
        </row>
      </sheetData>
      <sheetData sheetId="11">
        <row r="5">
          <cell r="B5">
            <v>0</v>
          </cell>
        </row>
        <row r="6">
          <cell r="B6">
            <v>4.2699999999999996</v>
          </cell>
        </row>
        <row r="7">
          <cell r="B7">
            <v>5.76</v>
          </cell>
        </row>
        <row r="8">
          <cell r="B8">
            <v>24.229999999999997</v>
          </cell>
        </row>
        <row r="9">
          <cell r="B9">
            <v>28.339999999999996</v>
          </cell>
        </row>
        <row r="10">
          <cell r="B10">
            <v>34.799999999999997</v>
          </cell>
        </row>
        <row r="11">
          <cell r="B11">
            <v>39.699999999999996</v>
          </cell>
        </row>
        <row r="12">
          <cell r="B12">
            <v>48.639999999999993</v>
          </cell>
        </row>
        <row r="13">
          <cell r="B13">
            <v>52.149999999999991</v>
          </cell>
        </row>
        <row r="14">
          <cell r="B14">
            <v>52.449999999999989</v>
          </cell>
        </row>
        <row r="15">
          <cell r="B15">
            <v>66.089999999999989</v>
          </cell>
        </row>
        <row r="16">
          <cell r="B16">
            <v>75.599999999999994</v>
          </cell>
        </row>
        <row r="17">
          <cell r="B17">
            <v>76.419999999999987</v>
          </cell>
        </row>
        <row r="18">
          <cell r="B18">
            <v>76.779999999999987</v>
          </cell>
        </row>
        <row r="19">
          <cell r="B19">
            <v>80.709999999999994</v>
          </cell>
        </row>
        <row r="20">
          <cell r="B20">
            <v>81.789999999999992</v>
          </cell>
        </row>
        <row r="21">
          <cell r="B21">
            <v>84.089999999999989</v>
          </cell>
        </row>
        <row r="22">
          <cell r="B22">
            <v>84.609999999999985</v>
          </cell>
        </row>
        <row r="23">
          <cell r="B23">
            <v>89.429999999999978</v>
          </cell>
        </row>
        <row r="24">
          <cell r="B24">
            <v>89.559999999999974</v>
          </cell>
        </row>
        <row r="25">
          <cell r="B25">
            <v>92.629999999999967</v>
          </cell>
        </row>
        <row r="26">
          <cell r="B26">
            <v>97.909999999999968</v>
          </cell>
        </row>
        <row r="27">
          <cell r="B27">
            <v>118.05999999999997</v>
          </cell>
        </row>
        <row r="28">
          <cell r="B28">
            <v>122.23999999999998</v>
          </cell>
        </row>
        <row r="29">
          <cell r="B29">
            <v>122.54999999999998</v>
          </cell>
        </row>
        <row r="30">
          <cell r="B30">
            <v>124.09999999999998</v>
          </cell>
        </row>
        <row r="31">
          <cell r="B31">
            <v>129.05999999999997</v>
          </cell>
        </row>
        <row r="32">
          <cell r="B32">
            <v>133.12999999999997</v>
          </cell>
        </row>
        <row r="33">
          <cell r="B33">
            <v>135.79999999999995</v>
          </cell>
        </row>
        <row r="34">
          <cell r="B34">
            <v>137.56999999999996</v>
          </cell>
        </row>
        <row r="35">
          <cell r="B35">
            <v>138.98999999999995</v>
          </cell>
        </row>
        <row r="36">
          <cell r="B36">
            <v>146.81999999999996</v>
          </cell>
        </row>
        <row r="37">
          <cell r="B37">
            <v>147.92999999999998</v>
          </cell>
        </row>
        <row r="38">
          <cell r="B38">
            <v>148.52999999999997</v>
          </cell>
        </row>
      </sheetData>
      <sheetData sheetId="12">
        <row r="5">
          <cell r="B5">
            <v>0</v>
          </cell>
        </row>
        <row r="6">
          <cell r="B6">
            <v>4.1900000000000004</v>
          </cell>
        </row>
        <row r="7">
          <cell r="B7">
            <v>9.64</v>
          </cell>
        </row>
        <row r="8">
          <cell r="B8">
            <v>15.280000000000001</v>
          </cell>
        </row>
        <row r="9">
          <cell r="B9">
            <v>26.67</v>
          </cell>
        </row>
        <row r="10">
          <cell r="B10">
            <v>33.630000000000003</v>
          </cell>
        </row>
        <row r="11">
          <cell r="B11">
            <v>36.46</v>
          </cell>
        </row>
        <row r="12">
          <cell r="B12">
            <v>40.75</v>
          </cell>
        </row>
        <row r="13">
          <cell r="B13">
            <v>42.15</v>
          </cell>
        </row>
        <row r="14">
          <cell r="B14">
            <v>42.35</v>
          </cell>
        </row>
        <row r="15">
          <cell r="B15">
            <v>49.230000000000004</v>
          </cell>
        </row>
        <row r="16">
          <cell r="B16">
            <v>49.870000000000005</v>
          </cell>
        </row>
        <row r="17">
          <cell r="B17">
            <v>51.95</v>
          </cell>
        </row>
        <row r="18">
          <cell r="B18">
            <v>52.34</v>
          </cell>
        </row>
        <row r="19">
          <cell r="B19">
            <v>52.85</v>
          </cell>
        </row>
        <row r="20">
          <cell r="B20">
            <v>55.35</v>
          </cell>
        </row>
        <row r="21">
          <cell r="B21">
            <v>55.89</v>
          </cell>
        </row>
        <row r="22">
          <cell r="B22">
            <v>55.980000000000004</v>
          </cell>
        </row>
        <row r="23">
          <cell r="B23">
            <v>57.110000000000007</v>
          </cell>
        </row>
        <row r="24">
          <cell r="B24">
            <v>58.88000000000001</v>
          </cell>
        </row>
        <row r="25">
          <cell r="B25">
            <v>60.20000000000001</v>
          </cell>
        </row>
        <row r="26">
          <cell r="B26">
            <v>61.38000000000001</v>
          </cell>
        </row>
        <row r="27">
          <cell r="B27">
            <v>61.500000000000007</v>
          </cell>
        </row>
        <row r="28">
          <cell r="B28">
            <v>62.430000000000007</v>
          </cell>
        </row>
        <row r="29">
          <cell r="B29">
            <v>68.190000000000012</v>
          </cell>
        </row>
        <row r="30">
          <cell r="B30">
            <v>68.390000000000015</v>
          </cell>
        </row>
        <row r="31">
          <cell r="B31">
            <v>69.600000000000009</v>
          </cell>
        </row>
        <row r="32">
          <cell r="B32">
            <v>71.210000000000008</v>
          </cell>
        </row>
        <row r="33">
          <cell r="B33">
            <v>72.900000000000006</v>
          </cell>
        </row>
        <row r="34">
          <cell r="B34">
            <v>73.02000000000001</v>
          </cell>
        </row>
        <row r="35">
          <cell r="B35">
            <v>76.240000000000009</v>
          </cell>
        </row>
        <row r="36">
          <cell r="B36">
            <v>77.98</v>
          </cell>
        </row>
        <row r="37">
          <cell r="B37">
            <v>81.42</v>
          </cell>
        </row>
        <row r="38">
          <cell r="B38">
            <v>83.54</v>
          </cell>
        </row>
        <row r="39">
          <cell r="B39">
            <v>83.98</v>
          </cell>
        </row>
        <row r="40">
          <cell r="B40">
            <v>88.06</v>
          </cell>
        </row>
        <row r="41">
          <cell r="B41">
            <v>94.7</v>
          </cell>
        </row>
        <row r="42">
          <cell r="B42">
            <v>98.69</v>
          </cell>
        </row>
        <row r="43">
          <cell r="B43">
            <v>98.899999999999991</v>
          </cell>
        </row>
        <row r="44">
          <cell r="B44">
            <v>101.24999999999999</v>
          </cell>
        </row>
        <row r="45">
          <cell r="B45">
            <v>101.67999999999999</v>
          </cell>
        </row>
        <row r="46">
          <cell r="B46">
            <v>107.24</v>
          </cell>
        </row>
        <row r="47">
          <cell r="B47">
            <v>107.36999999999999</v>
          </cell>
        </row>
        <row r="48">
          <cell r="B48">
            <v>116.99</v>
          </cell>
        </row>
        <row r="49">
          <cell r="B49">
            <v>127.07</v>
          </cell>
        </row>
        <row r="50">
          <cell r="B50">
            <v>127.52999999999999</v>
          </cell>
        </row>
        <row r="51">
          <cell r="B51">
            <v>132.38</v>
          </cell>
        </row>
        <row r="52">
          <cell r="B52">
            <v>133.91</v>
          </cell>
        </row>
        <row r="53">
          <cell r="B53">
            <v>134.41999999999999</v>
          </cell>
        </row>
        <row r="54">
          <cell r="B54">
            <v>134.72</v>
          </cell>
        </row>
        <row r="55">
          <cell r="B55">
            <v>135.04</v>
          </cell>
        </row>
        <row r="56">
          <cell r="B56">
            <v>136.44999999999999</v>
          </cell>
        </row>
        <row r="57">
          <cell r="B57">
            <v>147.35999999999999</v>
          </cell>
        </row>
        <row r="58">
          <cell r="B58">
            <v>151.79999999999998</v>
          </cell>
        </row>
      </sheetData>
      <sheetData sheetId="13"/>
      <sheetData sheetId="14">
        <row r="5">
          <cell r="B5">
            <v>0</v>
          </cell>
        </row>
        <row r="6">
          <cell r="B6">
            <v>3.09</v>
          </cell>
        </row>
        <row r="7">
          <cell r="B7">
            <v>13.36</v>
          </cell>
        </row>
        <row r="8">
          <cell r="B8">
            <v>24.63</v>
          </cell>
        </row>
        <row r="9">
          <cell r="B9">
            <v>25.41</v>
          </cell>
        </row>
        <row r="10">
          <cell r="B10">
            <v>34.81</v>
          </cell>
        </row>
        <row r="11">
          <cell r="B11">
            <v>35.86</v>
          </cell>
        </row>
        <row r="12">
          <cell r="B12">
            <v>42.1</v>
          </cell>
        </row>
        <row r="13">
          <cell r="B13">
            <v>52.42</v>
          </cell>
        </row>
        <row r="14">
          <cell r="B14">
            <v>57.14</v>
          </cell>
        </row>
        <row r="15">
          <cell r="B15">
            <v>62.77</v>
          </cell>
        </row>
        <row r="16">
          <cell r="B16">
            <v>64.210000000000008</v>
          </cell>
        </row>
        <row r="17">
          <cell r="B17">
            <v>69.930000000000007</v>
          </cell>
        </row>
        <row r="18">
          <cell r="B18">
            <v>70.940000000000012</v>
          </cell>
        </row>
        <row r="19">
          <cell r="B19">
            <v>74.360000000000014</v>
          </cell>
        </row>
        <row r="20">
          <cell r="B20">
            <v>83.720000000000013</v>
          </cell>
        </row>
        <row r="21">
          <cell r="B21">
            <v>85.700000000000017</v>
          </cell>
        </row>
        <row r="22">
          <cell r="B22">
            <v>99.010000000000019</v>
          </cell>
        </row>
        <row r="23">
          <cell r="B23">
            <v>104.07000000000002</v>
          </cell>
        </row>
        <row r="24">
          <cell r="B24">
            <v>106.15000000000002</v>
          </cell>
        </row>
        <row r="25">
          <cell r="B25">
            <v>109.48000000000002</v>
          </cell>
        </row>
        <row r="26">
          <cell r="B26">
            <v>111.98000000000002</v>
          </cell>
        </row>
        <row r="27">
          <cell r="B27">
            <v>113.75000000000001</v>
          </cell>
        </row>
        <row r="28">
          <cell r="B28">
            <v>117.66000000000001</v>
          </cell>
        </row>
        <row r="29">
          <cell r="B29">
            <v>124.08000000000001</v>
          </cell>
        </row>
        <row r="30">
          <cell r="B30">
            <v>126.00000000000001</v>
          </cell>
        </row>
        <row r="31">
          <cell r="B31">
            <v>128.23000000000002</v>
          </cell>
        </row>
        <row r="32">
          <cell r="B32">
            <v>134.67000000000002</v>
          </cell>
        </row>
        <row r="33">
          <cell r="B33">
            <v>144.49</v>
          </cell>
        </row>
      </sheetData>
      <sheetData sheetId="15">
        <row r="5">
          <cell r="B5">
            <v>0</v>
          </cell>
        </row>
        <row r="6">
          <cell r="B6">
            <v>9.2200000000000006</v>
          </cell>
        </row>
        <row r="7">
          <cell r="B7">
            <v>13.63</v>
          </cell>
        </row>
        <row r="8">
          <cell r="B8">
            <v>16.900000000000002</v>
          </cell>
        </row>
        <row r="9">
          <cell r="B9">
            <v>26.370000000000005</v>
          </cell>
        </row>
        <row r="10">
          <cell r="B10">
            <v>28.420000000000005</v>
          </cell>
        </row>
        <row r="11">
          <cell r="B11">
            <v>35.370000000000005</v>
          </cell>
        </row>
        <row r="12">
          <cell r="B12">
            <v>43.52</v>
          </cell>
        </row>
        <row r="13">
          <cell r="B13">
            <v>50.220000000000006</v>
          </cell>
        </row>
        <row r="14">
          <cell r="B14">
            <v>51.040000000000006</v>
          </cell>
        </row>
        <row r="15">
          <cell r="B15">
            <v>53.7</v>
          </cell>
        </row>
        <row r="16">
          <cell r="B16">
            <v>58.39</v>
          </cell>
        </row>
        <row r="17">
          <cell r="B17">
            <v>61.79</v>
          </cell>
        </row>
        <row r="18">
          <cell r="B18">
            <v>62.4</v>
          </cell>
        </row>
        <row r="19">
          <cell r="B19">
            <v>63.129999999999995</v>
          </cell>
        </row>
        <row r="20">
          <cell r="B20">
            <v>63.23</v>
          </cell>
        </row>
        <row r="21">
          <cell r="B21">
            <v>65.72999999999999</v>
          </cell>
        </row>
        <row r="22">
          <cell r="B22">
            <v>67.02</v>
          </cell>
        </row>
        <row r="23">
          <cell r="B23">
            <v>74.52</v>
          </cell>
        </row>
        <row r="24">
          <cell r="B24">
            <v>74.56</v>
          </cell>
        </row>
        <row r="25">
          <cell r="B25">
            <v>79.11</v>
          </cell>
        </row>
        <row r="26">
          <cell r="B26">
            <v>79.63</v>
          </cell>
        </row>
        <row r="27">
          <cell r="B27">
            <v>89.039999999999992</v>
          </cell>
        </row>
        <row r="28">
          <cell r="B28">
            <v>90.039999999999992</v>
          </cell>
        </row>
        <row r="29">
          <cell r="B29">
            <v>111.32</v>
          </cell>
        </row>
        <row r="30">
          <cell r="B30">
            <v>116.71</v>
          </cell>
        </row>
        <row r="31">
          <cell r="B31">
            <v>121.05999999999999</v>
          </cell>
        </row>
        <row r="32">
          <cell r="B32">
            <v>121.24</v>
          </cell>
        </row>
        <row r="33">
          <cell r="B33">
            <v>124.11999999999999</v>
          </cell>
        </row>
        <row r="34">
          <cell r="B34">
            <v>132.17999999999998</v>
          </cell>
        </row>
        <row r="35">
          <cell r="B35">
            <v>133.70999999999998</v>
          </cell>
        </row>
        <row r="36">
          <cell r="B36">
            <v>139.07</v>
          </cell>
        </row>
        <row r="37">
          <cell r="B37">
            <v>139.32</v>
          </cell>
        </row>
        <row r="38">
          <cell r="B38">
            <v>145.73999999999998</v>
          </cell>
        </row>
      </sheetData>
      <sheetData sheetId="16">
        <row r="5">
          <cell r="B5">
            <v>0</v>
          </cell>
        </row>
        <row r="6">
          <cell r="B6">
            <v>7.92</v>
          </cell>
        </row>
        <row r="7">
          <cell r="B7">
            <v>12.24</v>
          </cell>
        </row>
        <row r="8">
          <cell r="B8">
            <v>16.98</v>
          </cell>
        </row>
        <row r="9">
          <cell r="B9">
            <v>21.07</v>
          </cell>
        </row>
        <row r="10">
          <cell r="B10">
            <v>26.19</v>
          </cell>
        </row>
        <row r="11">
          <cell r="B11">
            <v>29.740000000000002</v>
          </cell>
        </row>
        <row r="12">
          <cell r="B12">
            <v>31.14</v>
          </cell>
        </row>
        <row r="13">
          <cell r="B13">
            <v>36.770000000000003</v>
          </cell>
        </row>
        <row r="14">
          <cell r="B14">
            <v>39.040000000000006</v>
          </cell>
        </row>
        <row r="15">
          <cell r="B15">
            <v>40.290000000000006</v>
          </cell>
        </row>
        <row r="16">
          <cell r="B16">
            <v>47.59</v>
          </cell>
        </row>
        <row r="17">
          <cell r="B17">
            <v>51.84</v>
          </cell>
        </row>
        <row r="18">
          <cell r="B18">
            <v>54.03</v>
          </cell>
        </row>
        <row r="19">
          <cell r="B19">
            <v>62.11</v>
          </cell>
        </row>
        <row r="20">
          <cell r="B20">
            <v>71.73</v>
          </cell>
        </row>
        <row r="21">
          <cell r="B21">
            <v>77.77000000000001</v>
          </cell>
        </row>
        <row r="22">
          <cell r="B22">
            <v>78.070000000000007</v>
          </cell>
        </row>
        <row r="23">
          <cell r="B23">
            <v>88.550000000000011</v>
          </cell>
        </row>
        <row r="24">
          <cell r="B24">
            <v>94.140000000000015</v>
          </cell>
        </row>
        <row r="25">
          <cell r="B25">
            <v>100.29000000000002</v>
          </cell>
        </row>
        <row r="26">
          <cell r="B26">
            <v>103.33000000000003</v>
          </cell>
        </row>
        <row r="27">
          <cell r="B27">
            <v>103.37000000000003</v>
          </cell>
        </row>
        <row r="28">
          <cell r="B28">
            <v>105.64000000000003</v>
          </cell>
        </row>
        <row r="29">
          <cell r="B29">
            <v>110.76000000000003</v>
          </cell>
        </row>
        <row r="30">
          <cell r="B30">
            <v>111.77000000000004</v>
          </cell>
        </row>
        <row r="31">
          <cell r="B31">
            <v>113.64000000000004</v>
          </cell>
        </row>
        <row r="32">
          <cell r="B32">
            <v>119.14000000000004</v>
          </cell>
        </row>
        <row r="33">
          <cell r="B33">
            <v>130.09000000000003</v>
          </cell>
        </row>
        <row r="34">
          <cell r="B34">
            <v>132.60000000000002</v>
          </cell>
        </row>
        <row r="35">
          <cell r="B35">
            <v>135.78000000000003</v>
          </cell>
        </row>
        <row r="36">
          <cell r="B36">
            <v>138.58000000000004</v>
          </cell>
        </row>
        <row r="37">
          <cell r="B37">
            <v>140.50000000000003</v>
          </cell>
        </row>
      </sheetData>
      <sheetData sheetId="17">
        <row r="45">
          <cell r="D45">
            <v>3.7769230769230782</v>
          </cell>
        </row>
        <row r="49">
          <cell r="B49">
            <v>3.4865116279069772</v>
          </cell>
        </row>
        <row r="52">
          <cell r="B52">
            <v>3.4625581395348832</v>
          </cell>
        </row>
        <row r="53">
          <cell r="F53">
            <v>3.1797872340425544</v>
          </cell>
        </row>
      </sheetData>
      <sheetData sheetId="18">
        <row r="5">
          <cell r="B5">
            <v>0</v>
          </cell>
        </row>
        <row r="6">
          <cell r="B6">
            <v>2.4500000000000002</v>
          </cell>
        </row>
        <row r="7">
          <cell r="B7">
            <v>6.11</v>
          </cell>
        </row>
        <row r="8">
          <cell r="B8">
            <v>8.32</v>
          </cell>
        </row>
        <row r="9">
          <cell r="B9">
            <v>10.41</v>
          </cell>
        </row>
        <row r="10">
          <cell r="B10">
            <v>14.15</v>
          </cell>
        </row>
        <row r="11">
          <cell r="B11">
            <v>16.14</v>
          </cell>
        </row>
        <row r="12">
          <cell r="B12">
            <v>19.39</v>
          </cell>
        </row>
        <row r="13">
          <cell r="B13">
            <v>24.23</v>
          </cell>
        </row>
        <row r="14">
          <cell r="B14">
            <v>25.67</v>
          </cell>
        </row>
        <row r="15">
          <cell r="B15">
            <v>28.270000000000003</v>
          </cell>
        </row>
        <row r="16">
          <cell r="B16">
            <v>28.320000000000004</v>
          </cell>
        </row>
        <row r="17">
          <cell r="B17">
            <v>34.85</v>
          </cell>
        </row>
        <row r="18">
          <cell r="B18">
            <v>35.71</v>
          </cell>
        </row>
        <row r="19">
          <cell r="B19">
            <v>40.96</v>
          </cell>
        </row>
        <row r="20">
          <cell r="B20">
            <v>42.97</v>
          </cell>
        </row>
        <row r="21">
          <cell r="B21">
            <v>44.37</v>
          </cell>
        </row>
        <row r="22">
          <cell r="B22">
            <v>46.26</v>
          </cell>
        </row>
        <row r="23">
          <cell r="B23">
            <v>55.3</v>
          </cell>
        </row>
        <row r="24">
          <cell r="B24">
            <v>61.03</v>
          </cell>
        </row>
        <row r="25">
          <cell r="B25">
            <v>61.11</v>
          </cell>
        </row>
        <row r="26">
          <cell r="B26">
            <v>67.680000000000007</v>
          </cell>
        </row>
        <row r="27">
          <cell r="B27">
            <v>70.09</v>
          </cell>
        </row>
        <row r="28">
          <cell r="B28">
            <v>83.29</v>
          </cell>
        </row>
        <row r="29">
          <cell r="B29">
            <v>85.600000000000009</v>
          </cell>
        </row>
        <row r="30">
          <cell r="B30">
            <v>89.51</v>
          </cell>
        </row>
        <row r="31">
          <cell r="B31">
            <v>90.240000000000009</v>
          </cell>
        </row>
        <row r="32">
          <cell r="B32">
            <v>93.18</v>
          </cell>
        </row>
        <row r="33">
          <cell r="B33">
            <v>101.09</v>
          </cell>
        </row>
        <row r="34">
          <cell r="B34">
            <v>105.42</v>
          </cell>
        </row>
        <row r="35">
          <cell r="B35">
            <v>114.33</v>
          </cell>
        </row>
        <row r="36">
          <cell r="B36">
            <v>115.51</v>
          </cell>
        </row>
        <row r="37">
          <cell r="B37">
            <v>126.57000000000001</v>
          </cell>
        </row>
        <row r="38">
          <cell r="B38">
            <v>129.20000000000002</v>
          </cell>
        </row>
        <row r="39">
          <cell r="B39">
            <v>130.39000000000001</v>
          </cell>
        </row>
        <row r="40">
          <cell r="B40">
            <v>131.26000000000002</v>
          </cell>
        </row>
        <row r="41">
          <cell r="B41">
            <v>132.05000000000001</v>
          </cell>
        </row>
        <row r="42">
          <cell r="B42">
            <v>132.52000000000001</v>
          </cell>
        </row>
        <row r="43">
          <cell r="B43">
            <v>136.05000000000001</v>
          </cell>
        </row>
        <row r="44">
          <cell r="B44">
            <v>136.63000000000002</v>
          </cell>
        </row>
        <row r="45">
          <cell r="B45">
            <v>141.77000000000001</v>
          </cell>
        </row>
        <row r="46">
          <cell r="B46">
            <v>145.49</v>
          </cell>
        </row>
        <row r="47">
          <cell r="B47">
            <v>146.20000000000002</v>
          </cell>
        </row>
        <row r="48">
          <cell r="B48">
            <v>149.92000000000002</v>
          </cell>
        </row>
      </sheetData>
      <sheetData sheetId="19">
        <row r="5">
          <cell r="B5">
            <v>0</v>
          </cell>
        </row>
        <row r="6">
          <cell r="B6">
            <v>4.9400000000000004</v>
          </cell>
        </row>
        <row r="7">
          <cell r="B7">
            <v>4.99</v>
          </cell>
        </row>
        <row r="8">
          <cell r="B8">
            <v>12.72</v>
          </cell>
        </row>
        <row r="9">
          <cell r="B9">
            <v>13.89</v>
          </cell>
        </row>
        <row r="10">
          <cell r="B10">
            <v>17.399999999999999</v>
          </cell>
        </row>
        <row r="11">
          <cell r="B11">
            <v>33.53</v>
          </cell>
        </row>
        <row r="12">
          <cell r="B12">
            <v>41.760000000000005</v>
          </cell>
        </row>
        <row r="13">
          <cell r="B13">
            <v>45.010000000000005</v>
          </cell>
        </row>
        <row r="14">
          <cell r="B14">
            <v>45.2</v>
          </cell>
        </row>
        <row r="15">
          <cell r="B15">
            <v>45.57</v>
          </cell>
        </row>
        <row r="16">
          <cell r="B16">
            <v>49.42</v>
          </cell>
        </row>
        <row r="17">
          <cell r="B17">
            <v>50.99</v>
          </cell>
        </row>
        <row r="18">
          <cell r="B18">
            <v>55.370000000000005</v>
          </cell>
        </row>
        <row r="19">
          <cell r="B19">
            <v>59.330000000000005</v>
          </cell>
        </row>
        <row r="20">
          <cell r="B20">
            <v>66.77000000000001</v>
          </cell>
        </row>
        <row r="21">
          <cell r="B21">
            <v>70.140000000000015</v>
          </cell>
        </row>
        <row r="22">
          <cell r="B22">
            <v>70.420000000000016</v>
          </cell>
        </row>
        <row r="23">
          <cell r="B23">
            <v>76.38000000000001</v>
          </cell>
        </row>
        <row r="24">
          <cell r="B24">
            <v>86.640000000000015</v>
          </cell>
        </row>
        <row r="25">
          <cell r="B25">
            <v>87.29000000000002</v>
          </cell>
        </row>
        <row r="26">
          <cell r="B26">
            <v>90.920000000000016</v>
          </cell>
        </row>
        <row r="27">
          <cell r="B27">
            <v>101.17000000000002</v>
          </cell>
        </row>
        <row r="28">
          <cell r="B28">
            <v>101.29000000000002</v>
          </cell>
        </row>
        <row r="29">
          <cell r="B29">
            <v>104.04000000000002</v>
          </cell>
        </row>
        <row r="30">
          <cell r="B30">
            <v>106.27000000000002</v>
          </cell>
        </row>
        <row r="31">
          <cell r="B31">
            <v>111.51000000000002</v>
          </cell>
        </row>
        <row r="32">
          <cell r="B32">
            <v>113.36000000000001</v>
          </cell>
        </row>
        <row r="33">
          <cell r="B33">
            <v>115.22000000000001</v>
          </cell>
        </row>
        <row r="34">
          <cell r="B34">
            <v>121.19000000000001</v>
          </cell>
        </row>
        <row r="35">
          <cell r="B35">
            <v>122.81000000000002</v>
          </cell>
        </row>
        <row r="36">
          <cell r="B36">
            <v>123.35000000000002</v>
          </cell>
        </row>
        <row r="37">
          <cell r="B37">
            <v>123.83000000000003</v>
          </cell>
        </row>
        <row r="38">
          <cell r="B38">
            <v>124.53000000000003</v>
          </cell>
        </row>
        <row r="39">
          <cell r="B39">
            <v>131.73000000000002</v>
          </cell>
        </row>
        <row r="40">
          <cell r="B40">
            <v>132.94000000000003</v>
          </cell>
        </row>
        <row r="41">
          <cell r="B41">
            <v>133.26000000000002</v>
          </cell>
        </row>
        <row r="42">
          <cell r="B42">
            <v>141.32000000000002</v>
          </cell>
        </row>
        <row r="43">
          <cell r="B43">
            <v>142.68000000000004</v>
          </cell>
        </row>
        <row r="44">
          <cell r="B44">
            <v>147.30000000000004</v>
          </cell>
        </row>
      </sheetData>
      <sheetData sheetId="20">
        <row r="5">
          <cell r="B5">
            <v>0</v>
          </cell>
        </row>
        <row r="6">
          <cell r="B6">
            <v>1.07</v>
          </cell>
        </row>
        <row r="7">
          <cell r="B7">
            <v>1.44</v>
          </cell>
        </row>
        <row r="8">
          <cell r="B8">
            <v>2.06</v>
          </cell>
        </row>
        <row r="9">
          <cell r="B9">
            <v>5.15</v>
          </cell>
        </row>
        <row r="10">
          <cell r="B10">
            <v>7.8000000000000007</v>
          </cell>
        </row>
        <row r="11">
          <cell r="B11">
            <v>12.36</v>
          </cell>
        </row>
        <row r="12">
          <cell r="B12">
            <v>17.649999999999999</v>
          </cell>
        </row>
        <row r="13">
          <cell r="B13">
            <v>18.41</v>
          </cell>
        </row>
        <row r="14">
          <cell r="B14">
            <v>18.670000000000002</v>
          </cell>
        </row>
        <row r="15">
          <cell r="B15">
            <v>22.26</v>
          </cell>
        </row>
        <row r="16">
          <cell r="B16">
            <v>23.98</v>
          </cell>
        </row>
        <row r="17">
          <cell r="B17">
            <v>39.25</v>
          </cell>
        </row>
        <row r="18">
          <cell r="B18">
            <v>39.619999999999997</v>
          </cell>
        </row>
        <row r="19">
          <cell r="B19">
            <v>39.97</v>
          </cell>
        </row>
        <row r="20">
          <cell r="B20">
            <v>56.28</v>
          </cell>
        </row>
        <row r="21">
          <cell r="B21">
            <v>66.92</v>
          </cell>
        </row>
        <row r="22">
          <cell r="B22">
            <v>69.14</v>
          </cell>
        </row>
        <row r="23">
          <cell r="B23">
            <v>72.59</v>
          </cell>
        </row>
        <row r="24">
          <cell r="B24">
            <v>73.17</v>
          </cell>
        </row>
        <row r="25">
          <cell r="B25">
            <v>76.290000000000006</v>
          </cell>
        </row>
        <row r="26">
          <cell r="B26">
            <v>82.330000000000013</v>
          </cell>
        </row>
        <row r="27">
          <cell r="B27">
            <v>90.010000000000019</v>
          </cell>
        </row>
        <row r="28">
          <cell r="B28">
            <v>90.210000000000022</v>
          </cell>
        </row>
        <row r="29">
          <cell r="B29">
            <v>94.04000000000002</v>
          </cell>
        </row>
        <row r="30">
          <cell r="B30">
            <v>95.160000000000025</v>
          </cell>
        </row>
        <row r="31">
          <cell r="B31">
            <v>97.070000000000022</v>
          </cell>
        </row>
        <row r="32">
          <cell r="B32">
            <v>102.57000000000002</v>
          </cell>
        </row>
        <row r="33">
          <cell r="B33">
            <v>103.33000000000003</v>
          </cell>
        </row>
        <row r="34">
          <cell r="B34">
            <v>112.03000000000003</v>
          </cell>
        </row>
        <row r="35">
          <cell r="B35">
            <v>112.34000000000003</v>
          </cell>
        </row>
        <row r="36">
          <cell r="B36">
            <v>115.45000000000003</v>
          </cell>
        </row>
        <row r="37">
          <cell r="B37">
            <v>116.99000000000004</v>
          </cell>
        </row>
        <row r="38">
          <cell r="B38">
            <v>118.38000000000004</v>
          </cell>
        </row>
        <row r="39">
          <cell r="B39">
            <v>126.63000000000004</v>
          </cell>
        </row>
        <row r="40">
          <cell r="B40">
            <v>127.62000000000003</v>
          </cell>
        </row>
        <row r="41">
          <cell r="B41">
            <v>128.68000000000004</v>
          </cell>
        </row>
        <row r="42">
          <cell r="B42">
            <v>130.46000000000004</v>
          </cell>
        </row>
        <row r="43">
          <cell r="B43">
            <v>134.14000000000004</v>
          </cell>
        </row>
        <row r="44">
          <cell r="B44">
            <v>134.31000000000003</v>
          </cell>
        </row>
        <row r="45">
          <cell r="B45">
            <v>135.74000000000004</v>
          </cell>
        </row>
        <row r="46">
          <cell r="B46">
            <v>141.74000000000004</v>
          </cell>
        </row>
        <row r="47">
          <cell r="B47">
            <v>145.01000000000005</v>
          </cell>
        </row>
        <row r="48">
          <cell r="B48">
            <v>145.06000000000006</v>
          </cell>
        </row>
        <row r="49">
          <cell r="B49">
            <v>145.43000000000006</v>
          </cell>
        </row>
        <row r="50">
          <cell r="B50">
            <v>147.97000000000006</v>
          </cell>
        </row>
        <row r="51">
          <cell r="B51">
            <v>149.23000000000005</v>
          </cell>
        </row>
        <row r="52">
          <cell r="B52">
            <v>149.45000000000005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y Size - All Days"/>
      <sheetName val="Party Size by day"/>
      <sheetName val="Parties Per Day"/>
      <sheetName val="Price Data"/>
      <sheetName val="Monday 1.10.22"/>
      <sheetName val="Monday 1.17.22"/>
      <sheetName val="Monday 1.24.22"/>
      <sheetName val="Tuesday 1.11.22"/>
      <sheetName val="Tuesday 1.18.22"/>
      <sheetName val="Tuesday 1.25.22"/>
      <sheetName val="Wednesday 1.12.22"/>
      <sheetName val="Wednesday 1.19.22"/>
      <sheetName val="Wednesday 1.26.22"/>
      <sheetName val="Thursday 1.13.22"/>
      <sheetName val="Thursday 1.20.22"/>
      <sheetName val="Thursday 1.27.22"/>
      <sheetName val="Friday 1.14.22"/>
      <sheetName val="Friday 1.21.22"/>
      <sheetName val="Friday 1.28.22"/>
    </sheetNames>
    <sheetDataSet>
      <sheetData sheetId="0"/>
      <sheetData sheetId="1"/>
      <sheetData sheetId="2"/>
      <sheetData sheetId="3"/>
      <sheetData sheetId="4">
        <row r="37">
          <cell r="A37">
            <v>33</v>
          </cell>
        </row>
      </sheetData>
      <sheetData sheetId="5">
        <row r="54">
          <cell r="A54">
            <v>50</v>
          </cell>
        </row>
      </sheetData>
      <sheetData sheetId="6">
        <row r="42">
          <cell r="A42">
            <v>38</v>
          </cell>
        </row>
      </sheetData>
      <sheetData sheetId="7">
        <row r="36">
          <cell r="A36">
            <v>32</v>
          </cell>
        </row>
      </sheetData>
      <sheetData sheetId="8">
        <row r="48">
          <cell r="A48">
            <v>44</v>
          </cell>
        </row>
      </sheetData>
      <sheetData sheetId="9">
        <row r="41">
          <cell r="A41">
            <v>37</v>
          </cell>
        </row>
      </sheetData>
      <sheetData sheetId="10">
        <row r="45">
          <cell r="A45">
            <v>41</v>
          </cell>
        </row>
      </sheetData>
      <sheetData sheetId="11">
        <row r="38">
          <cell r="A38">
            <v>34</v>
          </cell>
        </row>
      </sheetData>
      <sheetData sheetId="12">
        <row r="58">
          <cell r="A58">
            <v>54</v>
          </cell>
        </row>
      </sheetData>
      <sheetData sheetId="13">
        <row r="33">
          <cell r="A33">
            <v>29</v>
          </cell>
        </row>
      </sheetData>
      <sheetData sheetId="14">
        <row r="38">
          <cell r="A38">
            <v>34</v>
          </cell>
        </row>
      </sheetData>
      <sheetData sheetId="15">
        <row r="37">
          <cell r="A37">
            <v>33</v>
          </cell>
        </row>
      </sheetData>
      <sheetData sheetId="16">
        <row r="48">
          <cell r="A48">
            <v>44</v>
          </cell>
        </row>
      </sheetData>
      <sheetData sheetId="17">
        <row r="44">
          <cell r="A44">
            <v>40</v>
          </cell>
        </row>
      </sheetData>
      <sheetData sheetId="18">
        <row r="52">
          <cell r="A52">
            <v>48</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mnscu.sharepoint.com/teams/METRO-Math430Spring2022-Team-TeamCMT/Shared%20Documents/Team%20CMT/Swede%20Hollow%20-%20Party%20Size%20&amp;%20Price%20data%20.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oy Rodriguez" refreshedDate="44620.179906018515" createdVersion="7" refreshedVersion="7" minRefreshableVersion="3" recordCount="60" xr:uid="{BB8D5A6C-C9B8-4A2E-9F6B-8D9E1FAA2D7B}">
  <cacheSource type="worksheet">
    <worksheetSource ref="W29:Z89" sheet="Party Size - All Days" r:id="rId2"/>
  </cacheSource>
  <cacheFields count="5">
    <cacheField name="Day" numFmtId="49">
      <sharedItems containsSemiMixedTypes="0" containsString="0" containsNumber="1" containsInteger="1" minValue="1" maxValue="15" count="15">
        <n v="1"/>
        <n v="2"/>
        <n v="3"/>
        <n v="4"/>
        <n v="5"/>
        <n v="6"/>
        <n v="7"/>
        <n v="8"/>
        <n v="9"/>
        <n v="10"/>
        <n v="11"/>
        <n v="12"/>
        <n v="13"/>
        <n v="14"/>
        <n v="15"/>
      </sharedItems>
    </cacheField>
    <cacheField name="Party Size" numFmtId="49">
      <sharedItems containsSemiMixedTypes="0" containsString="0" containsNumber="1" containsInteger="1" minValue="1" maxValue="4" count="4">
        <n v="1"/>
        <n v="2"/>
        <n v="3"/>
        <n v="4"/>
      </sharedItems>
    </cacheField>
    <cacheField name="Count" numFmtId="0">
      <sharedItems containsSemiMixedTypes="0" containsString="0" containsNumber="1" containsInteger="1" minValue="0" maxValue="24"/>
    </cacheField>
    <cacheField name="%" numFmtId="2">
      <sharedItems containsSemiMixedTypes="0" containsString="0" containsNumber="1" minValue="0" maxValue="0.54545454545454541"/>
    </cacheField>
    <cacheField name="Parties" numFmtId="0">
      <sharedItems containsSemiMixedTypes="0" containsString="0" containsNumber="1" containsInteger="1" minValue="29" maxValue="5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n v="10"/>
    <n v="0.30303030303030304"/>
    <n v="33"/>
  </r>
  <r>
    <x v="0"/>
    <x v="1"/>
    <n v="9"/>
    <n v="0.27272727272727271"/>
    <n v="33"/>
  </r>
  <r>
    <x v="0"/>
    <x v="2"/>
    <n v="11"/>
    <n v="0.33333333333333331"/>
    <n v="33"/>
  </r>
  <r>
    <x v="0"/>
    <x v="3"/>
    <n v="3"/>
    <n v="9.0909090909090912E-2"/>
    <n v="33"/>
  </r>
  <r>
    <x v="1"/>
    <x v="0"/>
    <n v="17"/>
    <n v="0.53125"/>
    <n v="32"/>
  </r>
  <r>
    <x v="1"/>
    <x v="1"/>
    <n v="6"/>
    <n v="0.1875"/>
    <n v="32"/>
  </r>
  <r>
    <x v="1"/>
    <x v="2"/>
    <n v="6"/>
    <n v="0.1875"/>
    <n v="32"/>
  </r>
  <r>
    <x v="1"/>
    <x v="3"/>
    <n v="3"/>
    <n v="9.375E-2"/>
    <n v="32"/>
  </r>
  <r>
    <x v="2"/>
    <x v="0"/>
    <n v="7"/>
    <n v="0.17073170731707318"/>
    <n v="41"/>
  </r>
  <r>
    <x v="2"/>
    <x v="1"/>
    <n v="17"/>
    <n v="0.41463414634146339"/>
    <n v="41"/>
  </r>
  <r>
    <x v="2"/>
    <x v="2"/>
    <n v="13"/>
    <n v="0.31707317073170732"/>
    <n v="41"/>
  </r>
  <r>
    <x v="2"/>
    <x v="3"/>
    <n v="4"/>
    <n v="9.7560975609756101E-2"/>
    <n v="41"/>
  </r>
  <r>
    <x v="3"/>
    <x v="0"/>
    <n v="6"/>
    <n v="0.20689655172413793"/>
    <n v="29"/>
  </r>
  <r>
    <x v="3"/>
    <x v="1"/>
    <n v="15"/>
    <n v="0.51724137931034486"/>
    <n v="29"/>
  </r>
  <r>
    <x v="3"/>
    <x v="2"/>
    <n v="6"/>
    <n v="0.20689655172413793"/>
    <n v="29"/>
  </r>
  <r>
    <x v="3"/>
    <x v="3"/>
    <n v="2"/>
    <n v="6.8965517241379309E-2"/>
    <n v="29"/>
  </r>
  <r>
    <x v="4"/>
    <x v="0"/>
    <n v="9"/>
    <n v="0.20454545454545456"/>
    <n v="44"/>
  </r>
  <r>
    <x v="4"/>
    <x v="1"/>
    <n v="24"/>
    <n v="0.54545454545454541"/>
    <n v="44"/>
  </r>
  <r>
    <x v="4"/>
    <x v="2"/>
    <n v="6"/>
    <n v="0.13636363636363635"/>
    <n v="44"/>
  </r>
  <r>
    <x v="4"/>
    <x v="3"/>
    <n v="5"/>
    <n v="0.11363636363636363"/>
    <n v="44"/>
  </r>
  <r>
    <x v="5"/>
    <x v="0"/>
    <n v="14"/>
    <n v="0.28000000000000003"/>
    <n v="50"/>
  </r>
  <r>
    <x v="5"/>
    <x v="1"/>
    <n v="20"/>
    <n v="0.4"/>
    <n v="50"/>
  </r>
  <r>
    <x v="5"/>
    <x v="2"/>
    <n v="12"/>
    <n v="0.24"/>
    <n v="50"/>
  </r>
  <r>
    <x v="5"/>
    <x v="3"/>
    <n v="4"/>
    <n v="0.08"/>
    <n v="50"/>
  </r>
  <r>
    <x v="6"/>
    <x v="0"/>
    <n v="14"/>
    <n v="0.31818181818181818"/>
    <n v="44"/>
  </r>
  <r>
    <x v="6"/>
    <x v="1"/>
    <n v="16"/>
    <n v="0.36363636363636365"/>
    <n v="44"/>
  </r>
  <r>
    <x v="6"/>
    <x v="2"/>
    <n v="9"/>
    <n v="0.20454545454545456"/>
    <n v="44"/>
  </r>
  <r>
    <x v="6"/>
    <x v="3"/>
    <n v="5"/>
    <n v="0.11363636363636363"/>
    <n v="44"/>
  </r>
  <r>
    <x v="7"/>
    <x v="0"/>
    <n v="12"/>
    <n v="0.35294117647058826"/>
    <n v="34"/>
  </r>
  <r>
    <x v="7"/>
    <x v="1"/>
    <n v="11"/>
    <n v="0.3235294117647059"/>
    <n v="34"/>
  </r>
  <r>
    <x v="7"/>
    <x v="2"/>
    <n v="11"/>
    <n v="0.3235294117647059"/>
    <n v="34"/>
  </r>
  <r>
    <x v="7"/>
    <x v="3"/>
    <n v="0"/>
    <n v="0"/>
    <n v="34"/>
  </r>
  <r>
    <x v="8"/>
    <x v="0"/>
    <n v="12"/>
    <n v="0.35294117647058826"/>
    <n v="34"/>
  </r>
  <r>
    <x v="8"/>
    <x v="1"/>
    <n v="11"/>
    <n v="0.3235294117647059"/>
    <n v="34"/>
  </r>
  <r>
    <x v="8"/>
    <x v="2"/>
    <n v="9"/>
    <n v="0.26470588235294118"/>
    <n v="34"/>
  </r>
  <r>
    <x v="8"/>
    <x v="3"/>
    <n v="2"/>
    <n v="5.8823529411764705E-2"/>
    <n v="34"/>
  </r>
  <r>
    <x v="9"/>
    <x v="0"/>
    <n v="11"/>
    <n v="0.27500000000000002"/>
    <n v="40"/>
  </r>
  <r>
    <x v="9"/>
    <x v="1"/>
    <n v="19"/>
    <n v="0.47499999999999998"/>
    <n v="40"/>
  </r>
  <r>
    <x v="9"/>
    <x v="2"/>
    <n v="7"/>
    <n v="0.17499999999999999"/>
    <n v="40"/>
  </r>
  <r>
    <x v="9"/>
    <x v="3"/>
    <n v="3"/>
    <n v="7.4999999999999997E-2"/>
    <n v="40"/>
  </r>
  <r>
    <x v="10"/>
    <x v="0"/>
    <n v="14"/>
    <n v="0.36842105263157893"/>
    <n v="38"/>
  </r>
  <r>
    <x v="10"/>
    <x v="1"/>
    <n v="16"/>
    <n v="0.42105263157894735"/>
    <n v="38"/>
  </r>
  <r>
    <x v="10"/>
    <x v="2"/>
    <n v="4"/>
    <n v="0.10526315789473684"/>
    <n v="38"/>
  </r>
  <r>
    <x v="10"/>
    <x v="3"/>
    <n v="4"/>
    <n v="0.10526315789473684"/>
    <n v="38"/>
  </r>
  <r>
    <x v="11"/>
    <x v="0"/>
    <n v="10"/>
    <n v="0.27027027027027029"/>
    <n v="37"/>
  </r>
  <r>
    <x v="11"/>
    <x v="1"/>
    <n v="17"/>
    <n v="0.45945945945945948"/>
    <n v="37"/>
  </r>
  <r>
    <x v="11"/>
    <x v="2"/>
    <n v="8"/>
    <n v="0.21621621621621623"/>
    <n v="37"/>
  </r>
  <r>
    <x v="11"/>
    <x v="3"/>
    <n v="2"/>
    <n v="5.4054054054054057E-2"/>
    <n v="37"/>
  </r>
  <r>
    <x v="12"/>
    <x v="0"/>
    <n v="20"/>
    <n v="0.37037037037037035"/>
    <n v="54"/>
  </r>
  <r>
    <x v="12"/>
    <x v="1"/>
    <n v="18"/>
    <n v="0.33333333333333331"/>
    <n v="54"/>
  </r>
  <r>
    <x v="12"/>
    <x v="2"/>
    <n v="13"/>
    <n v="0.24074074074074073"/>
    <n v="54"/>
  </r>
  <r>
    <x v="12"/>
    <x v="3"/>
    <n v="3"/>
    <n v="5.5555555555555552E-2"/>
    <n v="54"/>
  </r>
  <r>
    <x v="13"/>
    <x v="0"/>
    <n v="10"/>
    <n v="0.30303030303030304"/>
    <n v="33"/>
  </r>
  <r>
    <x v="13"/>
    <x v="1"/>
    <n v="13"/>
    <n v="0.39393939393939392"/>
    <n v="33"/>
  </r>
  <r>
    <x v="13"/>
    <x v="2"/>
    <n v="9"/>
    <n v="0.27272727272727271"/>
    <n v="33"/>
  </r>
  <r>
    <x v="13"/>
    <x v="3"/>
    <n v="1"/>
    <n v="3.0303030303030304E-2"/>
    <n v="33"/>
  </r>
  <r>
    <x v="14"/>
    <x v="0"/>
    <n v="15"/>
    <n v="0.3125"/>
    <n v="48"/>
  </r>
  <r>
    <x v="14"/>
    <x v="1"/>
    <n v="20"/>
    <n v="0.41666666666666669"/>
    <n v="48"/>
  </r>
  <r>
    <x v="14"/>
    <x v="2"/>
    <n v="8"/>
    <n v="0.16666666666666666"/>
    <n v="48"/>
  </r>
  <r>
    <x v="14"/>
    <x v="3"/>
    <n v="5"/>
    <n v="0.10416666666666667"/>
    <n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BA35FA-59C9-407F-AF06-1BCEBCE24262}"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6">
  <location ref="A3:E19" firstHeaderRow="1" firstDataRow="2" firstDataCol="1"/>
  <pivotFields count="5">
    <pivotField axis="axisRow" compact="0" numFmtId="49" outline="0" showAll="0" defaultSubtotal="0">
      <items count="15">
        <item x="0"/>
        <item x="1"/>
        <item x="2"/>
        <item x="3"/>
        <item x="4"/>
        <item x="5"/>
        <item x="6"/>
        <item x="7"/>
        <item x="8"/>
        <item x="9"/>
        <item x="10"/>
        <item x="11"/>
        <item x="12"/>
        <item x="13"/>
        <item x="14"/>
      </items>
      <extLst>
        <ext xmlns:x14="http://schemas.microsoft.com/office/spreadsheetml/2009/9/main" uri="{2946ED86-A175-432a-8AC1-64E0C546D7DE}">
          <x14:pivotField fillDownLabels="1"/>
        </ext>
      </extLst>
    </pivotField>
    <pivotField axis="axisCol" compact="0" numFmtId="49" outline="0" showAll="0" defaultSubtotal="0">
      <items count="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0"/>
  </rowFields>
  <rowItems count="15">
    <i>
      <x/>
    </i>
    <i>
      <x v="1"/>
    </i>
    <i>
      <x v="2"/>
    </i>
    <i>
      <x v="3"/>
    </i>
    <i>
      <x v="4"/>
    </i>
    <i>
      <x v="5"/>
    </i>
    <i>
      <x v="6"/>
    </i>
    <i>
      <x v="7"/>
    </i>
    <i>
      <x v="8"/>
    </i>
    <i>
      <x v="9"/>
    </i>
    <i>
      <x v="10"/>
    </i>
    <i>
      <x v="11"/>
    </i>
    <i>
      <x v="12"/>
    </i>
    <i>
      <x v="13"/>
    </i>
    <i>
      <x v="14"/>
    </i>
  </rowItems>
  <colFields count="1">
    <field x="1"/>
  </colFields>
  <colItems count="4">
    <i>
      <x/>
    </i>
    <i>
      <x v="1"/>
    </i>
    <i>
      <x v="2"/>
    </i>
    <i>
      <x v="3"/>
    </i>
  </colItems>
  <dataFields count="1">
    <dataField name="Sum of %" fld="3" baseField="0" baseItem="0" numFmtId="2"/>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0C4D-B757-4C5E-8C2C-5C539FEE5BE2}">
  <sheetPr codeName="Sheet1">
    <tabColor theme="7"/>
  </sheetPr>
  <dimension ref="A1:M20"/>
  <sheetViews>
    <sheetView tabSelected="1" workbookViewId="0">
      <selection activeCell="G12" sqref="G12"/>
    </sheetView>
  </sheetViews>
  <sheetFormatPr defaultRowHeight="15" x14ac:dyDescent="0.25"/>
  <cols>
    <col min="1" max="1" width="22.28515625" bestFit="1" customWidth="1"/>
    <col min="2" max="2" width="35.28515625" bestFit="1" customWidth="1"/>
    <col min="3" max="3" width="19.28515625" bestFit="1" customWidth="1"/>
  </cols>
  <sheetData>
    <row r="1" spans="1:13" s="183" customFormat="1" ht="144" customHeight="1" x14ac:dyDescent="0.25"/>
    <row r="2" spans="1:13" x14ac:dyDescent="0.25">
      <c r="B2" t="s">
        <v>0</v>
      </c>
      <c r="C2" t="s">
        <v>1</v>
      </c>
      <c r="D2" s="11"/>
    </row>
    <row r="3" spans="1:13" x14ac:dyDescent="0.25">
      <c r="A3" s="77" t="s">
        <v>2</v>
      </c>
      <c r="B3" s="121" t="s">
        <v>3</v>
      </c>
      <c r="C3" s="118" t="s">
        <v>4</v>
      </c>
      <c r="D3" s="11"/>
      <c r="E3" s="12"/>
    </row>
    <row r="4" spans="1:13" x14ac:dyDescent="0.25">
      <c r="B4" s="107"/>
      <c r="C4" s="119" t="s">
        <v>5</v>
      </c>
    </row>
    <row r="5" spans="1:13" x14ac:dyDescent="0.25">
      <c r="B5" s="107"/>
      <c r="C5" s="119" t="s">
        <v>6</v>
      </c>
    </row>
    <row r="6" spans="1:13" x14ac:dyDescent="0.25">
      <c r="B6" s="107"/>
      <c r="C6" s="119" t="s">
        <v>7</v>
      </c>
    </row>
    <row r="7" spans="1:13" x14ac:dyDescent="0.25">
      <c r="B7" s="107"/>
      <c r="C7" s="119" t="s">
        <v>8</v>
      </c>
      <c r="M7" s="13"/>
    </row>
    <row r="8" spans="1:13" x14ac:dyDescent="0.25">
      <c r="B8" s="107"/>
    </row>
    <row r="9" spans="1:13" x14ac:dyDescent="0.25">
      <c r="A9" s="80" t="s">
        <v>9</v>
      </c>
      <c r="B9" s="122" t="s">
        <v>10</v>
      </c>
      <c r="C9" s="119" t="s">
        <v>11</v>
      </c>
    </row>
    <row r="10" spans="1:13" x14ac:dyDescent="0.25">
      <c r="A10" s="80"/>
      <c r="B10" s="122"/>
      <c r="C10" s="119" t="s">
        <v>12</v>
      </c>
    </row>
    <row r="11" spans="1:13" x14ac:dyDescent="0.25">
      <c r="B11" s="107"/>
    </row>
    <row r="12" spans="1:13" x14ac:dyDescent="0.25">
      <c r="A12" s="78" t="s">
        <v>13</v>
      </c>
      <c r="B12" s="123" t="s">
        <v>14</v>
      </c>
      <c r="C12" s="120" t="s">
        <v>15</v>
      </c>
    </row>
    <row r="13" spans="1:13" x14ac:dyDescent="0.25">
      <c r="B13" s="107"/>
    </row>
    <row r="14" spans="1:13" x14ac:dyDescent="0.25">
      <c r="A14" t="s">
        <v>16</v>
      </c>
      <c r="B14" s="122" t="s">
        <v>17</v>
      </c>
    </row>
    <row r="15" spans="1:13" x14ac:dyDescent="0.25">
      <c r="B15" s="107"/>
    </row>
    <row r="16" spans="1:13" x14ac:dyDescent="0.25">
      <c r="A16" s="79" t="s">
        <v>18</v>
      </c>
      <c r="B16" s="122" t="s">
        <v>19</v>
      </c>
      <c r="C16" s="119" t="s">
        <v>20</v>
      </c>
    </row>
    <row r="17" spans="1:2" x14ac:dyDescent="0.25">
      <c r="B17" s="107"/>
    </row>
    <row r="18" spans="1:2" x14ac:dyDescent="0.25">
      <c r="A18" t="s">
        <v>21</v>
      </c>
      <c r="B18" s="122" t="s">
        <v>22</v>
      </c>
    </row>
    <row r="20" spans="1:2" x14ac:dyDescent="0.25">
      <c r="A20" s="77" t="s">
        <v>23</v>
      </c>
      <c r="B20" s="12" t="s">
        <v>24</v>
      </c>
    </row>
  </sheetData>
  <mergeCells count="1">
    <mergeCell ref="A1:XFD1"/>
  </mergeCells>
  <hyperlinks>
    <hyperlink ref="C3" location="'Monday Arrivals'!A1" display="'Monday Arrivals'!A1" xr:uid="{3D1F5129-4816-4532-B75E-779DB86BC236}"/>
    <hyperlink ref="C4" location="'Tuesday Arrivals'!A1" display="Tuesday Arrivals" xr:uid="{4E959FB5-5AAF-4D0C-B54E-5FA608D2AA53}"/>
    <hyperlink ref="C5" location="'Wednesday Arrivals'!A1" display="'Wednesday Arrivals'" xr:uid="{3B0148C4-1F60-4A80-91CD-C4A55FCF479E}"/>
    <hyperlink ref="C6" location="'Thursday Arrivals'!A1" display="'Thursday Arrivals'" xr:uid="{9F777191-FA2E-43E1-A571-469F9FEEF4BD}"/>
    <hyperlink ref="C7" location="'Friday Arrivals'!A1" display="'Friday Arrivals'" xr:uid="{D9C4F4F7-EC8A-4F1E-B446-A8425D2F1E08}"/>
    <hyperlink ref="B3" location="'Arrivals Compiled'!A1" display="'Arrivals Compiled'" xr:uid="{5CB34FB7-331D-4D4F-8FE9-061A6873F161}"/>
    <hyperlink ref="B9" location="'Party Size by day'!A1" display="'Party Size by day'!A1" xr:uid="{DBC06C94-A49B-442E-A155-6B273F7D0EA2}"/>
    <hyperlink ref="C9" location="'Party Size - All Days'!A1" display="'Party Size - All Days'!A1" xr:uid="{980C93DF-246B-48D0-839D-79D818AEC660}"/>
    <hyperlink ref="C12" location="Correlations!A1" display="Correlations!A1" xr:uid="{E6AFA4BC-FE82-4E73-9F26-31E8F26BB364}"/>
    <hyperlink ref="B12" location="Frequencies!A1" display="Frequencies!A1" xr:uid="{39B378E8-250F-4FF5-AC72-46986BE5858B}"/>
    <hyperlink ref="C16" location="'Order Data Sorted'!A1" display="'Order Data Sorted'!A1" xr:uid="{5F37E40B-BF7A-498A-A5D6-95FD58FA94CC}"/>
    <hyperlink ref="B16" location="'Order Data Distribution'!A1" display="'Order Data Distribution'!A1" xr:uid="{10CBE604-9C9E-4554-84C2-2302A243260F}"/>
    <hyperlink ref="B14" location="'Order types'!A1" display="'Order types'!A1" xr:uid="{46C46C58-249A-4255-A4B2-75506021BB9F}"/>
    <hyperlink ref="B18" location="'Price Data'!A1" display="'Price Data'" xr:uid="{8C3026EF-EC49-44BE-BCF8-DFB564374E7B}"/>
    <hyperlink ref="C10" location="'Parties Per Day'!A1" display="'Parties Per Day'!A1" xr:uid="{62BA1C0B-54DE-475F-9736-1DD6240DF73A}"/>
    <hyperlink ref="B20" location="'Model Comparison and Validation'!A1" display="'Model Comparison and Validation'!A1" xr:uid="{41603142-841B-4885-8930-462E4C77836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78C9-EF1C-4228-8080-1EC7B2A78CC7}">
  <sheetPr codeName="Sheet2">
    <tabColor theme="1" tint="0.499984740745262"/>
  </sheetPr>
  <dimension ref="A1:V29"/>
  <sheetViews>
    <sheetView workbookViewId="0"/>
  </sheetViews>
  <sheetFormatPr defaultRowHeight="15.75" x14ac:dyDescent="0.25"/>
  <cols>
    <col min="1" max="1" width="33.28515625" style="1" customWidth="1"/>
    <col min="2" max="2" width="14.42578125" style="1" customWidth="1"/>
    <col min="3" max="3" width="13.85546875" style="1" customWidth="1"/>
    <col min="4" max="4" width="14.7109375" style="1" customWidth="1"/>
    <col min="5" max="5" width="14.5703125" style="1" customWidth="1"/>
    <col min="6" max="6" width="9.140625" style="1"/>
    <col min="7" max="7" width="20.28515625" style="1" customWidth="1"/>
    <col min="8" max="9" width="9.140625" style="1"/>
    <col min="10" max="10" width="12.140625" style="1" bestFit="1" customWidth="1"/>
    <col min="11" max="11" width="7.7109375" style="1" customWidth="1"/>
    <col min="12" max="12" width="7.5703125" style="1" customWidth="1"/>
    <col min="13" max="13" width="11" style="1" customWidth="1"/>
    <col min="14" max="16384" width="9.140625" style="1"/>
  </cols>
  <sheetData>
    <row r="1" spans="1:22" x14ac:dyDescent="0.25">
      <c r="A1" s="3" t="s">
        <v>25</v>
      </c>
      <c r="B1" s="3" t="s">
        <v>26</v>
      </c>
      <c r="C1" s="3" t="s">
        <v>27</v>
      </c>
      <c r="D1" s="3" t="s">
        <v>28</v>
      </c>
      <c r="E1" s="3" t="s">
        <v>29</v>
      </c>
      <c r="F1" s="3" t="s">
        <v>30</v>
      </c>
      <c r="V1" s="117" t="s">
        <v>31</v>
      </c>
    </row>
    <row r="2" spans="1:22" x14ac:dyDescent="0.25">
      <c r="A2" s="3" t="s">
        <v>32</v>
      </c>
      <c r="B2" s="3">
        <f>'Monday Arrivals'!B38</f>
        <v>4.6071874999999993</v>
      </c>
      <c r="C2" s="3">
        <f>'Tuesday Arrivals'!B37</f>
        <v>4.8296774193548391</v>
      </c>
      <c r="D2" s="3">
        <f>'[1]Wednesday Arrivals'!B46</f>
        <v>3.6834999999999996</v>
      </c>
      <c r="E2" s="3">
        <f>'Thursday Arrivals'!B34</f>
        <v>5.1603571428571433</v>
      </c>
      <c r="F2" s="3">
        <f>'[1]Friday Arrivals'!B49</f>
        <v>3.4865116279069772</v>
      </c>
    </row>
    <row r="3" spans="1:22" x14ac:dyDescent="0.25">
      <c r="A3" s="3" t="s">
        <v>33</v>
      </c>
      <c r="B3" s="3">
        <f>'Monday Arrivals'!D55</f>
        <v>2.9659183673469385</v>
      </c>
      <c r="C3" s="3">
        <f>'Tuesday Arrivals'!D49</f>
        <v>3.4704651162790694</v>
      </c>
      <c r="D3" s="3">
        <f>'[1]Wednesday Arrivals'!D39</f>
        <v>4.5009090909090901</v>
      </c>
      <c r="E3" s="3">
        <f>'Thursday Arrivals'!D39</f>
        <v>4.416363636363636</v>
      </c>
      <c r="F3" s="3">
        <f>'[1]Friday Arrivals'!D45</f>
        <v>3.7769230769230782</v>
      </c>
    </row>
    <row r="4" spans="1:22" x14ac:dyDescent="0.25">
      <c r="A4" s="3" t="s">
        <v>34</v>
      </c>
      <c r="B4" s="3">
        <f>'Monday Arrivals'!F43</f>
        <v>3.6864864864864866</v>
      </c>
      <c r="C4" s="3">
        <f>'Tuesday Arrivals'!F42</f>
        <v>4.1441666666666643</v>
      </c>
      <c r="D4" s="3">
        <f>'[1]Wednesday Arrivals'!F59</f>
        <v>2.864150943396226</v>
      </c>
      <c r="E4" s="3">
        <f>'Thursday Arrivals'!F38</f>
        <v>4.3906250000000009</v>
      </c>
      <c r="F4" s="3">
        <f>'[1]Friday Arrivals'!F53</f>
        <v>3.1797872340425544</v>
      </c>
    </row>
    <row r="5" spans="1:22" x14ac:dyDescent="0.25">
      <c r="A5" s="4" t="s">
        <v>35</v>
      </c>
      <c r="B5" s="4">
        <f>'Monday Arrivals'!B57</f>
        <v>3.6369491525423725</v>
      </c>
      <c r="C5" s="4">
        <f>'Tuesday Arrivals'!B51</f>
        <v>4.0740000000000007</v>
      </c>
      <c r="D5" s="4">
        <f>'[1]Wednesday Arrivals'!B48</f>
        <v>3.5529365079365061</v>
      </c>
      <c r="E5" s="4">
        <f>'Thursday Arrivals'!B41</f>
        <v>4.6315053763440863</v>
      </c>
      <c r="F5" s="5">
        <f>'[1]Friday Arrivals'!B52</f>
        <v>3.4625581395348832</v>
      </c>
      <c r="G5" s="6" t="s">
        <v>36</v>
      </c>
      <c r="H5" s="6">
        <f>AVERAGE(B5:F5)</f>
        <v>3.8715898352715699</v>
      </c>
      <c r="J5" s="185" t="s">
        <v>37</v>
      </c>
      <c r="K5" s="185"/>
      <c r="L5" s="185"/>
      <c r="M5" s="185"/>
    </row>
    <row r="6" spans="1:22" x14ac:dyDescent="0.25">
      <c r="J6" s="186" t="s">
        <v>38</v>
      </c>
      <c r="K6" s="188" t="s">
        <v>39</v>
      </c>
      <c r="L6" s="191" t="s">
        <v>40</v>
      </c>
      <c r="M6" s="188" t="s">
        <v>41</v>
      </c>
    </row>
    <row r="7" spans="1:22" x14ac:dyDescent="0.25">
      <c r="J7" s="185"/>
      <c r="K7" s="189"/>
      <c r="L7" s="192"/>
      <c r="M7" s="189"/>
    </row>
    <row r="8" spans="1:22" x14ac:dyDescent="0.25">
      <c r="J8" s="187"/>
      <c r="K8" s="190"/>
      <c r="L8" s="193"/>
      <c r="M8" s="190"/>
    </row>
    <row r="9" spans="1:22" x14ac:dyDescent="0.25">
      <c r="J9" s="136" t="s">
        <v>26</v>
      </c>
      <c r="K9" s="167">
        <f>1/B5</f>
        <v>0.27495572746761116</v>
      </c>
      <c r="L9" s="168">
        <f>B28/30</f>
        <v>0.2688888888888889</v>
      </c>
      <c r="M9" s="167">
        <f>K9-L9</f>
        <v>6.0668385787222556E-3</v>
      </c>
    </row>
    <row r="10" spans="1:22" x14ac:dyDescent="0.25">
      <c r="A10" s="184" t="s">
        <v>42</v>
      </c>
      <c r="B10" s="184"/>
      <c r="C10" s="184"/>
      <c r="D10" s="184"/>
      <c r="E10" s="184"/>
      <c r="F10" s="184"/>
      <c r="J10" s="136" t="s">
        <v>27</v>
      </c>
      <c r="K10" s="167">
        <f>1/C5</f>
        <v>0.24545900834560624</v>
      </c>
      <c r="L10" s="168">
        <f>C28/30</f>
        <v>0.25111111111111112</v>
      </c>
      <c r="M10" s="167">
        <f>K10-L10</f>
        <v>-5.6521027655048739E-3</v>
      </c>
    </row>
    <row r="11" spans="1:22" x14ac:dyDescent="0.25">
      <c r="A11" s="83" t="s">
        <v>43</v>
      </c>
      <c r="B11" s="7" t="s">
        <v>26</v>
      </c>
      <c r="C11" s="7" t="s">
        <v>27</v>
      </c>
      <c r="D11" s="7" t="s">
        <v>28</v>
      </c>
      <c r="E11" s="7" t="s">
        <v>29</v>
      </c>
      <c r="F11" s="7" t="s">
        <v>30</v>
      </c>
      <c r="J11" s="136" t="s">
        <v>28</v>
      </c>
      <c r="K11" s="167">
        <f>1/D5</f>
        <v>0.28145732347488123</v>
      </c>
      <c r="L11" s="168">
        <f>D28/30</f>
        <v>0.28666666666666668</v>
      </c>
      <c r="M11" s="167">
        <f>K11-L11</f>
        <v>-5.2093431917854538E-3</v>
      </c>
    </row>
    <row r="12" spans="1:22" x14ac:dyDescent="0.25">
      <c r="A12" s="83" t="s">
        <v>44</v>
      </c>
      <c r="B12" s="8">
        <v>11</v>
      </c>
      <c r="C12" s="8">
        <v>6</v>
      </c>
      <c r="D12" s="8">
        <v>7</v>
      </c>
      <c r="E12" s="8">
        <v>5</v>
      </c>
      <c r="F12" s="8">
        <v>12</v>
      </c>
      <c r="J12" s="136" t="s">
        <v>29</v>
      </c>
      <c r="K12" s="167">
        <f>1/E5</f>
        <v>0.21591252060455504</v>
      </c>
      <c r="L12" s="168">
        <f>E28/30</f>
        <v>0.21333333333333335</v>
      </c>
      <c r="M12" s="167">
        <f>K12-L12</f>
        <v>2.5791872712216946E-3</v>
      </c>
    </row>
    <row r="13" spans="1:22" x14ac:dyDescent="0.25">
      <c r="A13" s="83" t="s">
        <v>45</v>
      </c>
      <c r="B13" s="8">
        <v>6</v>
      </c>
      <c r="C13" s="8">
        <v>3</v>
      </c>
      <c r="D13" s="8">
        <v>12</v>
      </c>
      <c r="E13" s="8">
        <v>5</v>
      </c>
      <c r="F13" s="8">
        <v>7</v>
      </c>
      <c r="J13" s="136" t="s">
        <v>30</v>
      </c>
      <c r="K13" s="167">
        <f>1/F5</f>
        <v>0.28880381489690382</v>
      </c>
      <c r="L13" s="168">
        <f>F28/30</f>
        <v>0.29333333333333333</v>
      </c>
      <c r="M13" s="167">
        <f>K13-L13</f>
        <v>-4.5295184364295138E-3</v>
      </c>
    </row>
    <row r="14" spans="1:22" x14ac:dyDescent="0.25">
      <c r="A14" s="83" t="s">
        <v>46</v>
      </c>
      <c r="B14" s="8">
        <v>5</v>
      </c>
      <c r="C14" s="8">
        <v>9</v>
      </c>
      <c r="D14" s="8">
        <v>6</v>
      </c>
      <c r="E14" s="8">
        <v>7</v>
      </c>
      <c r="F14" s="8">
        <v>7</v>
      </c>
      <c r="J14" s="166" t="s">
        <v>47</v>
      </c>
      <c r="K14" s="167">
        <f>AVERAGE(K9:K13)</f>
        <v>0.26131767895791153</v>
      </c>
      <c r="L14" s="169">
        <f>AVERAGE(L9:L13)</f>
        <v>0.26266666666666671</v>
      </c>
      <c r="M14" s="170">
        <f>AVERAGE(M9:M13)</f>
        <v>-1.3489877087551783E-3</v>
      </c>
    </row>
    <row r="15" spans="1:22" x14ac:dyDescent="0.25">
      <c r="A15" s="83" t="s">
        <v>48</v>
      </c>
      <c r="B15" s="8">
        <v>4</v>
      </c>
      <c r="C15" s="8">
        <v>6</v>
      </c>
      <c r="D15" s="8">
        <v>9</v>
      </c>
      <c r="E15" s="8">
        <v>7</v>
      </c>
      <c r="F15" s="8">
        <v>6</v>
      </c>
    </row>
    <row r="16" spans="1:22" x14ac:dyDescent="0.25">
      <c r="A16" s="84" t="s">
        <v>49</v>
      </c>
      <c r="B16" s="81">
        <v>7</v>
      </c>
      <c r="C16" s="81">
        <v>8</v>
      </c>
      <c r="D16" s="81">
        <v>7</v>
      </c>
      <c r="E16" s="81">
        <v>5</v>
      </c>
      <c r="F16" s="81">
        <v>12</v>
      </c>
    </row>
    <row r="17" spans="1:7" x14ac:dyDescent="0.25">
      <c r="A17" s="83" t="s">
        <v>50</v>
      </c>
      <c r="B17" s="82">
        <v>8</v>
      </c>
      <c r="C17" s="82">
        <v>9</v>
      </c>
      <c r="D17" s="82">
        <v>5</v>
      </c>
      <c r="E17" s="82">
        <v>6</v>
      </c>
      <c r="F17" s="82">
        <v>6</v>
      </c>
    </row>
    <row r="18" spans="1:7" x14ac:dyDescent="0.25">
      <c r="A18" s="83" t="s">
        <v>45</v>
      </c>
      <c r="B18" s="8">
        <v>10</v>
      </c>
      <c r="C18" s="8">
        <v>3</v>
      </c>
      <c r="D18" s="8">
        <v>5</v>
      </c>
      <c r="E18" s="8">
        <v>6</v>
      </c>
      <c r="F18" s="8">
        <v>9</v>
      </c>
    </row>
    <row r="19" spans="1:7" x14ac:dyDescent="0.25">
      <c r="A19" s="83" t="s">
        <v>46</v>
      </c>
      <c r="B19" s="8">
        <v>8</v>
      </c>
      <c r="C19" s="8">
        <v>9</v>
      </c>
      <c r="D19" s="8">
        <v>10</v>
      </c>
      <c r="E19" s="8">
        <v>11</v>
      </c>
      <c r="F19" s="8">
        <v>6</v>
      </c>
    </row>
    <row r="20" spans="1:7" x14ac:dyDescent="0.25">
      <c r="A20" s="83" t="s">
        <v>48</v>
      </c>
      <c r="B20" s="8">
        <v>11</v>
      </c>
      <c r="C20" s="8">
        <v>13</v>
      </c>
      <c r="D20" s="8">
        <v>3</v>
      </c>
      <c r="E20" s="8">
        <v>3</v>
      </c>
      <c r="F20" s="8">
        <v>8</v>
      </c>
    </row>
    <row r="21" spans="1:7" x14ac:dyDescent="0.25">
      <c r="A21" s="84" t="s">
        <v>49</v>
      </c>
      <c r="B21" s="81">
        <v>13</v>
      </c>
      <c r="C21" s="81">
        <v>10</v>
      </c>
      <c r="D21" s="81">
        <v>11</v>
      </c>
      <c r="E21" s="81">
        <v>8</v>
      </c>
      <c r="F21" s="81">
        <v>11</v>
      </c>
    </row>
    <row r="22" spans="1:7" x14ac:dyDescent="0.25">
      <c r="A22" s="83" t="s">
        <v>51</v>
      </c>
      <c r="B22" s="8">
        <v>6</v>
      </c>
      <c r="C22" s="8">
        <v>9</v>
      </c>
      <c r="D22" s="8">
        <v>5</v>
      </c>
      <c r="E22" s="8">
        <v>7</v>
      </c>
      <c r="F22" s="8">
        <v>12</v>
      </c>
    </row>
    <row r="23" spans="1:7" x14ac:dyDescent="0.25">
      <c r="A23" s="83" t="s">
        <v>45</v>
      </c>
      <c r="B23" s="8">
        <v>8</v>
      </c>
      <c r="C23" s="8">
        <v>6</v>
      </c>
      <c r="D23" s="8">
        <v>15</v>
      </c>
      <c r="E23" s="8">
        <v>7</v>
      </c>
      <c r="F23" s="8">
        <v>4</v>
      </c>
    </row>
    <row r="24" spans="1:7" x14ac:dyDescent="0.25">
      <c r="A24" s="83" t="s">
        <v>46</v>
      </c>
      <c r="B24" s="8">
        <v>8</v>
      </c>
      <c r="C24" s="8">
        <v>7</v>
      </c>
      <c r="D24" s="8">
        <v>16</v>
      </c>
      <c r="E24" s="8">
        <v>5</v>
      </c>
      <c r="F24" s="8">
        <v>6</v>
      </c>
    </row>
    <row r="25" spans="1:7" x14ac:dyDescent="0.25">
      <c r="A25" s="83" t="s">
        <v>48</v>
      </c>
      <c r="B25" s="8">
        <v>10</v>
      </c>
      <c r="C25" s="8">
        <v>8</v>
      </c>
      <c r="D25" s="8">
        <v>8</v>
      </c>
      <c r="E25" s="8">
        <v>9</v>
      </c>
      <c r="F25" s="8">
        <v>12</v>
      </c>
    </row>
    <row r="26" spans="1:7" x14ac:dyDescent="0.25">
      <c r="A26" s="83" t="s">
        <v>49</v>
      </c>
      <c r="B26" s="8">
        <v>6</v>
      </c>
      <c r="C26" s="8">
        <v>7</v>
      </c>
      <c r="D26" s="8">
        <v>10</v>
      </c>
      <c r="E26" s="8">
        <v>5</v>
      </c>
      <c r="F26" s="8">
        <v>14</v>
      </c>
    </row>
    <row r="28" spans="1:7" x14ac:dyDescent="0.25">
      <c r="A28" s="9" t="s">
        <v>52</v>
      </c>
      <c r="B28" s="10">
        <f>AVERAGE(B12:B26)</f>
        <v>8.0666666666666664</v>
      </c>
      <c r="C28" s="10">
        <f>AVERAGE(C12:C26)</f>
        <v>7.5333333333333332</v>
      </c>
      <c r="D28" s="10">
        <f>AVERAGE(D12:D26)</f>
        <v>8.6</v>
      </c>
      <c r="E28" s="10">
        <f>AVERAGE(E12:E26)</f>
        <v>6.4</v>
      </c>
      <c r="F28" s="10">
        <f>AVERAGE(F12:F26)</f>
        <v>8.8000000000000007</v>
      </c>
      <c r="G28" s="9" t="s">
        <v>53</v>
      </c>
    </row>
    <row r="29" spans="1:7" x14ac:dyDescent="0.25">
      <c r="A29" s="9" t="s">
        <v>54</v>
      </c>
      <c r="B29" s="10">
        <f>B28/30</f>
        <v>0.2688888888888889</v>
      </c>
      <c r="C29" s="10">
        <f>C28/30</f>
        <v>0.25111111111111112</v>
      </c>
      <c r="D29" s="10">
        <f t="shared" ref="D29:F29" si="0">D28/30</f>
        <v>0.28666666666666668</v>
      </c>
      <c r="E29" s="10">
        <f t="shared" si="0"/>
        <v>0.21333333333333335</v>
      </c>
      <c r="F29" s="10">
        <f t="shared" si="0"/>
        <v>0.29333333333333333</v>
      </c>
      <c r="G29" s="10">
        <f>AVERAGE(B29:F29)</f>
        <v>0.26266666666666671</v>
      </c>
    </row>
  </sheetData>
  <mergeCells count="6">
    <mergeCell ref="A10:F10"/>
    <mergeCell ref="J5:M5"/>
    <mergeCell ref="J6:J8"/>
    <mergeCell ref="K6:K8"/>
    <mergeCell ref="L6:L8"/>
    <mergeCell ref="M6:M8"/>
  </mergeCells>
  <hyperlinks>
    <hyperlink ref="V1" location="'Table of Contents'!A1" display="'Table of Contents'!A1" xr:uid="{D31C9D7F-BF44-41D6-BD12-1FC675DE7433}"/>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E649-1E9C-4818-BC82-EB320A3176E4}">
  <sheetPr codeName="Sheet3">
    <tabColor theme="1" tint="0.499984740745262"/>
  </sheetPr>
  <dimension ref="A1:V121"/>
  <sheetViews>
    <sheetView zoomScale="85" zoomScaleNormal="85" workbookViewId="0">
      <selection sqref="A1:F1"/>
    </sheetView>
  </sheetViews>
  <sheetFormatPr defaultColWidth="10.140625" defaultRowHeight="15.75" x14ac:dyDescent="0.25"/>
  <cols>
    <col min="1" max="1" width="8.7109375" style="1" bestFit="1" customWidth="1"/>
    <col min="2" max="2" width="13.7109375" style="1" bestFit="1" customWidth="1"/>
    <col min="3" max="3" width="8.7109375" style="1" bestFit="1" customWidth="1"/>
    <col min="4" max="4" width="13.7109375" style="1" bestFit="1" customWidth="1"/>
    <col min="5" max="5" width="8.7109375" style="1" bestFit="1" customWidth="1"/>
    <col min="6" max="6" width="13.7109375" style="1" bestFit="1" customWidth="1"/>
    <col min="7" max="16384" width="10.140625" style="1"/>
  </cols>
  <sheetData>
    <row r="1" spans="1:22" x14ac:dyDescent="0.25">
      <c r="A1" s="194" t="s">
        <v>55</v>
      </c>
      <c r="B1" s="194"/>
      <c r="C1" s="194"/>
      <c r="D1" s="194"/>
      <c r="E1" s="194"/>
      <c r="F1" s="194"/>
      <c r="G1" s="117" t="s">
        <v>31</v>
      </c>
      <c r="V1" s="117" t="s">
        <v>31</v>
      </c>
    </row>
    <row r="2" spans="1:22" x14ac:dyDescent="0.25">
      <c r="A2" s="195">
        <v>44571</v>
      </c>
      <c r="B2" s="194"/>
      <c r="C2" s="195">
        <v>44578</v>
      </c>
      <c r="D2" s="194"/>
      <c r="E2" s="195">
        <v>44585</v>
      </c>
      <c r="F2" s="194"/>
    </row>
    <row r="3" spans="1:22" x14ac:dyDescent="0.25">
      <c r="A3" s="1" t="s">
        <v>56</v>
      </c>
      <c r="C3" s="1" t="s">
        <v>56</v>
      </c>
      <c r="E3" s="1" t="s">
        <v>56</v>
      </c>
    </row>
    <row r="4" spans="1:22" x14ac:dyDescent="0.25">
      <c r="A4" s="1" t="s">
        <v>57</v>
      </c>
      <c r="B4" s="1" t="s">
        <v>58</v>
      </c>
      <c r="C4" s="1" t="s">
        <v>57</v>
      </c>
      <c r="E4" s="1" t="s">
        <v>57</v>
      </c>
      <c r="O4" s="1">
        <v>3.1</v>
      </c>
    </row>
    <row r="5" spans="1:22" x14ac:dyDescent="0.25">
      <c r="A5" s="1">
        <v>0</v>
      </c>
      <c r="C5" s="1">
        <v>0</v>
      </c>
      <c r="E5" s="1">
        <v>0</v>
      </c>
      <c r="O5" s="1">
        <v>8.8699999999999992</v>
      </c>
    </row>
    <row r="6" spans="1:22" x14ac:dyDescent="0.25">
      <c r="A6" s="1">
        <v>3.1</v>
      </c>
      <c r="B6" s="1">
        <f>A6-A5</f>
        <v>3.1</v>
      </c>
      <c r="C6" s="1">
        <v>6.27</v>
      </c>
      <c r="D6" s="1">
        <f>C6-C5</f>
        <v>6.27</v>
      </c>
      <c r="E6" s="1">
        <v>3.31</v>
      </c>
      <c r="F6" s="1">
        <f>E6-E5</f>
        <v>3.31</v>
      </c>
      <c r="O6" s="1">
        <v>0.10999999999999943</v>
      </c>
    </row>
    <row r="7" spans="1:22" x14ac:dyDescent="0.25">
      <c r="A7" s="1">
        <v>11.969999999999999</v>
      </c>
      <c r="B7" s="1">
        <f>A7-A6</f>
        <v>8.8699999999999992</v>
      </c>
      <c r="C7" s="1">
        <v>10.7</v>
      </c>
      <c r="D7" s="1">
        <f t="shared" ref="D7:D54" si="0">C7-C6</f>
        <v>4.43</v>
      </c>
      <c r="E7" s="1">
        <v>23.09</v>
      </c>
      <c r="F7" s="1">
        <f t="shared" ref="F7:F42" si="1">E7-E6</f>
        <v>19.78</v>
      </c>
      <c r="O7" s="1">
        <v>7.8900000000000006</v>
      </c>
    </row>
    <row r="8" spans="1:22" x14ac:dyDescent="0.25">
      <c r="A8" s="1">
        <v>12.079999999999998</v>
      </c>
      <c r="B8" s="1">
        <f t="shared" ref="B8:B37" si="2">A8-A7</f>
        <v>0.10999999999999943</v>
      </c>
      <c r="C8" s="1">
        <v>12.309999999999999</v>
      </c>
      <c r="D8" s="1">
        <f t="shared" si="0"/>
        <v>1.6099999999999994</v>
      </c>
      <c r="E8" s="1">
        <v>23.169999999999998</v>
      </c>
      <c r="F8" s="1">
        <f t="shared" si="1"/>
        <v>7.9999999999998295E-2</v>
      </c>
      <c r="O8" s="1">
        <v>1.120000000000001</v>
      </c>
    </row>
    <row r="9" spans="1:22" x14ac:dyDescent="0.25">
      <c r="A9" s="1">
        <v>19.97</v>
      </c>
      <c r="B9" s="1">
        <f t="shared" si="2"/>
        <v>7.8900000000000006</v>
      </c>
      <c r="C9" s="1">
        <v>12.879999999999999</v>
      </c>
      <c r="D9" s="1">
        <f t="shared" si="0"/>
        <v>0.57000000000000028</v>
      </c>
      <c r="E9" s="1">
        <v>24.24</v>
      </c>
      <c r="F9" s="1">
        <f t="shared" si="1"/>
        <v>1.0700000000000003</v>
      </c>
      <c r="O9" s="1">
        <v>0.10999999999999943</v>
      </c>
    </row>
    <row r="10" spans="1:22" x14ac:dyDescent="0.25">
      <c r="A10" s="1">
        <v>21.09</v>
      </c>
      <c r="B10" s="1">
        <f t="shared" si="2"/>
        <v>1.120000000000001</v>
      </c>
      <c r="C10" s="1">
        <v>15.94</v>
      </c>
      <c r="D10" s="1">
        <f t="shared" si="0"/>
        <v>3.0600000000000005</v>
      </c>
      <c r="E10" s="1">
        <v>25.24</v>
      </c>
      <c r="F10" s="1">
        <f t="shared" si="1"/>
        <v>1</v>
      </c>
      <c r="O10" s="1">
        <v>2.1400000000000006</v>
      </c>
    </row>
    <row r="11" spans="1:22" x14ac:dyDescent="0.25">
      <c r="A11" s="1">
        <v>21.2</v>
      </c>
      <c r="B11" s="1">
        <f t="shared" si="2"/>
        <v>0.10999999999999943</v>
      </c>
      <c r="C11" s="1">
        <v>19.259999999999998</v>
      </c>
      <c r="D11" s="1">
        <f t="shared" si="0"/>
        <v>3.3199999999999985</v>
      </c>
      <c r="E11" s="1">
        <v>38.56</v>
      </c>
      <c r="F11" s="1">
        <f t="shared" si="1"/>
        <v>13.320000000000004</v>
      </c>
      <c r="O11" s="1">
        <v>1.2399999999999984</v>
      </c>
    </row>
    <row r="12" spans="1:22" x14ac:dyDescent="0.25">
      <c r="A12" s="1">
        <v>23.34</v>
      </c>
      <c r="B12" s="1">
        <f t="shared" si="2"/>
        <v>2.1400000000000006</v>
      </c>
      <c r="C12" s="1">
        <v>21.79</v>
      </c>
      <c r="D12" s="1">
        <f t="shared" si="0"/>
        <v>2.5300000000000011</v>
      </c>
      <c r="E12" s="1">
        <v>39.660000000000004</v>
      </c>
      <c r="F12" s="1">
        <f t="shared" si="1"/>
        <v>1.1000000000000014</v>
      </c>
      <c r="O12" s="1">
        <v>2.259999999999998</v>
      </c>
    </row>
    <row r="13" spans="1:22" x14ac:dyDescent="0.25">
      <c r="A13" s="1">
        <v>24.58</v>
      </c>
      <c r="B13" s="1">
        <f t="shared" si="2"/>
        <v>1.2399999999999984</v>
      </c>
      <c r="C13" s="1">
        <v>30.21</v>
      </c>
      <c r="D13" s="1">
        <f t="shared" si="0"/>
        <v>8.4200000000000017</v>
      </c>
      <c r="E13" s="1">
        <v>40.660000000000004</v>
      </c>
      <c r="F13" s="1">
        <f t="shared" si="1"/>
        <v>1</v>
      </c>
      <c r="O13" s="1">
        <v>2.8500000000000014</v>
      </c>
    </row>
    <row r="14" spans="1:22" x14ac:dyDescent="0.25">
      <c r="A14" s="1">
        <v>26.839999999999996</v>
      </c>
      <c r="B14" s="1">
        <f t="shared" si="2"/>
        <v>2.259999999999998</v>
      </c>
      <c r="C14" s="1">
        <v>31.12</v>
      </c>
      <c r="D14" s="1">
        <f t="shared" si="0"/>
        <v>0.91000000000000014</v>
      </c>
      <c r="E14" s="1">
        <v>41.64</v>
      </c>
      <c r="F14" s="1">
        <f t="shared" si="1"/>
        <v>0.97999999999999687</v>
      </c>
      <c r="O14" s="1">
        <v>11.840000000000003</v>
      </c>
    </row>
    <row r="15" spans="1:22" x14ac:dyDescent="0.25">
      <c r="A15" s="1">
        <v>29.689999999999998</v>
      </c>
      <c r="B15" s="1">
        <f t="shared" si="2"/>
        <v>2.8500000000000014</v>
      </c>
      <c r="C15" s="1">
        <v>31.32</v>
      </c>
      <c r="D15" s="1">
        <f t="shared" si="0"/>
        <v>0.19999999999999929</v>
      </c>
      <c r="E15" s="1">
        <v>45.08</v>
      </c>
      <c r="F15" s="1">
        <f t="shared" si="1"/>
        <v>3.4399999999999977</v>
      </c>
      <c r="O15" s="1">
        <v>2.2700000000000031</v>
      </c>
    </row>
    <row r="16" spans="1:22" x14ac:dyDescent="0.25">
      <c r="A16" s="1">
        <v>41.53</v>
      </c>
      <c r="B16" s="1">
        <f t="shared" si="2"/>
        <v>11.840000000000003</v>
      </c>
      <c r="C16" s="1">
        <v>35.549999999999997</v>
      </c>
      <c r="D16" s="1">
        <f t="shared" si="0"/>
        <v>4.2299999999999969</v>
      </c>
      <c r="E16" s="1">
        <v>47.64</v>
      </c>
      <c r="F16" s="1">
        <f t="shared" si="1"/>
        <v>2.5600000000000023</v>
      </c>
      <c r="O16" s="1">
        <v>1.990000000000002</v>
      </c>
    </row>
    <row r="17" spans="1:15" x14ac:dyDescent="0.25">
      <c r="A17" s="1">
        <v>43.800000000000004</v>
      </c>
      <c r="B17" s="1">
        <f t="shared" si="2"/>
        <v>2.2700000000000031</v>
      </c>
      <c r="C17" s="1">
        <v>36.68</v>
      </c>
      <c r="D17" s="1">
        <f t="shared" si="0"/>
        <v>1.1300000000000026</v>
      </c>
      <c r="E17" s="1">
        <v>52.41</v>
      </c>
      <c r="F17" s="1">
        <f t="shared" si="1"/>
        <v>4.769999999999996</v>
      </c>
      <c r="O17" s="1">
        <v>7.240000000000002</v>
      </c>
    </row>
    <row r="18" spans="1:15" x14ac:dyDescent="0.25">
      <c r="A18" s="1">
        <v>45.790000000000006</v>
      </c>
      <c r="B18" s="1">
        <f t="shared" si="2"/>
        <v>1.990000000000002</v>
      </c>
      <c r="C18" s="1">
        <v>39.15</v>
      </c>
      <c r="D18" s="1">
        <f t="shared" si="0"/>
        <v>2.4699999999999989</v>
      </c>
      <c r="E18" s="1">
        <v>58.89</v>
      </c>
      <c r="F18" s="1">
        <f t="shared" si="1"/>
        <v>6.480000000000004</v>
      </c>
      <c r="O18" s="1">
        <v>5.0499999999999972</v>
      </c>
    </row>
    <row r="19" spans="1:15" x14ac:dyDescent="0.25">
      <c r="A19" s="1">
        <v>53.030000000000008</v>
      </c>
      <c r="B19" s="1">
        <f t="shared" si="2"/>
        <v>7.240000000000002</v>
      </c>
      <c r="C19" s="1">
        <v>44.83</v>
      </c>
      <c r="D19" s="1">
        <f t="shared" si="0"/>
        <v>5.68</v>
      </c>
      <c r="E19" s="1">
        <v>61.25</v>
      </c>
      <c r="F19" s="1">
        <f t="shared" si="1"/>
        <v>2.3599999999999994</v>
      </c>
      <c r="O19" s="1">
        <v>1.5200000000000031</v>
      </c>
    </row>
    <row r="20" spans="1:15" x14ac:dyDescent="0.25">
      <c r="A20" s="1">
        <v>58.080000000000005</v>
      </c>
      <c r="B20" s="1">
        <f t="shared" si="2"/>
        <v>5.0499999999999972</v>
      </c>
      <c r="C20" s="1">
        <v>48.46</v>
      </c>
      <c r="D20" s="1">
        <f t="shared" si="0"/>
        <v>3.6300000000000026</v>
      </c>
      <c r="E20" s="1">
        <v>66.61</v>
      </c>
      <c r="F20" s="1">
        <f t="shared" si="1"/>
        <v>5.3599999999999994</v>
      </c>
      <c r="O20" s="1">
        <v>0.67000000000000171</v>
      </c>
    </row>
    <row r="21" spans="1:15" x14ac:dyDescent="0.25">
      <c r="A21" s="1">
        <v>59.600000000000009</v>
      </c>
      <c r="B21" s="1">
        <f t="shared" si="2"/>
        <v>1.5200000000000031</v>
      </c>
      <c r="C21" s="1">
        <v>49.02</v>
      </c>
      <c r="D21" s="1">
        <f t="shared" si="0"/>
        <v>0.56000000000000227</v>
      </c>
      <c r="E21" s="1">
        <v>71.67</v>
      </c>
      <c r="F21" s="1">
        <f t="shared" si="1"/>
        <v>5.0600000000000023</v>
      </c>
      <c r="O21" s="1">
        <v>2.4500000000000028</v>
      </c>
    </row>
    <row r="22" spans="1:15" x14ac:dyDescent="0.25">
      <c r="A22" s="1">
        <v>60.27000000000001</v>
      </c>
      <c r="B22" s="1">
        <f t="shared" si="2"/>
        <v>0.67000000000000171</v>
      </c>
      <c r="C22" s="1">
        <v>55.980000000000004</v>
      </c>
      <c r="D22" s="1">
        <f t="shared" si="0"/>
        <v>6.9600000000000009</v>
      </c>
      <c r="E22" s="1">
        <v>73.73</v>
      </c>
      <c r="F22" s="1">
        <f t="shared" si="1"/>
        <v>2.0600000000000023</v>
      </c>
      <c r="O22" s="1">
        <v>7.2900000000000063</v>
      </c>
    </row>
    <row r="23" spans="1:15" x14ac:dyDescent="0.25">
      <c r="A23" s="1">
        <v>62.720000000000013</v>
      </c>
      <c r="B23" s="1">
        <f t="shared" si="2"/>
        <v>2.4500000000000028</v>
      </c>
      <c r="C23" s="1">
        <v>64.81</v>
      </c>
      <c r="D23" s="1">
        <f t="shared" si="0"/>
        <v>8.8299999999999983</v>
      </c>
      <c r="E23" s="1">
        <v>81.42</v>
      </c>
      <c r="F23" s="1">
        <f t="shared" si="1"/>
        <v>7.6899999999999977</v>
      </c>
      <c r="O23" s="1">
        <v>16.650000000000006</v>
      </c>
    </row>
    <row r="24" spans="1:15" x14ac:dyDescent="0.25">
      <c r="A24" s="1">
        <v>70.010000000000019</v>
      </c>
      <c r="B24" s="1">
        <f t="shared" si="2"/>
        <v>7.2900000000000063</v>
      </c>
      <c r="C24" s="1">
        <v>70.240000000000009</v>
      </c>
      <c r="D24" s="1">
        <f t="shared" si="0"/>
        <v>5.4300000000000068</v>
      </c>
      <c r="E24" s="1">
        <v>81.92</v>
      </c>
      <c r="F24" s="1">
        <f t="shared" si="1"/>
        <v>0.5</v>
      </c>
      <c r="O24" s="1">
        <v>1.6899999999999977</v>
      </c>
    </row>
    <row r="25" spans="1:15" x14ac:dyDescent="0.25">
      <c r="A25" s="1">
        <v>86.660000000000025</v>
      </c>
      <c r="B25" s="1">
        <f t="shared" si="2"/>
        <v>16.650000000000006</v>
      </c>
      <c r="C25" s="1">
        <v>76.2</v>
      </c>
      <c r="D25" s="1">
        <f t="shared" si="0"/>
        <v>5.9599999999999937</v>
      </c>
      <c r="E25" s="1">
        <v>84.68</v>
      </c>
      <c r="F25" s="1">
        <f t="shared" si="1"/>
        <v>2.7600000000000051</v>
      </c>
      <c r="O25" s="1">
        <v>4.4899999999999949</v>
      </c>
    </row>
    <row r="26" spans="1:15" x14ac:dyDescent="0.25">
      <c r="A26" s="1">
        <v>88.350000000000023</v>
      </c>
      <c r="B26" s="1">
        <f t="shared" si="2"/>
        <v>1.6899999999999977</v>
      </c>
      <c r="C26" s="1">
        <v>76.84</v>
      </c>
      <c r="D26" s="1">
        <f t="shared" si="0"/>
        <v>0.64000000000000057</v>
      </c>
      <c r="E26" s="1">
        <v>85</v>
      </c>
      <c r="F26" s="1">
        <f t="shared" si="1"/>
        <v>0.31999999999999318</v>
      </c>
      <c r="O26" s="1">
        <v>4.9299999999999926</v>
      </c>
    </row>
    <row r="27" spans="1:15" x14ac:dyDescent="0.25">
      <c r="A27" s="1">
        <v>92.840000000000018</v>
      </c>
      <c r="B27" s="1">
        <f t="shared" si="2"/>
        <v>4.4899999999999949</v>
      </c>
      <c r="C27" s="1">
        <v>81.97</v>
      </c>
      <c r="D27" s="1">
        <f t="shared" si="0"/>
        <v>5.1299999999999955</v>
      </c>
      <c r="E27" s="1">
        <v>90.42</v>
      </c>
      <c r="F27" s="1">
        <f t="shared" si="1"/>
        <v>5.4200000000000017</v>
      </c>
      <c r="O27" s="1">
        <v>1.4300000000000068</v>
      </c>
    </row>
    <row r="28" spans="1:15" x14ac:dyDescent="0.25">
      <c r="A28" s="1">
        <v>97.77000000000001</v>
      </c>
      <c r="B28" s="1">
        <f t="shared" si="2"/>
        <v>4.9299999999999926</v>
      </c>
      <c r="C28" s="1">
        <v>82.64</v>
      </c>
      <c r="D28" s="1">
        <f t="shared" si="0"/>
        <v>0.67000000000000171</v>
      </c>
      <c r="E28" s="1">
        <v>92.93</v>
      </c>
      <c r="F28" s="1">
        <f t="shared" si="1"/>
        <v>2.5100000000000051</v>
      </c>
      <c r="O28" s="1">
        <v>13.280000000000001</v>
      </c>
    </row>
    <row r="29" spans="1:15" x14ac:dyDescent="0.25">
      <c r="A29" s="1">
        <v>99.200000000000017</v>
      </c>
      <c r="B29" s="1">
        <f t="shared" si="2"/>
        <v>1.4300000000000068</v>
      </c>
      <c r="C29" s="1">
        <v>84.74</v>
      </c>
      <c r="D29" s="1">
        <f t="shared" si="0"/>
        <v>2.0999999999999943</v>
      </c>
      <c r="E29" s="1">
        <v>95.490000000000009</v>
      </c>
      <c r="F29" s="1">
        <f t="shared" si="1"/>
        <v>2.5600000000000023</v>
      </c>
      <c r="O29" s="1">
        <v>8.230000000000004</v>
      </c>
    </row>
    <row r="30" spans="1:15" x14ac:dyDescent="0.25">
      <c r="A30" s="1">
        <v>112.48000000000002</v>
      </c>
      <c r="B30" s="1">
        <f t="shared" si="2"/>
        <v>13.280000000000001</v>
      </c>
      <c r="C30" s="1">
        <v>89.86999999999999</v>
      </c>
      <c r="D30" s="1">
        <f t="shared" si="0"/>
        <v>5.1299999999999955</v>
      </c>
      <c r="E30" s="1">
        <v>97.52000000000001</v>
      </c>
      <c r="F30" s="1">
        <f t="shared" si="1"/>
        <v>2.0300000000000011</v>
      </c>
      <c r="O30" s="1">
        <v>5.4599999999999937</v>
      </c>
    </row>
    <row r="31" spans="1:15" x14ac:dyDescent="0.25">
      <c r="A31" s="1">
        <v>120.71000000000002</v>
      </c>
      <c r="B31" s="1">
        <f t="shared" si="2"/>
        <v>8.230000000000004</v>
      </c>
      <c r="C31" s="1">
        <v>91.199999999999989</v>
      </c>
      <c r="D31" s="1">
        <f t="shared" si="0"/>
        <v>1.3299999999999983</v>
      </c>
      <c r="E31" s="1">
        <v>98.12</v>
      </c>
      <c r="F31" s="1">
        <f t="shared" si="1"/>
        <v>0.59999999999999432</v>
      </c>
      <c r="O31" s="1">
        <v>3.4099999999999966</v>
      </c>
    </row>
    <row r="32" spans="1:15" x14ac:dyDescent="0.25">
      <c r="A32" s="1">
        <v>126.17000000000002</v>
      </c>
      <c r="B32" s="1">
        <f t="shared" si="2"/>
        <v>5.4599999999999937</v>
      </c>
      <c r="C32" s="1">
        <v>93.149999999999991</v>
      </c>
      <c r="D32" s="1">
        <f t="shared" si="0"/>
        <v>1.9500000000000028</v>
      </c>
      <c r="E32" s="1">
        <v>99.600000000000009</v>
      </c>
      <c r="F32" s="1">
        <f t="shared" si="1"/>
        <v>1.480000000000004</v>
      </c>
      <c r="O32" s="1">
        <v>7.2599999999999909</v>
      </c>
    </row>
    <row r="33" spans="1:15" x14ac:dyDescent="0.25">
      <c r="A33" s="1">
        <v>129.58000000000001</v>
      </c>
      <c r="B33" s="1">
        <f t="shared" si="2"/>
        <v>3.4099999999999966</v>
      </c>
      <c r="C33" s="1">
        <v>94.279999999999987</v>
      </c>
      <c r="D33" s="1">
        <f t="shared" si="0"/>
        <v>1.1299999999999955</v>
      </c>
      <c r="E33" s="1">
        <v>106.9</v>
      </c>
      <c r="F33" s="1">
        <f t="shared" si="1"/>
        <v>7.2999999999999972</v>
      </c>
      <c r="O33" s="1">
        <v>3.0099999999999909</v>
      </c>
    </row>
    <row r="34" spans="1:15" x14ac:dyDescent="0.25">
      <c r="A34" s="1">
        <v>136.84</v>
      </c>
      <c r="B34" s="1">
        <f t="shared" si="2"/>
        <v>7.2599999999999909</v>
      </c>
      <c r="C34" s="1">
        <v>96.529999999999987</v>
      </c>
      <c r="D34" s="1">
        <f t="shared" si="0"/>
        <v>2.25</v>
      </c>
      <c r="E34" s="1">
        <v>108.68</v>
      </c>
      <c r="F34" s="1">
        <f t="shared" si="1"/>
        <v>1.7800000000000011</v>
      </c>
      <c r="O34" s="1">
        <v>5.039999999999992</v>
      </c>
    </row>
    <row r="35" spans="1:15" x14ac:dyDescent="0.25">
      <c r="A35" s="1">
        <v>139.85</v>
      </c>
      <c r="B35" s="1">
        <f t="shared" si="2"/>
        <v>3.0099999999999909</v>
      </c>
      <c r="C35" s="1">
        <v>96.759999999999991</v>
      </c>
      <c r="D35" s="1">
        <f t="shared" si="0"/>
        <v>0.23000000000000398</v>
      </c>
      <c r="E35" s="1">
        <v>111.12</v>
      </c>
      <c r="F35" s="1">
        <f t="shared" si="1"/>
        <v>2.4399999999999977</v>
      </c>
      <c r="O35" s="1">
        <v>2.539999999999992</v>
      </c>
    </row>
    <row r="36" spans="1:15" x14ac:dyDescent="0.25">
      <c r="A36" s="1">
        <v>144.88999999999999</v>
      </c>
      <c r="B36" s="1">
        <f t="shared" si="2"/>
        <v>5.039999999999992</v>
      </c>
      <c r="C36" s="1">
        <v>105.99999999999999</v>
      </c>
      <c r="D36" s="1">
        <f t="shared" si="0"/>
        <v>9.2399999999999949</v>
      </c>
      <c r="E36" s="1">
        <v>111.91000000000001</v>
      </c>
      <c r="F36" s="1">
        <f t="shared" si="1"/>
        <v>0.79000000000000625</v>
      </c>
      <c r="O36" s="1">
        <v>6.27</v>
      </c>
    </row>
    <row r="37" spans="1:15" x14ac:dyDescent="0.25">
      <c r="A37" s="1">
        <v>147.42999999999998</v>
      </c>
      <c r="B37" s="1">
        <f t="shared" si="2"/>
        <v>2.539999999999992</v>
      </c>
      <c r="C37" s="1">
        <v>106.16999999999999</v>
      </c>
      <c r="D37" s="1">
        <f t="shared" si="0"/>
        <v>0.17000000000000171</v>
      </c>
      <c r="E37" s="1">
        <v>125.94000000000001</v>
      </c>
      <c r="F37" s="1">
        <f t="shared" si="1"/>
        <v>14.030000000000001</v>
      </c>
      <c r="J37" s="12"/>
      <c r="O37" s="1">
        <v>4.43</v>
      </c>
    </row>
    <row r="38" spans="1:15" x14ac:dyDescent="0.25">
      <c r="A38" s="1" t="s">
        <v>59</v>
      </c>
      <c r="B38" s="2">
        <f>AVERAGE(B6:B37)</f>
        <v>4.6071874999999993</v>
      </c>
      <c r="C38" s="1">
        <v>106.57999999999998</v>
      </c>
      <c r="D38" s="1">
        <f t="shared" si="0"/>
        <v>0.40999999999999659</v>
      </c>
      <c r="E38" s="1">
        <v>126.55000000000001</v>
      </c>
      <c r="F38" s="1">
        <f t="shared" si="1"/>
        <v>0.60999999999999943</v>
      </c>
      <c r="O38" s="1">
        <v>1.6099999999999994</v>
      </c>
    </row>
    <row r="39" spans="1:15" x14ac:dyDescent="0.25">
      <c r="C39" s="1">
        <v>107.95999999999998</v>
      </c>
      <c r="D39" s="1">
        <f t="shared" si="0"/>
        <v>1.3799999999999955</v>
      </c>
      <c r="E39" s="1">
        <v>127.4</v>
      </c>
      <c r="F39" s="1">
        <f t="shared" si="1"/>
        <v>0.84999999999999432</v>
      </c>
      <c r="O39" s="1">
        <v>0.57000000000000028</v>
      </c>
    </row>
    <row r="40" spans="1:15" x14ac:dyDescent="0.25">
      <c r="C40" s="1">
        <v>110.64999999999998</v>
      </c>
      <c r="D40" s="1">
        <f t="shared" si="0"/>
        <v>2.6899999999999977</v>
      </c>
      <c r="E40" s="1">
        <v>132.88</v>
      </c>
      <c r="F40" s="1">
        <f t="shared" si="1"/>
        <v>5.4799999999999898</v>
      </c>
      <c r="O40" s="1">
        <v>3.0600000000000005</v>
      </c>
    </row>
    <row r="41" spans="1:15" x14ac:dyDescent="0.25">
      <c r="C41" s="1">
        <v>118.66999999999997</v>
      </c>
      <c r="D41" s="1">
        <f t="shared" si="0"/>
        <v>8.019999999999996</v>
      </c>
      <c r="E41" s="1">
        <v>134.96</v>
      </c>
      <c r="F41" s="1">
        <f t="shared" si="1"/>
        <v>2.0800000000000125</v>
      </c>
      <c r="O41" s="1">
        <v>3.3199999999999985</v>
      </c>
    </row>
    <row r="42" spans="1:15" x14ac:dyDescent="0.25">
      <c r="C42" s="1">
        <v>121.35999999999997</v>
      </c>
      <c r="D42" s="1">
        <f t="shared" si="0"/>
        <v>2.6899999999999977</v>
      </c>
      <c r="E42" s="1">
        <v>136.4</v>
      </c>
      <c r="F42" s="1">
        <f t="shared" si="1"/>
        <v>1.4399999999999977</v>
      </c>
      <c r="O42" s="1">
        <v>2.5300000000000011</v>
      </c>
    </row>
    <row r="43" spans="1:15" x14ac:dyDescent="0.25">
      <c r="C43" s="1">
        <v>122.21999999999997</v>
      </c>
      <c r="D43" s="1">
        <f t="shared" si="0"/>
        <v>0.85999999999999943</v>
      </c>
      <c r="E43" s="1" t="s">
        <v>59</v>
      </c>
      <c r="F43" s="2">
        <f>AVERAGE(F6:F42)</f>
        <v>3.6864864864864866</v>
      </c>
      <c r="O43" s="1">
        <v>8.4200000000000017</v>
      </c>
    </row>
    <row r="44" spans="1:15" x14ac:dyDescent="0.25">
      <c r="C44" s="1">
        <v>123.47999999999998</v>
      </c>
      <c r="D44" s="1">
        <f t="shared" si="0"/>
        <v>1.2600000000000051</v>
      </c>
      <c r="O44" s="1">
        <v>0.91000000000000014</v>
      </c>
    </row>
    <row r="45" spans="1:15" x14ac:dyDescent="0.25">
      <c r="C45" s="1">
        <v>124.15999999999998</v>
      </c>
      <c r="D45" s="1">
        <f t="shared" si="0"/>
        <v>0.68000000000000682</v>
      </c>
      <c r="O45" s="1">
        <v>0.19999999999999929</v>
      </c>
    </row>
    <row r="46" spans="1:15" x14ac:dyDescent="0.25">
      <c r="C46" s="1">
        <v>127.83999999999999</v>
      </c>
      <c r="D46" s="1">
        <f t="shared" si="0"/>
        <v>3.6800000000000068</v>
      </c>
      <c r="O46" s="1">
        <v>4.2299999999999969</v>
      </c>
    </row>
    <row r="47" spans="1:15" x14ac:dyDescent="0.25">
      <c r="C47" s="1">
        <v>127.86999999999999</v>
      </c>
      <c r="D47" s="1">
        <f t="shared" si="0"/>
        <v>3.0000000000001137E-2</v>
      </c>
      <c r="O47" s="1">
        <v>1.1300000000000026</v>
      </c>
    </row>
    <row r="48" spans="1:15" x14ac:dyDescent="0.25">
      <c r="C48" s="1">
        <v>129.17999999999998</v>
      </c>
      <c r="D48" s="1">
        <f t="shared" si="0"/>
        <v>1.3099999999999881</v>
      </c>
      <c r="O48" s="1">
        <v>2.4699999999999989</v>
      </c>
    </row>
    <row r="49" spans="1:15" x14ac:dyDescent="0.25">
      <c r="C49" s="1">
        <v>133.11999999999998</v>
      </c>
      <c r="D49" s="1">
        <f t="shared" si="0"/>
        <v>3.9399999999999977</v>
      </c>
      <c r="O49" s="1">
        <v>5.68</v>
      </c>
    </row>
    <row r="50" spans="1:15" x14ac:dyDescent="0.25">
      <c r="C50" s="1">
        <v>134.02999999999997</v>
      </c>
      <c r="D50" s="1">
        <f t="shared" si="0"/>
        <v>0.90999999999999659</v>
      </c>
      <c r="O50" s="1">
        <v>3.6300000000000026</v>
      </c>
    </row>
    <row r="51" spans="1:15" x14ac:dyDescent="0.25">
      <c r="C51" s="1">
        <v>140.95999999999998</v>
      </c>
      <c r="D51" s="1">
        <f t="shared" si="0"/>
        <v>6.9300000000000068</v>
      </c>
      <c r="O51" s="1">
        <v>0.56000000000000227</v>
      </c>
    </row>
    <row r="52" spans="1:15" x14ac:dyDescent="0.25">
      <c r="C52" s="1">
        <v>141.94999999999999</v>
      </c>
      <c r="D52" s="1">
        <f t="shared" si="0"/>
        <v>0.99000000000000909</v>
      </c>
      <c r="O52" s="1">
        <v>6.9600000000000009</v>
      </c>
    </row>
    <row r="53" spans="1:15" x14ac:dyDescent="0.25">
      <c r="C53" s="1">
        <v>144.63</v>
      </c>
      <c r="D53" s="1">
        <f t="shared" si="0"/>
        <v>2.6800000000000068</v>
      </c>
      <c r="O53" s="1">
        <v>8.8299999999999983</v>
      </c>
    </row>
    <row r="54" spans="1:15" x14ac:dyDescent="0.25">
      <c r="C54" s="1">
        <v>145.32999999999998</v>
      </c>
      <c r="D54" s="1">
        <f t="shared" si="0"/>
        <v>0.69999999999998863</v>
      </c>
      <c r="O54" s="1">
        <v>5.4300000000000068</v>
      </c>
    </row>
    <row r="55" spans="1:15" x14ac:dyDescent="0.25">
      <c r="C55" s="1" t="s">
        <v>59</v>
      </c>
      <c r="D55" s="2">
        <f>AVERAGE(D6:D54)</f>
        <v>2.9659183673469385</v>
      </c>
      <c r="O55" s="1">
        <v>5.9599999999999937</v>
      </c>
    </row>
    <row r="56" spans="1:15" x14ac:dyDescent="0.25">
      <c r="O56" s="1">
        <v>0.64000000000000057</v>
      </c>
    </row>
    <row r="57" spans="1:15" x14ac:dyDescent="0.25">
      <c r="A57" s="1" t="s">
        <v>60</v>
      </c>
      <c r="B57" s="2">
        <f>AVERAGE(F6:F42,D6:D54,B6:B37)</f>
        <v>3.6369491525423725</v>
      </c>
      <c r="D57" s="1">
        <f>AVERAGE(O4:O121)</f>
        <v>3.6369491525423743</v>
      </c>
      <c r="E57" s="1">
        <f>(B38+D55+F43)/3</f>
        <v>3.7531974512778081</v>
      </c>
      <c r="G57" s="12"/>
      <c r="O57" s="1">
        <v>5.1299999999999955</v>
      </c>
    </row>
    <row r="58" spans="1:15" x14ac:dyDescent="0.25">
      <c r="O58" s="1">
        <v>0.67000000000000171</v>
      </c>
    </row>
    <row r="59" spans="1:15" x14ac:dyDescent="0.25">
      <c r="O59" s="1">
        <v>2.0999999999999943</v>
      </c>
    </row>
    <row r="60" spans="1:15" x14ac:dyDescent="0.25">
      <c r="O60" s="1">
        <v>5.1299999999999955</v>
      </c>
    </row>
    <row r="61" spans="1:15" x14ac:dyDescent="0.25">
      <c r="O61" s="1">
        <v>1.3299999999999983</v>
      </c>
    </row>
    <row r="62" spans="1:15" x14ac:dyDescent="0.25">
      <c r="O62" s="1">
        <v>1.9500000000000028</v>
      </c>
    </row>
    <row r="63" spans="1:15" x14ac:dyDescent="0.25">
      <c r="O63" s="1">
        <v>1.1299999999999955</v>
      </c>
    </row>
    <row r="64" spans="1:15" x14ac:dyDescent="0.25">
      <c r="O64" s="1">
        <v>2.25</v>
      </c>
    </row>
    <row r="65" spans="15:15" x14ac:dyDescent="0.25">
      <c r="O65" s="1">
        <v>0.23000000000000398</v>
      </c>
    </row>
    <row r="66" spans="15:15" x14ac:dyDescent="0.25">
      <c r="O66" s="1">
        <v>9.2399999999999949</v>
      </c>
    </row>
    <row r="67" spans="15:15" x14ac:dyDescent="0.25">
      <c r="O67" s="1">
        <v>0.17000000000000171</v>
      </c>
    </row>
    <row r="68" spans="15:15" x14ac:dyDescent="0.25">
      <c r="O68" s="1">
        <v>0.40999999999999659</v>
      </c>
    </row>
    <row r="69" spans="15:15" x14ac:dyDescent="0.25">
      <c r="O69" s="1">
        <v>1.3799999999999955</v>
      </c>
    </row>
    <row r="70" spans="15:15" x14ac:dyDescent="0.25">
      <c r="O70" s="1">
        <v>2.6899999999999977</v>
      </c>
    </row>
    <row r="71" spans="15:15" x14ac:dyDescent="0.25">
      <c r="O71" s="1">
        <v>8.019999999999996</v>
      </c>
    </row>
    <row r="72" spans="15:15" x14ac:dyDescent="0.25">
      <c r="O72" s="1">
        <v>2.6899999999999977</v>
      </c>
    </row>
    <row r="73" spans="15:15" x14ac:dyDescent="0.25">
      <c r="O73" s="1">
        <v>0.85999999999999943</v>
      </c>
    </row>
    <row r="74" spans="15:15" x14ac:dyDescent="0.25">
      <c r="O74" s="1">
        <v>1.2600000000000051</v>
      </c>
    </row>
    <row r="75" spans="15:15" x14ac:dyDescent="0.25">
      <c r="O75" s="1">
        <v>0.68000000000000682</v>
      </c>
    </row>
    <row r="76" spans="15:15" x14ac:dyDescent="0.25">
      <c r="O76" s="1">
        <v>3.6800000000000068</v>
      </c>
    </row>
    <row r="77" spans="15:15" x14ac:dyDescent="0.25">
      <c r="O77" s="1">
        <v>3.0000000000001137E-2</v>
      </c>
    </row>
    <row r="78" spans="15:15" x14ac:dyDescent="0.25">
      <c r="O78" s="1">
        <v>1.3099999999999881</v>
      </c>
    </row>
    <row r="79" spans="15:15" x14ac:dyDescent="0.25">
      <c r="O79" s="1">
        <v>3.9399999999999977</v>
      </c>
    </row>
    <row r="80" spans="15:15" x14ac:dyDescent="0.25">
      <c r="O80" s="1">
        <v>0.90999999999999659</v>
      </c>
    </row>
    <row r="81" spans="15:15" x14ac:dyDescent="0.25">
      <c r="O81" s="1">
        <v>6.9300000000000068</v>
      </c>
    </row>
    <row r="82" spans="15:15" x14ac:dyDescent="0.25">
      <c r="O82" s="1">
        <v>0.99000000000000909</v>
      </c>
    </row>
    <row r="83" spans="15:15" x14ac:dyDescent="0.25">
      <c r="O83" s="1">
        <v>2.6800000000000068</v>
      </c>
    </row>
    <row r="84" spans="15:15" x14ac:dyDescent="0.25">
      <c r="O84" s="1">
        <v>0.69999999999998863</v>
      </c>
    </row>
    <row r="85" spans="15:15" x14ac:dyDescent="0.25">
      <c r="O85" s="1">
        <v>3.31</v>
      </c>
    </row>
    <row r="86" spans="15:15" x14ac:dyDescent="0.25">
      <c r="O86" s="1">
        <v>19.78</v>
      </c>
    </row>
    <row r="87" spans="15:15" x14ac:dyDescent="0.25">
      <c r="O87" s="1">
        <v>7.9999999999998295E-2</v>
      </c>
    </row>
    <row r="88" spans="15:15" x14ac:dyDescent="0.25">
      <c r="O88" s="1">
        <v>1.0700000000000003</v>
      </c>
    </row>
    <row r="89" spans="15:15" x14ac:dyDescent="0.25">
      <c r="O89" s="1">
        <v>1</v>
      </c>
    </row>
    <row r="90" spans="15:15" x14ac:dyDescent="0.25">
      <c r="O90" s="1">
        <v>13.320000000000004</v>
      </c>
    </row>
    <row r="91" spans="15:15" x14ac:dyDescent="0.25">
      <c r="O91" s="1">
        <v>1.1000000000000014</v>
      </c>
    </row>
    <row r="92" spans="15:15" x14ac:dyDescent="0.25">
      <c r="O92" s="1">
        <v>1</v>
      </c>
    </row>
    <row r="93" spans="15:15" x14ac:dyDescent="0.25">
      <c r="O93" s="1">
        <v>0.97999999999999687</v>
      </c>
    </row>
    <row r="94" spans="15:15" x14ac:dyDescent="0.25">
      <c r="O94" s="1">
        <v>3.4399999999999977</v>
      </c>
    </row>
    <row r="95" spans="15:15" x14ac:dyDescent="0.25">
      <c r="O95" s="1">
        <v>2.5600000000000023</v>
      </c>
    </row>
    <row r="96" spans="15:15" x14ac:dyDescent="0.25">
      <c r="O96" s="1">
        <v>4.769999999999996</v>
      </c>
    </row>
    <row r="97" spans="15:15" x14ac:dyDescent="0.25">
      <c r="O97" s="1">
        <v>6.480000000000004</v>
      </c>
    </row>
    <row r="98" spans="15:15" x14ac:dyDescent="0.25">
      <c r="O98" s="1">
        <v>2.3599999999999994</v>
      </c>
    </row>
    <row r="99" spans="15:15" x14ac:dyDescent="0.25">
      <c r="O99" s="1">
        <v>5.3599999999999994</v>
      </c>
    </row>
    <row r="100" spans="15:15" x14ac:dyDescent="0.25">
      <c r="O100" s="1">
        <v>5.0600000000000023</v>
      </c>
    </row>
    <row r="101" spans="15:15" x14ac:dyDescent="0.25">
      <c r="O101" s="1">
        <v>2.0600000000000023</v>
      </c>
    </row>
    <row r="102" spans="15:15" x14ac:dyDescent="0.25">
      <c r="O102" s="1">
        <v>7.6899999999999977</v>
      </c>
    </row>
    <row r="103" spans="15:15" x14ac:dyDescent="0.25">
      <c r="O103" s="1">
        <v>0.5</v>
      </c>
    </row>
    <row r="104" spans="15:15" x14ac:dyDescent="0.25">
      <c r="O104" s="1">
        <v>2.7600000000000051</v>
      </c>
    </row>
    <row r="105" spans="15:15" x14ac:dyDescent="0.25">
      <c r="O105" s="1">
        <v>0.31999999999999318</v>
      </c>
    </row>
    <row r="106" spans="15:15" x14ac:dyDescent="0.25">
      <c r="O106" s="1">
        <v>5.4200000000000017</v>
      </c>
    </row>
    <row r="107" spans="15:15" x14ac:dyDescent="0.25">
      <c r="O107" s="1">
        <v>2.5100000000000051</v>
      </c>
    </row>
    <row r="108" spans="15:15" x14ac:dyDescent="0.25">
      <c r="O108" s="1">
        <v>2.5600000000000023</v>
      </c>
    </row>
    <row r="109" spans="15:15" x14ac:dyDescent="0.25">
      <c r="O109" s="1">
        <v>2.0300000000000011</v>
      </c>
    </row>
    <row r="110" spans="15:15" x14ac:dyDescent="0.25">
      <c r="O110" s="1">
        <v>0.59999999999999432</v>
      </c>
    </row>
    <row r="111" spans="15:15" x14ac:dyDescent="0.25">
      <c r="O111" s="1">
        <v>1.480000000000004</v>
      </c>
    </row>
    <row r="112" spans="15:15" x14ac:dyDescent="0.25">
      <c r="O112" s="1">
        <v>7.2999999999999972</v>
      </c>
    </row>
    <row r="113" spans="15:15" x14ac:dyDescent="0.25">
      <c r="O113" s="1">
        <v>1.7800000000000011</v>
      </c>
    </row>
    <row r="114" spans="15:15" x14ac:dyDescent="0.25">
      <c r="O114" s="1">
        <v>2.4399999999999977</v>
      </c>
    </row>
    <row r="115" spans="15:15" x14ac:dyDescent="0.25">
      <c r="O115" s="1">
        <v>0.79000000000000625</v>
      </c>
    </row>
    <row r="116" spans="15:15" x14ac:dyDescent="0.25">
      <c r="O116" s="1">
        <v>14.030000000000001</v>
      </c>
    </row>
    <row r="117" spans="15:15" x14ac:dyDescent="0.25">
      <c r="O117" s="1">
        <v>0.60999999999999943</v>
      </c>
    </row>
    <row r="118" spans="15:15" x14ac:dyDescent="0.25">
      <c r="O118" s="1">
        <v>0.84999999999999432</v>
      </c>
    </row>
    <row r="119" spans="15:15" x14ac:dyDescent="0.25">
      <c r="O119" s="1">
        <v>5.4799999999999898</v>
      </c>
    </row>
    <row r="120" spans="15:15" x14ac:dyDescent="0.25">
      <c r="O120" s="1">
        <v>2.0800000000000125</v>
      </c>
    </row>
    <row r="121" spans="15:15" x14ac:dyDescent="0.25">
      <c r="O121" s="1">
        <v>1.4399999999999977</v>
      </c>
    </row>
  </sheetData>
  <mergeCells count="4">
    <mergeCell ref="A1:F1"/>
    <mergeCell ref="A2:B2"/>
    <mergeCell ref="C2:D2"/>
    <mergeCell ref="E2:F2"/>
  </mergeCells>
  <hyperlinks>
    <hyperlink ref="G1" location="'Table of Contents'!A1" display="'Table of Contents'!A1" xr:uid="{A8DCAC99-8FFA-4A3C-8AB2-3DE748D655BA}"/>
    <hyperlink ref="V1" location="'Table of Contents'!A1" display="'Table of Contents'!A1" xr:uid="{DB36EF7D-56F7-4D3A-9326-E5C3E8315818}"/>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8EFD-6DDF-4930-AC29-D385BC10CA25}">
  <sheetPr codeName="Sheet6">
    <tabColor theme="1" tint="0.499984740745262"/>
  </sheetPr>
  <dimension ref="A1:V51"/>
  <sheetViews>
    <sheetView zoomScale="85" zoomScaleNormal="85" workbookViewId="0">
      <selection activeCell="V1" sqref="V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61</v>
      </c>
      <c r="B1" s="194"/>
      <c r="C1" s="194"/>
      <c r="D1" s="194"/>
      <c r="E1" s="194"/>
      <c r="F1" s="194"/>
      <c r="G1" s="117" t="s">
        <v>31</v>
      </c>
      <c r="V1" s="117" t="s">
        <v>31</v>
      </c>
    </row>
    <row r="2" spans="1:22" x14ac:dyDescent="0.25">
      <c r="A2" s="195">
        <v>44572</v>
      </c>
      <c r="B2" s="194"/>
      <c r="C2" s="195">
        <v>44579</v>
      </c>
      <c r="D2" s="194"/>
      <c r="E2" s="195">
        <v>44586</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'[1]Tuesday 1.11.22'!B5</f>
        <v>0</v>
      </c>
      <c r="C5" s="1">
        <f>'[1]Tuesday 1.18.22'!B5</f>
        <v>0</v>
      </c>
      <c r="E5" s="1">
        <f>'[1]Tuesday 1.25.22'!B5</f>
        <v>0</v>
      </c>
    </row>
    <row r="6" spans="1:22" x14ac:dyDescent="0.25">
      <c r="A6" s="1">
        <f>'[1]Tuesday 1.11.22'!B6</f>
        <v>0.65</v>
      </c>
      <c r="B6" s="1">
        <f>A6-A5</f>
        <v>0.65</v>
      </c>
      <c r="C6" s="1">
        <f>'[1]Tuesday 1.18.22'!B6</f>
        <v>0.09</v>
      </c>
      <c r="D6" s="1">
        <f>C6-C5</f>
        <v>0.09</v>
      </c>
      <c r="E6" s="1">
        <f>'[1]Tuesday 1.25.22'!B6</f>
        <v>3.3</v>
      </c>
      <c r="F6" s="1">
        <f>E6-E5</f>
        <v>3.3</v>
      </c>
    </row>
    <row r="7" spans="1:22" x14ac:dyDescent="0.25">
      <c r="A7" s="1">
        <f>'[1]Tuesday 1.11.22'!B7</f>
        <v>5.86</v>
      </c>
      <c r="B7" s="1">
        <f>A7-A6</f>
        <v>5.21</v>
      </c>
      <c r="C7" s="1">
        <f>'[1]Tuesday 1.18.22'!B7</f>
        <v>0.72</v>
      </c>
      <c r="D7" s="1">
        <f t="shared" ref="D7:D48" si="0">C7-C6</f>
        <v>0.63</v>
      </c>
      <c r="E7" s="1">
        <f>'[1]Tuesday 1.25.22'!B7</f>
        <v>6.57</v>
      </c>
      <c r="F7" s="1">
        <f t="shared" ref="F7:F41" si="1">E7-E6</f>
        <v>3.2700000000000005</v>
      </c>
    </row>
    <row r="8" spans="1:22" x14ac:dyDescent="0.25">
      <c r="A8" s="1">
        <f>'[1]Tuesday 1.11.22'!B8</f>
        <v>17.850000000000001</v>
      </c>
      <c r="B8" s="1">
        <f t="shared" ref="B8:B36" si="2">A8-A7</f>
        <v>11.990000000000002</v>
      </c>
      <c r="C8" s="1">
        <f>'[1]Tuesday 1.18.22'!B8</f>
        <v>12.64</v>
      </c>
      <c r="D8" s="1">
        <f t="shared" si="0"/>
        <v>11.92</v>
      </c>
      <c r="E8" s="1">
        <f>'[1]Tuesday 1.25.22'!B8</f>
        <v>15.93</v>
      </c>
      <c r="F8" s="1">
        <f t="shared" si="1"/>
        <v>9.36</v>
      </c>
    </row>
    <row r="9" spans="1:22" x14ac:dyDescent="0.25">
      <c r="A9" s="1">
        <f>'[1]Tuesday 1.11.22'!B9</f>
        <v>19.96</v>
      </c>
      <c r="B9" s="1">
        <f t="shared" si="2"/>
        <v>2.1099999999999994</v>
      </c>
      <c r="C9" s="1">
        <f>'[1]Tuesday 1.18.22'!B9</f>
        <v>15.55</v>
      </c>
      <c r="D9" s="1">
        <f t="shared" si="0"/>
        <v>2.91</v>
      </c>
      <c r="E9" s="1">
        <f>'[1]Tuesday 1.25.22'!B9</f>
        <v>20.5</v>
      </c>
      <c r="F9" s="1">
        <f t="shared" si="1"/>
        <v>4.57</v>
      </c>
    </row>
    <row r="10" spans="1:22" x14ac:dyDescent="0.25">
      <c r="A10" s="1">
        <f>'[1]Tuesday 1.11.22'!B10</f>
        <v>29.770000000000003</v>
      </c>
      <c r="B10" s="1">
        <f t="shared" si="2"/>
        <v>9.8100000000000023</v>
      </c>
      <c r="C10" s="1">
        <f>'[1]Tuesday 1.18.22'!B10</f>
        <v>21.87</v>
      </c>
      <c r="D10" s="1">
        <f t="shared" si="0"/>
        <v>6.32</v>
      </c>
      <c r="E10" s="1">
        <f>'[1]Tuesday 1.25.22'!B10</f>
        <v>21.49</v>
      </c>
      <c r="F10" s="1">
        <f t="shared" si="1"/>
        <v>0.98999999999999844</v>
      </c>
    </row>
    <row r="11" spans="1:22" x14ac:dyDescent="0.25">
      <c r="A11" s="1">
        <f>'[1]Tuesday 1.11.22'!B11</f>
        <v>35.300000000000004</v>
      </c>
      <c r="B11" s="1">
        <f t="shared" si="2"/>
        <v>5.5300000000000011</v>
      </c>
      <c r="C11" s="1">
        <f>'[1]Tuesday 1.18.22'!B11</f>
        <v>22.41</v>
      </c>
      <c r="D11" s="1">
        <f t="shared" si="0"/>
        <v>0.53999999999999915</v>
      </c>
      <c r="E11" s="1">
        <f>'[1]Tuesday 1.25.22'!B11</f>
        <v>22.759999999999998</v>
      </c>
      <c r="F11" s="1">
        <f t="shared" si="1"/>
        <v>1.2699999999999996</v>
      </c>
    </row>
    <row r="12" spans="1:22" x14ac:dyDescent="0.25">
      <c r="A12" s="1">
        <f>'[1]Tuesday 1.11.22'!B12</f>
        <v>39.03</v>
      </c>
      <c r="B12" s="1">
        <f t="shared" si="2"/>
        <v>3.7299999999999969</v>
      </c>
      <c r="C12" s="1">
        <f>'[1]Tuesday 1.18.22'!B12</f>
        <v>27.59</v>
      </c>
      <c r="D12" s="1">
        <f t="shared" si="0"/>
        <v>5.18</v>
      </c>
      <c r="E12" s="1">
        <f>'[1]Tuesday 1.25.22'!B12</f>
        <v>23.599999999999998</v>
      </c>
      <c r="F12" s="1">
        <f t="shared" si="1"/>
        <v>0.83999999999999986</v>
      </c>
    </row>
    <row r="13" spans="1:22" x14ac:dyDescent="0.25">
      <c r="A13" s="1">
        <f>'[1]Tuesday 1.11.22'!B13</f>
        <v>53.8</v>
      </c>
      <c r="B13" s="1">
        <f t="shared" si="2"/>
        <v>14.769999999999996</v>
      </c>
      <c r="C13" s="1">
        <f>'[1]Tuesday 1.18.22'!B13</f>
        <v>27.9</v>
      </c>
      <c r="D13" s="1">
        <f t="shared" si="0"/>
        <v>0.30999999999999872</v>
      </c>
      <c r="E13" s="1">
        <f>'[1]Tuesday 1.25.22'!B13</f>
        <v>29.08</v>
      </c>
      <c r="F13" s="1">
        <f t="shared" si="1"/>
        <v>5.48</v>
      </c>
    </row>
    <row r="14" spans="1:22" x14ac:dyDescent="0.25">
      <c r="A14" s="1">
        <f>'[1]Tuesday 1.11.22'!B14</f>
        <v>62.099999999999994</v>
      </c>
      <c r="B14" s="1">
        <f t="shared" si="2"/>
        <v>8.2999999999999972</v>
      </c>
      <c r="C14" s="1">
        <f>'[1]Tuesday 1.18.22'!B14</f>
        <v>30.36</v>
      </c>
      <c r="D14" s="1">
        <f t="shared" si="0"/>
        <v>2.4600000000000009</v>
      </c>
      <c r="E14" s="1">
        <f>'[1]Tuesday 1.25.22'!B14</f>
        <v>30.25</v>
      </c>
      <c r="F14" s="1">
        <f t="shared" si="1"/>
        <v>1.1700000000000017</v>
      </c>
    </row>
    <row r="15" spans="1:22" x14ac:dyDescent="0.25">
      <c r="A15" s="1">
        <f>'[1]Tuesday 1.11.22'!B15</f>
        <v>63.789999999999992</v>
      </c>
      <c r="B15" s="1">
        <f t="shared" si="2"/>
        <v>1.6899999999999977</v>
      </c>
      <c r="C15" s="1">
        <f>'[1]Tuesday 1.18.22'!B15</f>
        <v>54.230000000000004</v>
      </c>
      <c r="D15" s="1">
        <f t="shared" si="0"/>
        <v>23.870000000000005</v>
      </c>
      <c r="E15" s="1">
        <f>'[1]Tuesday 1.25.22'!B15</f>
        <v>34.119999999999997</v>
      </c>
      <c r="F15" s="1">
        <f t="shared" si="1"/>
        <v>3.8699999999999974</v>
      </c>
    </row>
    <row r="16" spans="1:22" x14ac:dyDescent="0.25">
      <c r="A16" s="1">
        <f>'[1]Tuesday 1.11.22'!B16</f>
        <v>68.819999999999993</v>
      </c>
      <c r="B16" s="1">
        <f t="shared" si="2"/>
        <v>5.0300000000000011</v>
      </c>
      <c r="C16" s="1">
        <f>'[1]Tuesday 1.18.22'!B16</f>
        <v>57.800000000000004</v>
      </c>
      <c r="D16" s="1">
        <f t="shared" si="0"/>
        <v>3.5700000000000003</v>
      </c>
      <c r="E16" s="1">
        <f>'[1]Tuesday 1.25.22'!B16</f>
        <v>38.209999999999994</v>
      </c>
      <c r="F16" s="1">
        <f t="shared" si="1"/>
        <v>4.0899999999999963</v>
      </c>
    </row>
    <row r="17" spans="1:6" x14ac:dyDescent="0.25">
      <c r="A17" s="1">
        <f>'[1]Tuesday 1.11.22'!B17</f>
        <v>73.099999999999994</v>
      </c>
      <c r="B17" s="1">
        <f t="shared" si="2"/>
        <v>4.2800000000000011</v>
      </c>
      <c r="C17" s="1">
        <f>'[1]Tuesday 1.18.22'!B17</f>
        <v>61.230000000000004</v>
      </c>
      <c r="D17" s="1">
        <f t="shared" si="0"/>
        <v>3.4299999999999997</v>
      </c>
      <c r="E17" s="1">
        <f>'[1]Tuesday 1.25.22'!B17</f>
        <v>50.279999999999994</v>
      </c>
      <c r="F17" s="1">
        <f t="shared" si="1"/>
        <v>12.07</v>
      </c>
    </row>
    <row r="18" spans="1:6" x14ac:dyDescent="0.25">
      <c r="A18" s="1">
        <f>'[1]Tuesday 1.11.22'!B18</f>
        <v>77.8</v>
      </c>
      <c r="B18" s="1">
        <f t="shared" si="2"/>
        <v>4.7000000000000028</v>
      </c>
      <c r="C18" s="1">
        <f>'[1]Tuesday 1.18.22'!B18</f>
        <v>64.850000000000009</v>
      </c>
      <c r="D18" s="1">
        <f t="shared" si="0"/>
        <v>3.6200000000000045</v>
      </c>
      <c r="E18" s="1">
        <f>'[1]Tuesday 1.25.22'!B18</f>
        <v>54.849999999999994</v>
      </c>
      <c r="F18" s="1">
        <f t="shared" si="1"/>
        <v>4.57</v>
      </c>
    </row>
    <row r="19" spans="1:6" x14ac:dyDescent="0.25">
      <c r="A19" s="1">
        <f>'[1]Tuesday 1.11.22'!B19</f>
        <v>79.599999999999994</v>
      </c>
      <c r="B19" s="1">
        <f t="shared" si="2"/>
        <v>1.7999999999999972</v>
      </c>
      <c r="C19" s="1">
        <f>'[1]Tuesday 1.18.22'!B19</f>
        <v>74.56</v>
      </c>
      <c r="D19" s="1">
        <f t="shared" si="0"/>
        <v>9.7099999999999937</v>
      </c>
      <c r="E19" s="1">
        <f>'[1]Tuesday 1.25.22'!B19</f>
        <v>57.109999999999992</v>
      </c>
      <c r="F19" s="1">
        <f t="shared" si="1"/>
        <v>2.259999999999998</v>
      </c>
    </row>
    <row r="20" spans="1:6" x14ac:dyDescent="0.25">
      <c r="A20" s="1">
        <f>'[1]Tuesday 1.11.22'!B20</f>
        <v>86.47</v>
      </c>
      <c r="B20" s="1">
        <f t="shared" si="2"/>
        <v>6.8700000000000045</v>
      </c>
      <c r="C20" s="1">
        <f>'[1]Tuesday 1.18.22'!B20</f>
        <v>74.88</v>
      </c>
      <c r="D20" s="1">
        <f t="shared" si="0"/>
        <v>0.31999999999999318</v>
      </c>
      <c r="E20" s="1">
        <f>'[1]Tuesday 1.25.22'!B20</f>
        <v>71.86999999999999</v>
      </c>
      <c r="F20" s="1">
        <f t="shared" si="1"/>
        <v>14.759999999999998</v>
      </c>
    </row>
    <row r="21" spans="1:6" x14ac:dyDescent="0.25">
      <c r="A21" s="1">
        <f>'[1]Tuesday 1.11.22'!B21</f>
        <v>87.8</v>
      </c>
      <c r="B21" s="1">
        <f t="shared" si="2"/>
        <v>1.3299999999999983</v>
      </c>
      <c r="C21" s="1">
        <f>'[1]Tuesday 1.18.22'!B21</f>
        <v>77.039999999999992</v>
      </c>
      <c r="D21" s="1">
        <f t="shared" si="0"/>
        <v>2.1599999999999966</v>
      </c>
      <c r="E21" s="1">
        <f>'[1]Tuesday 1.25.22'!B21</f>
        <v>72.739999999999995</v>
      </c>
      <c r="F21" s="1">
        <f t="shared" si="1"/>
        <v>0.87000000000000455</v>
      </c>
    </row>
    <row r="22" spans="1:6" x14ac:dyDescent="0.25">
      <c r="A22" s="1">
        <f>'[1]Tuesday 1.11.22'!B22</f>
        <v>89.99</v>
      </c>
      <c r="B22" s="1">
        <f t="shared" si="2"/>
        <v>2.1899999999999977</v>
      </c>
      <c r="C22" s="1">
        <f>'[1]Tuesday 1.18.22'!B22</f>
        <v>79.759999999999991</v>
      </c>
      <c r="D22" s="1">
        <f t="shared" si="0"/>
        <v>2.7199999999999989</v>
      </c>
      <c r="E22" s="1">
        <f>'[1]Tuesday 1.25.22'!B22</f>
        <v>75.72999999999999</v>
      </c>
      <c r="F22" s="1">
        <f t="shared" si="1"/>
        <v>2.9899999999999949</v>
      </c>
    </row>
    <row r="23" spans="1:6" x14ac:dyDescent="0.25">
      <c r="A23" s="1">
        <f>'[1]Tuesday 1.11.22'!B23</f>
        <v>90.02</v>
      </c>
      <c r="B23" s="1">
        <f t="shared" si="2"/>
        <v>3.0000000000001137E-2</v>
      </c>
      <c r="C23" s="1">
        <f>'[1]Tuesday 1.18.22'!B23</f>
        <v>81.849999999999994</v>
      </c>
      <c r="D23" s="1">
        <f t="shared" si="0"/>
        <v>2.0900000000000034</v>
      </c>
      <c r="E23" s="1">
        <f>'[1]Tuesday 1.25.22'!B23</f>
        <v>76.049999999999983</v>
      </c>
      <c r="F23" s="1">
        <f t="shared" si="1"/>
        <v>0.31999999999999318</v>
      </c>
    </row>
    <row r="24" spans="1:6" x14ac:dyDescent="0.25">
      <c r="A24" s="1">
        <f>'[1]Tuesday 1.11.22'!B24</f>
        <v>90.25</v>
      </c>
      <c r="B24" s="1">
        <f t="shared" si="2"/>
        <v>0.23000000000000398</v>
      </c>
      <c r="C24" s="1">
        <f>'[1]Tuesday 1.18.22'!B24</f>
        <v>84.949999999999989</v>
      </c>
      <c r="D24" s="1">
        <f t="shared" si="0"/>
        <v>3.0999999999999943</v>
      </c>
      <c r="E24" s="1">
        <f>'[1]Tuesday 1.25.22'!B24</f>
        <v>78.179999999999978</v>
      </c>
      <c r="F24" s="1">
        <f t="shared" si="1"/>
        <v>2.1299999999999955</v>
      </c>
    </row>
    <row r="25" spans="1:6" x14ac:dyDescent="0.25">
      <c r="A25" s="1">
        <f>'[1]Tuesday 1.11.22'!B25</f>
        <v>94.62</v>
      </c>
      <c r="B25" s="1">
        <f t="shared" si="2"/>
        <v>4.3700000000000045</v>
      </c>
      <c r="C25" s="1">
        <f>'[1]Tuesday 1.18.22'!B25</f>
        <v>89.24</v>
      </c>
      <c r="D25" s="1">
        <f t="shared" si="0"/>
        <v>4.2900000000000063</v>
      </c>
      <c r="E25" s="1">
        <f>'[1]Tuesday 1.25.22'!B25</f>
        <v>81.529999999999973</v>
      </c>
      <c r="F25" s="1">
        <f t="shared" si="1"/>
        <v>3.3499999999999943</v>
      </c>
    </row>
    <row r="26" spans="1:6" x14ac:dyDescent="0.25">
      <c r="A26" s="1">
        <f>'[1]Tuesday 1.11.22'!B26</f>
        <v>97.89</v>
      </c>
      <c r="B26" s="1">
        <f t="shared" si="2"/>
        <v>3.269999999999996</v>
      </c>
      <c r="C26" s="1">
        <f>'[1]Tuesday 1.18.22'!B26</f>
        <v>94.35</v>
      </c>
      <c r="D26" s="1">
        <f t="shared" si="0"/>
        <v>5.1099999999999994</v>
      </c>
      <c r="E26" s="1">
        <f>'[1]Tuesday 1.25.22'!B26</f>
        <v>82.749999999999972</v>
      </c>
      <c r="F26" s="1">
        <f t="shared" si="1"/>
        <v>1.2199999999999989</v>
      </c>
    </row>
    <row r="27" spans="1:6" x14ac:dyDescent="0.25">
      <c r="A27" s="1">
        <f>'[1]Tuesday 1.11.22'!B27</f>
        <v>103.6</v>
      </c>
      <c r="B27" s="1">
        <f t="shared" si="2"/>
        <v>5.7099999999999937</v>
      </c>
      <c r="C27" s="1">
        <f>'[1]Tuesday 1.18.22'!B27</f>
        <v>95.25</v>
      </c>
      <c r="D27" s="1">
        <f t="shared" si="0"/>
        <v>0.90000000000000568</v>
      </c>
      <c r="E27" s="1">
        <f>'[1]Tuesday 1.25.22'!B27</f>
        <v>90.359999999999971</v>
      </c>
      <c r="F27" s="1">
        <f t="shared" si="1"/>
        <v>7.6099999999999994</v>
      </c>
    </row>
    <row r="28" spans="1:6" x14ac:dyDescent="0.25">
      <c r="A28" s="1">
        <f>'[1]Tuesday 1.11.22'!B28</f>
        <v>116.56</v>
      </c>
      <c r="B28" s="1">
        <f t="shared" si="2"/>
        <v>12.960000000000008</v>
      </c>
      <c r="C28" s="1">
        <f>'[1]Tuesday 1.18.22'!B28</f>
        <v>97.3</v>
      </c>
      <c r="D28" s="1">
        <f t="shared" si="0"/>
        <v>2.0499999999999972</v>
      </c>
      <c r="E28" s="1">
        <f>'[1]Tuesday 1.25.22'!B28</f>
        <v>93.739999999999966</v>
      </c>
      <c r="F28" s="1">
        <f t="shared" si="1"/>
        <v>3.3799999999999955</v>
      </c>
    </row>
    <row r="29" spans="1:6" x14ac:dyDescent="0.25">
      <c r="A29" s="1">
        <f>'[1]Tuesday 1.11.22'!B29</f>
        <v>128.53</v>
      </c>
      <c r="B29" s="1">
        <f t="shared" si="2"/>
        <v>11.969999999999999</v>
      </c>
      <c r="C29" s="1">
        <f>'[1]Tuesday 1.18.22'!B29</f>
        <v>97.539999999999992</v>
      </c>
      <c r="D29" s="1">
        <f t="shared" si="0"/>
        <v>0.23999999999999488</v>
      </c>
      <c r="E29" s="1">
        <f>'[1]Tuesday 1.25.22'!B29</f>
        <v>97.07999999999997</v>
      </c>
      <c r="F29" s="1">
        <f t="shared" si="1"/>
        <v>3.3400000000000034</v>
      </c>
    </row>
    <row r="30" spans="1:6" x14ac:dyDescent="0.25">
      <c r="A30" s="1">
        <f>'[1]Tuesday 1.11.22'!B30</f>
        <v>131.07</v>
      </c>
      <c r="B30" s="1">
        <f t="shared" si="2"/>
        <v>2.539999999999992</v>
      </c>
      <c r="C30" s="1">
        <f>'[1]Tuesday 1.18.22'!B30</f>
        <v>99.33</v>
      </c>
      <c r="D30" s="1">
        <f t="shared" si="0"/>
        <v>1.7900000000000063</v>
      </c>
      <c r="E30" s="1">
        <f>'[1]Tuesday 1.25.22'!B30</f>
        <v>99.459999999999965</v>
      </c>
      <c r="F30" s="1">
        <f t="shared" si="1"/>
        <v>2.3799999999999955</v>
      </c>
    </row>
    <row r="31" spans="1:6" x14ac:dyDescent="0.25">
      <c r="A31" s="1">
        <f>'[1]Tuesday 1.11.22'!B31</f>
        <v>134.82999999999998</v>
      </c>
      <c r="B31" s="1">
        <f t="shared" si="2"/>
        <v>3.7599999999999909</v>
      </c>
      <c r="C31" s="1">
        <f>'[1]Tuesday 1.18.22'!B31</f>
        <v>99.59</v>
      </c>
      <c r="D31" s="1">
        <f t="shared" si="0"/>
        <v>0.26000000000000512</v>
      </c>
      <c r="E31" s="1">
        <f>'[1]Tuesday 1.25.22'!B31</f>
        <v>107.88999999999996</v>
      </c>
      <c r="F31" s="1">
        <f t="shared" si="1"/>
        <v>8.4299999999999926</v>
      </c>
    </row>
    <row r="32" spans="1:6" x14ac:dyDescent="0.25">
      <c r="A32" s="1">
        <f>'[1]Tuesday 1.11.22'!B32</f>
        <v>137.22999999999999</v>
      </c>
      <c r="B32" s="1">
        <f t="shared" si="2"/>
        <v>2.4000000000000057</v>
      </c>
      <c r="C32" s="1">
        <f>'[1]Tuesday 1.18.22'!B32</f>
        <v>100.09</v>
      </c>
      <c r="D32" s="1">
        <f t="shared" si="0"/>
        <v>0.5</v>
      </c>
      <c r="E32" s="1">
        <f>'[1]Tuesday 1.25.22'!B32</f>
        <v>112.96999999999996</v>
      </c>
      <c r="F32" s="1">
        <f t="shared" si="1"/>
        <v>5.0799999999999983</v>
      </c>
    </row>
    <row r="33" spans="1:6" x14ac:dyDescent="0.25">
      <c r="A33" s="1">
        <f>'[1]Tuesday 1.11.22'!B33</f>
        <v>137.76</v>
      </c>
      <c r="B33" s="1">
        <f t="shared" si="2"/>
        <v>0.53000000000000114</v>
      </c>
      <c r="C33" s="1">
        <f>'[1]Tuesday 1.18.22'!B33</f>
        <v>107.95</v>
      </c>
      <c r="D33" s="1">
        <f t="shared" si="0"/>
        <v>7.8599999999999994</v>
      </c>
      <c r="E33" s="1">
        <f>'[1]Tuesday 1.25.22'!B33</f>
        <v>116.52999999999996</v>
      </c>
      <c r="F33" s="1">
        <f t="shared" si="1"/>
        <v>3.5600000000000023</v>
      </c>
    </row>
    <row r="34" spans="1:6" x14ac:dyDescent="0.25">
      <c r="A34" s="1">
        <f>'[1]Tuesday 1.11.22'!B34</f>
        <v>146.38</v>
      </c>
      <c r="B34" s="1">
        <f t="shared" si="2"/>
        <v>8.6200000000000045</v>
      </c>
      <c r="C34" s="1">
        <f>'[1]Tuesday 1.18.22'!B34</f>
        <v>109.16</v>
      </c>
      <c r="D34" s="1">
        <f t="shared" si="0"/>
        <v>1.2099999999999937</v>
      </c>
      <c r="E34" s="1">
        <f>'[1]Tuesday 1.25.22'!B34</f>
        <v>117.22999999999996</v>
      </c>
      <c r="F34" s="1">
        <f t="shared" si="1"/>
        <v>0.70000000000000284</v>
      </c>
    </row>
    <row r="35" spans="1:6" x14ac:dyDescent="0.25">
      <c r="A35" s="1">
        <f>'[1]Tuesday 1.11.22'!B35</f>
        <v>149.26</v>
      </c>
      <c r="B35" s="1">
        <f t="shared" si="2"/>
        <v>2.8799999999999955</v>
      </c>
      <c r="C35" s="1">
        <f>'[1]Tuesday 1.18.22'!B35</f>
        <v>110.99</v>
      </c>
      <c r="D35" s="1">
        <f t="shared" si="0"/>
        <v>1.8299999999999983</v>
      </c>
      <c r="E35" s="1">
        <f>'[1]Tuesday 1.25.22'!B35</f>
        <v>120.66999999999996</v>
      </c>
      <c r="F35" s="1">
        <f t="shared" si="1"/>
        <v>3.4399999999999977</v>
      </c>
    </row>
    <row r="36" spans="1:6" x14ac:dyDescent="0.25">
      <c r="A36" s="1">
        <f>'[1]Tuesday 1.11.22'!B36</f>
        <v>149.72</v>
      </c>
      <c r="B36" s="1">
        <f t="shared" si="2"/>
        <v>0.46000000000000796</v>
      </c>
      <c r="C36" s="1">
        <f>'[1]Tuesday 1.18.22'!B36</f>
        <v>114.28999999999999</v>
      </c>
      <c r="D36" s="1">
        <f t="shared" si="0"/>
        <v>3.2999999999999972</v>
      </c>
      <c r="E36" s="1">
        <f>'[1]Tuesday 1.25.22'!B36</f>
        <v>122.73999999999995</v>
      </c>
      <c r="F36" s="1">
        <f t="shared" si="1"/>
        <v>2.0699999999999932</v>
      </c>
    </row>
    <row r="37" spans="1:6" x14ac:dyDescent="0.25">
      <c r="A37" s="1" t="s">
        <v>59</v>
      </c>
      <c r="B37" s="2">
        <f>AVERAGE(B6:B36)</f>
        <v>4.8296774193548391</v>
      </c>
      <c r="C37" s="1">
        <f>'[1]Tuesday 1.18.22'!B37</f>
        <v>117.67999999999999</v>
      </c>
      <c r="D37" s="1">
        <f t="shared" si="0"/>
        <v>3.3900000000000006</v>
      </c>
      <c r="E37" s="1">
        <f>'[1]Tuesday 1.25.22'!B37</f>
        <v>123.27999999999996</v>
      </c>
      <c r="F37" s="1">
        <f t="shared" si="1"/>
        <v>0.54000000000000625</v>
      </c>
    </row>
    <row r="38" spans="1:6" x14ac:dyDescent="0.25">
      <c r="C38" s="1">
        <f>'[1]Tuesday 1.18.22'!B38</f>
        <v>118.35</v>
      </c>
      <c r="D38" s="1">
        <f t="shared" si="0"/>
        <v>0.67000000000000171</v>
      </c>
      <c r="E38" s="1">
        <f>'[1]Tuesday 1.25.22'!B38</f>
        <v>138.86999999999995</v>
      </c>
      <c r="F38" s="1">
        <f t="shared" si="1"/>
        <v>15.589999999999989</v>
      </c>
    </row>
    <row r="39" spans="1:6" x14ac:dyDescent="0.25">
      <c r="C39" s="1">
        <f>'[1]Tuesday 1.18.22'!B39</f>
        <v>122.00999999999999</v>
      </c>
      <c r="D39" s="1">
        <f t="shared" si="0"/>
        <v>3.6599999999999966</v>
      </c>
      <c r="E39" s="1">
        <f>'[1]Tuesday 1.25.22'!B39</f>
        <v>139.09999999999994</v>
      </c>
      <c r="F39" s="1">
        <f t="shared" si="1"/>
        <v>0.22999999999998977</v>
      </c>
    </row>
    <row r="40" spans="1:6" x14ac:dyDescent="0.25">
      <c r="C40" s="1">
        <f>'[1]Tuesday 1.18.22'!B40</f>
        <v>125.07999999999998</v>
      </c>
      <c r="D40" s="1">
        <f t="shared" si="0"/>
        <v>3.0699999999999932</v>
      </c>
      <c r="E40" s="1">
        <f>'[1]Tuesday 1.25.22'!B40</f>
        <v>141.48999999999992</v>
      </c>
      <c r="F40" s="1">
        <f t="shared" si="1"/>
        <v>2.3899999999999864</v>
      </c>
    </row>
    <row r="41" spans="1:6" x14ac:dyDescent="0.25">
      <c r="C41" s="1">
        <f>'[1]Tuesday 1.18.22'!B41</f>
        <v>129.23999999999998</v>
      </c>
      <c r="D41" s="1">
        <f t="shared" si="0"/>
        <v>4.1599999999999966</v>
      </c>
      <c r="E41" s="1">
        <f>'[1]Tuesday 1.25.22'!B41</f>
        <v>149.18999999999991</v>
      </c>
      <c r="F41" s="1">
        <f t="shared" si="1"/>
        <v>7.6999999999999886</v>
      </c>
    </row>
    <row r="42" spans="1:6" x14ac:dyDescent="0.25">
      <c r="C42" s="1">
        <f>'[1]Tuesday 1.18.22'!B42</f>
        <v>133.01</v>
      </c>
      <c r="D42" s="1">
        <f t="shared" si="0"/>
        <v>3.7700000000000102</v>
      </c>
      <c r="E42" s="1" t="s">
        <v>62</v>
      </c>
      <c r="F42" s="2">
        <f>AVERAGE(F6:F41)</f>
        <v>4.1441666666666643</v>
      </c>
    </row>
    <row r="43" spans="1:6" x14ac:dyDescent="0.25">
      <c r="C43" s="1">
        <f>'[1]Tuesday 1.18.22'!B43</f>
        <v>135.23999999999998</v>
      </c>
      <c r="D43" s="1">
        <f t="shared" si="0"/>
        <v>2.2299999999999898</v>
      </c>
    </row>
    <row r="44" spans="1:6" x14ac:dyDescent="0.25">
      <c r="C44" s="1">
        <f>'[1]Tuesday 1.18.22'!B44</f>
        <v>138.20999999999998</v>
      </c>
      <c r="D44" s="1">
        <f t="shared" si="0"/>
        <v>2.9699999999999989</v>
      </c>
    </row>
    <row r="45" spans="1:6" x14ac:dyDescent="0.25">
      <c r="C45" s="1">
        <f>'[1]Tuesday 1.18.22'!B45</f>
        <v>142.94999999999999</v>
      </c>
      <c r="D45" s="1">
        <f t="shared" si="0"/>
        <v>4.7400000000000091</v>
      </c>
    </row>
    <row r="46" spans="1:6" x14ac:dyDescent="0.25">
      <c r="C46" s="1">
        <f>'[1]Tuesday 1.18.22'!B46</f>
        <v>146.06</v>
      </c>
      <c r="D46" s="1">
        <f t="shared" si="0"/>
        <v>3.1100000000000136</v>
      </c>
    </row>
    <row r="47" spans="1:6" x14ac:dyDescent="0.25">
      <c r="C47" s="1">
        <f>'[1]Tuesday 1.18.22'!B47</f>
        <v>146.19999999999999</v>
      </c>
      <c r="D47" s="1">
        <f t="shared" si="0"/>
        <v>0.13999999999998636</v>
      </c>
    </row>
    <row r="48" spans="1:6" x14ac:dyDescent="0.25">
      <c r="C48" s="1">
        <f>'[1]Tuesday 1.18.22'!B48</f>
        <v>149.22999999999999</v>
      </c>
      <c r="D48" s="1">
        <f t="shared" si="0"/>
        <v>3.0300000000000011</v>
      </c>
    </row>
    <row r="49" spans="1:7" x14ac:dyDescent="0.25">
      <c r="C49" s="1" t="s">
        <v>59</v>
      </c>
      <c r="D49" s="2">
        <f>AVERAGE(D6:D48)</f>
        <v>3.4704651162790694</v>
      </c>
    </row>
    <row r="51" spans="1:7" x14ac:dyDescent="0.25">
      <c r="A51" s="1" t="s">
        <v>60</v>
      </c>
      <c r="B51" s="2">
        <f>AVERAGE(B6:B36,D6:D48,F6:F41)</f>
        <v>4.0740000000000007</v>
      </c>
      <c r="G51" s="12"/>
    </row>
  </sheetData>
  <mergeCells count="4">
    <mergeCell ref="A1:F1"/>
    <mergeCell ref="A2:B2"/>
    <mergeCell ref="C2:D2"/>
    <mergeCell ref="E2:F2"/>
  </mergeCells>
  <hyperlinks>
    <hyperlink ref="G1" location="'Table of Contents'!A1" display="'Table of Contents'!A1" xr:uid="{758930FF-6E6E-40F8-AEE9-E328A36D41D4}"/>
    <hyperlink ref="V1" location="'Table of Contents'!A1" display="'Table of Contents'!A1" xr:uid="{AF89CA99-0423-47B8-9846-5830ECD04B3B}"/>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82C17-BEC1-42B9-B5CB-6CD04F8A0725}">
  <sheetPr codeName="Sheet10">
    <tabColor theme="1" tint="0.499984740745262"/>
  </sheetPr>
  <dimension ref="A1:V59"/>
  <sheetViews>
    <sheetView topLeftCell="A10" zoomScale="85" zoomScaleNormal="85" workbookViewId="0">
      <selection activeCell="G1" sqref="G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63</v>
      </c>
      <c r="B1" s="194"/>
      <c r="C1" s="194"/>
      <c r="D1" s="194"/>
      <c r="E1" s="194"/>
      <c r="F1" s="194"/>
      <c r="G1" s="117" t="s">
        <v>31</v>
      </c>
      <c r="V1" s="117" t="s">
        <v>31</v>
      </c>
    </row>
    <row r="2" spans="1:22" x14ac:dyDescent="0.25">
      <c r="A2" s="195">
        <v>44573</v>
      </c>
      <c r="B2" s="194"/>
      <c r="C2" s="195">
        <v>44580</v>
      </c>
      <c r="D2" s="194"/>
      <c r="E2" s="195">
        <v>44587</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'[1]Wednesday 1.12.22'!B5</f>
        <v>0</v>
      </c>
      <c r="C5" s="1">
        <f>'[1]Wednesday 1.19.22'!B5</f>
        <v>0</v>
      </c>
      <c r="E5" s="1">
        <f>'[1]Wednesday 1.26.22'!B5</f>
        <v>0</v>
      </c>
    </row>
    <row r="6" spans="1:22" x14ac:dyDescent="0.25">
      <c r="A6" s="1">
        <f>'[1]Wednesday 1.12.22'!B6</f>
        <v>0.49</v>
      </c>
      <c r="B6" s="1">
        <f>'[1]Wednesday 1.12.22'!B6</f>
        <v>0.49</v>
      </c>
      <c r="C6" s="1">
        <f>'[1]Wednesday 1.19.22'!B6</f>
        <v>4.2699999999999996</v>
      </c>
      <c r="D6" s="1">
        <f>C6-C5</f>
        <v>4.2699999999999996</v>
      </c>
      <c r="E6" s="1">
        <f>'[1]Wednesday 1.26.22'!B6</f>
        <v>4.1900000000000004</v>
      </c>
      <c r="F6" s="1">
        <f>E6-E5</f>
        <v>4.1900000000000004</v>
      </c>
    </row>
    <row r="7" spans="1:22" x14ac:dyDescent="0.25">
      <c r="A7" s="1">
        <f>'[1]Wednesday 1.12.22'!B7</f>
        <v>7.7</v>
      </c>
      <c r="B7" s="1">
        <f>A7-A6</f>
        <v>7.21</v>
      </c>
      <c r="C7" s="1">
        <f>'[1]Wednesday 1.19.22'!B7</f>
        <v>5.76</v>
      </c>
      <c r="D7" s="1">
        <f t="shared" ref="D7:D38" si="0">C7-C6</f>
        <v>1.4900000000000002</v>
      </c>
      <c r="E7" s="1">
        <f>'[1]Wednesday 1.26.22'!B7</f>
        <v>9.64</v>
      </c>
      <c r="F7" s="1">
        <f t="shared" ref="F7:F58" si="1">E7-E6</f>
        <v>5.45</v>
      </c>
    </row>
    <row r="8" spans="1:22" x14ac:dyDescent="0.25">
      <c r="A8" s="1">
        <f>'[1]Wednesday 1.12.22'!B8</f>
        <v>8.68</v>
      </c>
      <c r="B8" s="1">
        <f t="shared" ref="B8:B45" si="2">A8-A7</f>
        <v>0.97999999999999954</v>
      </c>
      <c r="C8" s="1">
        <f>'[1]Wednesday 1.19.22'!B8</f>
        <v>24.229999999999997</v>
      </c>
      <c r="D8" s="1">
        <f t="shared" si="0"/>
        <v>18.47</v>
      </c>
      <c r="E8" s="1">
        <f>'[1]Wednesday 1.26.22'!B8</f>
        <v>15.280000000000001</v>
      </c>
      <c r="F8" s="1">
        <f t="shared" si="1"/>
        <v>5.6400000000000006</v>
      </c>
    </row>
    <row r="9" spans="1:22" x14ac:dyDescent="0.25">
      <c r="A9" s="1">
        <f>'[1]Wednesday 1.12.22'!B9</f>
        <v>13.09</v>
      </c>
      <c r="B9" s="1">
        <f t="shared" si="2"/>
        <v>4.41</v>
      </c>
      <c r="C9" s="1">
        <f>'[1]Wednesday 1.19.22'!B9</f>
        <v>28.339999999999996</v>
      </c>
      <c r="D9" s="1">
        <f t="shared" si="0"/>
        <v>4.1099999999999994</v>
      </c>
      <c r="E9" s="1">
        <f>'[1]Wednesday 1.26.22'!B9</f>
        <v>26.67</v>
      </c>
      <c r="F9" s="1">
        <f t="shared" si="1"/>
        <v>11.39</v>
      </c>
    </row>
    <row r="10" spans="1:22" x14ac:dyDescent="0.25">
      <c r="A10" s="1">
        <f>'[1]Wednesday 1.12.22'!B10</f>
        <v>19.189999999999998</v>
      </c>
      <c r="B10" s="1">
        <f t="shared" si="2"/>
        <v>6.0999999999999979</v>
      </c>
      <c r="C10" s="1">
        <f>'[1]Wednesday 1.19.22'!B10</f>
        <v>34.799999999999997</v>
      </c>
      <c r="D10" s="1">
        <f t="shared" si="0"/>
        <v>6.4600000000000009</v>
      </c>
      <c r="E10" s="1">
        <f>'[1]Wednesday 1.26.22'!B10</f>
        <v>33.630000000000003</v>
      </c>
      <c r="F10" s="1">
        <f t="shared" si="1"/>
        <v>6.9600000000000009</v>
      </c>
    </row>
    <row r="11" spans="1:22" x14ac:dyDescent="0.25">
      <c r="A11" s="1">
        <f>'[1]Wednesday 1.12.22'!B11</f>
        <v>27.639999999999997</v>
      </c>
      <c r="B11" s="1">
        <f t="shared" si="2"/>
        <v>8.4499999999999993</v>
      </c>
      <c r="C11" s="1">
        <f>'[1]Wednesday 1.19.22'!B11</f>
        <v>39.699999999999996</v>
      </c>
      <c r="D11" s="1">
        <f t="shared" si="0"/>
        <v>4.8999999999999986</v>
      </c>
      <c r="E11" s="1">
        <f>'[1]Wednesday 1.26.22'!B11</f>
        <v>36.46</v>
      </c>
      <c r="F11" s="1">
        <f t="shared" si="1"/>
        <v>2.8299999999999983</v>
      </c>
    </row>
    <row r="12" spans="1:22" x14ac:dyDescent="0.25">
      <c r="A12" s="1">
        <f>'[1]Wednesday 1.12.22'!B12</f>
        <v>34.779999999999994</v>
      </c>
      <c r="B12" s="1">
        <f t="shared" si="2"/>
        <v>7.139999999999997</v>
      </c>
      <c r="C12" s="1">
        <f>'[1]Wednesday 1.19.22'!B12</f>
        <v>48.639999999999993</v>
      </c>
      <c r="D12" s="1">
        <f t="shared" si="0"/>
        <v>8.9399999999999977</v>
      </c>
      <c r="E12" s="1">
        <f>'[1]Wednesday 1.26.22'!B12</f>
        <v>40.75</v>
      </c>
      <c r="F12" s="1">
        <f t="shared" si="1"/>
        <v>4.2899999999999991</v>
      </c>
    </row>
    <row r="13" spans="1:22" x14ac:dyDescent="0.25">
      <c r="A13" s="1">
        <f>'[1]Wednesday 1.12.22'!B13</f>
        <v>35.989999999999995</v>
      </c>
      <c r="B13" s="1">
        <f t="shared" si="2"/>
        <v>1.2100000000000009</v>
      </c>
      <c r="C13" s="1">
        <f>'[1]Wednesday 1.19.22'!B13</f>
        <v>52.149999999999991</v>
      </c>
      <c r="D13" s="1">
        <f t="shared" si="0"/>
        <v>3.509999999999998</v>
      </c>
      <c r="E13" s="1">
        <f>'[1]Wednesday 1.26.22'!B13</f>
        <v>42.15</v>
      </c>
      <c r="F13" s="1">
        <f t="shared" si="1"/>
        <v>1.3999999999999986</v>
      </c>
    </row>
    <row r="14" spans="1:22" x14ac:dyDescent="0.25">
      <c r="A14" s="1">
        <f>'[1]Wednesday 1.12.22'!B14</f>
        <v>38.679999999999993</v>
      </c>
      <c r="B14" s="1">
        <f t="shared" si="2"/>
        <v>2.6899999999999977</v>
      </c>
      <c r="C14" s="1">
        <f>'[1]Wednesday 1.19.22'!B14</f>
        <v>52.449999999999989</v>
      </c>
      <c r="D14" s="1">
        <f t="shared" si="0"/>
        <v>0.29999999999999716</v>
      </c>
      <c r="E14" s="1">
        <f>'[1]Wednesday 1.26.22'!B14</f>
        <v>42.35</v>
      </c>
      <c r="F14" s="1">
        <f t="shared" si="1"/>
        <v>0.20000000000000284</v>
      </c>
    </row>
    <row r="15" spans="1:22" x14ac:dyDescent="0.25">
      <c r="A15" s="1">
        <f>'[1]Wednesday 1.12.22'!B15</f>
        <v>42.279999999999994</v>
      </c>
      <c r="B15" s="1">
        <f t="shared" si="2"/>
        <v>3.6000000000000014</v>
      </c>
      <c r="C15" s="1">
        <f>'[1]Wednesday 1.19.22'!B15</f>
        <v>66.089999999999989</v>
      </c>
      <c r="D15" s="1">
        <f t="shared" si="0"/>
        <v>13.64</v>
      </c>
      <c r="E15" s="1">
        <f>'[1]Wednesday 1.26.22'!B15</f>
        <v>49.230000000000004</v>
      </c>
      <c r="F15" s="1">
        <f t="shared" si="1"/>
        <v>6.8800000000000026</v>
      </c>
    </row>
    <row r="16" spans="1:22" x14ac:dyDescent="0.25">
      <c r="A16" s="1">
        <f>'[1]Wednesday 1.12.22'!B16</f>
        <v>43.489999999999995</v>
      </c>
      <c r="B16" s="1">
        <f t="shared" si="2"/>
        <v>1.2100000000000009</v>
      </c>
      <c r="C16" s="1">
        <f>'[1]Wednesday 1.19.22'!B16</f>
        <v>75.599999999999994</v>
      </c>
      <c r="D16" s="1">
        <f t="shared" si="0"/>
        <v>9.5100000000000051</v>
      </c>
      <c r="E16" s="1">
        <f>'[1]Wednesday 1.26.22'!B16</f>
        <v>49.870000000000005</v>
      </c>
      <c r="F16" s="1">
        <f t="shared" si="1"/>
        <v>0.64000000000000057</v>
      </c>
    </row>
    <row r="17" spans="1:6" x14ac:dyDescent="0.25">
      <c r="A17" s="1">
        <f>'[1]Wednesday 1.12.22'!B17</f>
        <v>44.029999999999994</v>
      </c>
      <c r="B17" s="1">
        <f t="shared" si="2"/>
        <v>0.53999999999999915</v>
      </c>
      <c r="C17" s="1">
        <f>'[1]Wednesday 1.19.22'!B17</f>
        <v>76.419999999999987</v>
      </c>
      <c r="D17" s="1">
        <f t="shared" si="0"/>
        <v>0.81999999999999318</v>
      </c>
      <c r="E17" s="1">
        <f>'[1]Wednesday 1.26.22'!B17</f>
        <v>51.95</v>
      </c>
      <c r="F17" s="1">
        <f t="shared" si="1"/>
        <v>2.0799999999999983</v>
      </c>
    </row>
    <row r="18" spans="1:6" x14ac:dyDescent="0.25">
      <c r="A18" s="1">
        <f>'[1]Wednesday 1.12.22'!B18</f>
        <v>44.37</v>
      </c>
      <c r="B18" s="1">
        <f t="shared" si="2"/>
        <v>0.34000000000000341</v>
      </c>
      <c r="C18" s="1">
        <f>'[1]Wednesday 1.19.22'!B18</f>
        <v>76.779999999999987</v>
      </c>
      <c r="D18" s="1">
        <f t="shared" si="0"/>
        <v>0.35999999999999943</v>
      </c>
      <c r="E18" s="1">
        <f>'[1]Wednesday 1.26.22'!B18</f>
        <v>52.34</v>
      </c>
      <c r="F18" s="1">
        <f t="shared" si="1"/>
        <v>0.39000000000000057</v>
      </c>
    </row>
    <row r="19" spans="1:6" x14ac:dyDescent="0.25">
      <c r="A19" s="1">
        <f>'[1]Wednesday 1.12.22'!B19</f>
        <v>45.029999999999994</v>
      </c>
      <c r="B19" s="1">
        <f t="shared" si="2"/>
        <v>0.65999999999999659</v>
      </c>
      <c r="C19" s="1">
        <f>'[1]Wednesday 1.19.22'!B19</f>
        <v>80.709999999999994</v>
      </c>
      <c r="D19" s="1">
        <f t="shared" si="0"/>
        <v>3.9300000000000068</v>
      </c>
      <c r="E19" s="1">
        <f>'[1]Wednesday 1.26.22'!B19</f>
        <v>52.85</v>
      </c>
      <c r="F19" s="1">
        <f t="shared" si="1"/>
        <v>0.50999999999999801</v>
      </c>
    </row>
    <row r="20" spans="1:6" x14ac:dyDescent="0.25">
      <c r="A20" s="1">
        <f>'[1]Wednesday 1.12.22'!B20</f>
        <v>47.649999999999991</v>
      </c>
      <c r="B20" s="1">
        <f t="shared" si="2"/>
        <v>2.6199999999999974</v>
      </c>
      <c r="C20" s="1">
        <f>'[1]Wednesday 1.19.22'!B20</f>
        <v>81.789999999999992</v>
      </c>
      <c r="D20" s="1">
        <f t="shared" si="0"/>
        <v>1.0799999999999983</v>
      </c>
      <c r="E20" s="1">
        <f>'[1]Wednesday 1.26.22'!B20</f>
        <v>55.35</v>
      </c>
      <c r="F20" s="1">
        <f t="shared" si="1"/>
        <v>2.5</v>
      </c>
    </row>
    <row r="21" spans="1:6" x14ac:dyDescent="0.25">
      <c r="A21" s="1">
        <f>'[1]Wednesday 1.12.22'!B21</f>
        <v>47.79999999999999</v>
      </c>
      <c r="B21" s="1">
        <f t="shared" si="2"/>
        <v>0.14999999999999858</v>
      </c>
      <c r="C21" s="1">
        <f>'[1]Wednesday 1.19.22'!B21</f>
        <v>84.089999999999989</v>
      </c>
      <c r="D21" s="1">
        <f t="shared" si="0"/>
        <v>2.2999999999999972</v>
      </c>
      <c r="E21" s="1">
        <f>'[1]Wednesday 1.26.22'!B21</f>
        <v>55.89</v>
      </c>
      <c r="F21" s="1">
        <f t="shared" si="1"/>
        <v>0.53999999999999915</v>
      </c>
    </row>
    <row r="22" spans="1:6" x14ac:dyDescent="0.25">
      <c r="A22" s="1">
        <f>'[1]Wednesday 1.12.22'!B22</f>
        <v>56.04999999999999</v>
      </c>
      <c r="B22" s="1">
        <f t="shared" si="2"/>
        <v>8.25</v>
      </c>
      <c r="C22" s="1">
        <f>'[1]Wednesday 1.19.22'!B22</f>
        <v>84.609999999999985</v>
      </c>
      <c r="D22" s="1">
        <f t="shared" si="0"/>
        <v>0.51999999999999602</v>
      </c>
      <c r="E22" s="1">
        <f>'[1]Wednesday 1.26.22'!B22</f>
        <v>55.980000000000004</v>
      </c>
      <c r="F22" s="1">
        <f t="shared" si="1"/>
        <v>9.0000000000003411E-2</v>
      </c>
    </row>
    <row r="23" spans="1:6" x14ac:dyDescent="0.25">
      <c r="A23" s="1">
        <f>'[1]Wednesday 1.12.22'!B23</f>
        <v>56.789999999999992</v>
      </c>
      <c r="B23" s="1">
        <f t="shared" si="2"/>
        <v>0.74000000000000199</v>
      </c>
      <c r="C23" s="1">
        <f>'[1]Wednesday 1.19.22'!B23</f>
        <v>89.429999999999978</v>
      </c>
      <c r="D23" s="1">
        <f t="shared" si="0"/>
        <v>4.8199999999999932</v>
      </c>
      <c r="E23" s="1">
        <f>'[1]Wednesday 1.26.22'!B23</f>
        <v>57.110000000000007</v>
      </c>
      <c r="F23" s="1">
        <f t="shared" si="1"/>
        <v>1.1300000000000026</v>
      </c>
    </row>
    <row r="24" spans="1:6" x14ac:dyDescent="0.25">
      <c r="A24" s="1">
        <f>'[1]Wednesday 1.12.22'!B24</f>
        <v>72.139999999999986</v>
      </c>
      <c r="B24" s="1">
        <f t="shared" si="2"/>
        <v>15.349999999999994</v>
      </c>
      <c r="C24" s="1">
        <f>'[1]Wednesday 1.19.22'!B24</f>
        <v>89.559999999999974</v>
      </c>
      <c r="D24" s="1">
        <f t="shared" si="0"/>
        <v>0.12999999999999545</v>
      </c>
      <c r="E24" s="1">
        <f>'[1]Wednesday 1.26.22'!B24</f>
        <v>58.88000000000001</v>
      </c>
      <c r="F24" s="1">
        <f t="shared" si="1"/>
        <v>1.7700000000000031</v>
      </c>
    </row>
    <row r="25" spans="1:6" x14ac:dyDescent="0.25">
      <c r="A25" s="1">
        <f>'[1]Wednesday 1.12.22'!B25</f>
        <v>77.999999999999986</v>
      </c>
      <c r="B25" s="1">
        <f t="shared" si="2"/>
        <v>5.8599999999999994</v>
      </c>
      <c r="C25" s="1">
        <f>'[1]Wednesday 1.19.22'!B25</f>
        <v>92.629999999999967</v>
      </c>
      <c r="D25" s="1">
        <f t="shared" si="0"/>
        <v>3.0699999999999932</v>
      </c>
      <c r="E25" s="1">
        <f>'[1]Wednesday 1.26.22'!B25</f>
        <v>60.20000000000001</v>
      </c>
      <c r="F25" s="1">
        <f t="shared" si="1"/>
        <v>1.3200000000000003</v>
      </c>
    </row>
    <row r="26" spans="1:6" x14ac:dyDescent="0.25">
      <c r="A26" s="1">
        <f>'[1]Wednesday 1.12.22'!B26</f>
        <v>82.169999999999987</v>
      </c>
      <c r="B26" s="1">
        <f t="shared" si="2"/>
        <v>4.1700000000000017</v>
      </c>
      <c r="C26" s="1">
        <f>'[1]Wednesday 1.19.22'!B26</f>
        <v>97.909999999999968</v>
      </c>
      <c r="D26" s="1">
        <f t="shared" si="0"/>
        <v>5.2800000000000011</v>
      </c>
      <c r="E26" s="1">
        <f>'[1]Wednesday 1.26.22'!B26</f>
        <v>61.38000000000001</v>
      </c>
      <c r="F26" s="1">
        <f t="shared" si="1"/>
        <v>1.1799999999999997</v>
      </c>
    </row>
    <row r="27" spans="1:6" x14ac:dyDescent="0.25">
      <c r="A27" s="1">
        <f>'[1]Wednesday 1.12.22'!B27</f>
        <v>82.429999999999993</v>
      </c>
      <c r="B27" s="1">
        <f t="shared" si="2"/>
        <v>0.26000000000000512</v>
      </c>
      <c r="C27" s="1">
        <f>'[1]Wednesday 1.19.22'!B27</f>
        <v>118.05999999999997</v>
      </c>
      <c r="D27" s="1">
        <f t="shared" si="0"/>
        <v>20.150000000000006</v>
      </c>
      <c r="E27" s="1">
        <f>'[1]Wednesday 1.26.22'!B27</f>
        <v>61.500000000000007</v>
      </c>
      <c r="F27" s="1">
        <f t="shared" si="1"/>
        <v>0.11999999999999744</v>
      </c>
    </row>
    <row r="28" spans="1:6" x14ac:dyDescent="0.25">
      <c r="A28" s="1">
        <f>'[1]Wednesday 1.12.22'!B28</f>
        <v>85.499999999999986</v>
      </c>
      <c r="B28" s="1">
        <f t="shared" si="2"/>
        <v>3.0699999999999932</v>
      </c>
      <c r="C28" s="1">
        <f>'[1]Wednesday 1.19.22'!B28</f>
        <v>122.23999999999998</v>
      </c>
      <c r="D28" s="1">
        <f t="shared" si="0"/>
        <v>4.1800000000000068</v>
      </c>
      <c r="E28" s="1">
        <f>'[1]Wednesday 1.26.22'!B28</f>
        <v>62.430000000000007</v>
      </c>
      <c r="F28" s="1">
        <f t="shared" si="1"/>
        <v>0.92999999999999972</v>
      </c>
    </row>
    <row r="29" spans="1:6" x14ac:dyDescent="0.25">
      <c r="A29" s="1">
        <f>'[1]Wednesday 1.12.22'!B29</f>
        <v>86.139999999999986</v>
      </c>
      <c r="B29" s="1">
        <f t="shared" si="2"/>
        <v>0.64000000000000057</v>
      </c>
      <c r="C29" s="1">
        <f>'[1]Wednesday 1.19.22'!B29</f>
        <v>122.54999999999998</v>
      </c>
      <c r="D29" s="1">
        <f t="shared" si="0"/>
        <v>0.31000000000000227</v>
      </c>
      <c r="E29" s="1">
        <f>'[1]Wednesday 1.26.22'!B29</f>
        <v>68.190000000000012</v>
      </c>
      <c r="F29" s="1">
        <f t="shared" si="1"/>
        <v>5.7600000000000051</v>
      </c>
    </row>
    <row r="30" spans="1:6" x14ac:dyDescent="0.25">
      <c r="A30" s="1">
        <f>'[1]Wednesday 1.12.22'!B30</f>
        <v>95.739999999999981</v>
      </c>
      <c r="B30" s="1">
        <f t="shared" si="2"/>
        <v>9.5999999999999943</v>
      </c>
      <c r="C30" s="1">
        <f>'[1]Wednesday 1.19.22'!B30</f>
        <v>124.09999999999998</v>
      </c>
      <c r="D30" s="1">
        <f t="shared" si="0"/>
        <v>1.5499999999999972</v>
      </c>
      <c r="E30" s="1">
        <f>'[1]Wednesday 1.26.22'!B30</f>
        <v>68.390000000000015</v>
      </c>
      <c r="F30" s="1">
        <f t="shared" si="1"/>
        <v>0.20000000000000284</v>
      </c>
    </row>
    <row r="31" spans="1:6" x14ac:dyDescent="0.25">
      <c r="A31" s="1">
        <f>'[1]Wednesday 1.12.22'!B31</f>
        <v>96.609999999999985</v>
      </c>
      <c r="B31" s="1">
        <f t="shared" si="2"/>
        <v>0.87000000000000455</v>
      </c>
      <c r="C31" s="1">
        <f>'[1]Wednesday 1.19.22'!B31</f>
        <v>129.05999999999997</v>
      </c>
      <c r="D31" s="1">
        <f t="shared" si="0"/>
        <v>4.9599999999999937</v>
      </c>
      <c r="E31" s="1">
        <f>'[1]Wednesday 1.26.22'!B31</f>
        <v>69.600000000000009</v>
      </c>
      <c r="F31" s="1">
        <f t="shared" si="1"/>
        <v>1.2099999999999937</v>
      </c>
    </row>
    <row r="32" spans="1:6" x14ac:dyDescent="0.25">
      <c r="A32" s="1">
        <f>'[1]Wednesday 1.12.22'!B32</f>
        <v>101.43999999999998</v>
      </c>
      <c r="B32" s="1">
        <f t="shared" si="2"/>
        <v>4.8299999999999983</v>
      </c>
      <c r="C32" s="1">
        <f>'[1]Wednesday 1.19.22'!B32</f>
        <v>133.12999999999997</v>
      </c>
      <c r="D32" s="1">
        <f t="shared" si="0"/>
        <v>4.0699999999999932</v>
      </c>
      <c r="E32" s="1">
        <f>'[1]Wednesday 1.26.22'!B32</f>
        <v>71.210000000000008</v>
      </c>
      <c r="F32" s="1">
        <f t="shared" si="1"/>
        <v>1.6099999999999994</v>
      </c>
    </row>
    <row r="33" spans="1:6" x14ac:dyDescent="0.25">
      <c r="A33" s="1">
        <f>'[1]Wednesday 1.12.22'!B33</f>
        <v>102.17999999999998</v>
      </c>
      <c r="B33" s="1">
        <f t="shared" si="2"/>
        <v>0.73999999999999488</v>
      </c>
      <c r="C33" s="1">
        <f>'[1]Wednesday 1.19.22'!B33</f>
        <v>135.79999999999995</v>
      </c>
      <c r="D33" s="1">
        <f t="shared" si="0"/>
        <v>2.6699999999999875</v>
      </c>
      <c r="E33" s="1">
        <f>'[1]Wednesday 1.26.22'!B33</f>
        <v>72.900000000000006</v>
      </c>
      <c r="F33" s="1">
        <f t="shared" si="1"/>
        <v>1.6899999999999977</v>
      </c>
    </row>
    <row r="34" spans="1:6" x14ac:dyDescent="0.25">
      <c r="A34" s="1">
        <f>'[1]Wednesday 1.12.22'!B34</f>
        <v>102.73999999999998</v>
      </c>
      <c r="B34" s="1">
        <f t="shared" si="2"/>
        <v>0.56000000000000227</v>
      </c>
      <c r="C34" s="1">
        <f>'[1]Wednesday 1.19.22'!B34</f>
        <v>137.56999999999996</v>
      </c>
      <c r="D34" s="1">
        <f t="shared" si="0"/>
        <v>1.7700000000000102</v>
      </c>
      <c r="E34" s="1">
        <f>'[1]Wednesday 1.26.22'!B34</f>
        <v>73.02000000000001</v>
      </c>
      <c r="F34" s="1">
        <f t="shared" si="1"/>
        <v>0.12000000000000455</v>
      </c>
    </row>
    <row r="35" spans="1:6" x14ac:dyDescent="0.25">
      <c r="A35" s="1">
        <f>'[1]Wednesday 1.12.22'!B35</f>
        <v>105.13999999999999</v>
      </c>
      <c r="B35" s="1">
        <f t="shared" si="2"/>
        <v>2.4000000000000057</v>
      </c>
      <c r="C35" s="1">
        <f>'[1]Wednesday 1.19.22'!B35</f>
        <v>138.98999999999995</v>
      </c>
      <c r="D35" s="1">
        <f t="shared" si="0"/>
        <v>1.4199999999999875</v>
      </c>
      <c r="E35" s="1">
        <f>'[1]Wednesday 1.26.22'!B35</f>
        <v>76.240000000000009</v>
      </c>
      <c r="F35" s="1">
        <f t="shared" si="1"/>
        <v>3.2199999999999989</v>
      </c>
    </row>
    <row r="36" spans="1:6" x14ac:dyDescent="0.25">
      <c r="A36" s="1">
        <f>'[1]Wednesday 1.12.22'!B36</f>
        <v>105.76999999999998</v>
      </c>
      <c r="B36" s="1">
        <f t="shared" si="2"/>
        <v>0.62999999999999545</v>
      </c>
      <c r="C36" s="1">
        <f>'[1]Wednesday 1.19.22'!B36</f>
        <v>146.81999999999996</v>
      </c>
      <c r="D36" s="1">
        <f t="shared" si="0"/>
        <v>7.8300000000000125</v>
      </c>
      <c r="E36" s="1">
        <f>'[1]Wednesday 1.26.22'!B36</f>
        <v>77.98</v>
      </c>
      <c r="F36" s="1">
        <f t="shared" si="1"/>
        <v>1.7399999999999949</v>
      </c>
    </row>
    <row r="37" spans="1:6" x14ac:dyDescent="0.25">
      <c r="A37" s="1">
        <f>'[1]Wednesday 1.12.22'!B37</f>
        <v>109.60999999999999</v>
      </c>
      <c r="B37" s="1">
        <f t="shared" si="2"/>
        <v>3.8400000000000034</v>
      </c>
      <c r="C37" s="1">
        <f>'[1]Wednesday 1.19.22'!B37</f>
        <v>147.92999999999998</v>
      </c>
      <c r="D37" s="1">
        <f t="shared" si="0"/>
        <v>1.1100000000000136</v>
      </c>
      <c r="E37" s="1">
        <f>'[1]Wednesday 1.26.22'!B37</f>
        <v>81.42</v>
      </c>
      <c r="F37" s="1">
        <f t="shared" si="1"/>
        <v>3.4399999999999977</v>
      </c>
    </row>
    <row r="38" spans="1:6" x14ac:dyDescent="0.25">
      <c r="A38" s="1">
        <f>'[1]Wednesday 1.12.22'!B38</f>
        <v>116.98999999999998</v>
      </c>
      <c r="B38" s="1">
        <f t="shared" si="2"/>
        <v>7.3799999999999955</v>
      </c>
      <c r="C38" s="1">
        <f>'[1]Wednesday 1.19.22'!B38</f>
        <v>148.52999999999997</v>
      </c>
      <c r="D38" s="1">
        <f t="shared" si="0"/>
        <v>0.59999999999999432</v>
      </c>
      <c r="E38" s="1">
        <f>'[1]Wednesday 1.26.22'!B38</f>
        <v>83.54</v>
      </c>
      <c r="F38" s="1">
        <f t="shared" si="1"/>
        <v>2.1200000000000045</v>
      </c>
    </row>
    <row r="39" spans="1:6" x14ac:dyDescent="0.25">
      <c r="A39" s="1">
        <f>'[1]Wednesday 1.12.22'!B39</f>
        <v>121.62999999999998</v>
      </c>
      <c r="B39" s="1">
        <f t="shared" si="2"/>
        <v>4.6400000000000006</v>
      </c>
      <c r="C39" s="1" t="s">
        <v>59</v>
      </c>
      <c r="D39" s="2">
        <f>AVERAGE(D6:D38)</f>
        <v>4.5009090909090901</v>
      </c>
      <c r="E39" s="1">
        <f>'[1]Wednesday 1.26.22'!B39</f>
        <v>83.98</v>
      </c>
      <c r="F39" s="1">
        <f t="shared" si="1"/>
        <v>0.43999999999999773</v>
      </c>
    </row>
    <row r="40" spans="1:6" x14ac:dyDescent="0.25">
      <c r="A40" s="1">
        <f>'[1]Wednesday 1.12.22'!B40</f>
        <v>122.17999999999998</v>
      </c>
      <c r="B40" s="1">
        <f t="shared" si="2"/>
        <v>0.54999999999999716</v>
      </c>
      <c r="E40" s="1">
        <f>'[1]Wednesday 1.26.22'!B40</f>
        <v>88.06</v>
      </c>
      <c r="F40" s="1">
        <f t="shared" si="1"/>
        <v>4.0799999999999983</v>
      </c>
    </row>
    <row r="41" spans="1:6" x14ac:dyDescent="0.25">
      <c r="A41" s="1">
        <f>'[1]Wednesday 1.12.22'!B41</f>
        <v>125.83999999999997</v>
      </c>
      <c r="B41" s="1">
        <f t="shared" si="2"/>
        <v>3.6599999999999966</v>
      </c>
      <c r="E41" s="1">
        <f>'[1]Wednesday 1.26.22'!B41</f>
        <v>94.7</v>
      </c>
      <c r="F41" s="1">
        <f t="shared" si="1"/>
        <v>6.6400000000000006</v>
      </c>
    </row>
    <row r="42" spans="1:6" x14ac:dyDescent="0.25">
      <c r="A42" s="1">
        <f>'[1]Wednesday 1.12.22'!B42</f>
        <v>126.18999999999997</v>
      </c>
      <c r="B42" s="1">
        <f t="shared" si="2"/>
        <v>0.34999999999999432</v>
      </c>
      <c r="E42" s="1">
        <f>'[1]Wednesday 1.26.22'!B42</f>
        <v>98.69</v>
      </c>
      <c r="F42" s="1">
        <f t="shared" si="1"/>
        <v>3.9899999999999949</v>
      </c>
    </row>
    <row r="43" spans="1:6" x14ac:dyDescent="0.25">
      <c r="A43" s="1">
        <f>'[1]Wednesday 1.12.22'!B43</f>
        <v>136.97999999999996</v>
      </c>
      <c r="B43" s="1">
        <f t="shared" si="2"/>
        <v>10.789999999999992</v>
      </c>
      <c r="E43" s="1">
        <f>'[1]Wednesday 1.26.22'!B43</f>
        <v>98.899999999999991</v>
      </c>
      <c r="F43" s="1">
        <f t="shared" si="1"/>
        <v>0.20999999999999375</v>
      </c>
    </row>
    <row r="44" spans="1:6" x14ac:dyDescent="0.25">
      <c r="A44" s="1">
        <f>'[1]Wednesday 1.12.22'!B44</f>
        <v>143.18999999999997</v>
      </c>
      <c r="B44" s="1">
        <f t="shared" si="2"/>
        <v>6.210000000000008</v>
      </c>
      <c r="E44" s="1">
        <f>'[1]Wednesday 1.26.22'!B44</f>
        <v>101.24999999999999</v>
      </c>
      <c r="F44" s="1">
        <f t="shared" si="1"/>
        <v>2.3499999999999943</v>
      </c>
    </row>
    <row r="45" spans="1:6" x14ac:dyDescent="0.25">
      <c r="A45" s="1">
        <f>'[1]Wednesday 1.12.22'!B45</f>
        <v>147.33999999999997</v>
      </c>
      <c r="B45" s="1">
        <f t="shared" si="2"/>
        <v>4.1500000000000057</v>
      </c>
      <c r="E45" s="1">
        <f>'[1]Wednesday 1.26.22'!B45</f>
        <v>101.67999999999999</v>
      </c>
      <c r="F45" s="1">
        <f t="shared" si="1"/>
        <v>0.43000000000000682</v>
      </c>
    </row>
    <row r="46" spans="1:6" x14ac:dyDescent="0.25">
      <c r="A46" s="1" t="s">
        <v>59</v>
      </c>
      <c r="B46" s="2">
        <f>AVERAGE(B6:B45)</f>
        <v>3.6834999999999996</v>
      </c>
      <c r="E46" s="1">
        <f>'[1]Wednesday 1.26.22'!B46</f>
        <v>107.24</v>
      </c>
      <c r="F46" s="1">
        <f t="shared" si="1"/>
        <v>5.5600000000000023</v>
      </c>
    </row>
    <row r="47" spans="1:6" x14ac:dyDescent="0.25">
      <c r="E47" s="1">
        <f>'[1]Wednesday 1.26.22'!B47</f>
        <v>107.36999999999999</v>
      </c>
      <c r="F47" s="1">
        <f t="shared" si="1"/>
        <v>0.12999999999999545</v>
      </c>
    </row>
    <row r="48" spans="1:6" x14ac:dyDescent="0.25">
      <c r="A48" s="1" t="s">
        <v>60</v>
      </c>
      <c r="B48" s="2">
        <f>AVERAGE(B6:B45,D6:D38,F6:F58)</f>
        <v>3.5529365079365061</v>
      </c>
      <c r="E48" s="1">
        <f>'[1]Wednesday 1.26.22'!B48</f>
        <v>116.99</v>
      </c>
      <c r="F48" s="1">
        <f t="shared" si="1"/>
        <v>9.6200000000000045</v>
      </c>
    </row>
    <row r="49" spans="5:8" x14ac:dyDescent="0.25">
      <c r="E49" s="1">
        <f>'[1]Wednesday 1.26.22'!B49</f>
        <v>127.07</v>
      </c>
      <c r="F49" s="1">
        <f t="shared" si="1"/>
        <v>10.079999999999998</v>
      </c>
    </row>
    <row r="50" spans="5:8" x14ac:dyDescent="0.25">
      <c r="E50" s="1">
        <f>'[1]Wednesday 1.26.22'!B50</f>
        <v>127.52999999999999</v>
      </c>
      <c r="F50" s="1">
        <f t="shared" si="1"/>
        <v>0.45999999999999375</v>
      </c>
    </row>
    <row r="51" spans="5:8" x14ac:dyDescent="0.25">
      <c r="E51" s="1">
        <f>'[1]Wednesday 1.26.22'!B51</f>
        <v>132.38</v>
      </c>
      <c r="F51" s="1">
        <f t="shared" si="1"/>
        <v>4.8500000000000085</v>
      </c>
    </row>
    <row r="52" spans="5:8" x14ac:dyDescent="0.25">
      <c r="E52" s="1">
        <f>'[1]Wednesday 1.26.22'!B52</f>
        <v>133.91</v>
      </c>
      <c r="F52" s="1">
        <f t="shared" si="1"/>
        <v>1.5300000000000011</v>
      </c>
    </row>
    <row r="53" spans="5:8" x14ac:dyDescent="0.25">
      <c r="E53" s="1">
        <f>'[1]Wednesday 1.26.22'!B53</f>
        <v>134.41999999999999</v>
      </c>
      <c r="F53" s="1">
        <f t="shared" si="1"/>
        <v>0.50999999999999091</v>
      </c>
    </row>
    <row r="54" spans="5:8" x14ac:dyDescent="0.25">
      <c r="E54" s="1">
        <f>'[1]Wednesday 1.26.22'!B54</f>
        <v>134.72</v>
      </c>
      <c r="F54" s="1">
        <f t="shared" si="1"/>
        <v>0.30000000000001137</v>
      </c>
    </row>
    <row r="55" spans="5:8" x14ac:dyDescent="0.25">
      <c r="E55" s="1">
        <f>'[1]Wednesday 1.26.22'!B55</f>
        <v>135.04</v>
      </c>
      <c r="F55" s="1">
        <f t="shared" si="1"/>
        <v>0.31999999999999318</v>
      </c>
    </row>
    <row r="56" spans="5:8" x14ac:dyDescent="0.25">
      <c r="E56" s="1">
        <f>'[1]Wednesday 1.26.22'!B56</f>
        <v>136.44999999999999</v>
      </c>
      <c r="F56" s="1">
        <f t="shared" si="1"/>
        <v>1.4099999999999966</v>
      </c>
    </row>
    <row r="57" spans="5:8" x14ac:dyDescent="0.25">
      <c r="E57" s="1">
        <f>'[1]Wednesday 1.26.22'!B57</f>
        <v>147.35999999999999</v>
      </c>
      <c r="F57" s="1">
        <f t="shared" si="1"/>
        <v>10.909999999999997</v>
      </c>
    </row>
    <row r="58" spans="5:8" x14ac:dyDescent="0.25">
      <c r="E58" s="1">
        <f>'[1]Wednesday 1.26.22'!B58</f>
        <v>151.79999999999998</v>
      </c>
      <c r="F58" s="1">
        <f t="shared" si="1"/>
        <v>4.4399999999999977</v>
      </c>
    </row>
    <row r="59" spans="5:8" x14ac:dyDescent="0.25">
      <c r="E59" s="1" t="s">
        <v>59</v>
      </c>
      <c r="F59" s="2">
        <f>AVERAGE(F6:F58)</f>
        <v>2.864150943396226</v>
      </c>
      <c r="H59" s="12"/>
    </row>
  </sheetData>
  <mergeCells count="4">
    <mergeCell ref="A1:F1"/>
    <mergeCell ref="A2:B2"/>
    <mergeCell ref="C2:D2"/>
    <mergeCell ref="E2:F2"/>
  </mergeCells>
  <hyperlinks>
    <hyperlink ref="G1" location="'Table of Contents'!A1" display="'Table of Contents'!A1" xr:uid="{F5BA86BF-CA2D-4088-870D-35072AB8F9EF}"/>
    <hyperlink ref="V1" location="'Table of Contents'!A1" display="'Table of Contents'!A1" xr:uid="{88C9646F-383A-41E3-A444-4E97B7BA06E4}"/>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737F-2AD7-40BC-8D49-A1655579D565}">
  <sheetPr codeName="Sheet14">
    <tabColor theme="1" tint="0.499984740745262"/>
  </sheetPr>
  <dimension ref="A1:V45"/>
  <sheetViews>
    <sheetView topLeftCell="A13" zoomScaleNormal="100" workbookViewId="0">
      <selection activeCell="F37" sqref="F37"/>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64</v>
      </c>
      <c r="B1" s="194"/>
      <c r="C1" s="194"/>
      <c r="D1" s="194"/>
      <c r="E1" s="194"/>
      <c r="F1" s="194"/>
      <c r="G1" s="117" t="s">
        <v>31</v>
      </c>
      <c r="V1" s="117" t="s">
        <v>31</v>
      </c>
    </row>
    <row r="2" spans="1:22" x14ac:dyDescent="0.25">
      <c r="A2" s="195">
        <v>44574</v>
      </c>
      <c r="B2" s="194"/>
      <c r="C2" s="195">
        <v>44581</v>
      </c>
      <c r="D2" s="194"/>
      <c r="E2" s="195">
        <v>44588</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'[1]Thursday 1.13.22'!B5</f>
        <v>0</v>
      </c>
      <c r="C5" s="1">
        <f>'[1]Thursday 1.20.22'!B5</f>
        <v>0</v>
      </c>
      <c r="E5" s="1">
        <f>'[1]Thursday 1.27.22'!B5</f>
        <v>0</v>
      </c>
    </row>
    <row r="6" spans="1:22" x14ac:dyDescent="0.25">
      <c r="A6" s="1">
        <f>'[1]Thursday 1.13.22'!B6</f>
        <v>3.09</v>
      </c>
      <c r="B6" s="1">
        <f>A6-A5</f>
        <v>3.09</v>
      </c>
      <c r="C6" s="1">
        <f>'[1]Thursday 1.20.22'!B6</f>
        <v>9.2200000000000006</v>
      </c>
      <c r="D6" s="1">
        <f>C6-C5</f>
        <v>9.2200000000000006</v>
      </c>
      <c r="E6" s="1">
        <f>'[1]Thursday 1.27.22'!B6</f>
        <v>7.92</v>
      </c>
      <c r="F6" s="1">
        <f>E6-E5</f>
        <v>7.92</v>
      </c>
    </row>
    <row r="7" spans="1:22" x14ac:dyDescent="0.25">
      <c r="A7" s="1">
        <f>'[1]Thursday 1.13.22'!B7</f>
        <v>13.36</v>
      </c>
      <c r="B7" s="1">
        <f t="shared" ref="B7:B33" si="0">A7-A6</f>
        <v>10.27</v>
      </c>
      <c r="C7" s="1">
        <f>'[1]Thursday 1.20.22'!B7</f>
        <v>13.63</v>
      </c>
      <c r="D7" s="1">
        <f t="shared" ref="D7:D38" si="1">C7-C6</f>
        <v>4.41</v>
      </c>
      <c r="E7" s="1">
        <f>'[1]Thursday 1.27.22'!B7</f>
        <v>12.24</v>
      </c>
      <c r="F7" s="1">
        <f t="shared" ref="F7:F37" si="2">E7-E6</f>
        <v>4.32</v>
      </c>
    </row>
    <row r="8" spans="1:22" x14ac:dyDescent="0.25">
      <c r="A8" s="1">
        <f>'[1]Thursday 1.13.22'!B8</f>
        <v>24.63</v>
      </c>
      <c r="B8" s="1">
        <f t="shared" si="0"/>
        <v>11.27</v>
      </c>
      <c r="C8" s="1">
        <f>'[1]Thursday 1.20.22'!B8</f>
        <v>16.900000000000002</v>
      </c>
      <c r="D8" s="1">
        <f t="shared" si="1"/>
        <v>3.2700000000000014</v>
      </c>
      <c r="E8" s="1">
        <f>'[1]Thursday 1.27.22'!B8</f>
        <v>16.98</v>
      </c>
      <c r="F8" s="1">
        <f t="shared" si="2"/>
        <v>4.74</v>
      </c>
    </row>
    <row r="9" spans="1:22" x14ac:dyDescent="0.25">
      <c r="A9" s="1">
        <f>'[1]Thursday 1.13.22'!B9</f>
        <v>25.41</v>
      </c>
      <c r="B9" s="1">
        <f t="shared" si="0"/>
        <v>0.78000000000000114</v>
      </c>
      <c r="C9" s="1">
        <f>'[1]Thursday 1.20.22'!B9</f>
        <v>26.370000000000005</v>
      </c>
      <c r="D9" s="1">
        <f t="shared" si="1"/>
        <v>9.4700000000000024</v>
      </c>
      <c r="E9" s="1">
        <f>'[1]Thursday 1.27.22'!B9</f>
        <v>21.07</v>
      </c>
      <c r="F9" s="1">
        <f t="shared" si="2"/>
        <v>4.09</v>
      </c>
    </row>
    <row r="10" spans="1:22" x14ac:dyDescent="0.25">
      <c r="A10" s="1">
        <f>'[1]Thursday 1.13.22'!B10</f>
        <v>34.81</v>
      </c>
      <c r="B10" s="1">
        <f t="shared" si="0"/>
        <v>9.4000000000000021</v>
      </c>
      <c r="C10" s="1">
        <f>'[1]Thursday 1.20.22'!B10</f>
        <v>28.420000000000005</v>
      </c>
      <c r="D10" s="1">
        <f t="shared" si="1"/>
        <v>2.0500000000000007</v>
      </c>
      <c r="E10" s="1">
        <f>'[1]Thursday 1.27.22'!B10</f>
        <v>26.19</v>
      </c>
      <c r="F10" s="1">
        <f t="shared" si="2"/>
        <v>5.120000000000001</v>
      </c>
    </row>
    <row r="11" spans="1:22" x14ac:dyDescent="0.25">
      <c r="A11" s="1">
        <f>'[1]Thursday 1.13.22'!B11</f>
        <v>35.86</v>
      </c>
      <c r="B11" s="1">
        <f t="shared" si="0"/>
        <v>1.0499999999999972</v>
      </c>
      <c r="C11" s="1">
        <f>'[1]Thursday 1.20.22'!B11</f>
        <v>35.370000000000005</v>
      </c>
      <c r="D11" s="1">
        <f t="shared" si="1"/>
        <v>6.9499999999999993</v>
      </c>
      <c r="E11" s="1">
        <f>'[1]Thursday 1.27.22'!B11</f>
        <v>29.740000000000002</v>
      </c>
      <c r="F11" s="1">
        <f t="shared" si="2"/>
        <v>3.5500000000000007</v>
      </c>
    </row>
    <row r="12" spans="1:22" x14ac:dyDescent="0.25">
      <c r="A12" s="1">
        <f>'[1]Thursday 1.13.22'!B12</f>
        <v>42.1</v>
      </c>
      <c r="B12" s="1">
        <f t="shared" si="0"/>
        <v>6.240000000000002</v>
      </c>
      <c r="C12" s="1">
        <f>'[1]Thursday 1.20.22'!B12</f>
        <v>43.52</v>
      </c>
      <c r="D12" s="1">
        <f t="shared" si="1"/>
        <v>8.1499999999999986</v>
      </c>
      <c r="E12" s="1">
        <f>'[1]Thursday 1.27.22'!B12</f>
        <v>31.14</v>
      </c>
      <c r="F12" s="1">
        <f t="shared" si="2"/>
        <v>1.3999999999999986</v>
      </c>
    </row>
    <row r="13" spans="1:22" x14ac:dyDescent="0.25">
      <c r="A13" s="1">
        <f>'[1]Thursday 1.13.22'!B13</f>
        <v>52.42</v>
      </c>
      <c r="B13" s="1">
        <f t="shared" si="0"/>
        <v>10.32</v>
      </c>
      <c r="C13" s="1">
        <f>'[1]Thursday 1.20.22'!B13</f>
        <v>50.220000000000006</v>
      </c>
      <c r="D13" s="1">
        <f t="shared" si="1"/>
        <v>6.7000000000000028</v>
      </c>
      <c r="E13" s="1">
        <f>'[1]Thursday 1.27.22'!B13</f>
        <v>36.770000000000003</v>
      </c>
      <c r="F13" s="1">
        <f t="shared" si="2"/>
        <v>5.6300000000000026</v>
      </c>
    </row>
    <row r="14" spans="1:22" x14ac:dyDescent="0.25">
      <c r="A14" s="1">
        <f>'[1]Thursday 1.13.22'!B14</f>
        <v>57.14</v>
      </c>
      <c r="B14" s="1">
        <f t="shared" si="0"/>
        <v>4.7199999999999989</v>
      </c>
      <c r="C14" s="1">
        <f>'[1]Thursday 1.20.22'!B14</f>
        <v>51.040000000000006</v>
      </c>
      <c r="D14" s="1">
        <f t="shared" si="1"/>
        <v>0.82000000000000028</v>
      </c>
      <c r="E14" s="1">
        <f>'[1]Thursday 1.27.22'!B14</f>
        <v>39.040000000000006</v>
      </c>
      <c r="F14" s="1">
        <f t="shared" si="2"/>
        <v>2.2700000000000031</v>
      </c>
    </row>
    <row r="15" spans="1:22" x14ac:dyDescent="0.25">
      <c r="A15" s="1">
        <f>'[1]Thursday 1.13.22'!B15</f>
        <v>62.77</v>
      </c>
      <c r="B15" s="1">
        <f t="shared" si="0"/>
        <v>5.6300000000000026</v>
      </c>
      <c r="C15" s="1">
        <f>'[1]Thursday 1.20.22'!B15</f>
        <v>53.7</v>
      </c>
      <c r="D15" s="1">
        <f t="shared" si="1"/>
        <v>2.6599999999999966</v>
      </c>
      <c r="E15" s="1">
        <f>'[1]Thursday 1.27.22'!B15</f>
        <v>40.290000000000006</v>
      </c>
      <c r="F15" s="1">
        <f t="shared" si="2"/>
        <v>1.25</v>
      </c>
    </row>
    <row r="16" spans="1:22" x14ac:dyDescent="0.25">
      <c r="A16" s="1">
        <f>'[1]Thursday 1.13.22'!B16</f>
        <v>64.210000000000008</v>
      </c>
      <c r="B16" s="1">
        <f t="shared" si="0"/>
        <v>1.4400000000000048</v>
      </c>
      <c r="C16" s="1">
        <f>'[1]Thursday 1.20.22'!B16</f>
        <v>58.39</v>
      </c>
      <c r="D16" s="1">
        <f t="shared" si="1"/>
        <v>4.6899999999999977</v>
      </c>
      <c r="E16" s="1">
        <f>'[1]Thursday 1.27.22'!B16</f>
        <v>47.59</v>
      </c>
      <c r="F16" s="1">
        <f t="shared" si="2"/>
        <v>7.2999999999999972</v>
      </c>
    </row>
    <row r="17" spans="1:6" x14ac:dyDescent="0.25">
      <c r="A17" s="1">
        <f>'[1]Thursday 1.13.22'!B17</f>
        <v>69.930000000000007</v>
      </c>
      <c r="B17" s="1">
        <f t="shared" si="0"/>
        <v>5.7199999999999989</v>
      </c>
      <c r="C17" s="1">
        <f>'[1]Thursday 1.20.22'!B17</f>
        <v>61.79</v>
      </c>
      <c r="D17" s="1">
        <f t="shared" si="1"/>
        <v>3.3999999999999986</v>
      </c>
      <c r="E17" s="1">
        <f>'[1]Thursday 1.27.22'!B17</f>
        <v>51.84</v>
      </c>
      <c r="F17" s="1">
        <f t="shared" si="2"/>
        <v>4.25</v>
      </c>
    </row>
    <row r="18" spans="1:6" x14ac:dyDescent="0.25">
      <c r="A18" s="1">
        <f>'[1]Thursday 1.13.22'!B18</f>
        <v>70.940000000000012</v>
      </c>
      <c r="B18" s="1">
        <f t="shared" si="0"/>
        <v>1.0100000000000051</v>
      </c>
      <c r="C18" s="1">
        <f>'[1]Thursday 1.20.22'!B18</f>
        <v>62.4</v>
      </c>
      <c r="D18" s="1">
        <f t="shared" si="1"/>
        <v>0.60999999999999943</v>
      </c>
      <c r="E18" s="1">
        <f>'[1]Thursday 1.27.22'!B18</f>
        <v>54.03</v>
      </c>
      <c r="F18" s="1">
        <f t="shared" si="2"/>
        <v>2.1899999999999977</v>
      </c>
    </row>
    <row r="19" spans="1:6" x14ac:dyDescent="0.25">
      <c r="A19" s="1">
        <f>'[1]Thursday 1.13.22'!B19</f>
        <v>74.360000000000014</v>
      </c>
      <c r="B19" s="1">
        <f t="shared" si="0"/>
        <v>3.4200000000000017</v>
      </c>
      <c r="C19" s="1">
        <f>'[1]Thursday 1.20.22'!B19</f>
        <v>63.129999999999995</v>
      </c>
      <c r="D19" s="1">
        <f t="shared" si="1"/>
        <v>0.72999999999999687</v>
      </c>
      <c r="E19" s="1">
        <f>'[1]Thursday 1.27.22'!B19</f>
        <v>62.11</v>
      </c>
      <c r="F19" s="1">
        <f t="shared" si="2"/>
        <v>8.0799999999999983</v>
      </c>
    </row>
    <row r="20" spans="1:6" x14ac:dyDescent="0.25">
      <c r="A20" s="1">
        <f>'[1]Thursday 1.13.22'!B20</f>
        <v>83.720000000000013</v>
      </c>
      <c r="B20" s="1">
        <f t="shared" si="0"/>
        <v>9.36</v>
      </c>
      <c r="C20" s="1">
        <f>'[1]Thursday 1.20.22'!B20</f>
        <v>63.23</v>
      </c>
      <c r="D20" s="1">
        <f t="shared" si="1"/>
        <v>0.10000000000000142</v>
      </c>
      <c r="E20" s="1">
        <f>'[1]Thursday 1.27.22'!B20</f>
        <v>71.73</v>
      </c>
      <c r="F20" s="1">
        <f t="shared" si="2"/>
        <v>9.6200000000000045</v>
      </c>
    </row>
    <row r="21" spans="1:6" x14ac:dyDescent="0.25">
      <c r="A21" s="1">
        <f>'[1]Thursday 1.13.22'!B21</f>
        <v>85.700000000000017</v>
      </c>
      <c r="B21" s="1">
        <f t="shared" si="0"/>
        <v>1.980000000000004</v>
      </c>
      <c r="C21" s="1">
        <f>'[1]Thursday 1.20.22'!B21</f>
        <v>65.72999999999999</v>
      </c>
      <c r="D21" s="1">
        <f t="shared" si="1"/>
        <v>2.4999999999999929</v>
      </c>
      <c r="E21" s="1">
        <f>'[1]Thursday 1.27.22'!B21</f>
        <v>77.77000000000001</v>
      </c>
      <c r="F21" s="1">
        <f t="shared" si="2"/>
        <v>6.0400000000000063</v>
      </c>
    </row>
    <row r="22" spans="1:6" x14ac:dyDescent="0.25">
      <c r="A22" s="1">
        <f>'[1]Thursday 1.13.22'!B22</f>
        <v>99.010000000000019</v>
      </c>
      <c r="B22" s="1">
        <f t="shared" si="0"/>
        <v>13.310000000000002</v>
      </c>
      <c r="C22" s="1">
        <f>'[1]Thursday 1.20.22'!B22</f>
        <v>67.02</v>
      </c>
      <c r="D22" s="1">
        <f t="shared" si="1"/>
        <v>1.2900000000000063</v>
      </c>
      <c r="E22" s="1">
        <f>'[1]Thursday 1.27.22'!B22</f>
        <v>78.070000000000007</v>
      </c>
      <c r="F22" s="1">
        <f t="shared" si="2"/>
        <v>0.29999999999999716</v>
      </c>
    </row>
    <row r="23" spans="1:6" x14ac:dyDescent="0.25">
      <c r="A23" s="1">
        <f>'[1]Thursday 1.13.22'!B23</f>
        <v>104.07000000000002</v>
      </c>
      <c r="B23" s="1">
        <f t="shared" si="0"/>
        <v>5.0600000000000023</v>
      </c>
      <c r="C23" s="1">
        <f>'[1]Thursday 1.20.22'!B23</f>
        <v>74.52</v>
      </c>
      <c r="D23" s="1">
        <f t="shared" si="1"/>
        <v>7.5</v>
      </c>
      <c r="E23" s="1">
        <f>'[1]Thursday 1.27.22'!B23</f>
        <v>88.550000000000011</v>
      </c>
      <c r="F23" s="1">
        <f t="shared" si="2"/>
        <v>10.480000000000004</v>
      </c>
    </row>
    <row r="24" spans="1:6" x14ac:dyDescent="0.25">
      <c r="A24" s="1">
        <f>'[1]Thursday 1.13.22'!B24</f>
        <v>106.15000000000002</v>
      </c>
      <c r="B24" s="1">
        <f t="shared" si="0"/>
        <v>2.0799999999999983</v>
      </c>
      <c r="C24" s="1">
        <f>'[1]Thursday 1.20.22'!B24</f>
        <v>74.56</v>
      </c>
      <c r="D24" s="1">
        <f t="shared" si="1"/>
        <v>4.0000000000006253E-2</v>
      </c>
      <c r="E24" s="1">
        <f>'[1]Thursday 1.27.22'!B24</f>
        <v>94.140000000000015</v>
      </c>
      <c r="F24" s="1">
        <f t="shared" si="2"/>
        <v>5.5900000000000034</v>
      </c>
    </row>
    <row r="25" spans="1:6" x14ac:dyDescent="0.25">
      <c r="A25" s="1">
        <f>'[1]Thursday 1.13.22'!B25</f>
        <v>109.48000000000002</v>
      </c>
      <c r="B25" s="1">
        <f t="shared" si="0"/>
        <v>3.3299999999999983</v>
      </c>
      <c r="C25" s="1">
        <f>'[1]Thursday 1.20.22'!B25</f>
        <v>79.11</v>
      </c>
      <c r="D25" s="1">
        <f t="shared" si="1"/>
        <v>4.5499999999999972</v>
      </c>
      <c r="E25" s="1">
        <f>'[1]Thursday 1.27.22'!B25</f>
        <v>100.29000000000002</v>
      </c>
      <c r="F25" s="1">
        <f t="shared" si="2"/>
        <v>6.1500000000000057</v>
      </c>
    </row>
    <row r="26" spans="1:6" x14ac:dyDescent="0.25">
      <c r="A26" s="1">
        <f>'[1]Thursday 1.13.22'!B26</f>
        <v>111.98000000000002</v>
      </c>
      <c r="B26" s="1">
        <f t="shared" si="0"/>
        <v>2.5</v>
      </c>
      <c r="C26" s="1">
        <f>'[1]Thursday 1.20.22'!B26</f>
        <v>79.63</v>
      </c>
      <c r="D26" s="1">
        <f t="shared" si="1"/>
        <v>0.51999999999999602</v>
      </c>
      <c r="E26" s="1">
        <f>'[1]Thursday 1.27.22'!B26</f>
        <v>103.33000000000003</v>
      </c>
      <c r="F26" s="1">
        <f t="shared" si="2"/>
        <v>3.0400000000000063</v>
      </c>
    </row>
    <row r="27" spans="1:6" x14ac:dyDescent="0.25">
      <c r="A27" s="1">
        <f>'[1]Thursday 1.13.22'!B27</f>
        <v>113.75000000000001</v>
      </c>
      <c r="B27" s="1">
        <f t="shared" si="0"/>
        <v>1.769999999999996</v>
      </c>
      <c r="C27" s="1">
        <f>'[1]Thursday 1.20.22'!B27</f>
        <v>89.039999999999992</v>
      </c>
      <c r="D27" s="1">
        <f t="shared" si="1"/>
        <v>9.4099999999999966</v>
      </c>
      <c r="E27" s="1">
        <f>'[1]Thursday 1.27.22'!B27</f>
        <v>103.37000000000003</v>
      </c>
      <c r="F27" s="1">
        <f t="shared" si="2"/>
        <v>4.0000000000006253E-2</v>
      </c>
    </row>
    <row r="28" spans="1:6" x14ac:dyDescent="0.25">
      <c r="A28" s="1">
        <f>'[1]Thursday 1.13.22'!B28</f>
        <v>117.66000000000001</v>
      </c>
      <c r="B28" s="1">
        <f t="shared" si="0"/>
        <v>3.9099999999999966</v>
      </c>
      <c r="C28" s="1">
        <f>'[1]Thursday 1.20.22'!B28</f>
        <v>90.039999999999992</v>
      </c>
      <c r="D28" s="1">
        <f t="shared" si="1"/>
        <v>1</v>
      </c>
      <c r="E28" s="1">
        <f>'[1]Thursday 1.27.22'!B28</f>
        <v>105.64000000000003</v>
      </c>
      <c r="F28" s="1">
        <f t="shared" si="2"/>
        <v>2.269999999999996</v>
      </c>
    </row>
    <row r="29" spans="1:6" x14ac:dyDescent="0.25">
      <c r="A29" s="1">
        <f>'[1]Thursday 1.13.22'!B29</f>
        <v>124.08000000000001</v>
      </c>
      <c r="B29" s="1">
        <f t="shared" si="0"/>
        <v>6.4200000000000017</v>
      </c>
      <c r="C29" s="1">
        <f>'[1]Thursday 1.20.22'!B29</f>
        <v>111.32</v>
      </c>
      <c r="D29" s="1">
        <f t="shared" si="1"/>
        <v>21.28</v>
      </c>
      <c r="E29" s="1">
        <f>'[1]Thursday 1.27.22'!B29</f>
        <v>110.76000000000003</v>
      </c>
      <c r="F29" s="1">
        <f t="shared" si="2"/>
        <v>5.1200000000000045</v>
      </c>
    </row>
    <row r="30" spans="1:6" x14ac:dyDescent="0.25">
      <c r="A30" s="1">
        <f>'[1]Thursday 1.13.22'!B30</f>
        <v>126.00000000000001</v>
      </c>
      <c r="B30" s="1">
        <f t="shared" si="0"/>
        <v>1.9200000000000017</v>
      </c>
      <c r="C30" s="1">
        <f>'[1]Thursday 1.20.22'!B30</f>
        <v>116.71</v>
      </c>
      <c r="D30" s="1">
        <f t="shared" si="1"/>
        <v>5.3900000000000006</v>
      </c>
      <c r="E30" s="1">
        <f>'[1]Thursday 1.27.22'!B30</f>
        <v>111.77000000000004</v>
      </c>
      <c r="F30" s="1">
        <f t="shared" si="2"/>
        <v>1.0100000000000051</v>
      </c>
    </row>
    <row r="31" spans="1:6" x14ac:dyDescent="0.25">
      <c r="A31" s="1">
        <f>'[1]Thursday 1.13.22'!B31</f>
        <v>128.23000000000002</v>
      </c>
      <c r="B31" s="1">
        <f t="shared" si="0"/>
        <v>2.230000000000004</v>
      </c>
      <c r="C31" s="1">
        <f>'[1]Thursday 1.20.22'!B31</f>
        <v>121.05999999999999</v>
      </c>
      <c r="D31" s="1">
        <f t="shared" si="1"/>
        <v>4.3499999999999943</v>
      </c>
      <c r="E31" s="1">
        <f>'[1]Thursday 1.27.22'!B31</f>
        <v>113.64000000000004</v>
      </c>
      <c r="F31" s="1">
        <f t="shared" si="2"/>
        <v>1.8700000000000045</v>
      </c>
    </row>
    <row r="32" spans="1:6" x14ac:dyDescent="0.25">
      <c r="A32" s="1">
        <f>'[1]Thursday 1.13.22'!B32</f>
        <v>134.67000000000002</v>
      </c>
      <c r="B32" s="1">
        <f t="shared" si="0"/>
        <v>6.4399999999999977</v>
      </c>
      <c r="C32" s="1">
        <f>'[1]Thursday 1.20.22'!B32</f>
        <v>121.24</v>
      </c>
      <c r="D32" s="1">
        <f t="shared" si="1"/>
        <v>0.18000000000000682</v>
      </c>
      <c r="E32" s="1">
        <f>'[1]Thursday 1.27.22'!B32</f>
        <v>119.14000000000004</v>
      </c>
      <c r="F32" s="1">
        <f t="shared" si="2"/>
        <v>5.5</v>
      </c>
    </row>
    <row r="33" spans="1:8" x14ac:dyDescent="0.25">
      <c r="A33" s="1">
        <f>'[1]Thursday 1.13.22'!B33</f>
        <v>144.49</v>
      </c>
      <c r="B33" s="1">
        <f t="shared" si="0"/>
        <v>9.8199999999999932</v>
      </c>
      <c r="C33" s="1">
        <f>'[1]Thursday 1.20.22'!B33</f>
        <v>124.11999999999999</v>
      </c>
      <c r="D33" s="1">
        <f t="shared" si="1"/>
        <v>2.8799999999999955</v>
      </c>
      <c r="E33" s="1">
        <f>'[1]Thursday 1.27.22'!B33</f>
        <v>130.09000000000003</v>
      </c>
      <c r="F33" s="1">
        <f t="shared" si="2"/>
        <v>10.949999999999989</v>
      </c>
    </row>
    <row r="34" spans="1:8" x14ac:dyDescent="0.25">
      <c r="A34" s="1" t="s">
        <v>59</v>
      </c>
      <c r="B34" s="2">
        <f>AVERAGE(B6:B33)</f>
        <v>5.1603571428571433</v>
      </c>
      <c r="C34" s="1">
        <f>'[1]Thursday 1.20.22'!B34</f>
        <v>132.17999999999998</v>
      </c>
      <c r="D34" s="1">
        <f t="shared" si="1"/>
        <v>8.0599999999999881</v>
      </c>
      <c r="E34" s="1">
        <f>'[1]Thursday 1.27.22'!B34</f>
        <v>132.60000000000002</v>
      </c>
      <c r="F34" s="1">
        <f t="shared" si="2"/>
        <v>2.5099999999999909</v>
      </c>
    </row>
    <row r="35" spans="1:8" x14ac:dyDescent="0.25">
      <c r="C35" s="1">
        <f>'[1]Thursday 1.20.22'!B35</f>
        <v>133.70999999999998</v>
      </c>
      <c r="D35" s="1">
        <f t="shared" si="1"/>
        <v>1.5300000000000011</v>
      </c>
      <c r="E35" s="1">
        <f>'[1]Thursday 1.27.22'!B35</f>
        <v>135.78000000000003</v>
      </c>
      <c r="F35" s="1">
        <f t="shared" si="2"/>
        <v>3.1800000000000068</v>
      </c>
    </row>
    <row r="36" spans="1:8" x14ac:dyDescent="0.25">
      <c r="C36" s="1">
        <f>'[1]Thursday 1.20.22'!B36</f>
        <v>139.07</v>
      </c>
      <c r="D36" s="1">
        <f t="shared" si="1"/>
        <v>5.3600000000000136</v>
      </c>
      <c r="E36" s="1">
        <f>'[1]Thursday 1.27.22'!B36</f>
        <v>138.58000000000004</v>
      </c>
      <c r="F36" s="1">
        <f t="shared" si="2"/>
        <v>2.8000000000000114</v>
      </c>
    </row>
    <row r="37" spans="1:8" x14ac:dyDescent="0.25">
      <c r="C37" s="1">
        <f>'[1]Thursday 1.20.22'!B37</f>
        <v>139.32</v>
      </c>
      <c r="D37" s="1">
        <f t="shared" si="1"/>
        <v>0.25</v>
      </c>
      <c r="E37" s="1">
        <f>'[1]Thursday 1.27.22'!B37</f>
        <v>140.50000000000003</v>
      </c>
      <c r="F37" s="1">
        <f t="shared" si="2"/>
        <v>1.9199999999999875</v>
      </c>
    </row>
    <row r="38" spans="1:8" x14ac:dyDescent="0.25">
      <c r="C38" s="1">
        <f>'[1]Thursday 1.20.22'!B38</f>
        <v>145.73999999999998</v>
      </c>
      <c r="D38" s="1">
        <f t="shared" si="1"/>
        <v>6.4199999999999875</v>
      </c>
      <c r="E38" s="1" t="s">
        <v>59</v>
      </c>
      <c r="F38" s="2">
        <f>AVERAGE(F6:F37)</f>
        <v>4.3906250000000009</v>
      </c>
    </row>
    <row r="39" spans="1:8" x14ac:dyDescent="0.25">
      <c r="C39" s="1" t="s">
        <v>59</v>
      </c>
      <c r="D39" s="2">
        <f>AVERAGE(D6:D38)</f>
        <v>4.416363636363636</v>
      </c>
    </row>
    <row r="41" spans="1:8" x14ac:dyDescent="0.25">
      <c r="A41" s="1" t="s">
        <v>60</v>
      </c>
      <c r="B41" s="2">
        <f>AVERAGE(B6:B33,D6:D38,F6:F37)</f>
        <v>4.6315053763440863</v>
      </c>
    </row>
    <row r="45" spans="1:8" x14ac:dyDescent="0.25">
      <c r="H45" s="12"/>
    </row>
  </sheetData>
  <mergeCells count="4">
    <mergeCell ref="A1:F1"/>
    <mergeCell ref="A2:B2"/>
    <mergeCell ref="C2:D2"/>
    <mergeCell ref="E2:F2"/>
  </mergeCells>
  <hyperlinks>
    <hyperlink ref="G1" location="'Table of Contents'!A1" display="'Table of Contents'!A1" xr:uid="{EA977C6F-967E-4C2F-9E7C-A2BAE2E8C48A}"/>
    <hyperlink ref="V1" location="'Table of Contents'!A1" display="'Table of Contents'!A1" xr:uid="{32A75BBC-7C88-4965-9BFD-5329D17A4EE6}"/>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0507-1467-4445-AA09-22F5FFB1F866}">
  <sheetPr codeName="Sheet18">
    <tabColor theme="1" tint="0.499984740745262"/>
  </sheetPr>
  <dimension ref="A1:V53"/>
  <sheetViews>
    <sheetView zoomScaleNormal="100" workbookViewId="0">
      <selection activeCell="V1" sqref="V1"/>
    </sheetView>
  </sheetViews>
  <sheetFormatPr defaultColWidth="10.140625" defaultRowHeight="15.75" x14ac:dyDescent="0.25"/>
  <cols>
    <col min="1" max="1" width="9" style="1" bestFit="1" customWidth="1"/>
    <col min="2" max="2" width="14.7109375" style="1" bestFit="1" customWidth="1"/>
    <col min="3" max="3" width="9" style="1" bestFit="1" customWidth="1"/>
    <col min="4" max="4" width="14.7109375" style="1" bestFit="1" customWidth="1"/>
    <col min="5" max="5" width="9" style="1" bestFit="1" customWidth="1"/>
    <col min="6" max="6" width="14.7109375" style="1" bestFit="1" customWidth="1"/>
    <col min="7" max="16384" width="10.140625" style="1"/>
  </cols>
  <sheetData>
    <row r="1" spans="1:22" x14ac:dyDescent="0.25">
      <c r="A1" s="194" t="s">
        <v>65</v>
      </c>
      <c r="B1" s="194"/>
      <c r="C1" s="194"/>
      <c r="D1" s="194"/>
      <c r="E1" s="194"/>
      <c r="F1" s="194"/>
      <c r="G1" s="117" t="s">
        <v>31</v>
      </c>
      <c r="V1" s="117" t="s">
        <v>31</v>
      </c>
    </row>
    <row r="2" spans="1:22" x14ac:dyDescent="0.25">
      <c r="A2" s="195">
        <v>44575</v>
      </c>
      <c r="B2" s="194"/>
      <c r="C2" s="195">
        <v>44582</v>
      </c>
      <c r="D2" s="194"/>
      <c r="E2" s="195">
        <v>44589</v>
      </c>
      <c r="F2" s="194"/>
    </row>
    <row r="3" spans="1:22" x14ac:dyDescent="0.25">
      <c r="A3" s="1" t="s">
        <v>56</v>
      </c>
      <c r="C3" s="1" t="s">
        <v>56</v>
      </c>
      <c r="E3" s="1" t="s">
        <v>56</v>
      </c>
    </row>
    <row r="4" spans="1:22" x14ac:dyDescent="0.25">
      <c r="A4" s="1" t="s">
        <v>57</v>
      </c>
      <c r="B4" s="1" t="s">
        <v>58</v>
      </c>
      <c r="C4" s="1" t="s">
        <v>57</v>
      </c>
      <c r="D4" s="1" t="s">
        <v>58</v>
      </c>
      <c r="E4" s="1" t="s">
        <v>57</v>
      </c>
      <c r="F4" s="1" t="s">
        <v>58</v>
      </c>
    </row>
    <row r="5" spans="1:22" x14ac:dyDescent="0.25">
      <c r="A5" s="1">
        <f>'[1]Friday 1.14.22'!B5</f>
        <v>0</v>
      </c>
      <c r="C5" s="1">
        <f>'[1]Friday 1.21.22'!B5</f>
        <v>0</v>
      </c>
      <c r="E5" s="1">
        <f>'[1]Friday 1.28.22'!B5</f>
        <v>0</v>
      </c>
    </row>
    <row r="6" spans="1:22" x14ac:dyDescent="0.25">
      <c r="A6" s="1">
        <f>'[1]Friday 1.14.22'!B6</f>
        <v>2.4500000000000002</v>
      </c>
      <c r="B6" s="1">
        <f>A6-A5</f>
        <v>2.4500000000000002</v>
      </c>
      <c r="C6" s="1">
        <f>'[1]Friday 1.21.22'!B6</f>
        <v>4.9400000000000004</v>
      </c>
      <c r="D6" s="1">
        <f>C6-C5</f>
        <v>4.9400000000000004</v>
      </c>
      <c r="E6" s="1">
        <f>'[1]Friday 1.28.22'!B6</f>
        <v>1.07</v>
      </c>
      <c r="F6" s="1">
        <f>E6-E5</f>
        <v>1.07</v>
      </c>
    </row>
    <row r="7" spans="1:22" x14ac:dyDescent="0.25">
      <c r="A7" s="1">
        <f>'[1]Friday 1.14.22'!B7</f>
        <v>6.11</v>
      </c>
      <c r="B7" s="1">
        <f t="shared" ref="B7:B48" si="0">A7-A6</f>
        <v>3.66</v>
      </c>
      <c r="C7" s="1">
        <f>'[1]Friday 1.21.22'!B7</f>
        <v>4.99</v>
      </c>
      <c r="D7" s="1">
        <f t="shared" ref="D7:D44" si="1">C7-C6</f>
        <v>4.9999999999999822E-2</v>
      </c>
      <c r="E7" s="1">
        <f>'[1]Friday 1.28.22'!B7</f>
        <v>1.44</v>
      </c>
      <c r="F7" s="1">
        <f t="shared" ref="F7:F52" si="2">E7-E6</f>
        <v>0.36999999999999988</v>
      </c>
    </row>
    <row r="8" spans="1:22" x14ac:dyDescent="0.25">
      <c r="A8" s="1">
        <f>'[1]Friday 1.14.22'!B8</f>
        <v>8.32</v>
      </c>
      <c r="B8" s="1">
        <f t="shared" si="0"/>
        <v>2.21</v>
      </c>
      <c r="C8" s="1">
        <f>'[1]Friday 1.21.22'!B8</f>
        <v>12.72</v>
      </c>
      <c r="D8" s="1">
        <f t="shared" si="1"/>
        <v>7.73</v>
      </c>
      <c r="E8" s="1">
        <f>'[1]Friday 1.28.22'!B8</f>
        <v>2.06</v>
      </c>
      <c r="F8" s="1">
        <f t="shared" si="2"/>
        <v>0.62000000000000011</v>
      </c>
    </row>
    <row r="9" spans="1:22" x14ac:dyDescent="0.25">
      <c r="A9" s="1">
        <f>'[1]Friday 1.14.22'!B9</f>
        <v>10.41</v>
      </c>
      <c r="B9" s="1">
        <f t="shared" si="0"/>
        <v>2.09</v>
      </c>
      <c r="C9" s="1">
        <f>'[1]Friday 1.21.22'!B9</f>
        <v>13.89</v>
      </c>
      <c r="D9" s="1">
        <f t="shared" si="1"/>
        <v>1.17</v>
      </c>
      <c r="E9" s="1">
        <f>'[1]Friday 1.28.22'!B9</f>
        <v>5.15</v>
      </c>
      <c r="F9" s="1">
        <f t="shared" si="2"/>
        <v>3.0900000000000003</v>
      </c>
    </row>
    <row r="10" spans="1:22" x14ac:dyDescent="0.25">
      <c r="A10" s="1">
        <f>'[1]Friday 1.14.22'!B10</f>
        <v>14.15</v>
      </c>
      <c r="B10" s="1">
        <f t="shared" si="0"/>
        <v>3.74</v>
      </c>
      <c r="C10" s="1">
        <f>'[1]Friday 1.21.22'!B10</f>
        <v>17.399999999999999</v>
      </c>
      <c r="D10" s="1">
        <f t="shared" si="1"/>
        <v>3.509999999999998</v>
      </c>
      <c r="E10" s="1">
        <f>'[1]Friday 1.28.22'!B10</f>
        <v>7.8000000000000007</v>
      </c>
      <c r="F10" s="1">
        <f t="shared" si="2"/>
        <v>2.6500000000000004</v>
      </c>
    </row>
    <row r="11" spans="1:22" x14ac:dyDescent="0.25">
      <c r="A11" s="1">
        <f>'[1]Friday 1.14.22'!B11</f>
        <v>16.14</v>
      </c>
      <c r="B11" s="1">
        <f t="shared" si="0"/>
        <v>1.9900000000000002</v>
      </c>
      <c r="C11" s="1">
        <f>'[1]Friday 1.21.22'!B11</f>
        <v>33.53</v>
      </c>
      <c r="D11" s="1">
        <f t="shared" si="1"/>
        <v>16.130000000000003</v>
      </c>
      <c r="E11" s="1">
        <f>'[1]Friday 1.28.22'!B11</f>
        <v>12.36</v>
      </c>
      <c r="F11" s="1">
        <f t="shared" si="2"/>
        <v>4.5599999999999987</v>
      </c>
    </row>
    <row r="12" spans="1:22" x14ac:dyDescent="0.25">
      <c r="A12" s="1">
        <f>'[1]Friday 1.14.22'!B12</f>
        <v>19.39</v>
      </c>
      <c r="B12" s="1">
        <f t="shared" si="0"/>
        <v>3.25</v>
      </c>
      <c r="C12" s="1">
        <f>'[1]Friday 1.21.22'!B12</f>
        <v>41.760000000000005</v>
      </c>
      <c r="D12" s="1">
        <f t="shared" si="1"/>
        <v>8.230000000000004</v>
      </c>
      <c r="E12" s="1">
        <f>'[1]Friday 1.28.22'!B12</f>
        <v>17.649999999999999</v>
      </c>
      <c r="F12" s="1">
        <f t="shared" si="2"/>
        <v>5.2899999999999991</v>
      </c>
    </row>
    <row r="13" spans="1:22" x14ac:dyDescent="0.25">
      <c r="A13" s="1">
        <f>'[1]Friday 1.14.22'!B13</f>
        <v>24.23</v>
      </c>
      <c r="B13" s="1">
        <f t="shared" si="0"/>
        <v>4.84</v>
      </c>
      <c r="C13" s="1">
        <f>'[1]Friday 1.21.22'!B13</f>
        <v>45.010000000000005</v>
      </c>
      <c r="D13" s="1">
        <f t="shared" si="1"/>
        <v>3.25</v>
      </c>
      <c r="E13" s="1">
        <f>'[1]Friday 1.28.22'!B13</f>
        <v>18.41</v>
      </c>
      <c r="F13" s="1">
        <f t="shared" si="2"/>
        <v>0.76000000000000156</v>
      </c>
    </row>
    <row r="14" spans="1:22" x14ac:dyDescent="0.25">
      <c r="A14" s="1">
        <f>'[1]Friday 1.14.22'!B14</f>
        <v>25.67</v>
      </c>
      <c r="B14" s="1">
        <f t="shared" si="0"/>
        <v>1.4400000000000013</v>
      </c>
      <c r="C14" s="1">
        <f>'[1]Friday 1.21.22'!B14</f>
        <v>45.2</v>
      </c>
      <c r="D14" s="1">
        <f t="shared" si="1"/>
        <v>0.18999999999999773</v>
      </c>
      <c r="E14" s="1">
        <f>'[1]Friday 1.28.22'!B14</f>
        <v>18.670000000000002</v>
      </c>
      <c r="F14" s="1">
        <f t="shared" si="2"/>
        <v>0.26000000000000156</v>
      </c>
    </row>
    <row r="15" spans="1:22" x14ac:dyDescent="0.25">
      <c r="A15" s="1">
        <f>'[1]Friday 1.14.22'!B15</f>
        <v>28.270000000000003</v>
      </c>
      <c r="B15" s="1">
        <f t="shared" si="0"/>
        <v>2.6000000000000014</v>
      </c>
      <c r="C15" s="1">
        <f>'[1]Friday 1.21.22'!B15</f>
        <v>45.57</v>
      </c>
      <c r="D15" s="1">
        <f t="shared" si="1"/>
        <v>0.36999999999999744</v>
      </c>
      <c r="E15" s="1">
        <f>'[1]Friday 1.28.22'!B15</f>
        <v>22.26</v>
      </c>
      <c r="F15" s="1">
        <f t="shared" si="2"/>
        <v>3.59</v>
      </c>
    </row>
    <row r="16" spans="1:22" x14ac:dyDescent="0.25">
      <c r="A16" s="1">
        <f>'[1]Friday 1.14.22'!B16</f>
        <v>28.320000000000004</v>
      </c>
      <c r="B16" s="1">
        <f t="shared" si="0"/>
        <v>5.0000000000000711E-2</v>
      </c>
      <c r="C16" s="1">
        <f>'[1]Friday 1.21.22'!B16</f>
        <v>49.42</v>
      </c>
      <c r="D16" s="1">
        <f t="shared" si="1"/>
        <v>3.8500000000000014</v>
      </c>
      <c r="E16" s="1">
        <f>'[1]Friday 1.28.22'!B16</f>
        <v>23.98</v>
      </c>
      <c r="F16" s="1">
        <f t="shared" si="2"/>
        <v>1.7199999999999989</v>
      </c>
    </row>
    <row r="17" spans="1:6" x14ac:dyDescent="0.25">
      <c r="A17" s="1">
        <f>'[1]Friday 1.14.22'!B17</f>
        <v>34.85</v>
      </c>
      <c r="B17" s="1">
        <f t="shared" si="0"/>
        <v>6.5299999999999976</v>
      </c>
      <c r="C17" s="1">
        <f>'[1]Friday 1.21.22'!B17</f>
        <v>50.99</v>
      </c>
      <c r="D17" s="1">
        <f t="shared" si="1"/>
        <v>1.5700000000000003</v>
      </c>
      <c r="E17" s="1">
        <f>'[1]Friday 1.28.22'!B17</f>
        <v>39.25</v>
      </c>
      <c r="F17" s="1">
        <f t="shared" si="2"/>
        <v>15.27</v>
      </c>
    </row>
    <row r="18" spans="1:6" x14ac:dyDescent="0.25">
      <c r="A18" s="1">
        <f>'[1]Friday 1.14.22'!B18</f>
        <v>35.71</v>
      </c>
      <c r="B18" s="1">
        <f t="shared" si="0"/>
        <v>0.85999999999999943</v>
      </c>
      <c r="C18" s="1">
        <f>'[1]Friday 1.21.22'!B18</f>
        <v>55.370000000000005</v>
      </c>
      <c r="D18" s="1">
        <f t="shared" si="1"/>
        <v>4.3800000000000026</v>
      </c>
      <c r="E18" s="1">
        <f>'[1]Friday 1.28.22'!B18</f>
        <v>39.619999999999997</v>
      </c>
      <c r="F18" s="1">
        <f t="shared" si="2"/>
        <v>0.36999999999999744</v>
      </c>
    </row>
    <row r="19" spans="1:6" x14ac:dyDescent="0.25">
      <c r="A19" s="1">
        <f>'[1]Friday 1.14.22'!B19</f>
        <v>40.96</v>
      </c>
      <c r="B19" s="1">
        <f t="shared" si="0"/>
        <v>5.25</v>
      </c>
      <c r="C19" s="1">
        <f>'[1]Friday 1.21.22'!B19</f>
        <v>59.330000000000005</v>
      </c>
      <c r="D19" s="1">
        <f t="shared" si="1"/>
        <v>3.9600000000000009</v>
      </c>
      <c r="E19" s="1">
        <f>'[1]Friday 1.28.22'!B19</f>
        <v>39.97</v>
      </c>
      <c r="F19" s="1">
        <f t="shared" si="2"/>
        <v>0.35000000000000142</v>
      </c>
    </row>
    <row r="20" spans="1:6" x14ac:dyDescent="0.25">
      <c r="A20" s="1">
        <f>'[1]Friday 1.14.22'!B20</f>
        <v>42.97</v>
      </c>
      <c r="B20" s="1">
        <f t="shared" si="0"/>
        <v>2.009999999999998</v>
      </c>
      <c r="C20" s="1">
        <f>'[1]Friday 1.21.22'!B20</f>
        <v>66.77000000000001</v>
      </c>
      <c r="D20" s="1">
        <f t="shared" si="1"/>
        <v>7.4400000000000048</v>
      </c>
      <c r="E20" s="1">
        <f>'[1]Friday 1.28.22'!B20</f>
        <v>56.28</v>
      </c>
      <c r="F20" s="1">
        <f t="shared" si="2"/>
        <v>16.310000000000002</v>
      </c>
    </row>
    <row r="21" spans="1:6" x14ac:dyDescent="0.25">
      <c r="A21" s="1">
        <f>'[1]Friday 1.14.22'!B21</f>
        <v>44.37</v>
      </c>
      <c r="B21" s="1">
        <f t="shared" si="0"/>
        <v>1.3999999999999986</v>
      </c>
      <c r="C21" s="1">
        <f>'[1]Friday 1.21.22'!B21</f>
        <v>70.140000000000015</v>
      </c>
      <c r="D21" s="1">
        <f t="shared" si="1"/>
        <v>3.3700000000000045</v>
      </c>
      <c r="E21" s="1">
        <f>'[1]Friday 1.28.22'!B21</f>
        <v>66.92</v>
      </c>
      <c r="F21" s="1">
        <f t="shared" si="2"/>
        <v>10.64</v>
      </c>
    </row>
    <row r="22" spans="1:6" x14ac:dyDescent="0.25">
      <c r="A22" s="1">
        <f>'[1]Friday 1.14.22'!B22</f>
        <v>46.26</v>
      </c>
      <c r="B22" s="1">
        <f t="shared" si="0"/>
        <v>1.8900000000000006</v>
      </c>
      <c r="C22" s="1">
        <f>'[1]Friday 1.21.22'!B22</f>
        <v>70.420000000000016</v>
      </c>
      <c r="D22" s="1">
        <f t="shared" si="1"/>
        <v>0.28000000000000114</v>
      </c>
      <c r="E22" s="1">
        <f>'[1]Friday 1.28.22'!B22</f>
        <v>69.14</v>
      </c>
      <c r="F22" s="1">
        <f t="shared" si="2"/>
        <v>2.2199999999999989</v>
      </c>
    </row>
    <row r="23" spans="1:6" x14ac:dyDescent="0.25">
      <c r="A23" s="1">
        <f>'[1]Friday 1.14.22'!B23</f>
        <v>55.3</v>
      </c>
      <c r="B23" s="1">
        <f t="shared" si="0"/>
        <v>9.0399999999999991</v>
      </c>
      <c r="C23" s="1">
        <f>'[1]Friday 1.21.22'!B23</f>
        <v>76.38000000000001</v>
      </c>
      <c r="D23" s="1">
        <f t="shared" si="1"/>
        <v>5.9599999999999937</v>
      </c>
      <c r="E23" s="1">
        <f>'[1]Friday 1.28.22'!B23</f>
        <v>72.59</v>
      </c>
      <c r="F23" s="1">
        <f t="shared" si="2"/>
        <v>3.4500000000000028</v>
      </c>
    </row>
    <row r="24" spans="1:6" x14ac:dyDescent="0.25">
      <c r="A24" s="1">
        <f>'[1]Friday 1.14.22'!B24</f>
        <v>61.03</v>
      </c>
      <c r="B24" s="1">
        <f t="shared" si="0"/>
        <v>5.730000000000004</v>
      </c>
      <c r="C24" s="1">
        <f>'[1]Friday 1.21.22'!B24</f>
        <v>86.640000000000015</v>
      </c>
      <c r="D24" s="1">
        <f t="shared" si="1"/>
        <v>10.260000000000005</v>
      </c>
      <c r="E24" s="1">
        <f>'[1]Friday 1.28.22'!B24</f>
        <v>73.17</v>
      </c>
      <c r="F24" s="1">
        <f t="shared" si="2"/>
        <v>0.57999999999999829</v>
      </c>
    </row>
    <row r="25" spans="1:6" x14ac:dyDescent="0.25">
      <c r="A25" s="1">
        <f>'[1]Friday 1.14.22'!B25</f>
        <v>61.11</v>
      </c>
      <c r="B25" s="1">
        <f t="shared" si="0"/>
        <v>7.9999999999998295E-2</v>
      </c>
      <c r="C25" s="1">
        <f>'[1]Friday 1.21.22'!B25</f>
        <v>87.29000000000002</v>
      </c>
      <c r="D25" s="1">
        <f t="shared" si="1"/>
        <v>0.65000000000000568</v>
      </c>
      <c r="E25" s="1">
        <f>'[1]Friday 1.28.22'!B25</f>
        <v>76.290000000000006</v>
      </c>
      <c r="F25" s="1">
        <f t="shared" si="2"/>
        <v>3.1200000000000045</v>
      </c>
    </row>
    <row r="26" spans="1:6" x14ac:dyDescent="0.25">
      <c r="A26" s="1">
        <f>'[1]Friday 1.14.22'!B26</f>
        <v>67.680000000000007</v>
      </c>
      <c r="B26" s="1">
        <f t="shared" si="0"/>
        <v>6.5700000000000074</v>
      </c>
      <c r="C26" s="1">
        <f>'[1]Friday 1.21.22'!B26</f>
        <v>90.920000000000016</v>
      </c>
      <c r="D26" s="1">
        <f t="shared" si="1"/>
        <v>3.6299999999999955</v>
      </c>
      <c r="E26" s="1">
        <f>'[1]Friday 1.28.22'!B26</f>
        <v>82.330000000000013</v>
      </c>
      <c r="F26" s="1">
        <f t="shared" si="2"/>
        <v>6.0400000000000063</v>
      </c>
    </row>
    <row r="27" spans="1:6" x14ac:dyDescent="0.25">
      <c r="A27" s="1">
        <f>'[1]Friday 1.14.22'!B27</f>
        <v>70.09</v>
      </c>
      <c r="B27" s="1">
        <f t="shared" si="0"/>
        <v>2.4099999999999966</v>
      </c>
      <c r="C27" s="1">
        <f>'[1]Friday 1.21.22'!B27</f>
        <v>101.17000000000002</v>
      </c>
      <c r="D27" s="1">
        <f t="shared" si="1"/>
        <v>10.25</v>
      </c>
      <c r="E27" s="1">
        <f>'[1]Friday 1.28.22'!B27</f>
        <v>90.010000000000019</v>
      </c>
      <c r="F27" s="1">
        <f t="shared" si="2"/>
        <v>7.6800000000000068</v>
      </c>
    </row>
    <row r="28" spans="1:6" x14ac:dyDescent="0.25">
      <c r="A28" s="1">
        <f>'[1]Friday 1.14.22'!B28</f>
        <v>83.29</v>
      </c>
      <c r="B28" s="1">
        <f t="shared" si="0"/>
        <v>13.200000000000003</v>
      </c>
      <c r="C28" s="1">
        <f>'[1]Friday 1.21.22'!B28</f>
        <v>101.29000000000002</v>
      </c>
      <c r="D28" s="1">
        <f t="shared" si="1"/>
        <v>0.12000000000000455</v>
      </c>
      <c r="E28" s="1">
        <f>'[1]Friday 1.28.22'!B28</f>
        <v>90.210000000000022</v>
      </c>
      <c r="F28" s="1">
        <f t="shared" si="2"/>
        <v>0.20000000000000284</v>
      </c>
    </row>
    <row r="29" spans="1:6" x14ac:dyDescent="0.25">
      <c r="A29" s="1">
        <f>'[1]Friday 1.14.22'!B29</f>
        <v>85.600000000000009</v>
      </c>
      <c r="B29" s="1">
        <f t="shared" si="0"/>
        <v>2.3100000000000023</v>
      </c>
      <c r="C29" s="1">
        <f>'[1]Friday 1.21.22'!B29</f>
        <v>104.04000000000002</v>
      </c>
      <c r="D29" s="1">
        <f t="shared" si="1"/>
        <v>2.75</v>
      </c>
      <c r="E29" s="1">
        <f>'[1]Friday 1.28.22'!B29</f>
        <v>94.04000000000002</v>
      </c>
      <c r="F29" s="1">
        <f t="shared" si="2"/>
        <v>3.8299999999999983</v>
      </c>
    </row>
    <row r="30" spans="1:6" x14ac:dyDescent="0.25">
      <c r="A30" s="1">
        <f>'[1]Friday 1.14.22'!B30</f>
        <v>89.51</v>
      </c>
      <c r="B30" s="1">
        <f t="shared" si="0"/>
        <v>3.9099999999999966</v>
      </c>
      <c r="C30" s="1">
        <f>'[1]Friday 1.21.22'!B30</f>
        <v>106.27000000000002</v>
      </c>
      <c r="D30" s="1">
        <f t="shared" si="1"/>
        <v>2.230000000000004</v>
      </c>
      <c r="E30" s="1">
        <f>'[1]Friday 1.28.22'!B30</f>
        <v>95.160000000000025</v>
      </c>
      <c r="F30" s="1">
        <f t="shared" si="2"/>
        <v>1.1200000000000045</v>
      </c>
    </row>
    <row r="31" spans="1:6" x14ac:dyDescent="0.25">
      <c r="A31" s="1">
        <f>'[1]Friday 1.14.22'!B31</f>
        <v>90.240000000000009</v>
      </c>
      <c r="B31" s="1">
        <f t="shared" si="0"/>
        <v>0.73000000000000398</v>
      </c>
      <c r="C31" s="1">
        <f>'[1]Friday 1.21.22'!B31</f>
        <v>111.51000000000002</v>
      </c>
      <c r="D31" s="1">
        <f t="shared" si="1"/>
        <v>5.2399999999999949</v>
      </c>
      <c r="E31" s="1">
        <f>'[1]Friday 1.28.22'!B31</f>
        <v>97.070000000000022</v>
      </c>
      <c r="F31" s="1">
        <f t="shared" si="2"/>
        <v>1.9099999999999966</v>
      </c>
    </row>
    <row r="32" spans="1:6" x14ac:dyDescent="0.25">
      <c r="A32" s="1">
        <f>'[1]Friday 1.14.22'!B32</f>
        <v>93.18</v>
      </c>
      <c r="B32" s="1">
        <f t="shared" si="0"/>
        <v>2.9399999999999977</v>
      </c>
      <c r="C32" s="1">
        <f>'[1]Friday 1.21.22'!B32</f>
        <v>113.36000000000001</v>
      </c>
      <c r="D32" s="1">
        <f t="shared" si="1"/>
        <v>1.8499999999999943</v>
      </c>
      <c r="E32" s="1">
        <f>'[1]Friday 1.28.22'!B32</f>
        <v>102.57000000000002</v>
      </c>
      <c r="F32" s="1">
        <f t="shared" si="2"/>
        <v>5.5</v>
      </c>
    </row>
    <row r="33" spans="1:6" x14ac:dyDescent="0.25">
      <c r="A33" s="1">
        <f>'[1]Friday 1.14.22'!B33</f>
        <v>101.09</v>
      </c>
      <c r="B33" s="1">
        <f t="shared" si="0"/>
        <v>7.9099999999999966</v>
      </c>
      <c r="C33" s="1">
        <f>'[1]Friday 1.21.22'!B33</f>
        <v>115.22000000000001</v>
      </c>
      <c r="D33" s="1">
        <f t="shared" si="1"/>
        <v>1.8599999999999994</v>
      </c>
      <c r="E33" s="1">
        <f>'[1]Friday 1.28.22'!B33</f>
        <v>103.33000000000003</v>
      </c>
      <c r="F33" s="1">
        <f t="shared" si="2"/>
        <v>0.76000000000000512</v>
      </c>
    </row>
    <row r="34" spans="1:6" x14ac:dyDescent="0.25">
      <c r="A34" s="1">
        <f>'[1]Friday 1.14.22'!B34</f>
        <v>105.42</v>
      </c>
      <c r="B34" s="1">
        <f t="shared" si="0"/>
        <v>4.3299999999999983</v>
      </c>
      <c r="C34" s="1">
        <f>'[1]Friday 1.21.22'!B34</f>
        <v>121.19000000000001</v>
      </c>
      <c r="D34" s="1">
        <f t="shared" si="1"/>
        <v>5.9699999999999989</v>
      </c>
      <c r="E34" s="1">
        <f>'[1]Friday 1.28.22'!B34</f>
        <v>112.03000000000003</v>
      </c>
      <c r="F34" s="1">
        <f t="shared" si="2"/>
        <v>8.7000000000000028</v>
      </c>
    </row>
    <row r="35" spans="1:6" x14ac:dyDescent="0.25">
      <c r="A35" s="1">
        <f>'[1]Friday 1.14.22'!B35</f>
        <v>114.33</v>
      </c>
      <c r="B35" s="1">
        <f t="shared" si="0"/>
        <v>8.9099999999999966</v>
      </c>
      <c r="C35" s="1">
        <f>'[1]Friday 1.21.22'!B35</f>
        <v>122.81000000000002</v>
      </c>
      <c r="D35" s="1">
        <f t="shared" si="1"/>
        <v>1.6200000000000045</v>
      </c>
      <c r="E35" s="1">
        <f>'[1]Friday 1.28.22'!B35</f>
        <v>112.34000000000003</v>
      </c>
      <c r="F35" s="1">
        <f t="shared" si="2"/>
        <v>0.31000000000000227</v>
      </c>
    </row>
    <row r="36" spans="1:6" x14ac:dyDescent="0.25">
      <c r="A36" s="1">
        <f>'[1]Friday 1.14.22'!B36</f>
        <v>115.51</v>
      </c>
      <c r="B36" s="1">
        <f t="shared" si="0"/>
        <v>1.1800000000000068</v>
      </c>
      <c r="C36" s="1">
        <f>'[1]Friday 1.21.22'!B36</f>
        <v>123.35000000000002</v>
      </c>
      <c r="D36" s="1">
        <f t="shared" si="1"/>
        <v>0.54000000000000625</v>
      </c>
      <c r="E36" s="1">
        <f>'[1]Friday 1.28.22'!B36</f>
        <v>115.45000000000003</v>
      </c>
      <c r="F36" s="1">
        <f t="shared" si="2"/>
        <v>3.1099999999999994</v>
      </c>
    </row>
    <row r="37" spans="1:6" x14ac:dyDescent="0.25">
      <c r="A37" s="1">
        <f>'[1]Friday 1.14.22'!B37</f>
        <v>126.57000000000001</v>
      </c>
      <c r="B37" s="1">
        <f t="shared" si="0"/>
        <v>11.060000000000002</v>
      </c>
      <c r="C37" s="1">
        <f>'[1]Friday 1.21.22'!B37</f>
        <v>123.83000000000003</v>
      </c>
      <c r="D37" s="1">
        <f t="shared" si="1"/>
        <v>0.48000000000000398</v>
      </c>
      <c r="E37" s="1">
        <f>'[1]Friday 1.28.22'!B37</f>
        <v>116.99000000000004</v>
      </c>
      <c r="F37" s="1">
        <f t="shared" si="2"/>
        <v>1.5400000000000063</v>
      </c>
    </row>
    <row r="38" spans="1:6" x14ac:dyDescent="0.25">
      <c r="A38" s="1">
        <f>'[1]Friday 1.14.22'!B38</f>
        <v>129.20000000000002</v>
      </c>
      <c r="B38" s="1">
        <f t="shared" si="0"/>
        <v>2.6300000000000097</v>
      </c>
      <c r="C38" s="1">
        <f>'[1]Friday 1.21.22'!B38</f>
        <v>124.53000000000003</v>
      </c>
      <c r="D38" s="1">
        <f t="shared" si="1"/>
        <v>0.70000000000000284</v>
      </c>
      <c r="E38" s="1">
        <f>'[1]Friday 1.28.22'!B38</f>
        <v>118.38000000000004</v>
      </c>
      <c r="F38" s="1">
        <f t="shared" si="2"/>
        <v>1.3900000000000006</v>
      </c>
    </row>
    <row r="39" spans="1:6" x14ac:dyDescent="0.25">
      <c r="A39" s="1">
        <f>'[1]Friday 1.14.22'!B39</f>
        <v>130.39000000000001</v>
      </c>
      <c r="B39" s="1">
        <f t="shared" si="0"/>
        <v>1.1899999999999977</v>
      </c>
      <c r="C39" s="1">
        <f>'[1]Friday 1.21.22'!B39</f>
        <v>131.73000000000002</v>
      </c>
      <c r="D39" s="1">
        <f t="shared" si="1"/>
        <v>7.1999999999999886</v>
      </c>
      <c r="E39" s="1">
        <f>'[1]Friday 1.28.22'!B39</f>
        <v>126.63000000000004</v>
      </c>
      <c r="F39" s="1">
        <f t="shared" si="2"/>
        <v>8.25</v>
      </c>
    </row>
    <row r="40" spans="1:6" x14ac:dyDescent="0.25">
      <c r="A40" s="1">
        <f>'[1]Friday 1.14.22'!B40</f>
        <v>131.26000000000002</v>
      </c>
      <c r="B40" s="1">
        <f t="shared" si="0"/>
        <v>0.87000000000000455</v>
      </c>
      <c r="C40" s="1">
        <f>'[1]Friday 1.21.22'!B40</f>
        <v>132.94000000000003</v>
      </c>
      <c r="D40" s="1">
        <f t="shared" si="1"/>
        <v>1.210000000000008</v>
      </c>
      <c r="E40" s="1">
        <f>'[1]Friday 1.28.22'!B40</f>
        <v>127.62000000000003</v>
      </c>
      <c r="F40" s="1">
        <f t="shared" si="2"/>
        <v>0.98999999999999488</v>
      </c>
    </row>
    <row r="41" spans="1:6" x14ac:dyDescent="0.25">
      <c r="A41" s="1">
        <f>'[1]Friday 1.14.22'!B41</f>
        <v>132.05000000000001</v>
      </c>
      <c r="B41" s="1">
        <f t="shared" si="0"/>
        <v>0.78999999999999204</v>
      </c>
      <c r="C41" s="1">
        <f>'[1]Friday 1.21.22'!B41</f>
        <v>133.26000000000002</v>
      </c>
      <c r="D41" s="1">
        <f t="shared" si="1"/>
        <v>0.31999999999999318</v>
      </c>
      <c r="E41" s="1">
        <f>'[1]Friday 1.28.22'!B41</f>
        <v>128.68000000000004</v>
      </c>
      <c r="F41" s="1">
        <f t="shared" si="2"/>
        <v>1.0600000000000023</v>
      </c>
    </row>
    <row r="42" spans="1:6" x14ac:dyDescent="0.25">
      <c r="A42" s="1">
        <f>'[1]Friday 1.14.22'!B42</f>
        <v>132.52000000000001</v>
      </c>
      <c r="B42" s="1">
        <f t="shared" si="0"/>
        <v>0.46999999999999886</v>
      </c>
      <c r="C42" s="1">
        <f>'[1]Friday 1.21.22'!B42</f>
        <v>141.32000000000002</v>
      </c>
      <c r="D42" s="1">
        <f t="shared" si="1"/>
        <v>8.0600000000000023</v>
      </c>
      <c r="E42" s="1">
        <f>'[1]Friday 1.28.22'!B42</f>
        <v>130.46000000000004</v>
      </c>
      <c r="F42" s="1">
        <f t="shared" si="2"/>
        <v>1.7800000000000011</v>
      </c>
    </row>
    <row r="43" spans="1:6" x14ac:dyDescent="0.25">
      <c r="A43" s="1">
        <f>'[1]Friday 1.14.22'!B43</f>
        <v>136.05000000000001</v>
      </c>
      <c r="B43" s="1">
        <f t="shared" si="0"/>
        <v>3.5300000000000011</v>
      </c>
      <c r="C43" s="1">
        <f>'[1]Friday 1.21.22'!B43</f>
        <v>142.68000000000004</v>
      </c>
      <c r="D43" s="1">
        <f t="shared" si="1"/>
        <v>1.3600000000000136</v>
      </c>
      <c r="E43" s="1">
        <f>'[1]Friday 1.28.22'!B43</f>
        <v>134.14000000000004</v>
      </c>
      <c r="F43" s="1">
        <f t="shared" si="2"/>
        <v>3.6800000000000068</v>
      </c>
    </row>
    <row r="44" spans="1:6" x14ac:dyDescent="0.25">
      <c r="A44" s="1">
        <f>'[1]Friday 1.14.22'!B44</f>
        <v>136.63000000000002</v>
      </c>
      <c r="B44" s="1">
        <f t="shared" si="0"/>
        <v>0.58000000000001251</v>
      </c>
      <c r="C44" s="1">
        <f>'[1]Friday 1.21.22'!B44</f>
        <v>147.30000000000004</v>
      </c>
      <c r="D44" s="1">
        <f t="shared" si="1"/>
        <v>4.6200000000000045</v>
      </c>
      <c r="E44" s="1">
        <f>'[1]Friday 1.28.22'!B44</f>
        <v>134.31000000000003</v>
      </c>
      <c r="F44" s="1">
        <f t="shared" si="2"/>
        <v>0.16999999999998749</v>
      </c>
    </row>
    <row r="45" spans="1:6" x14ac:dyDescent="0.25">
      <c r="A45" s="1">
        <f>'[1]Friday 1.14.22'!B45</f>
        <v>141.77000000000001</v>
      </c>
      <c r="B45" s="1">
        <f t="shared" si="0"/>
        <v>5.1399999999999864</v>
      </c>
      <c r="C45" s="1" t="s">
        <v>59</v>
      </c>
      <c r="D45" s="2">
        <f>AVERAGE(D6:D44)</f>
        <v>3.7769230769230782</v>
      </c>
      <c r="E45" s="1">
        <f>'[1]Friday 1.28.22'!B45</f>
        <v>135.74000000000004</v>
      </c>
      <c r="F45" s="1">
        <f t="shared" si="2"/>
        <v>1.4300000000000068</v>
      </c>
    </row>
    <row r="46" spans="1:6" x14ac:dyDescent="0.25">
      <c r="A46" s="1">
        <f>'[1]Friday 1.14.22'!B46</f>
        <v>145.49</v>
      </c>
      <c r="B46" s="1">
        <f t="shared" si="0"/>
        <v>3.7199999999999989</v>
      </c>
      <c r="E46" s="1">
        <f>'[1]Friday 1.28.22'!B46</f>
        <v>141.74000000000004</v>
      </c>
      <c r="F46" s="1">
        <f t="shared" si="2"/>
        <v>6</v>
      </c>
    </row>
    <row r="47" spans="1:6" x14ac:dyDescent="0.25">
      <c r="A47" s="1">
        <f>'[1]Friday 1.14.22'!B47</f>
        <v>146.20000000000002</v>
      </c>
      <c r="B47" s="1">
        <f t="shared" si="0"/>
        <v>0.71000000000000796</v>
      </c>
      <c r="E47" s="1">
        <f>'[1]Friday 1.28.22'!B47</f>
        <v>145.01000000000005</v>
      </c>
      <c r="F47" s="1">
        <f t="shared" si="2"/>
        <v>3.2700000000000102</v>
      </c>
    </row>
    <row r="48" spans="1:6" x14ac:dyDescent="0.25">
      <c r="A48" s="1">
        <f>'[1]Friday 1.14.22'!B48</f>
        <v>149.92000000000002</v>
      </c>
      <c r="B48" s="1">
        <f t="shared" si="0"/>
        <v>3.7199999999999989</v>
      </c>
      <c r="E48" s="1">
        <f>'[1]Friday 1.28.22'!B48</f>
        <v>145.06000000000006</v>
      </c>
      <c r="F48" s="1">
        <f t="shared" si="2"/>
        <v>5.0000000000011369E-2</v>
      </c>
    </row>
    <row r="49" spans="1:8" x14ac:dyDescent="0.25">
      <c r="A49" s="1" t="s">
        <v>59</v>
      </c>
      <c r="B49" s="2">
        <f>AVERAGE(B6:B48)</f>
        <v>3.4865116279069772</v>
      </c>
      <c r="E49" s="1">
        <f>'[1]Friday 1.28.22'!B49</f>
        <v>145.43000000000006</v>
      </c>
      <c r="F49" s="1">
        <f t="shared" si="2"/>
        <v>0.37000000000000455</v>
      </c>
    </row>
    <row r="50" spans="1:8" x14ac:dyDescent="0.25">
      <c r="E50" s="1">
        <f>'[1]Friday 1.28.22'!B50</f>
        <v>147.97000000000006</v>
      </c>
      <c r="F50" s="1">
        <f t="shared" si="2"/>
        <v>2.539999999999992</v>
      </c>
    </row>
    <row r="51" spans="1:8" x14ac:dyDescent="0.25">
      <c r="E51" s="1">
        <f>'[1]Friday 1.28.22'!B51</f>
        <v>149.23000000000005</v>
      </c>
      <c r="F51" s="1">
        <f t="shared" si="2"/>
        <v>1.2599999999999909</v>
      </c>
    </row>
    <row r="52" spans="1:8" x14ac:dyDescent="0.25">
      <c r="A52" s="1" t="s">
        <v>60</v>
      </c>
      <c r="B52" s="2">
        <f>AVERAGE(B6:B48,D6:D44,F6:F52)</f>
        <v>3.4625581395348832</v>
      </c>
      <c r="E52" s="1">
        <f>'[1]Friday 1.28.22'!B52</f>
        <v>149.45000000000005</v>
      </c>
      <c r="F52" s="1">
        <f t="shared" si="2"/>
        <v>0.21999999999999886</v>
      </c>
    </row>
    <row r="53" spans="1:8" x14ac:dyDescent="0.25">
      <c r="E53" s="1" t="s">
        <v>59</v>
      </c>
      <c r="F53" s="2">
        <f>AVERAGE(F6:F52)</f>
        <v>3.1797872340425544</v>
      </c>
      <c r="H53" s="12"/>
    </row>
  </sheetData>
  <mergeCells count="4">
    <mergeCell ref="A1:F1"/>
    <mergeCell ref="A2:B2"/>
    <mergeCell ref="C2:D2"/>
    <mergeCell ref="E2:F2"/>
  </mergeCells>
  <hyperlinks>
    <hyperlink ref="G1" location="'Table of Contents'!A1" display="'Table of Contents'!A1" xr:uid="{ACD3379E-97D8-4AEF-8F52-56537C0356BE}"/>
    <hyperlink ref="V1" location="'Table of Contents'!A1" display="'Table of Contents'!A1" xr:uid="{CA9867DD-212F-4D21-80FD-3060B9DF149B}"/>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037DB-FA86-404B-B1B9-13540F40C5B2}">
  <sheetPr codeName="Sheet2">
    <tabColor theme="0"/>
  </sheetPr>
  <dimension ref="A1:V28"/>
  <sheetViews>
    <sheetView workbookViewId="0">
      <selection activeCell="V1" sqref="V1"/>
    </sheetView>
  </sheetViews>
  <sheetFormatPr defaultRowHeight="15.75" x14ac:dyDescent="0.25"/>
  <cols>
    <col min="1" max="1" width="11.140625" style="1" customWidth="1"/>
    <col min="2" max="5" width="13.5703125" style="1" bestFit="1" customWidth="1"/>
    <col min="6" max="16384" width="9.140625" style="1"/>
  </cols>
  <sheetData>
    <row r="1" spans="1:22" x14ac:dyDescent="0.25">
      <c r="V1" s="117" t="s">
        <v>31</v>
      </c>
    </row>
    <row r="3" spans="1:22" x14ac:dyDescent="0.25">
      <c r="A3" s="1" t="s">
        <v>66</v>
      </c>
      <c r="B3" s="1" t="s">
        <v>9</v>
      </c>
    </row>
    <row r="4" spans="1:22" x14ac:dyDescent="0.25">
      <c r="A4" s="1" t="s">
        <v>67</v>
      </c>
      <c r="B4" s="14">
        <v>1</v>
      </c>
      <c r="C4" s="14">
        <v>2</v>
      </c>
      <c r="D4" s="14">
        <v>3</v>
      </c>
      <c r="E4" s="14">
        <v>4</v>
      </c>
    </row>
    <row r="5" spans="1:22" x14ac:dyDescent="0.25">
      <c r="A5" s="14">
        <v>1</v>
      </c>
      <c r="B5" s="15">
        <v>0.30303030303030304</v>
      </c>
      <c r="C5" s="15">
        <v>0.27272727272727271</v>
      </c>
      <c r="D5" s="15">
        <v>0.33333333333333331</v>
      </c>
      <c r="E5" s="15">
        <v>9.0909090909090912E-2</v>
      </c>
    </row>
    <row r="6" spans="1:22" x14ac:dyDescent="0.25">
      <c r="A6" s="14">
        <v>2</v>
      </c>
      <c r="B6" s="15">
        <v>0.53125</v>
      </c>
      <c r="C6" s="15">
        <v>0.1875</v>
      </c>
      <c r="D6" s="15">
        <v>0.1875</v>
      </c>
      <c r="E6" s="15">
        <v>9.375E-2</v>
      </c>
    </row>
    <row r="7" spans="1:22" x14ac:dyDescent="0.25">
      <c r="A7" s="14">
        <v>3</v>
      </c>
      <c r="B7" s="15">
        <v>0.17073170731707318</v>
      </c>
      <c r="C7" s="15">
        <v>0.41463414634146339</v>
      </c>
      <c r="D7" s="15">
        <v>0.31707317073170732</v>
      </c>
      <c r="E7" s="15">
        <v>9.7560975609756101E-2</v>
      </c>
    </row>
    <row r="8" spans="1:22" x14ac:dyDescent="0.25">
      <c r="A8" s="14">
        <v>4</v>
      </c>
      <c r="B8" s="15">
        <v>0.20689655172413793</v>
      </c>
      <c r="C8" s="15">
        <v>0.51724137931034486</v>
      </c>
      <c r="D8" s="15">
        <v>0.20689655172413793</v>
      </c>
      <c r="E8" s="15">
        <v>6.8965517241379309E-2</v>
      </c>
    </row>
    <row r="9" spans="1:22" x14ac:dyDescent="0.25">
      <c r="A9" s="14">
        <v>5</v>
      </c>
      <c r="B9" s="15">
        <v>0.20454545454545456</v>
      </c>
      <c r="C9" s="15">
        <v>0.54545454545454541</v>
      </c>
      <c r="D9" s="15">
        <v>0.13636363636363635</v>
      </c>
      <c r="E9" s="15">
        <v>0.11363636363636363</v>
      </c>
    </row>
    <row r="10" spans="1:22" x14ac:dyDescent="0.25">
      <c r="A10" s="14">
        <v>6</v>
      </c>
      <c r="B10" s="15">
        <v>0.28000000000000003</v>
      </c>
      <c r="C10" s="15">
        <v>0.4</v>
      </c>
      <c r="D10" s="15">
        <v>0.24</v>
      </c>
      <c r="E10" s="15">
        <v>0.08</v>
      </c>
    </row>
    <row r="11" spans="1:22" x14ac:dyDescent="0.25">
      <c r="A11" s="14">
        <v>7</v>
      </c>
      <c r="B11" s="15">
        <v>0.31818181818181818</v>
      </c>
      <c r="C11" s="15">
        <v>0.36363636363636365</v>
      </c>
      <c r="D11" s="15">
        <v>0.20454545454545456</v>
      </c>
      <c r="E11" s="15">
        <v>0.11363636363636363</v>
      </c>
    </row>
    <row r="12" spans="1:22" x14ac:dyDescent="0.25">
      <c r="A12" s="14">
        <v>8</v>
      </c>
      <c r="B12" s="15">
        <v>0.35294117647058826</v>
      </c>
      <c r="C12" s="15">
        <v>0.3235294117647059</v>
      </c>
      <c r="D12" s="15">
        <v>0.3235294117647059</v>
      </c>
      <c r="E12" s="15">
        <v>0</v>
      </c>
    </row>
    <row r="13" spans="1:22" x14ac:dyDescent="0.25">
      <c r="A13" s="14">
        <v>9</v>
      </c>
      <c r="B13" s="15">
        <v>0.35294117647058826</v>
      </c>
      <c r="C13" s="15">
        <v>0.3235294117647059</v>
      </c>
      <c r="D13" s="15">
        <v>0.26470588235294118</v>
      </c>
      <c r="E13" s="15">
        <v>5.8823529411764705E-2</v>
      </c>
    </row>
    <row r="14" spans="1:22" x14ac:dyDescent="0.25">
      <c r="A14" s="14">
        <v>10</v>
      </c>
      <c r="B14" s="15">
        <v>0.27500000000000002</v>
      </c>
      <c r="C14" s="15">
        <v>0.47499999999999998</v>
      </c>
      <c r="D14" s="15">
        <v>0.17499999999999999</v>
      </c>
      <c r="E14" s="15">
        <v>7.4999999999999997E-2</v>
      </c>
    </row>
    <row r="15" spans="1:22" x14ac:dyDescent="0.25">
      <c r="A15" s="14">
        <v>11</v>
      </c>
      <c r="B15" s="15">
        <v>0.36842105263157893</v>
      </c>
      <c r="C15" s="15">
        <v>0.42105263157894735</v>
      </c>
      <c r="D15" s="15">
        <v>0.10526315789473684</v>
      </c>
      <c r="E15" s="15">
        <v>0.10526315789473684</v>
      </c>
    </row>
    <row r="16" spans="1:22" x14ac:dyDescent="0.25">
      <c r="A16" s="14">
        <v>12</v>
      </c>
      <c r="B16" s="15">
        <v>0.27027027027027029</v>
      </c>
      <c r="C16" s="15">
        <v>0.45945945945945948</v>
      </c>
      <c r="D16" s="15">
        <v>0.21621621621621623</v>
      </c>
      <c r="E16" s="15">
        <v>5.4054054054054057E-2</v>
      </c>
    </row>
    <row r="17" spans="1:6" x14ac:dyDescent="0.25">
      <c r="A17" s="14">
        <v>13</v>
      </c>
      <c r="B17" s="15">
        <v>0.37037037037037035</v>
      </c>
      <c r="C17" s="15">
        <v>0.33333333333333331</v>
      </c>
      <c r="D17" s="15">
        <v>0.24074074074074073</v>
      </c>
      <c r="E17" s="15">
        <v>5.5555555555555552E-2</v>
      </c>
    </row>
    <row r="18" spans="1:6" x14ac:dyDescent="0.25">
      <c r="A18" s="14">
        <v>14</v>
      </c>
      <c r="B18" s="15">
        <v>0.30303030303030304</v>
      </c>
      <c r="C18" s="15">
        <v>0.39393939393939392</v>
      </c>
      <c r="D18" s="15">
        <v>0.27272727272727271</v>
      </c>
      <c r="E18" s="15">
        <v>3.0303030303030304E-2</v>
      </c>
    </row>
    <row r="19" spans="1:6" x14ac:dyDescent="0.25">
      <c r="A19" s="14">
        <v>15</v>
      </c>
      <c r="B19" s="15">
        <v>0.3125</v>
      </c>
      <c r="C19" s="15">
        <v>0.41666666666666669</v>
      </c>
      <c r="D19" s="15">
        <v>0.16666666666666666</v>
      </c>
      <c r="E19" s="15">
        <v>0.10416666666666667</v>
      </c>
    </row>
    <row r="20" spans="1:6" x14ac:dyDescent="0.25">
      <c r="A20" s="1" t="s">
        <v>68</v>
      </c>
      <c r="B20" s="16">
        <f>AVERAGE(B5:B19)</f>
        <v>0.30800734560283238</v>
      </c>
      <c r="C20" s="16">
        <f t="shared" ref="C20:E20" si="0">AVERAGE(C5:C19)</f>
        <v>0.38984693439848017</v>
      </c>
      <c r="D20" s="16">
        <f t="shared" si="0"/>
        <v>0.22603743300410331</v>
      </c>
      <c r="E20" s="16">
        <f t="shared" si="0"/>
        <v>7.6108286994584121E-2</v>
      </c>
    </row>
    <row r="21" spans="1:6" x14ac:dyDescent="0.25">
      <c r="A21" s="1" t="s">
        <v>69</v>
      </c>
      <c r="B21" s="17">
        <f>_xlfn.STDEV.S(B5:B19)</f>
        <v>8.6461357671037908E-2</v>
      </c>
      <c r="C21" s="17">
        <f t="shared" ref="C21:E21" si="1">_xlfn.STDEV.S(C5:C19)</f>
        <v>9.3467129290490975E-2</v>
      </c>
      <c r="D21" s="17">
        <f t="shared" si="1"/>
        <v>6.7906618470247065E-2</v>
      </c>
      <c r="E21" s="17">
        <f t="shared" si="1"/>
        <v>3.2304418658004347E-2</v>
      </c>
      <c r="F21" s="17">
        <f>AVERAGE(B21:E21)</f>
        <v>7.0034881022445067E-2</v>
      </c>
    </row>
    <row r="22" spans="1:6" x14ac:dyDescent="0.25">
      <c r="A22" s="1" t="s">
        <v>70</v>
      </c>
    </row>
    <row r="24" spans="1:6" x14ac:dyDescent="0.25">
      <c r="A24" s="134" t="s">
        <v>71</v>
      </c>
      <c r="B24" s="135" t="s">
        <v>72</v>
      </c>
      <c r="C24" s="136" t="s">
        <v>70</v>
      </c>
    </row>
    <row r="25" spans="1:6" x14ac:dyDescent="0.25">
      <c r="A25" s="140">
        <v>1</v>
      </c>
      <c r="B25" s="141">
        <f>B20</f>
        <v>0.30800734560283238</v>
      </c>
      <c r="C25" s="142">
        <f>B25</f>
        <v>0.30800734560283238</v>
      </c>
    </row>
    <row r="26" spans="1:6" x14ac:dyDescent="0.25">
      <c r="A26" s="137">
        <v>2</v>
      </c>
      <c r="B26" s="138">
        <f>C20</f>
        <v>0.38984693439848017</v>
      </c>
      <c r="C26" s="139">
        <f>B26+C25</f>
        <v>0.69785428000131255</v>
      </c>
    </row>
    <row r="27" spans="1:6" x14ac:dyDescent="0.25">
      <c r="A27" s="137">
        <v>3</v>
      </c>
      <c r="B27" s="138">
        <f>D20</f>
        <v>0.22603743300410331</v>
      </c>
      <c r="C27" s="139">
        <f>B27+C26</f>
        <v>0.92389171300541584</v>
      </c>
    </row>
    <row r="28" spans="1:6" x14ac:dyDescent="0.25">
      <c r="A28" s="137">
        <v>4</v>
      </c>
      <c r="B28" s="138">
        <f>E20</f>
        <v>7.6108286994584121E-2</v>
      </c>
      <c r="C28" s="139">
        <f>B28+C27</f>
        <v>1</v>
      </c>
    </row>
  </sheetData>
  <hyperlinks>
    <hyperlink ref="V1" location="'Table of Contents'!A1" display="'Table of Contents'!A1" xr:uid="{82014A84-D5E7-49CB-A53B-A42DDC9F8584}"/>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CEEE-7DA3-4E2A-921C-D98C96E641C6}">
  <sheetPr>
    <tabColor theme="0"/>
  </sheetPr>
  <dimension ref="A1:V16"/>
  <sheetViews>
    <sheetView workbookViewId="0">
      <selection activeCell="V1" sqref="V1"/>
    </sheetView>
  </sheetViews>
  <sheetFormatPr defaultRowHeight="15.75" x14ac:dyDescent="0.25"/>
  <cols>
    <col min="1" max="1" width="11.85546875" style="1" bestFit="1" customWidth="1"/>
    <col min="2" max="2" width="9.85546875" style="1" customWidth="1"/>
    <col min="3" max="5" width="9.140625" style="1"/>
    <col min="6" max="6" width="9" style="1" customWidth="1"/>
    <col min="7" max="8" width="8.7109375" style="1" customWidth="1"/>
    <col min="9" max="9" width="12" style="1" customWidth="1"/>
    <col min="10" max="10" width="9.7109375" style="1" customWidth="1"/>
    <col min="11" max="11" width="6.5703125" style="1" bestFit="1" customWidth="1"/>
    <col min="12" max="16384" width="9.140625" style="1"/>
  </cols>
  <sheetData>
    <row r="1" spans="1:22" x14ac:dyDescent="0.25">
      <c r="B1" s="1" t="s">
        <v>73</v>
      </c>
      <c r="F1" s="117" t="s">
        <v>31</v>
      </c>
      <c r="V1" s="117" t="s">
        <v>31</v>
      </c>
    </row>
    <row r="2" spans="1:22" x14ac:dyDescent="0.25">
      <c r="A2" s="194" t="s">
        <v>26</v>
      </c>
      <c r="B2" s="1">
        <f>'[2]Monday 1.10.22'!A37</f>
        <v>33</v>
      </c>
      <c r="C2" s="1" t="s">
        <v>69</v>
      </c>
      <c r="D2" s="1">
        <f>_xlfn.STDEV.S(B2:B4)</f>
        <v>8.7368949480541129</v>
      </c>
    </row>
    <row r="3" spans="1:22" x14ac:dyDescent="0.25">
      <c r="A3" s="194"/>
      <c r="B3" s="1">
        <f>'[2]Monday 1.17.22'!A54</f>
        <v>50</v>
      </c>
      <c r="C3" s="1" t="s">
        <v>47</v>
      </c>
      <c r="D3" s="1">
        <f>AVERAGE(B2:B4)</f>
        <v>40.333333333333336</v>
      </c>
    </row>
    <row r="4" spans="1:22" x14ac:dyDescent="0.25">
      <c r="A4" s="194"/>
      <c r="B4" s="1">
        <f>'[2]Monday 1.24.22'!A42</f>
        <v>38</v>
      </c>
      <c r="C4" s="1" t="s">
        <v>74</v>
      </c>
      <c r="D4" s="1">
        <f>MAX(B2:B4)-MIN(B2:B4)</f>
        <v>17</v>
      </c>
    </row>
    <row r="5" spans="1:22" x14ac:dyDescent="0.25">
      <c r="A5" s="194" t="s">
        <v>27</v>
      </c>
      <c r="B5" s="1">
        <f>'[2]Tuesday 1.11.22'!A36</f>
        <v>32</v>
      </c>
      <c r="C5" s="1" t="s">
        <v>69</v>
      </c>
      <c r="D5" s="1">
        <f>_xlfn.STDEV.S(B5:B7)</f>
        <v>6.0277137733417208</v>
      </c>
    </row>
    <row r="6" spans="1:22" x14ac:dyDescent="0.25">
      <c r="A6" s="194"/>
      <c r="B6" s="1">
        <f>'[2]Tuesday 1.18.22'!A48</f>
        <v>44</v>
      </c>
      <c r="C6" s="1" t="s">
        <v>47</v>
      </c>
      <c r="D6" s="1">
        <f>AVERAGE(B5:B7)</f>
        <v>37.666666666666664</v>
      </c>
    </row>
    <row r="7" spans="1:22" x14ac:dyDescent="0.25">
      <c r="A7" s="194"/>
      <c r="B7" s="1">
        <f>'[2]Tuesday 1.25.22'!A41</f>
        <v>37</v>
      </c>
      <c r="C7" s="1" t="s">
        <v>74</v>
      </c>
      <c r="D7" s="1">
        <f>MAX(B5:B7)-MIN(B5:B7)</f>
        <v>12</v>
      </c>
      <c r="E7" s="196" t="s">
        <v>75</v>
      </c>
      <c r="F7" s="197"/>
      <c r="G7" s="197"/>
      <c r="H7" s="197"/>
      <c r="I7" s="197"/>
      <c r="J7" s="197"/>
      <c r="K7" s="198"/>
    </row>
    <row r="8" spans="1:22" x14ac:dyDescent="0.25">
      <c r="A8" s="194" t="s">
        <v>28</v>
      </c>
      <c r="B8" s="1">
        <f>'[2]Wednesday 1.12.22'!A45</f>
        <v>41</v>
      </c>
      <c r="C8" s="1" t="s">
        <v>69</v>
      </c>
      <c r="D8" s="1">
        <f>_xlfn.STDEV.S(B8:B10)</f>
        <v>10.148891565092219</v>
      </c>
      <c r="E8" s="199" t="s">
        <v>76</v>
      </c>
      <c r="F8" s="199"/>
      <c r="G8" s="162" t="s">
        <v>26</v>
      </c>
      <c r="H8" s="159" t="s">
        <v>27</v>
      </c>
      <c r="I8" s="162" t="s">
        <v>28</v>
      </c>
      <c r="J8" s="159" t="s">
        <v>29</v>
      </c>
      <c r="K8" s="162" t="s">
        <v>30</v>
      </c>
    </row>
    <row r="9" spans="1:22" x14ac:dyDescent="0.25">
      <c r="A9" s="194"/>
      <c r="B9" s="1">
        <f>'[2]Wednesday 1.19.22'!A38</f>
        <v>34</v>
      </c>
      <c r="C9" s="1" t="s">
        <v>47</v>
      </c>
      <c r="D9" s="1">
        <f>AVERAGE(B8:B10)</f>
        <v>43</v>
      </c>
      <c r="E9" s="200">
        <v>1</v>
      </c>
      <c r="F9" s="200"/>
      <c r="G9" s="163">
        <v>33</v>
      </c>
      <c r="H9" s="160">
        <v>32</v>
      </c>
      <c r="I9" s="163">
        <v>41</v>
      </c>
      <c r="J9" s="160">
        <v>29</v>
      </c>
      <c r="K9" s="163">
        <v>44</v>
      </c>
    </row>
    <row r="10" spans="1:22" x14ac:dyDescent="0.25">
      <c r="A10" s="194"/>
      <c r="B10" s="1">
        <f>'[2]Wednesday 1.26.22'!A58</f>
        <v>54</v>
      </c>
      <c r="C10" s="1" t="s">
        <v>74</v>
      </c>
      <c r="D10" s="1">
        <f>MAX(B8:B10)-MIN(B8:B10)</f>
        <v>20</v>
      </c>
      <c r="E10" s="200">
        <v>2</v>
      </c>
      <c r="F10" s="200"/>
      <c r="G10" s="164">
        <v>50</v>
      </c>
      <c r="H10" s="161">
        <v>44</v>
      </c>
      <c r="I10" s="164">
        <v>34</v>
      </c>
      <c r="J10" s="161">
        <v>34</v>
      </c>
      <c r="K10" s="164">
        <v>40</v>
      </c>
    </row>
    <row r="11" spans="1:22" x14ac:dyDescent="0.25">
      <c r="A11" s="194" t="s">
        <v>29</v>
      </c>
      <c r="B11" s="1">
        <f>'[2]Thursday 1.13.22'!A33</f>
        <v>29</v>
      </c>
      <c r="C11" s="1" t="s">
        <v>69</v>
      </c>
      <c r="D11" s="1">
        <f>_xlfn.STDEV.S(B11:B13)</f>
        <v>2.6457513110645907</v>
      </c>
      <c r="E11" s="200">
        <v>3</v>
      </c>
      <c r="F11" s="200"/>
      <c r="G11" s="162">
        <v>38</v>
      </c>
      <c r="H11" s="159">
        <v>37</v>
      </c>
      <c r="I11" s="162">
        <v>54</v>
      </c>
      <c r="J11" s="159">
        <v>33</v>
      </c>
      <c r="K11" s="162">
        <v>48</v>
      </c>
    </row>
    <row r="12" spans="1:22" x14ac:dyDescent="0.25">
      <c r="A12" s="194"/>
      <c r="B12" s="1">
        <f>'[2]Thursday 1.20.22'!A38</f>
        <v>34</v>
      </c>
      <c r="C12" s="1" t="s">
        <v>47</v>
      </c>
      <c r="D12" s="1">
        <f>AVERAGE(B11:B13)</f>
        <v>32</v>
      </c>
      <c r="E12" s="200" t="s">
        <v>47</v>
      </c>
      <c r="F12" s="200"/>
      <c r="G12" s="162">
        <f>AVERAGE(G9:G11)</f>
        <v>40.333333333333336</v>
      </c>
      <c r="H12" s="159">
        <f t="shared" ref="H12:K12" si="0">AVERAGE(H9:H11)</f>
        <v>37.666666666666664</v>
      </c>
      <c r="I12" s="162">
        <f t="shared" si="0"/>
        <v>43</v>
      </c>
      <c r="J12" s="159">
        <f t="shared" si="0"/>
        <v>32</v>
      </c>
      <c r="K12" s="162">
        <f t="shared" si="0"/>
        <v>44</v>
      </c>
      <c r="L12" s="1">
        <f>AVERAGE(G12:K12)</f>
        <v>39.4</v>
      </c>
    </row>
    <row r="13" spans="1:22" x14ac:dyDescent="0.25">
      <c r="A13" s="194"/>
      <c r="B13" s="1">
        <f>'[2]Thursday 1.27.22'!A37</f>
        <v>33</v>
      </c>
      <c r="C13" s="1" t="s">
        <v>74</v>
      </c>
      <c r="D13" s="1">
        <f>MAX(B11:B13)-MIN(B11:B13)</f>
        <v>5</v>
      </c>
      <c r="E13" s="200" t="s">
        <v>77</v>
      </c>
      <c r="F13" s="200"/>
      <c r="G13" s="136">
        <f>_xlfn.STDEV.S(G9:G11)</f>
        <v>8.7368949480541129</v>
      </c>
      <c r="H13" s="135">
        <f t="shared" ref="H13:K13" si="1">_xlfn.STDEV.S(H9:H11)</f>
        <v>6.0277137733417208</v>
      </c>
      <c r="I13" s="136">
        <f t="shared" si="1"/>
        <v>10.148891565092219</v>
      </c>
      <c r="J13" s="135">
        <f t="shared" si="1"/>
        <v>2.6457513110645907</v>
      </c>
      <c r="K13" s="136">
        <f t="shared" si="1"/>
        <v>4</v>
      </c>
      <c r="L13" s="1">
        <f>AVERAGE(G13:K13)</f>
        <v>6.311850319510528</v>
      </c>
    </row>
    <row r="14" spans="1:22" x14ac:dyDescent="0.25">
      <c r="A14" s="194" t="s">
        <v>30</v>
      </c>
      <c r="B14" s="1">
        <f>'[2]Friday 1.14.22'!A48</f>
        <v>44</v>
      </c>
      <c r="C14" s="1" t="s">
        <v>69</v>
      </c>
      <c r="D14" s="1">
        <f>_xlfn.STDEV.S(B14:B16)</f>
        <v>4</v>
      </c>
      <c r="E14" s="200" t="s">
        <v>74</v>
      </c>
      <c r="F14" s="200"/>
      <c r="G14" s="136">
        <f>MAX(G9:G11) - MIN(G9:G11)</f>
        <v>17</v>
      </c>
      <c r="H14" s="135">
        <f t="shared" ref="H14:K14" si="2">MAX(H9:H11) - MIN(H9:H11)</f>
        <v>12</v>
      </c>
      <c r="I14" s="136">
        <f t="shared" si="2"/>
        <v>20</v>
      </c>
      <c r="J14" s="135">
        <f t="shared" si="2"/>
        <v>5</v>
      </c>
      <c r="K14" s="136">
        <f t="shared" si="2"/>
        <v>8</v>
      </c>
    </row>
    <row r="15" spans="1:22" x14ac:dyDescent="0.25">
      <c r="A15" s="194"/>
      <c r="B15" s="1">
        <f>'[2]Friday 1.21.22'!A44</f>
        <v>40</v>
      </c>
      <c r="C15" s="1" t="s">
        <v>47</v>
      </c>
      <c r="D15" s="1">
        <f>AVERAGE(B14:B16)</f>
        <v>44</v>
      </c>
    </row>
    <row r="16" spans="1:22" x14ac:dyDescent="0.25">
      <c r="A16" s="194"/>
      <c r="B16" s="1">
        <f>'[2]Friday 1.28.22'!A52</f>
        <v>48</v>
      </c>
      <c r="C16" s="1" t="s">
        <v>74</v>
      </c>
      <c r="D16" s="1">
        <f>MAX(B14:B16)-MIN(B14:B16)</f>
        <v>8</v>
      </c>
    </row>
  </sheetData>
  <mergeCells count="13">
    <mergeCell ref="A11:A13"/>
    <mergeCell ref="E11:F11"/>
    <mergeCell ref="E12:F12"/>
    <mergeCell ref="E13:F13"/>
    <mergeCell ref="A14:A16"/>
    <mergeCell ref="E14:F14"/>
    <mergeCell ref="A2:A4"/>
    <mergeCell ref="A5:A7"/>
    <mergeCell ref="E7:K7"/>
    <mergeCell ref="A8:A10"/>
    <mergeCell ref="E8:F8"/>
    <mergeCell ref="E9:F9"/>
    <mergeCell ref="E10:F10"/>
  </mergeCells>
  <hyperlinks>
    <hyperlink ref="V1" location="'Table of Contents'!A1" display="'Table of Contents'!A1" xr:uid="{ED83910D-CCBA-4E84-A01D-49B54277A3A2}"/>
    <hyperlink ref="F1" location="'Table of Contents'!A1" display="'Table of Contents'!A1" xr:uid="{00A8ADC3-B36E-4028-A71C-F7BF6F2B585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0D18-16D6-40E7-BBF9-7B604A91D917}">
  <sheetPr codeName="Sheet1">
    <tabColor theme="0"/>
  </sheetPr>
  <dimension ref="A1:AL605"/>
  <sheetViews>
    <sheetView topLeftCell="W1" zoomScaleNormal="100" workbookViewId="0">
      <selection activeCell="G11" sqref="G11:G601"/>
    </sheetView>
  </sheetViews>
  <sheetFormatPr defaultRowHeight="15.75" x14ac:dyDescent="0.25"/>
  <cols>
    <col min="1" max="1" width="9.140625" style="1"/>
    <col min="2" max="2" width="8.28515625" style="1" bestFit="1" customWidth="1"/>
    <col min="3" max="3" width="7.85546875" style="1" bestFit="1" customWidth="1"/>
    <col min="4" max="4" width="10.85546875" style="1" bestFit="1" customWidth="1"/>
    <col min="5" max="6" width="8.28515625" style="1" bestFit="1" customWidth="1"/>
    <col min="7" max="7" width="9" style="1" customWidth="1"/>
    <col min="8" max="8" width="7" style="1" bestFit="1" customWidth="1"/>
    <col min="9" max="9" width="9.140625" style="1"/>
    <col min="10" max="10" width="11.5703125" style="1" bestFit="1" customWidth="1"/>
    <col min="11" max="15" width="9.140625" style="1"/>
    <col min="16" max="16" width="21.7109375" style="1" bestFit="1" customWidth="1"/>
    <col min="17" max="17" width="11.5703125" style="1" bestFit="1" customWidth="1"/>
    <col min="18" max="18" width="21.7109375" style="1" bestFit="1" customWidth="1"/>
    <col min="19" max="19" width="11.5703125" style="1" bestFit="1" customWidth="1"/>
    <col min="20" max="20" width="21.7109375" style="1" bestFit="1" customWidth="1"/>
    <col min="21" max="21" width="11.5703125" style="1" bestFit="1" customWidth="1"/>
    <col min="22" max="22" width="21.7109375" style="1" bestFit="1" customWidth="1"/>
    <col min="23" max="23" width="11.5703125" style="1" bestFit="1" customWidth="1"/>
    <col min="24" max="24" width="17.28515625" style="1" bestFit="1" customWidth="1"/>
    <col min="25" max="25" width="11.7109375" style="1" bestFit="1" customWidth="1"/>
    <col min="26" max="26" width="13" style="1" bestFit="1" customWidth="1"/>
    <col min="27" max="30" width="13" style="1" customWidth="1"/>
    <col min="31" max="31" width="11.7109375" style="1" bestFit="1" customWidth="1"/>
    <col min="32" max="33" width="9.140625" style="1"/>
    <col min="34" max="34" width="21.42578125" style="1" bestFit="1" customWidth="1"/>
    <col min="35" max="35" width="22.7109375" style="1" bestFit="1" customWidth="1"/>
    <col min="36" max="37" width="12.85546875" style="1" bestFit="1" customWidth="1"/>
    <col min="38" max="38" width="12.85546875" style="18" bestFit="1" customWidth="1"/>
    <col min="39" max="39" width="18" style="1" bestFit="1" customWidth="1"/>
    <col min="40" max="16384" width="9.140625" style="1"/>
  </cols>
  <sheetData>
    <row r="1" spans="1:38" x14ac:dyDescent="0.25">
      <c r="W1" s="117" t="s">
        <v>31</v>
      </c>
    </row>
    <row r="7" spans="1:38" x14ac:dyDescent="0.25">
      <c r="A7" s="85"/>
      <c r="B7" s="86"/>
      <c r="C7" s="86"/>
      <c r="D7" s="86"/>
      <c r="E7" s="86"/>
      <c r="F7" s="86"/>
      <c r="G7" s="86"/>
      <c r="H7" s="86"/>
      <c r="I7" s="86"/>
      <c r="J7" s="86"/>
      <c r="K7" s="86"/>
      <c r="L7" s="86"/>
      <c r="M7" s="86"/>
      <c r="N7" s="86"/>
      <c r="O7" s="86" t="s">
        <v>78</v>
      </c>
      <c r="P7" s="86"/>
      <c r="Q7" s="86"/>
      <c r="R7" s="86"/>
      <c r="S7" s="86"/>
      <c r="T7" s="86"/>
      <c r="U7" s="86"/>
      <c r="V7" s="86"/>
      <c r="W7" s="86" t="s">
        <v>79</v>
      </c>
      <c r="X7" s="86"/>
      <c r="Y7" s="86"/>
      <c r="Z7" s="87"/>
      <c r="AG7" s="1" t="s">
        <v>80</v>
      </c>
      <c r="AH7" s="1">
        <f>1*0.31+2*0.39+3*0.22+4*0.08</f>
        <v>2.0699999999999998</v>
      </c>
    </row>
    <row r="8" spans="1:38" x14ac:dyDescent="0.25">
      <c r="A8" s="88"/>
      <c r="O8" s="1" t="s">
        <v>81</v>
      </c>
      <c r="P8" s="1" t="s">
        <v>81</v>
      </c>
      <c r="Q8" s="1" t="s">
        <v>82</v>
      </c>
      <c r="R8" s="1" t="s">
        <v>82</v>
      </c>
      <c r="S8" s="1" t="s">
        <v>83</v>
      </c>
      <c r="T8" s="1" t="s">
        <v>83</v>
      </c>
      <c r="U8" s="1" t="s">
        <v>84</v>
      </c>
      <c r="V8" s="1" t="s">
        <v>84</v>
      </c>
      <c r="W8" s="1" t="s">
        <v>81</v>
      </c>
      <c r="X8" s="1" t="s">
        <v>82</v>
      </c>
      <c r="Y8" s="1" t="s">
        <v>83</v>
      </c>
      <c r="Z8" s="89" t="s">
        <v>84</v>
      </c>
    </row>
    <row r="9" spans="1:38" x14ac:dyDescent="0.25">
      <c r="A9" s="88" t="s">
        <v>67</v>
      </c>
      <c r="B9" s="1" t="s">
        <v>85</v>
      </c>
      <c r="C9" s="1" t="s">
        <v>56</v>
      </c>
      <c r="D9" s="1" t="s">
        <v>86</v>
      </c>
      <c r="E9" s="1" t="s">
        <v>87</v>
      </c>
      <c r="F9" s="1" t="s">
        <v>88</v>
      </c>
      <c r="G9" s="204" t="s">
        <v>305</v>
      </c>
      <c r="H9" s="1" t="s">
        <v>89</v>
      </c>
      <c r="I9" s="1" t="s">
        <v>90</v>
      </c>
      <c r="J9" s="1" t="s">
        <v>90</v>
      </c>
      <c r="K9" s="1" t="s">
        <v>90</v>
      </c>
      <c r="L9" s="1" t="s">
        <v>91</v>
      </c>
      <c r="M9" s="1" t="s">
        <v>91</v>
      </c>
      <c r="O9" s="1" t="s">
        <v>92</v>
      </c>
      <c r="P9" s="1" t="s">
        <v>93</v>
      </c>
      <c r="Q9" s="1" t="s">
        <v>92</v>
      </c>
      <c r="R9" s="1" t="s">
        <v>93</v>
      </c>
      <c r="S9" s="1" t="s">
        <v>92</v>
      </c>
      <c r="T9" s="1" t="s">
        <v>93</v>
      </c>
      <c r="U9" s="1" t="s">
        <v>92</v>
      </c>
      <c r="V9" s="1" t="s">
        <v>93</v>
      </c>
      <c r="W9" s="1" t="s">
        <v>94</v>
      </c>
      <c r="X9" s="1" t="s">
        <v>94</v>
      </c>
      <c r="Y9" s="1" t="s">
        <v>94</v>
      </c>
      <c r="Z9" s="89" t="s">
        <v>94</v>
      </c>
      <c r="AA9" s="201" t="s">
        <v>95</v>
      </c>
      <c r="AB9" s="202"/>
      <c r="AC9" s="202"/>
      <c r="AD9" s="203"/>
    </row>
    <row r="10" spans="1:38" x14ac:dyDescent="0.25">
      <c r="A10" s="88"/>
      <c r="B10" s="1" t="s">
        <v>96</v>
      </c>
      <c r="C10" s="1" t="s">
        <v>57</v>
      </c>
      <c r="D10" s="1" t="s">
        <v>97</v>
      </c>
      <c r="E10" s="1" t="s">
        <v>98</v>
      </c>
      <c r="F10" s="1" t="s">
        <v>98</v>
      </c>
      <c r="G10" s="204"/>
      <c r="H10" s="1" t="s">
        <v>99</v>
      </c>
      <c r="I10" s="1" t="s">
        <v>100</v>
      </c>
      <c r="J10" s="1" t="s">
        <v>101</v>
      </c>
      <c r="K10" s="1" t="s">
        <v>69</v>
      </c>
      <c r="L10" s="1" t="s">
        <v>102</v>
      </c>
      <c r="M10" s="1" t="s">
        <v>103</v>
      </c>
      <c r="O10" s="1" t="s">
        <v>104</v>
      </c>
      <c r="P10" s="1" t="s">
        <v>105</v>
      </c>
      <c r="Q10" s="1" t="s">
        <v>104</v>
      </c>
      <c r="R10" s="1" t="s">
        <v>105</v>
      </c>
      <c r="S10" s="1" t="s">
        <v>104</v>
      </c>
      <c r="T10" s="1" t="s">
        <v>105</v>
      </c>
      <c r="U10" s="1" t="s">
        <v>104</v>
      </c>
      <c r="V10" s="1" t="s">
        <v>105</v>
      </c>
      <c r="W10" s="1" t="s">
        <v>105</v>
      </c>
      <c r="X10" s="1" t="s">
        <v>105</v>
      </c>
      <c r="Y10" s="1" t="s">
        <v>105</v>
      </c>
      <c r="Z10" s="89" t="s">
        <v>105</v>
      </c>
      <c r="AA10" s="90" t="s">
        <v>81</v>
      </c>
      <c r="AB10" s="91" t="s">
        <v>82</v>
      </c>
      <c r="AC10" s="91" t="s">
        <v>83</v>
      </c>
      <c r="AD10" s="92" t="s">
        <v>84</v>
      </c>
      <c r="AG10" s="85" t="s">
        <v>9</v>
      </c>
      <c r="AH10" s="86" t="s">
        <v>106</v>
      </c>
      <c r="AI10" s="87" t="s">
        <v>107</v>
      </c>
    </row>
    <row r="11" spans="1:38" x14ac:dyDescent="0.25">
      <c r="A11" s="88">
        <v>1</v>
      </c>
      <c r="B11" s="1">
        <v>1</v>
      </c>
      <c r="C11" s="1">
        <v>0</v>
      </c>
      <c r="D11" s="1">
        <v>3</v>
      </c>
      <c r="E11" s="1">
        <v>0</v>
      </c>
      <c r="F11" s="1">
        <v>0</v>
      </c>
      <c r="G11" s="1">
        <f>F11+E11</f>
        <v>0</v>
      </c>
      <c r="H11" s="1" t="s">
        <v>108</v>
      </c>
      <c r="I11" s="1">
        <f t="shared" ref="I11:I74" si="0">IF(H11="NO", 0, 1)</f>
        <v>0</v>
      </c>
      <c r="J11" s="1">
        <f t="shared" ref="J11:J20" si="1">I11</f>
        <v>0</v>
      </c>
      <c r="O11" s="1" t="s">
        <v>109</v>
      </c>
      <c r="P11" s="1">
        <v>0.51</v>
      </c>
      <c r="Q11" s="1" t="s">
        <v>110</v>
      </c>
      <c r="R11" s="1">
        <v>0.98</v>
      </c>
      <c r="S11" s="1" t="s">
        <v>111</v>
      </c>
      <c r="T11" s="1">
        <v>1.3</v>
      </c>
      <c r="U11" s="1" t="s">
        <v>112</v>
      </c>
      <c r="V11" s="1">
        <v>0</v>
      </c>
      <c r="W11" s="1">
        <v>1.18</v>
      </c>
      <c r="X11" s="1">
        <v>0</v>
      </c>
      <c r="Y11" s="1">
        <v>0</v>
      </c>
      <c r="Z11" s="89">
        <v>0</v>
      </c>
      <c r="AA11" s="1" cm="1">
        <f t="array" ref="AA11">_xlfn.IFS(O11='Price Data'!$F$3,'Price Data'!$G$3,O11='Price Data'!$F$4,'Price Data'!$G$4,O11='Price Data'!$F$5,'Price Data'!$G$5,O11='Price Data'!$F$6,'Price Data'!$G$6,O11='Price Data'!$F$7,'Price Data'!$G$7,TRUE,"")</f>
        <v>4.4586315789473705</v>
      </c>
      <c r="AB11" s="1" cm="1">
        <f t="array" ref="AB11">_xlfn.IFS(Q11='Price Data'!$F$3,'Price Data'!$G$3,Q11='Price Data'!$F$4,'Price Data'!$G$4,Q11='Price Data'!$F$5,'Price Data'!$G$5,Q11='Price Data'!$F$6,'Price Data'!$G$6,Q11='Price Data'!$F$7,'Price Data'!$G$7,TRUE,"")</f>
        <v>2.6763636363636367</v>
      </c>
      <c r="AC11" s="1" cm="1">
        <f t="array" ref="AC11">_xlfn.IFS(S11='Price Data'!$F$3,'Price Data'!$G$3,S11='Price Data'!$F$4,'Price Data'!$G$4,S11='Price Data'!$F$5,'Price Data'!$G$5,S11='Price Data'!$F$6,'Price Data'!$G$6,S11='Price Data'!$F$7,'Price Data'!$G$7,TRUE,"")</f>
        <v>8.710979020979023</v>
      </c>
      <c r="AD11" s="1" t="str" cm="1">
        <f t="array" ref="AD11">_xlfn.IFS(U11='Price Data'!$F$3,'Price Data'!$G$3,U11='Price Data'!$F$4,'Price Data'!$G$4,U11='Price Data'!$F$5,'Price Data'!$G$5,U11='Price Data'!$F$6,'Price Data'!$G$6,U11='Price Data'!$F$7,'Price Data'!$G$7,TRUE,"")</f>
        <v/>
      </c>
      <c r="AG11" s="88">
        <v>1</v>
      </c>
      <c r="AH11" s="1">
        <f>COUNTIF($D$11:$D$601,"1")</f>
        <v>181</v>
      </c>
      <c r="AI11" s="93">
        <f>AH11/$AH$15</f>
        <v>0.30626057529610828</v>
      </c>
      <c r="AK11" s="18"/>
      <c r="AL11" s="1"/>
    </row>
    <row r="12" spans="1:38" x14ac:dyDescent="0.25">
      <c r="A12" s="88">
        <v>1</v>
      </c>
      <c r="B12" s="1">
        <v>2</v>
      </c>
      <c r="C12" s="1">
        <v>3.1</v>
      </c>
      <c r="D12" s="1">
        <v>1</v>
      </c>
      <c r="E12" s="1">
        <v>0</v>
      </c>
      <c r="F12" s="1">
        <v>0</v>
      </c>
      <c r="G12" s="1">
        <f t="shared" ref="G12:G75" si="2">F12+E12</f>
        <v>0</v>
      </c>
      <c r="H12" s="1" t="s">
        <v>108</v>
      </c>
      <c r="I12" s="1">
        <f t="shared" si="0"/>
        <v>0</v>
      </c>
      <c r="J12" s="1">
        <f t="shared" si="1"/>
        <v>0</v>
      </c>
      <c r="O12" s="1" t="s">
        <v>109</v>
      </c>
      <c r="P12" s="1">
        <v>0.56000000000000005</v>
      </c>
      <c r="Q12" s="1" t="s">
        <v>112</v>
      </c>
      <c r="R12" s="1">
        <v>0</v>
      </c>
      <c r="S12" s="1" t="s">
        <v>112</v>
      </c>
      <c r="T12" s="1">
        <v>0</v>
      </c>
      <c r="U12" s="1" t="s">
        <v>112</v>
      </c>
      <c r="V12" s="1">
        <v>0</v>
      </c>
      <c r="W12" s="1">
        <v>0.85</v>
      </c>
      <c r="X12" s="1">
        <v>0</v>
      </c>
      <c r="Y12" s="1">
        <v>0</v>
      </c>
      <c r="Z12" s="89">
        <v>0</v>
      </c>
      <c r="AA12" s="1" cm="1">
        <f t="array" ref="AA12">_xlfn.IFS(O12='Price Data'!$F$3,'Price Data'!$G$3,O12='Price Data'!$F$4,'Price Data'!$G$4,O12='Price Data'!$F$5,'Price Data'!$G$5,O12='Price Data'!$F$6,'Price Data'!$G$6,O12='Price Data'!$F$7,'Price Data'!$G$7,TRUE,"")</f>
        <v>4.4586315789473705</v>
      </c>
      <c r="AB12" s="1" t="str" cm="1">
        <f t="array" ref="AB12">_xlfn.IFS(Q12='Price Data'!$F$3,'Price Data'!$G$3,Q12='Price Data'!$F$4,'Price Data'!$G$4,Q12='Price Data'!$F$5,'Price Data'!$G$5,Q12='Price Data'!$F$6,'Price Data'!$G$6,Q12='Price Data'!$F$7,'Price Data'!$G$7,TRUE,"")</f>
        <v/>
      </c>
      <c r="AC12" s="1" t="str" cm="1">
        <f t="array" ref="AC12">_xlfn.IFS(S12='Price Data'!$F$3,'Price Data'!$G$3,S12='Price Data'!$F$4,'Price Data'!$G$4,S12='Price Data'!$F$5,'Price Data'!$G$5,S12='Price Data'!$F$6,'Price Data'!$G$6,S12='Price Data'!$F$7,'Price Data'!$G$7,TRUE,"")</f>
        <v/>
      </c>
      <c r="AD12" s="1" t="str" cm="1">
        <f t="array" ref="AD12">_xlfn.IFS(U12='Price Data'!$F$3,'Price Data'!$G$3,U12='Price Data'!$F$4,'Price Data'!$G$4,U12='Price Data'!$F$5,'Price Data'!$G$5,U12='Price Data'!$F$6,'Price Data'!$G$6,U12='Price Data'!$F$7,'Price Data'!$G$7,TRUE,"")</f>
        <v/>
      </c>
      <c r="AG12" s="88">
        <v>2</v>
      </c>
      <c r="AH12" s="1">
        <f>COUNTIF($D$11:$D$601,"2")</f>
        <v>232</v>
      </c>
      <c r="AI12" s="93">
        <f t="shared" ref="AI12:AI14" si="3">AH12/$AH$15</f>
        <v>0.39255499153976309</v>
      </c>
      <c r="AK12" s="18"/>
      <c r="AL12" s="1"/>
    </row>
    <row r="13" spans="1:38" x14ac:dyDescent="0.25">
      <c r="A13" s="88">
        <v>1</v>
      </c>
      <c r="B13" s="1">
        <v>3</v>
      </c>
      <c r="C13" s="1">
        <v>11.969999999999999</v>
      </c>
      <c r="D13" s="1">
        <v>3</v>
      </c>
      <c r="E13" s="1">
        <v>0</v>
      </c>
      <c r="F13" s="1">
        <v>0</v>
      </c>
      <c r="G13" s="1">
        <f t="shared" si="2"/>
        <v>0</v>
      </c>
      <c r="H13" s="1" t="s">
        <v>108</v>
      </c>
      <c r="I13" s="1">
        <f t="shared" si="0"/>
        <v>0</v>
      </c>
      <c r="J13" s="1">
        <f t="shared" si="1"/>
        <v>0</v>
      </c>
      <c r="O13" s="1" t="s">
        <v>113</v>
      </c>
      <c r="P13" s="1">
        <v>1.59</v>
      </c>
      <c r="Q13" s="1" t="s">
        <v>114</v>
      </c>
      <c r="R13" s="1">
        <v>2.2200000000000002</v>
      </c>
      <c r="S13" s="1" t="s">
        <v>111</v>
      </c>
      <c r="T13" s="1">
        <v>1.93</v>
      </c>
      <c r="U13" s="1" t="s">
        <v>112</v>
      </c>
      <c r="V13" s="1">
        <v>0</v>
      </c>
      <c r="W13" s="1">
        <v>1.25</v>
      </c>
      <c r="X13" s="1">
        <v>0</v>
      </c>
      <c r="Y13" s="1">
        <v>0</v>
      </c>
      <c r="Z13" s="89">
        <v>0</v>
      </c>
      <c r="AA13" s="1" cm="1">
        <f t="array" ref="AA13">_xlfn.IFS(O13='Price Data'!$F$3,'Price Data'!$G$3,O13='Price Data'!$F$4,'Price Data'!$G$4,O13='Price Data'!$F$5,'Price Data'!$G$5,O13='Price Data'!$F$6,'Price Data'!$G$6,O13='Price Data'!$F$7,'Price Data'!$G$7,TRUE,"")</f>
        <v>10.493246963562758</v>
      </c>
      <c r="AB13" s="1" cm="1">
        <f t="array" ref="AB13">_xlfn.IFS(Q13='Price Data'!$F$3,'Price Data'!$G$3,Q13='Price Data'!$F$4,'Price Data'!$G$4,Q13='Price Data'!$F$5,'Price Data'!$G$5,Q13='Price Data'!$F$6,'Price Data'!$G$6,Q13='Price Data'!$F$7,'Price Data'!$G$7,TRUE,"")</f>
        <v>6.0346153846153863</v>
      </c>
      <c r="AC13" s="1" cm="1">
        <f t="array" ref="AC13">_xlfn.IFS(S13='Price Data'!$F$3,'Price Data'!$G$3,S13='Price Data'!$F$4,'Price Data'!$G$4,S13='Price Data'!$F$5,'Price Data'!$G$5,S13='Price Data'!$F$6,'Price Data'!$G$6,S13='Price Data'!$F$7,'Price Data'!$G$7,TRUE,"")</f>
        <v>8.710979020979023</v>
      </c>
      <c r="AD13" s="1" t="str" cm="1">
        <f t="array" ref="AD13">_xlfn.IFS(U13='Price Data'!$F$3,'Price Data'!$G$3,U13='Price Data'!$F$4,'Price Data'!$G$4,U13='Price Data'!$F$5,'Price Data'!$G$5,U13='Price Data'!$F$6,'Price Data'!$G$6,U13='Price Data'!$F$7,'Price Data'!$G$7,TRUE,"")</f>
        <v/>
      </c>
      <c r="AG13" s="88">
        <v>3</v>
      </c>
      <c r="AH13" s="1">
        <f>COUNTIF($D$11:$D$601,"3")</f>
        <v>132</v>
      </c>
      <c r="AI13" s="93">
        <f t="shared" si="3"/>
        <v>0.2233502538071066</v>
      </c>
      <c r="AK13" s="18"/>
      <c r="AL13" s="1"/>
    </row>
    <row r="14" spans="1:38" x14ac:dyDescent="0.25">
      <c r="A14" s="88">
        <v>1</v>
      </c>
      <c r="B14" s="1">
        <v>4</v>
      </c>
      <c r="C14" s="1">
        <v>12.079999999999998</v>
      </c>
      <c r="D14" s="1">
        <v>2</v>
      </c>
      <c r="E14" s="1">
        <v>3</v>
      </c>
      <c r="F14" s="1">
        <v>0</v>
      </c>
      <c r="G14" s="1">
        <f t="shared" si="2"/>
        <v>3</v>
      </c>
      <c r="H14" s="1" t="s">
        <v>108</v>
      </c>
      <c r="I14" s="1">
        <f t="shared" si="0"/>
        <v>0</v>
      </c>
      <c r="J14" s="1">
        <f t="shared" si="1"/>
        <v>0</v>
      </c>
      <c r="O14" s="1" t="s">
        <v>110</v>
      </c>
      <c r="P14" s="1">
        <v>0.75</v>
      </c>
      <c r="Q14" s="1" t="s">
        <v>110</v>
      </c>
      <c r="R14" s="1">
        <v>0.77</v>
      </c>
      <c r="S14" s="1" t="s">
        <v>112</v>
      </c>
      <c r="T14" s="1">
        <v>0</v>
      </c>
      <c r="U14" s="1" t="s">
        <v>112</v>
      </c>
      <c r="V14" s="1">
        <v>0</v>
      </c>
      <c r="W14" s="1">
        <v>0</v>
      </c>
      <c r="X14" s="1">
        <v>0</v>
      </c>
      <c r="Y14" s="1">
        <v>0</v>
      </c>
      <c r="Z14" s="89">
        <v>0</v>
      </c>
      <c r="AA14" s="1" cm="1">
        <f t="array" ref="AA14">_xlfn.IFS(O14='Price Data'!$F$3,'Price Data'!$G$3,O14='Price Data'!$F$4,'Price Data'!$G$4,O14='Price Data'!$F$5,'Price Data'!$G$5,O14='Price Data'!$F$6,'Price Data'!$G$6,O14='Price Data'!$F$7,'Price Data'!$G$7,TRUE,"")</f>
        <v>2.6763636363636367</v>
      </c>
      <c r="AB14" s="1" cm="1">
        <f t="array" ref="AB14">_xlfn.IFS(Q14='Price Data'!$F$3,'Price Data'!$G$3,Q14='Price Data'!$F$4,'Price Data'!$G$4,Q14='Price Data'!$F$5,'Price Data'!$G$5,Q14='Price Data'!$F$6,'Price Data'!$G$6,Q14='Price Data'!$F$7,'Price Data'!$G$7,TRUE,"")</f>
        <v>2.6763636363636367</v>
      </c>
      <c r="AC14" s="1" t="str" cm="1">
        <f t="array" ref="AC14">_xlfn.IFS(S14='Price Data'!$F$3,'Price Data'!$G$3,S14='Price Data'!$F$4,'Price Data'!$G$4,S14='Price Data'!$F$5,'Price Data'!$G$5,S14='Price Data'!$F$6,'Price Data'!$G$6,S14='Price Data'!$F$7,'Price Data'!$G$7,TRUE,"")</f>
        <v/>
      </c>
      <c r="AD14" s="1" t="str" cm="1">
        <f t="array" ref="AD14">_xlfn.IFS(U14='Price Data'!$F$3,'Price Data'!$G$3,U14='Price Data'!$F$4,'Price Data'!$G$4,U14='Price Data'!$F$5,'Price Data'!$G$5,U14='Price Data'!$F$6,'Price Data'!$G$6,U14='Price Data'!$F$7,'Price Data'!$G$7,TRUE,"")</f>
        <v/>
      </c>
      <c r="AG14" s="88">
        <v>4</v>
      </c>
      <c r="AH14" s="1">
        <f>COUNTIF($D$11:$D$601,"4")</f>
        <v>46</v>
      </c>
      <c r="AI14" s="93">
        <f t="shared" si="3"/>
        <v>7.7834179357021999E-2</v>
      </c>
      <c r="AK14" s="18"/>
      <c r="AL14" s="1"/>
    </row>
    <row r="15" spans="1:38" x14ac:dyDescent="0.25">
      <c r="A15" s="88">
        <v>1</v>
      </c>
      <c r="B15" s="1">
        <v>5</v>
      </c>
      <c r="C15" s="1">
        <v>19.97</v>
      </c>
      <c r="D15" s="1">
        <v>4</v>
      </c>
      <c r="E15" s="1">
        <v>0</v>
      </c>
      <c r="F15" s="1">
        <v>0</v>
      </c>
      <c r="G15" s="1">
        <f t="shared" si="2"/>
        <v>0</v>
      </c>
      <c r="H15" s="1" t="s">
        <v>108</v>
      </c>
      <c r="I15" s="1">
        <f t="shared" si="0"/>
        <v>0</v>
      </c>
      <c r="J15" s="1">
        <f t="shared" si="1"/>
        <v>0</v>
      </c>
      <c r="O15" s="1" t="s">
        <v>113</v>
      </c>
      <c r="P15" s="1">
        <v>1.45</v>
      </c>
      <c r="Q15" s="1" t="s">
        <v>113</v>
      </c>
      <c r="R15" s="1">
        <v>1.04</v>
      </c>
      <c r="S15" s="1" t="s">
        <v>109</v>
      </c>
      <c r="T15" s="1">
        <v>0.95</v>
      </c>
      <c r="U15" s="1" t="s">
        <v>113</v>
      </c>
      <c r="V15" s="1">
        <v>2.04</v>
      </c>
      <c r="W15" s="1">
        <v>1.27</v>
      </c>
      <c r="X15" s="1">
        <v>1.04</v>
      </c>
      <c r="Y15" s="1">
        <v>0.89</v>
      </c>
      <c r="Z15" s="89">
        <v>0.75</v>
      </c>
      <c r="AA15" s="1" cm="1">
        <f t="array" ref="AA15">_xlfn.IFS(O15='Price Data'!$F$3,'Price Data'!$G$3,O15='Price Data'!$F$4,'Price Data'!$G$4,O15='Price Data'!$F$5,'Price Data'!$G$5,O15='Price Data'!$F$6,'Price Data'!$G$6,O15='Price Data'!$F$7,'Price Data'!$G$7,TRUE,"")</f>
        <v>10.493246963562758</v>
      </c>
      <c r="AB15" s="1" cm="1">
        <f t="array" ref="AB15">_xlfn.IFS(Q15='Price Data'!$F$3,'Price Data'!$G$3,Q15='Price Data'!$F$4,'Price Data'!$G$4,Q15='Price Data'!$F$5,'Price Data'!$G$5,Q15='Price Data'!$F$6,'Price Data'!$G$6,Q15='Price Data'!$F$7,'Price Data'!$G$7,TRUE,"")</f>
        <v>10.493246963562758</v>
      </c>
      <c r="AC15" s="1" cm="1">
        <f t="array" ref="AC15">_xlfn.IFS(S15='Price Data'!$F$3,'Price Data'!$G$3,S15='Price Data'!$F$4,'Price Data'!$G$4,S15='Price Data'!$F$5,'Price Data'!$G$5,S15='Price Data'!$F$6,'Price Data'!$G$6,S15='Price Data'!$F$7,'Price Data'!$G$7,TRUE,"")</f>
        <v>4.4586315789473705</v>
      </c>
      <c r="AD15" s="1" cm="1">
        <f t="array" ref="AD15">_xlfn.IFS(U15='Price Data'!$F$3,'Price Data'!$G$3,U15='Price Data'!$F$4,'Price Data'!$G$4,U15='Price Data'!$F$5,'Price Data'!$G$5,U15='Price Data'!$F$6,'Price Data'!$G$6,U15='Price Data'!$F$7,'Price Data'!$G$7,TRUE,"")</f>
        <v>10.493246963562758</v>
      </c>
      <c r="AG15" s="90" t="s">
        <v>115</v>
      </c>
      <c r="AH15" s="91">
        <f>SUM(AH11:AH14)</f>
        <v>591</v>
      </c>
      <c r="AI15" s="92"/>
      <c r="AK15" s="18"/>
      <c r="AL15" s="1"/>
    </row>
    <row r="16" spans="1:38" x14ac:dyDescent="0.25">
      <c r="A16" s="88">
        <v>1</v>
      </c>
      <c r="B16" s="1">
        <v>6</v>
      </c>
      <c r="C16" s="1">
        <v>21.09</v>
      </c>
      <c r="D16" s="1">
        <v>2</v>
      </c>
      <c r="E16" s="1">
        <v>4</v>
      </c>
      <c r="F16" s="1">
        <v>0</v>
      </c>
      <c r="G16" s="1">
        <f t="shared" si="2"/>
        <v>4</v>
      </c>
      <c r="H16" s="1" t="s">
        <v>108</v>
      </c>
      <c r="I16" s="1">
        <f t="shared" si="0"/>
        <v>0</v>
      </c>
      <c r="J16" s="1">
        <f t="shared" si="1"/>
        <v>0</v>
      </c>
      <c r="O16" s="1" t="s">
        <v>109</v>
      </c>
      <c r="P16" s="1">
        <v>0.62</v>
      </c>
      <c r="Q16" s="1" t="s">
        <v>109</v>
      </c>
      <c r="R16" s="1">
        <v>0.96</v>
      </c>
      <c r="S16" s="1" t="s">
        <v>112</v>
      </c>
      <c r="T16" s="1">
        <v>0</v>
      </c>
      <c r="U16" s="1" t="s">
        <v>112</v>
      </c>
      <c r="V16" s="1">
        <v>0</v>
      </c>
      <c r="W16" s="1">
        <v>0.79</v>
      </c>
      <c r="X16" s="1">
        <v>0.9</v>
      </c>
      <c r="Y16" s="1">
        <v>0</v>
      </c>
      <c r="Z16" s="89">
        <v>0</v>
      </c>
      <c r="AA16" s="1" cm="1">
        <f t="array" ref="AA16">_xlfn.IFS(O16='Price Data'!$F$3,'Price Data'!$G$3,O16='Price Data'!$F$4,'Price Data'!$G$4,O16='Price Data'!$F$5,'Price Data'!$G$5,O16='Price Data'!$F$6,'Price Data'!$G$6,O16='Price Data'!$F$7,'Price Data'!$G$7,TRUE,"")</f>
        <v>4.4586315789473705</v>
      </c>
      <c r="AB16" s="1" cm="1">
        <f t="array" ref="AB16">_xlfn.IFS(Q16='Price Data'!$F$3,'Price Data'!$G$3,Q16='Price Data'!$F$4,'Price Data'!$G$4,Q16='Price Data'!$F$5,'Price Data'!$G$5,Q16='Price Data'!$F$6,'Price Data'!$G$6,Q16='Price Data'!$F$7,'Price Data'!$G$7,TRUE,"")</f>
        <v>4.4586315789473705</v>
      </c>
      <c r="AC16" s="1" t="str" cm="1">
        <f t="array" ref="AC16">_xlfn.IFS(S16='Price Data'!$F$3,'Price Data'!$G$3,S16='Price Data'!$F$4,'Price Data'!$G$4,S16='Price Data'!$F$5,'Price Data'!$G$5,S16='Price Data'!$F$6,'Price Data'!$G$6,S16='Price Data'!$F$7,'Price Data'!$G$7,TRUE,"")</f>
        <v/>
      </c>
      <c r="AD16" s="1" t="str" cm="1">
        <f t="array" ref="AD16">_xlfn.IFS(U16='Price Data'!$F$3,'Price Data'!$G$3,U16='Price Data'!$F$4,'Price Data'!$G$4,U16='Price Data'!$F$5,'Price Data'!$G$5,U16='Price Data'!$F$6,'Price Data'!$G$6,U16='Price Data'!$F$7,'Price Data'!$G$7,TRUE,"")</f>
        <v/>
      </c>
      <c r="AK16" s="18"/>
      <c r="AL16" s="1"/>
    </row>
    <row r="17" spans="1:38" x14ac:dyDescent="0.25">
      <c r="A17" s="88">
        <v>1</v>
      </c>
      <c r="B17" s="1">
        <v>7</v>
      </c>
      <c r="C17" s="1">
        <v>21.2</v>
      </c>
      <c r="D17" s="1">
        <v>1</v>
      </c>
      <c r="E17" s="1">
        <v>6</v>
      </c>
      <c r="F17" s="1">
        <v>0</v>
      </c>
      <c r="G17" s="1">
        <f t="shared" si="2"/>
        <v>6</v>
      </c>
      <c r="H17" s="1" t="s">
        <v>108</v>
      </c>
      <c r="I17" s="1">
        <f t="shared" si="0"/>
        <v>0</v>
      </c>
      <c r="J17" s="1">
        <f t="shared" si="1"/>
        <v>0</v>
      </c>
      <c r="O17" s="1" t="s">
        <v>109</v>
      </c>
      <c r="P17" s="1">
        <v>0.78</v>
      </c>
      <c r="Q17" s="1" t="s">
        <v>112</v>
      </c>
      <c r="R17" s="1">
        <v>0</v>
      </c>
      <c r="S17" s="1" t="s">
        <v>112</v>
      </c>
      <c r="T17" s="1">
        <v>0</v>
      </c>
      <c r="U17" s="1" t="s">
        <v>112</v>
      </c>
      <c r="V17" s="1">
        <v>0</v>
      </c>
      <c r="W17" s="1">
        <v>0.81</v>
      </c>
      <c r="X17" s="1">
        <v>0</v>
      </c>
      <c r="Y17" s="1">
        <v>0</v>
      </c>
      <c r="Z17" s="89">
        <v>0</v>
      </c>
      <c r="AA17" s="1" cm="1">
        <f t="array" ref="AA17">_xlfn.IFS(O17='Price Data'!$F$3,'Price Data'!$G$3,O17='Price Data'!$F$4,'Price Data'!$G$4,O17='Price Data'!$F$5,'Price Data'!$G$5,O17='Price Data'!$F$6,'Price Data'!$G$6,O17='Price Data'!$F$7,'Price Data'!$G$7,TRUE,"")</f>
        <v>4.4586315789473705</v>
      </c>
      <c r="AB17" s="1" t="str" cm="1">
        <f t="array" ref="AB17">_xlfn.IFS(Q17='Price Data'!$F$3,'Price Data'!$G$3,Q17='Price Data'!$F$4,'Price Data'!$G$4,Q17='Price Data'!$F$5,'Price Data'!$G$5,Q17='Price Data'!$F$6,'Price Data'!$G$6,Q17='Price Data'!$F$7,'Price Data'!$G$7,TRUE,"")</f>
        <v/>
      </c>
      <c r="AC17" s="1" t="str" cm="1">
        <f t="array" ref="AC17">_xlfn.IFS(S17='Price Data'!$F$3,'Price Data'!$G$3,S17='Price Data'!$F$4,'Price Data'!$G$4,S17='Price Data'!$F$5,'Price Data'!$G$5,S17='Price Data'!$F$6,'Price Data'!$G$6,S17='Price Data'!$F$7,'Price Data'!$G$7,TRUE,"")</f>
        <v/>
      </c>
      <c r="AD17" s="1" t="str" cm="1">
        <f t="array" ref="AD17">_xlfn.IFS(U17='Price Data'!$F$3,'Price Data'!$G$3,U17='Price Data'!$F$4,'Price Data'!$G$4,U17='Price Data'!$F$5,'Price Data'!$G$5,U17='Price Data'!$F$6,'Price Data'!$G$6,U17='Price Data'!$F$7,'Price Data'!$G$7,TRUE,"")</f>
        <v/>
      </c>
      <c r="AK17" s="18"/>
      <c r="AL17" s="1"/>
    </row>
    <row r="18" spans="1:38" x14ac:dyDescent="0.25">
      <c r="A18" s="88">
        <v>1</v>
      </c>
      <c r="B18" s="1">
        <v>8</v>
      </c>
      <c r="C18" s="1">
        <v>23.34</v>
      </c>
      <c r="D18" s="1">
        <v>4</v>
      </c>
      <c r="E18" s="1">
        <v>5</v>
      </c>
      <c r="F18" s="1">
        <v>1</v>
      </c>
      <c r="G18" s="1">
        <f t="shared" si="2"/>
        <v>6</v>
      </c>
      <c r="H18" s="1" t="s">
        <v>116</v>
      </c>
      <c r="I18" s="1">
        <f t="shared" si="0"/>
        <v>1</v>
      </c>
      <c r="J18" s="1">
        <f t="shared" si="1"/>
        <v>1</v>
      </c>
      <c r="O18" s="1" t="s">
        <v>112</v>
      </c>
      <c r="P18" s="1">
        <v>0</v>
      </c>
      <c r="Q18" s="1" t="s">
        <v>112</v>
      </c>
      <c r="R18" s="1">
        <v>0</v>
      </c>
      <c r="S18" s="1" t="s">
        <v>112</v>
      </c>
      <c r="T18" s="1">
        <v>0</v>
      </c>
      <c r="U18" s="1" t="s">
        <v>112</v>
      </c>
      <c r="V18" s="1">
        <v>0</v>
      </c>
      <c r="W18" s="1">
        <v>0</v>
      </c>
      <c r="X18" s="1">
        <v>0</v>
      </c>
      <c r="Y18" s="1">
        <v>0</v>
      </c>
      <c r="Z18" s="89">
        <v>0</v>
      </c>
      <c r="AA18" s="1" t="str" cm="1">
        <f t="array" ref="AA18">_xlfn.IFS(O18='Price Data'!$F$3,'Price Data'!$G$3,O18='Price Data'!$F$4,'Price Data'!$G$4,O18='Price Data'!$F$5,'Price Data'!$G$5,O18='Price Data'!$F$6,'Price Data'!$G$6,O18='Price Data'!$F$7,'Price Data'!$G$7,TRUE,"")</f>
        <v/>
      </c>
      <c r="AB18" s="1" t="str" cm="1">
        <f t="array" ref="AB18">_xlfn.IFS(Q18='Price Data'!$F$3,'Price Data'!$G$3,Q18='Price Data'!$F$4,'Price Data'!$G$4,Q18='Price Data'!$F$5,'Price Data'!$G$5,Q18='Price Data'!$F$6,'Price Data'!$G$6,Q18='Price Data'!$F$7,'Price Data'!$G$7,TRUE,"")</f>
        <v/>
      </c>
      <c r="AC18" s="1" t="str" cm="1">
        <f t="array" ref="AC18">_xlfn.IFS(S18='Price Data'!$F$3,'Price Data'!$G$3,S18='Price Data'!$F$4,'Price Data'!$G$4,S18='Price Data'!$F$5,'Price Data'!$G$5,S18='Price Data'!$F$6,'Price Data'!$G$6,S18='Price Data'!$F$7,'Price Data'!$G$7,TRUE,"")</f>
        <v/>
      </c>
      <c r="AD18" s="1" t="str" cm="1">
        <f t="array" ref="AD18">_xlfn.IFS(U18='Price Data'!$F$3,'Price Data'!$G$3,U18='Price Data'!$F$4,'Price Data'!$G$4,U18='Price Data'!$F$5,'Price Data'!$G$5,U18='Price Data'!$F$6,'Price Data'!$G$6,U18='Price Data'!$F$7,'Price Data'!$G$7,TRUE,"")</f>
        <v/>
      </c>
      <c r="AK18" s="18"/>
      <c r="AL18" s="1"/>
    </row>
    <row r="19" spans="1:38" x14ac:dyDescent="0.25">
      <c r="A19" s="88">
        <v>1</v>
      </c>
      <c r="B19" s="1">
        <v>9</v>
      </c>
      <c r="C19" s="1">
        <v>24.58</v>
      </c>
      <c r="D19" s="1">
        <v>2</v>
      </c>
      <c r="E19" s="1">
        <v>4</v>
      </c>
      <c r="F19" s="1">
        <v>1</v>
      </c>
      <c r="G19" s="1">
        <f t="shared" si="2"/>
        <v>5</v>
      </c>
      <c r="H19" s="1" t="s">
        <v>108</v>
      </c>
      <c r="I19" s="1">
        <f t="shared" si="0"/>
        <v>0</v>
      </c>
      <c r="J19" s="1">
        <f t="shared" si="1"/>
        <v>0</v>
      </c>
      <c r="O19" s="1" t="s">
        <v>113</v>
      </c>
      <c r="P19" s="1">
        <v>1.1299999999999999</v>
      </c>
      <c r="Q19" s="1" t="s">
        <v>110</v>
      </c>
      <c r="R19" s="1">
        <v>0.75</v>
      </c>
      <c r="S19" s="1" t="s">
        <v>112</v>
      </c>
      <c r="T19" s="1">
        <v>0</v>
      </c>
      <c r="U19" s="1" t="s">
        <v>112</v>
      </c>
      <c r="V19" s="1">
        <v>0</v>
      </c>
      <c r="W19" s="1">
        <v>1.46</v>
      </c>
      <c r="X19" s="1">
        <v>0</v>
      </c>
      <c r="Y19" s="1">
        <v>0</v>
      </c>
      <c r="Z19" s="89">
        <v>0</v>
      </c>
      <c r="AA19" s="1" cm="1">
        <f t="array" ref="AA19">_xlfn.IFS(O19='Price Data'!$F$3,'Price Data'!$G$3,O19='Price Data'!$F$4,'Price Data'!$G$4,O19='Price Data'!$F$5,'Price Data'!$G$5,O19='Price Data'!$F$6,'Price Data'!$G$6,O19='Price Data'!$F$7,'Price Data'!$G$7,TRUE,"")</f>
        <v>10.493246963562758</v>
      </c>
      <c r="AB19" s="1" cm="1">
        <f t="array" ref="AB19">_xlfn.IFS(Q19='Price Data'!$F$3,'Price Data'!$G$3,Q19='Price Data'!$F$4,'Price Data'!$G$4,Q19='Price Data'!$F$5,'Price Data'!$G$5,Q19='Price Data'!$F$6,'Price Data'!$G$6,Q19='Price Data'!$F$7,'Price Data'!$G$7,TRUE,"")</f>
        <v>2.6763636363636367</v>
      </c>
      <c r="AC19" s="1" t="str" cm="1">
        <f t="array" ref="AC19">_xlfn.IFS(S19='Price Data'!$F$3,'Price Data'!$G$3,S19='Price Data'!$F$4,'Price Data'!$G$4,S19='Price Data'!$F$5,'Price Data'!$G$5,S19='Price Data'!$F$6,'Price Data'!$G$6,S19='Price Data'!$F$7,'Price Data'!$G$7,TRUE,"")</f>
        <v/>
      </c>
      <c r="AD19" s="1" t="str" cm="1">
        <f t="array" ref="AD19">_xlfn.IFS(U19='Price Data'!$F$3,'Price Data'!$G$3,U19='Price Data'!$F$4,'Price Data'!$G$4,U19='Price Data'!$F$5,'Price Data'!$G$5,U19='Price Data'!$F$6,'Price Data'!$G$6,U19='Price Data'!$F$7,'Price Data'!$G$7,TRUE,"")</f>
        <v/>
      </c>
      <c r="AK19" s="18"/>
      <c r="AL19" s="1"/>
    </row>
    <row r="20" spans="1:38" x14ac:dyDescent="0.25">
      <c r="A20" s="88">
        <v>1</v>
      </c>
      <c r="B20" s="1">
        <v>10</v>
      </c>
      <c r="C20" s="1">
        <v>26.839999999999996</v>
      </c>
      <c r="D20" s="1">
        <v>4</v>
      </c>
      <c r="E20" s="1">
        <v>4</v>
      </c>
      <c r="F20" s="1">
        <v>1</v>
      </c>
      <c r="G20" s="1">
        <f t="shared" si="2"/>
        <v>5</v>
      </c>
      <c r="H20" s="1" t="s">
        <v>108</v>
      </c>
      <c r="I20" s="1">
        <f t="shared" si="0"/>
        <v>0</v>
      </c>
      <c r="J20" s="1">
        <f t="shared" si="1"/>
        <v>0</v>
      </c>
      <c r="O20" s="1" t="s">
        <v>114</v>
      </c>
      <c r="P20" s="1">
        <v>2.23</v>
      </c>
      <c r="Q20" s="1" t="s">
        <v>113</v>
      </c>
      <c r="R20" s="1">
        <v>0.83</v>
      </c>
      <c r="S20" s="1" t="s">
        <v>113</v>
      </c>
      <c r="T20" s="1">
        <v>1.76</v>
      </c>
      <c r="U20" s="1" t="s">
        <v>109</v>
      </c>
      <c r="V20" s="1">
        <v>0.56999999999999995</v>
      </c>
      <c r="W20" s="1">
        <v>0</v>
      </c>
      <c r="X20" s="1">
        <v>0.84</v>
      </c>
      <c r="Y20" s="1">
        <v>0.89</v>
      </c>
      <c r="Z20" s="89">
        <v>1.25</v>
      </c>
      <c r="AA20" s="1" cm="1">
        <f t="array" ref="AA20">_xlfn.IFS(O20='Price Data'!$F$3,'Price Data'!$G$3,O20='Price Data'!$F$4,'Price Data'!$G$4,O20='Price Data'!$F$5,'Price Data'!$G$5,O20='Price Data'!$F$6,'Price Data'!$G$6,O20='Price Data'!$F$7,'Price Data'!$G$7,TRUE,"")</f>
        <v>6.0346153846153863</v>
      </c>
      <c r="AB20" s="1" cm="1">
        <f t="array" ref="AB20">_xlfn.IFS(Q20='Price Data'!$F$3,'Price Data'!$G$3,Q20='Price Data'!$F$4,'Price Data'!$G$4,Q20='Price Data'!$F$5,'Price Data'!$G$5,Q20='Price Data'!$F$6,'Price Data'!$G$6,Q20='Price Data'!$F$7,'Price Data'!$G$7,TRUE,"")</f>
        <v>10.493246963562758</v>
      </c>
      <c r="AC20" s="1" cm="1">
        <f t="array" ref="AC20">_xlfn.IFS(S20='Price Data'!$F$3,'Price Data'!$G$3,S20='Price Data'!$F$4,'Price Data'!$G$4,S20='Price Data'!$F$5,'Price Data'!$G$5,S20='Price Data'!$F$6,'Price Data'!$G$6,S20='Price Data'!$F$7,'Price Data'!$G$7,TRUE,"")</f>
        <v>10.493246963562758</v>
      </c>
      <c r="AD20" s="1" cm="1">
        <f t="array" ref="AD20">_xlfn.IFS(U20='Price Data'!$F$3,'Price Data'!$G$3,U20='Price Data'!$F$4,'Price Data'!$G$4,U20='Price Data'!$F$5,'Price Data'!$G$5,U20='Price Data'!$F$6,'Price Data'!$G$6,U20='Price Data'!$F$7,'Price Data'!$G$7,TRUE,"")</f>
        <v>4.4586315789473705</v>
      </c>
      <c r="AK20" s="18"/>
      <c r="AL20" s="1"/>
    </row>
    <row r="21" spans="1:38" x14ac:dyDescent="0.25">
      <c r="A21" s="88">
        <v>1</v>
      </c>
      <c r="B21" s="1">
        <v>11</v>
      </c>
      <c r="C21" s="1">
        <v>29.689999999999998</v>
      </c>
      <c r="D21" s="1">
        <v>3</v>
      </c>
      <c r="E21" s="1">
        <v>5</v>
      </c>
      <c r="F21" s="1">
        <v>1</v>
      </c>
      <c r="G21" s="1">
        <f t="shared" si="2"/>
        <v>6</v>
      </c>
      <c r="H21" s="1" t="s">
        <v>116</v>
      </c>
      <c r="I21" s="1">
        <f t="shared" si="0"/>
        <v>1</v>
      </c>
      <c r="J21" s="1">
        <v>2</v>
      </c>
      <c r="O21" s="1" t="s">
        <v>112</v>
      </c>
      <c r="P21" s="1">
        <v>0</v>
      </c>
      <c r="Q21" s="1" t="s">
        <v>112</v>
      </c>
      <c r="R21" s="1">
        <v>0</v>
      </c>
      <c r="S21" s="1" t="s">
        <v>112</v>
      </c>
      <c r="T21" s="1">
        <v>0</v>
      </c>
      <c r="U21" s="1" t="s">
        <v>112</v>
      </c>
      <c r="V21" s="1">
        <v>0</v>
      </c>
      <c r="W21" s="1">
        <v>0</v>
      </c>
      <c r="X21" s="1">
        <v>0</v>
      </c>
      <c r="Y21" s="1">
        <v>0</v>
      </c>
      <c r="Z21" s="89">
        <v>0</v>
      </c>
      <c r="AA21" s="1" t="str" cm="1">
        <f t="array" ref="AA21">_xlfn.IFS(O21='Price Data'!$F$3,'Price Data'!$G$3,O21='Price Data'!$F$4,'Price Data'!$G$4,O21='Price Data'!$F$5,'Price Data'!$G$5,O21='Price Data'!$F$6,'Price Data'!$G$6,O21='Price Data'!$F$7,'Price Data'!$G$7,TRUE,"")</f>
        <v/>
      </c>
      <c r="AB21" s="1" t="str" cm="1">
        <f t="array" ref="AB21">_xlfn.IFS(Q21='Price Data'!$F$3,'Price Data'!$G$3,Q21='Price Data'!$F$4,'Price Data'!$G$4,Q21='Price Data'!$F$5,'Price Data'!$G$5,Q21='Price Data'!$F$6,'Price Data'!$G$6,Q21='Price Data'!$F$7,'Price Data'!$G$7,TRUE,"")</f>
        <v/>
      </c>
      <c r="AC21" s="1" t="str" cm="1">
        <f t="array" ref="AC21">_xlfn.IFS(S21='Price Data'!$F$3,'Price Data'!$G$3,S21='Price Data'!$F$4,'Price Data'!$G$4,S21='Price Data'!$F$5,'Price Data'!$G$5,S21='Price Data'!$F$6,'Price Data'!$G$6,S21='Price Data'!$F$7,'Price Data'!$G$7,TRUE,"")</f>
        <v/>
      </c>
      <c r="AD21" s="1" t="str" cm="1">
        <f t="array" ref="AD21">_xlfn.IFS(U21='Price Data'!$F$3,'Price Data'!$G$3,U21='Price Data'!$F$4,'Price Data'!$G$4,U21='Price Data'!$F$5,'Price Data'!$G$5,U21='Price Data'!$F$6,'Price Data'!$G$6,U21='Price Data'!$F$7,'Price Data'!$G$7,TRUE,"")</f>
        <v/>
      </c>
      <c r="AK21" s="18"/>
      <c r="AL21" s="1"/>
    </row>
    <row r="22" spans="1:38" x14ac:dyDescent="0.25">
      <c r="A22" s="88">
        <v>1</v>
      </c>
      <c r="B22" s="1">
        <v>12</v>
      </c>
      <c r="C22" s="1">
        <v>41.53</v>
      </c>
      <c r="D22" s="1">
        <v>1</v>
      </c>
      <c r="E22" s="1">
        <v>0</v>
      </c>
      <c r="F22" s="1">
        <v>0</v>
      </c>
      <c r="G22" s="1">
        <f t="shared" si="2"/>
        <v>0</v>
      </c>
      <c r="H22" s="1" t="s">
        <v>108</v>
      </c>
      <c r="I22" s="1">
        <f t="shared" si="0"/>
        <v>0</v>
      </c>
      <c r="J22" s="1">
        <f t="shared" ref="J22:J53" si="4">I22</f>
        <v>0</v>
      </c>
      <c r="O22" s="1" t="s">
        <v>113</v>
      </c>
      <c r="P22" s="1">
        <v>1.93</v>
      </c>
      <c r="Q22" s="1" t="s">
        <v>112</v>
      </c>
      <c r="R22" s="1">
        <v>0</v>
      </c>
      <c r="S22" s="1" t="s">
        <v>112</v>
      </c>
      <c r="T22" s="1">
        <v>0</v>
      </c>
      <c r="U22" s="1" t="s">
        <v>112</v>
      </c>
      <c r="V22" s="1">
        <v>0</v>
      </c>
      <c r="W22" s="1">
        <v>1.39</v>
      </c>
      <c r="X22" s="1">
        <v>0</v>
      </c>
      <c r="Y22" s="1">
        <v>0</v>
      </c>
      <c r="Z22" s="89">
        <v>0</v>
      </c>
      <c r="AA22" s="1" cm="1">
        <f t="array" ref="AA22">_xlfn.IFS(O22='Price Data'!$F$3,'Price Data'!$G$3,O22='Price Data'!$F$4,'Price Data'!$G$4,O22='Price Data'!$F$5,'Price Data'!$G$5,O22='Price Data'!$F$6,'Price Data'!$G$6,O22='Price Data'!$F$7,'Price Data'!$G$7,TRUE,"")</f>
        <v>10.493246963562758</v>
      </c>
      <c r="AB22" s="1" t="str" cm="1">
        <f t="array" ref="AB22">_xlfn.IFS(Q22='Price Data'!$F$3,'Price Data'!$G$3,Q22='Price Data'!$F$4,'Price Data'!$G$4,Q22='Price Data'!$F$5,'Price Data'!$G$5,Q22='Price Data'!$F$6,'Price Data'!$G$6,Q22='Price Data'!$F$7,'Price Data'!$G$7,TRUE,"")</f>
        <v/>
      </c>
      <c r="AC22" s="1" t="str" cm="1">
        <f t="array" ref="AC22">_xlfn.IFS(S22='Price Data'!$F$3,'Price Data'!$G$3,S22='Price Data'!$F$4,'Price Data'!$G$4,S22='Price Data'!$F$5,'Price Data'!$G$5,S22='Price Data'!$F$6,'Price Data'!$G$6,S22='Price Data'!$F$7,'Price Data'!$G$7,TRUE,"")</f>
        <v/>
      </c>
      <c r="AD22" s="1" t="str" cm="1">
        <f t="array" ref="AD22">_xlfn.IFS(U22='Price Data'!$F$3,'Price Data'!$G$3,U22='Price Data'!$F$4,'Price Data'!$G$4,U22='Price Data'!$F$5,'Price Data'!$G$5,U22='Price Data'!$F$6,'Price Data'!$G$6,U22='Price Data'!$F$7,'Price Data'!$G$7,TRUE,"")</f>
        <v/>
      </c>
      <c r="AK22" s="18"/>
      <c r="AL22" s="1"/>
    </row>
    <row r="23" spans="1:38" x14ac:dyDescent="0.25">
      <c r="A23" s="88">
        <v>1</v>
      </c>
      <c r="B23" s="1">
        <v>13</v>
      </c>
      <c r="C23" s="1">
        <v>43.800000000000004</v>
      </c>
      <c r="D23" s="1">
        <v>2</v>
      </c>
      <c r="E23" s="1">
        <v>0</v>
      </c>
      <c r="F23" s="1">
        <v>1</v>
      </c>
      <c r="G23" s="1">
        <f t="shared" si="2"/>
        <v>1</v>
      </c>
      <c r="H23" s="1" t="s">
        <v>108</v>
      </c>
      <c r="I23" s="1">
        <f t="shared" si="0"/>
        <v>0</v>
      </c>
      <c r="J23" s="1">
        <f t="shared" si="4"/>
        <v>0</v>
      </c>
      <c r="O23" s="1" t="s">
        <v>109</v>
      </c>
      <c r="P23" s="1">
        <v>0.72</v>
      </c>
      <c r="Q23" s="1" t="s">
        <v>109</v>
      </c>
      <c r="R23" s="1">
        <v>0.65</v>
      </c>
      <c r="S23" s="1" t="s">
        <v>112</v>
      </c>
      <c r="T23" s="1">
        <v>0</v>
      </c>
      <c r="U23" s="1" t="s">
        <v>112</v>
      </c>
      <c r="V23" s="1">
        <v>0</v>
      </c>
      <c r="W23" s="1">
        <v>1.01</v>
      </c>
      <c r="X23" s="1">
        <v>0.76</v>
      </c>
      <c r="Y23" s="1">
        <v>0</v>
      </c>
      <c r="Z23" s="89">
        <v>0</v>
      </c>
      <c r="AA23" s="1" cm="1">
        <f t="array" ref="AA23">_xlfn.IFS(O23='Price Data'!$F$3,'Price Data'!$G$3,O23='Price Data'!$F$4,'Price Data'!$G$4,O23='Price Data'!$F$5,'Price Data'!$G$5,O23='Price Data'!$F$6,'Price Data'!$G$6,O23='Price Data'!$F$7,'Price Data'!$G$7,TRUE,"")</f>
        <v>4.4586315789473705</v>
      </c>
      <c r="AB23" s="1" cm="1">
        <f t="array" ref="AB23">_xlfn.IFS(Q23='Price Data'!$F$3,'Price Data'!$G$3,Q23='Price Data'!$F$4,'Price Data'!$G$4,Q23='Price Data'!$F$5,'Price Data'!$G$5,Q23='Price Data'!$F$6,'Price Data'!$G$6,Q23='Price Data'!$F$7,'Price Data'!$G$7,TRUE,"")</f>
        <v>4.4586315789473705</v>
      </c>
      <c r="AC23" s="1" t="str" cm="1">
        <f t="array" ref="AC23">_xlfn.IFS(S23='Price Data'!$F$3,'Price Data'!$G$3,S23='Price Data'!$F$4,'Price Data'!$G$4,S23='Price Data'!$F$5,'Price Data'!$G$5,S23='Price Data'!$F$6,'Price Data'!$G$6,S23='Price Data'!$F$7,'Price Data'!$G$7,TRUE,"")</f>
        <v/>
      </c>
      <c r="AD23" s="1" t="str" cm="1">
        <f t="array" ref="AD23">_xlfn.IFS(U23='Price Data'!$F$3,'Price Data'!$G$3,U23='Price Data'!$F$4,'Price Data'!$G$4,U23='Price Data'!$F$5,'Price Data'!$G$5,U23='Price Data'!$F$6,'Price Data'!$G$6,U23='Price Data'!$F$7,'Price Data'!$G$7,TRUE,"")</f>
        <v/>
      </c>
      <c r="AK23" s="18"/>
      <c r="AL23" s="1"/>
    </row>
    <row r="24" spans="1:38" x14ac:dyDescent="0.25">
      <c r="A24" s="88">
        <v>1</v>
      </c>
      <c r="B24" s="1">
        <v>14</v>
      </c>
      <c r="C24" s="1">
        <v>45.790000000000006</v>
      </c>
      <c r="D24" s="1">
        <v>1</v>
      </c>
      <c r="E24" s="1">
        <v>0</v>
      </c>
      <c r="F24" s="1">
        <v>2</v>
      </c>
      <c r="G24" s="1">
        <f t="shared" si="2"/>
        <v>2</v>
      </c>
      <c r="H24" s="1" t="s">
        <v>108</v>
      </c>
      <c r="I24" s="1">
        <f t="shared" si="0"/>
        <v>0</v>
      </c>
      <c r="J24" s="1">
        <f t="shared" si="4"/>
        <v>0</v>
      </c>
      <c r="O24" s="1" t="s">
        <v>114</v>
      </c>
      <c r="P24" s="1">
        <v>1.1100000000000001</v>
      </c>
      <c r="Q24" s="1" t="s">
        <v>112</v>
      </c>
      <c r="R24" s="1">
        <v>0</v>
      </c>
      <c r="S24" s="1" t="s">
        <v>112</v>
      </c>
      <c r="T24" s="1">
        <v>0</v>
      </c>
      <c r="U24" s="1" t="s">
        <v>112</v>
      </c>
      <c r="V24" s="1">
        <v>0</v>
      </c>
      <c r="W24" s="1">
        <v>0</v>
      </c>
      <c r="X24" s="1">
        <v>0</v>
      </c>
      <c r="Y24" s="1">
        <v>0</v>
      </c>
      <c r="Z24" s="89">
        <v>0</v>
      </c>
      <c r="AA24" s="1" cm="1">
        <f t="array" ref="AA24">_xlfn.IFS(O24='Price Data'!$F$3,'Price Data'!$G$3,O24='Price Data'!$F$4,'Price Data'!$G$4,O24='Price Data'!$F$5,'Price Data'!$G$5,O24='Price Data'!$F$6,'Price Data'!$G$6,O24='Price Data'!$F$7,'Price Data'!$G$7,TRUE,"")</f>
        <v>6.0346153846153863</v>
      </c>
      <c r="AB24" s="1" t="str" cm="1">
        <f t="array" ref="AB24">_xlfn.IFS(Q24='Price Data'!$F$3,'Price Data'!$G$3,Q24='Price Data'!$F$4,'Price Data'!$G$4,Q24='Price Data'!$F$5,'Price Data'!$G$5,Q24='Price Data'!$F$6,'Price Data'!$G$6,Q24='Price Data'!$F$7,'Price Data'!$G$7,TRUE,"")</f>
        <v/>
      </c>
      <c r="AC24" s="1" t="str" cm="1">
        <f t="array" ref="AC24">_xlfn.IFS(S24='Price Data'!$F$3,'Price Data'!$G$3,S24='Price Data'!$F$4,'Price Data'!$G$4,S24='Price Data'!$F$5,'Price Data'!$G$5,S24='Price Data'!$F$6,'Price Data'!$G$6,S24='Price Data'!$F$7,'Price Data'!$G$7,TRUE,"")</f>
        <v/>
      </c>
      <c r="AD24" s="1" t="str" cm="1">
        <f t="array" ref="AD24">_xlfn.IFS(U24='Price Data'!$F$3,'Price Data'!$G$3,U24='Price Data'!$F$4,'Price Data'!$G$4,U24='Price Data'!$F$5,'Price Data'!$G$5,U24='Price Data'!$F$6,'Price Data'!$G$6,U24='Price Data'!$F$7,'Price Data'!$G$7,TRUE,"")</f>
        <v/>
      </c>
      <c r="AK24" s="18"/>
      <c r="AL24" s="1"/>
    </row>
    <row r="25" spans="1:38" x14ac:dyDescent="0.25">
      <c r="A25" s="88">
        <v>1</v>
      </c>
      <c r="B25" s="1">
        <v>15</v>
      </c>
      <c r="C25" s="1">
        <v>53.030000000000008</v>
      </c>
      <c r="D25" s="1">
        <v>1</v>
      </c>
      <c r="E25" s="1">
        <v>0</v>
      </c>
      <c r="F25" s="1">
        <v>0</v>
      </c>
      <c r="G25" s="1">
        <f t="shared" si="2"/>
        <v>0</v>
      </c>
      <c r="H25" s="1" t="s">
        <v>108</v>
      </c>
      <c r="I25" s="1">
        <f t="shared" si="0"/>
        <v>0</v>
      </c>
      <c r="J25" s="1">
        <f t="shared" si="4"/>
        <v>0</v>
      </c>
      <c r="O25" s="1" t="s">
        <v>110</v>
      </c>
      <c r="P25" s="1">
        <v>0.98</v>
      </c>
      <c r="Q25" s="1" t="s">
        <v>112</v>
      </c>
      <c r="R25" s="1">
        <v>0</v>
      </c>
      <c r="S25" s="1" t="s">
        <v>112</v>
      </c>
      <c r="T25" s="1">
        <v>0</v>
      </c>
      <c r="U25" s="1" t="s">
        <v>112</v>
      </c>
      <c r="V25" s="1">
        <v>0</v>
      </c>
      <c r="W25" s="1">
        <v>0</v>
      </c>
      <c r="X25" s="1">
        <v>0</v>
      </c>
      <c r="Y25" s="1">
        <v>0</v>
      </c>
      <c r="Z25" s="89">
        <v>0</v>
      </c>
      <c r="AA25" s="1" cm="1">
        <f t="array" ref="AA25">_xlfn.IFS(O25='Price Data'!$F$3,'Price Data'!$G$3,O25='Price Data'!$F$4,'Price Data'!$G$4,O25='Price Data'!$F$5,'Price Data'!$G$5,O25='Price Data'!$F$6,'Price Data'!$G$6,O25='Price Data'!$F$7,'Price Data'!$G$7,TRUE,"")</f>
        <v>2.6763636363636367</v>
      </c>
      <c r="AB25" s="1" t="str" cm="1">
        <f t="array" ref="AB25">_xlfn.IFS(Q25='Price Data'!$F$3,'Price Data'!$G$3,Q25='Price Data'!$F$4,'Price Data'!$G$4,Q25='Price Data'!$F$5,'Price Data'!$G$5,Q25='Price Data'!$F$6,'Price Data'!$G$6,Q25='Price Data'!$F$7,'Price Data'!$G$7,TRUE,"")</f>
        <v/>
      </c>
      <c r="AC25" s="1" t="str" cm="1">
        <f t="array" ref="AC25">_xlfn.IFS(S25='Price Data'!$F$3,'Price Data'!$G$3,S25='Price Data'!$F$4,'Price Data'!$G$4,S25='Price Data'!$F$5,'Price Data'!$G$5,S25='Price Data'!$F$6,'Price Data'!$G$6,S25='Price Data'!$F$7,'Price Data'!$G$7,TRUE,"")</f>
        <v/>
      </c>
      <c r="AD25" s="1" t="str" cm="1">
        <f t="array" ref="AD25">_xlfn.IFS(U25='Price Data'!$F$3,'Price Data'!$G$3,U25='Price Data'!$F$4,'Price Data'!$G$4,U25='Price Data'!$F$5,'Price Data'!$G$5,U25='Price Data'!$F$6,'Price Data'!$G$6,U25='Price Data'!$F$7,'Price Data'!$G$7,TRUE,"")</f>
        <v/>
      </c>
      <c r="AK25" s="18"/>
      <c r="AL25" s="1"/>
    </row>
    <row r="26" spans="1:38" x14ac:dyDescent="0.25">
      <c r="A26" s="88">
        <v>1</v>
      </c>
      <c r="B26" s="1">
        <v>16</v>
      </c>
      <c r="C26" s="1">
        <v>58.080000000000005</v>
      </c>
      <c r="D26" s="1">
        <v>1</v>
      </c>
      <c r="E26" s="1">
        <v>0</v>
      </c>
      <c r="F26" s="1">
        <v>0</v>
      </c>
      <c r="G26" s="1">
        <f t="shared" si="2"/>
        <v>0</v>
      </c>
      <c r="H26" s="1" t="s">
        <v>108</v>
      </c>
      <c r="I26" s="1">
        <f t="shared" si="0"/>
        <v>0</v>
      </c>
      <c r="J26" s="1">
        <f t="shared" si="4"/>
        <v>0</v>
      </c>
      <c r="O26" s="1" t="s">
        <v>114</v>
      </c>
      <c r="P26" s="1">
        <v>0.81</v>
      </c>
      <c r="Q26" s="1" t="s">
        <v>112</v>
      </c>
      <c r="R26" s="1">
        <v>0</v>
      </c>
      <c r="S26" s="1" t="s">
        <v>112</v>
      </c>
      <c r="T26" s="1">
        <v>0</v>
      </c>
      <c r="U26" s="1" t="s">
        <v>112</v>
      </c>
      <c r="V26" s="1">
        <v>0</v>
      </c>
      <c r="W26" s="1">
        <v>0</v>
      </c>
      <c r="X26" s="1">
        <v>0</v>
      </c>
      <c r="Y26" s="1">
        <v>0</v>
      </c>
      <c r="Z26" s="89">
        <v>0</v>
      </c>
      <c r="AA26" s="1" cm="1">
        <f t="array" ref="AA26">_xlfn.IFS(O26='Price Data'!$F$3,'Price Data'!$G$3,O26='Price Data'!$F$4,'Price Data'!$G$4,O26='Price Data'!$F$5,'Price Data'!$G$5,O26='Price Data'!$F$6,'Price Data'!$G$6,O26='Price Data'!$F$7,'Price Data'!$G$7,TRUE,"")</f>
        <v>6.0346153846153863</v>
      </c>
      <c r="AB26" s="1" t="str" cm="1">
        <f t="array" ref="AB26">_xlfn.IFS(Q26='Price Data'!$F$3,'Price Data'!$G$3,Q26='Price Data'!$F$4,'Price Data'!$G$4,Q26='Price Data'!$F$5,'Price Data'!$G$5,Q26='Price Data'!$F$6,'Price Data'!$G$6,Q26='Price Data'!$F$7,'Price Data'!$G$7,TRUE,"")</f>
        <v/>
      </c>
      <c r="AC26" s="1" t="str" cm="1">
        <f t="array" ref="AC26">_xlfn.IFS(S26='Price Data'!$F$3,'Price Data'!$G$3,S26='Price Data'!$F$4,'Price Data'!$G$4,S26='Price Data'!$F$5,'Price Data'!$G$5,S26='Price Data'!$F$6,'Price Data'!$G$6,S26='Price Data'!$F$7,'Price Data'!$G$7,TRUE,"")</f>
        <v/>
      </c>
      <c r="AD26" s="1" t="str" cm="1">
        <f t="array" ref="AD26">_xlfn.IFS(U26='Price Data'!$F$3,'Price Data'!$G$3,U26='Price Data'!$F$4,'Price Data'!$G$4,U26='Price Data'!$F$5,'Price Data'!$G$5,U26='Price Data'!$F$6,'Price Data'!$G$6,U26='Price Data'!$F$7,'Price Data'!$G$7,TRUE,"")</f>
        <v/>
      </c>
      <c r="AK26" s="18"/>
      <c r="AL26" s="1"/>
    </row>
    <row r="27" spans="1:38" x14ac:dyDescent="0.25">
      <c r="A27" s="88">
        <v>1</v>
      </c>
      <c r="B27" s="1">
        <v>17</v>
      </c>
      <c r="C27" s="1">
        <v>59.600000000000009</v>
      </c>
      <c r="D27" s="1">
        <v>3</v>
      </c>
      <c r="E27" s="1">
        <v>0</v>
      </c>
      <c r="F27" s="1">
        <v>0</v>
      </c>
      <c r="G27" s="1">
        <f t="shared" si="2"/>
        <v>0</v>
      </c>
      <c r="H27" s="1" t="s">
        <v>108</v>
      </c>
      <c r="I27" s="1">
        <f t="shared" si="0"/>
        <v>0</v>
      </c>
      <c r="J27" s="1">
        <f t="shared" si="4"/>
        <v>0</v>
      </c>
      <c r="O27" s="1" t="s">
        <v>110</v>
      </c>
      <c r="P27" s="1">
        <v>0.52</v>
      </c>
      <c r="Q27" s="1" t="s">
        <v>109</v>
      </c>
      <c r="R27" s="1">
        <v>0.94</v>
      </c>
      <c r="S27" s="1" t="s">
        <v>109</v>
      </c>
      <c r="T27" s="1">
        <v>0.77</v>
      </c>
      <c r="U27" s="1" t="s">
        <v>112</v>
      </c>
      <c r="V27" s="1">
        <v>0</v>
      </c>
      <c r="W27" s="1">
        <v>0</v>
      </c>
      <c r="X27" s="1">
        <v>1.19</v>
      </c>
      <c r="Y27" s="1">
        <v>1.35</v>
      </c>
      <c r="Z27" s="89">
        <v>0</v>
      </c>
      <c r="AA27" s="1" cm="1">
        <f t="array" ref="AA27">_xlfn.IFS(O27='Price Data'!$F$3,'Price Data'!$G$3,O27='Price Data'!$F$4,'Price Data'!$G$4,O27='Price Data'!$F$5,'Price Data'!$G$5,O27='Price Data'!$F$6,'Price Data'!$G$6,O27='Price Data'!$F$7,'Price Data'!$G$7,TRUE,"")</f>
        <v>2.6763636363636367</v>
      </c>
      <c r="AB27" s="1" cm="1">
        <f t="array" ref="AB27">_xlfn.IFS(Q27='Price Data'!$F$3,'Price Data'!$G$3,Q27='Price Data'!$F$4,'Price Data'!$G$4,Q27='Price Data'!$F$5,'Price Data'!$G$5,Q27='Price Data'!$F$6,'Price Data'!$G$6,Q27='Price Data'!$F$7,'Price Data'!$G$7,TRUE,"")</f>
        <v>4.4586315789473705</v>
      </c>
      <c r="AC27" s="1" cm="1">
        <f t="array" ref="AC27">_xlfn.IFS(S27='Price Data'!$F$3,'Price Data'!$G$3,S27='Price Data'!$F$4,'Price Data'!$G$4,S27='Price Data'!$F$5,'Price Data'!$G$5,S27='Price Data'!$F$6,'Price Data'!$G$6,S27='Price Data'!$F$7,'Price Data'!$G$7,TRUE,"")</f>
        <v>4.4586315789473705</v>
      </c>
      <c r="AD27" s="1" t="str" cm="1">
        <f t="array" ref="AD27">_xlfn.IFS(U27='Price Data'!$F$3,'Price Data'!$G$3,U27='Price Data'!$F$4,'Price Data'!$G$4,U27='Price Data'!$F$5,'Price Data'!$G$5,U27='Price Data'!$F$6,'Price Data'!$G$6,U27='Price Data'!$F$7,'Price Data'!$G$7,TRUE,"")</f>
        <v/>
      </c>
      <c r="AK27" s="18"/>
      <c r="AL27" s="1"/>
    </row>
    <row r="28" spans="1:38" x14ac:dyDescent="0.25">
      <c r="A28" s="88">
        <v>1</v>
      </c>
      <c r="B28" s="1">
        <v>18</v>
      </c>
      <c r="C28" s="1">
        <v>60.27000000000001</v>
      </c>
      <c r="D28" s="1">
        <v>2</v>
      </c>
      <c r="E28" s="1">
        <v>2</v>
      </c>
      <c r="F28" s="1">
        <v>0</v>
      </c>
      <c r="G28" s="1">
        <f t="shared" si="2"/>
        <v>2</v>
      </c>
      <c r="H28" s="1" t="s">
        <v>108</v>
      </c>
      <c r="I28" s="1">
        <f t="shared" si="0"/>
        <v>0</v>
      </c>
      <c r="J28" s="1">
        <f t="shared" si="4"/>
        <v>0</v>
      </c>
      <c r="O28" s="1" t="s">
        <v>110</v>
      </c>
      <c r="P28" s="1">
        <v>0.65</v>
      </c>
      <c r="Q28" s="1" t="s">
        <v>109</v>
      </c>
      <c r="R28" s="1">
        <v>0.65</v>
      </c>
      <c r="S28" s="1" t="s">
        <v>112</v>
      </c>
      <c r="T28" s="1">
        <v>0</v>
      </c>
      <c r="U28" s="1" t="s">
        <v>112</v>
      </c>
      <c r="V28" s="1">
        <v>0</v>
      </c>
      <c r="W28" s="1">
        <v>0</v>
      </c>
      <c r="X28" s="1">
        <v>0.76</v>
      </c>
      <c r="Y28" s="1">
        <v>0</v>
      </c>
      <c r="Z28" s="89">
        <v>0</v>
      </c>
      <c r="AA28" s="1" cm="1">
        <f t="array" ref="AA28">_xlfn.IFS(O28='Price Data'!$F$3,'Price Data'!$G$3,O28='Price Data'!$F$4,'Price Data'!$G$4,O28='Price Data'!$F$5,'Price Data'!$G$5,O28='Price Data'!$F$6,'Price Data'!$G$6,O28='Price Data'!$F$7,'Price Data'!$G$7,TRUE,"")</f>
        <v>2.6763636363636367</v>
      </c>
      <c r="AB28" s="1" cm="1">
        <f t="array" ref="AB28">_xlfn.IFS(Q28='Price Data'!$F$3,'Price Data'!$G$3,Q28='Price Data'!$F$4,'Price Data'!$G$4,Q28='Price Data'!$F$5,'Price Data'!$G$5,Q28='Price Data'!$F$6,'Price Data'!$G$6,Q28='Price Data'!$F$7,'Price Data'!$G$7,TRUE,"")</f>
        <v>4.4586315789473705</v>
      </c>
      <c r="AC28" s="1" t="str" cm="1">
        <f t="array" ref="AC28">_xlfn.IFS(S28='Price Data'!$F$3,'Price Data'!$G$3,S28='Price Data'!$F$4,'Price Data'!$G$4,S28='Price Data'!$F$5,'Price Data'!$G$5,S28='Price Data'!$F$6,'Price Data'!$G$6,S28='Price Data'!$F$7,'Price Data'!$G$7,TRUE,"")</f>
        <v/>
      </c>
      <c r="AD28" s="1" t="str" cm="1">
        <f t="array" ref="AD28">_xlfn.IFS(U28='Price Data'!$F$3,'Price Data'!$G$3,U28='Price Data'!$F$4,'Price Data'!$G$4,U28='Price Data'!$F$5,'Price Data'!$G$5,U28='Price Data'!$F$6,'Price Data'!$G$6,U28='Price Data'!$F$7,'Price Data'!$G$7,TRUE,"")</f>
        <v/>
      </c>
      <c r="AK28" s="18"/>
      <c r="AL28" s="1"/>
    </row>
    <row r="29" spans="1:38" x14ac:dyDescent="0.25">
      <c r="A29" s="88">
        <v>1</v>
      </c>
      <c r="B29" s="1">
        <v>19</v>
      </c>
      <c r="C29" s="1">
        <v>62.720000000000013</v>
      </c>
      <c r="D29" s="1">
        <v>1</v>
      </c>
      <c r="E29" s="1">
        <v>1</v>
      </c>
      <c r="F29" s="1">
        <v>1</v>
      </c>
      <c r="G29" s="1">
        <f t="shared" si="2"/>
        <v>2</v>
      </c>
      <c r="H29" s="1" t="s">
        <v>108</v>
      </c>
      <c r="I29" s="1">
        <f t="shared" si="0"/>
        <v>0</v>
      </c>
      <c r="J29" s="1">
        <f t="shared" si="4"/>
        <v>0</v>
      </c>
      <c r="O29" s="1" t="s">
        <v>109</v>
      </c>
      <c r="P29" s="1">
        <v>0.87</v>
      </c>
      <c r="Q29" s="1" t="s">
        <v>112</v>
      </c>
      <c r="R29" s="1">
        <v>0</v>
      </c>
      <c r="S29" s="1" t="s">
        <v>112</v>
      </c>
      <c r="T29" s="1">
        <v>0</v>
      </c>
      <c r="U29" s="1" t="s">
        <v>112</v>
      </c>
      <c r="V29" s="1">
        <v>0</v>
      </c>
      <c r="W29" s="1">
        <v>0.92</v>
      </c>
      <c r="X29" s="1">
        <v>0</v>
      </c>
      <c r="Y29" s="1">
        <v>0</v>
      </c>
      <c r="Z29" s="89">
        <v>0</v>
      </c>
      <c r="AA29" s="1" cm="1">
        <f t="array" ref="AA29">_xlfn.IFS(O29='Price Data'!$F$3,'Price Data'!$G$3,O29='Price Data'!$F$4,'Price Data'!$G$4,O29='Price Data'!$F$5,'Price Data'!$G$5,O29='Price Data'!$F$6,'Price Data'!$G$6,O29='Price Data'!$F$7,'Price Data'!$G$7,TRUE,"")</f>
        <v>4.4586315789473705</v>
      </c>
      <c r="AB29" s="1" t="str" cm="1">
        <f t="array" ref="AB29">_xlfn.IFS(Q29='Price Data'!$F$3,'Price Data'!$G$3,Q29='Price Data'!$F$4,'Price Data'!$G$4,Q29='Price Data'!$F$5,'Price Data'!$G$5,Q29='Price Data'!$F$6,'Price Data'!$G$6,Q29='Price Data'!$F$7,'Price Data'!$G$7,TRUE,"")</f>
        <v/>
      </c>
      <c r="AC29" s="1" t="str" cm="1">
        <f t="array" ref="AC29">_xlfn.IFS(S29='Price Data'!$F$3,'Price Data'!$G$3,S29='Price Data'!$F$4,'Price Data'!$G$4,S29='Price Data'!$F$5,'Price Data'!$G$5,S29='Price Data'!$F$6,'Price Data'!$G$6,S29='Price Data'!$F$7,'Price Data'!$G$7,TRUE,"")</f>
        <v/>
      </c>
      <c r="AD29" s="1" t="str" cm="1">
        <f t="array" ref="AD29">_xlfn.IFS(U29='Price Data'!$F$3,'Price Data'!$G$3,U29='Price Data'!$F$4,'Price Data'!$G$4,U29='Price Data'!$F$5,'Price Data'!$G$5,U29='Price Data'!$F$6,'Price Data'!$G$6,U29='Price Data'!$F$7,'Price Data'!$G$7,TRUE,"")</f>
        <v/>
      </c>
      <c r="AK29" s="18"/>
      <c r="AL29" s="1"/>
    </row>
    <row r="30" spans="1:38" x14ac:dyDescent="0.25">
      <c r="A30" s="88">
        <v>1</v>
      </c>
      <c r="B30" s="1">
        <v>20</v>
      </c>
      <c r="C30" s="1">
        <v>70.010000000000019</v>
      </c>
      <c r="D30" s="1">
        <v>2</v>
      </c>
      <c r="E30" s="1">
        <v>0</v>
      </c>
      <c r="F30" s="1">
        <v>0</v>
      </c>
      <c r="G30" s="1">
        <f t="shared" si="2"/>
        <v>0</v>
      </c>
      <c r="H30" s="1" t="s">
        <v>108</v>
      </c>
      <c r="I30" s="1">
        <f t="shared" si="0"/>
        <v>0</v>
      </c>
      <c r="J30" s="1">
        <f t="shared" si="4"/>
        <v>0</v>
      </c>
      <c r="O30" s="1" t="s">
        <v>111</v>
      </c>
      <c r="P30" s="1">
        <v>2.4300000000000002</v>
      </c>
      <c r="Q30" s="1" t="s">
        <v>110</v>
      </c>
      <c r="R30" s="1">
        <v>0.92</v>
      </c>
      <c r="S30" s="1" t="s">
        <v>112</v>
      </c>
      <c r="T30" s="1">
        <v>0</v>
      </c>
      <c r="U30" s="1" t="s">
        <v>112</v>
      </c>
      <c r="V30" s="1">
        <v>0</v>
      </c>
      <c r="W30" s="1">
        <v>0</v>
      </c>
      <c r="X30" s="1">
        <v>0</v>
      </c>
      <c r="Y30" s="1">
        <v>0</v>
      </c>
      <c r="Z30" s="89">
        <v>0</v>
      </c>
      <c r="AA30" s="1" cm="1">
        <f t="array" ref="AA30">_xlfn.IFS(O30='Price Data'!$F$3,'Price Data'!$G$3,O30='Price Data'!$F$4,'Price Data'!$G$4,O30='Price Data'!$F$5,'Price Data'!$G$5,O30='Price Data'!$F$6,'Price Data'!$G$6,O30='Price Data'!$F$7,'Price Data'!$G$7,TRUE,"")</f>
        <v>8.710979020979023</v>
      </c>
      <c r="AB30" s="1" cm="1">
        <f t="array" ref="AB30">_xlfn.IFS(Q30='Price Data'!$F$3,'Price Data'!$G$3,Q30='Price Data'!$F$4,'Price Data'!$G$4,Q30='Price Data'!$F$5,'Price Data'!$G$5,Q30='Price Data'!$F$6,'Price Data'!$G$6,Q30='Price Data'!$F$7,'Price Data'!$G$7,TRUE,"")</f>
        <v>2.6763636363636367</v>
      </c>
      <c r="AC30" s="1" t="str" cm="1">
        <f t="array" ref="AC30">_xlfn.IFS(S30='Price Data'!$F$3,'Price Data'!$G$3,S30='Price Data'!$F$4,'Price Data'!$G$4,S30='Price Data'!$F$5,'Price Data'!$G$5,S30='Price Data'!$F$6,'Price Data'!$G$6,S30='Price Data'!$F$7,'Price Data'!$G$7,TRUE,"")</f>
        <v/>
      </c>
      <c r="AD30" s="1" t="str" cm="1">
        <f t="array" ref="AD30">_xlfn.IFS(U30='Price Data'!$F$3,'Price Data'!$G$3,U30='Price Data'!$F$4,'Price Data'!$G$4,U30='Price Data'!$F$5,'Price Data'!$G$5,U30='Price Data'!$F$6,'Price Data'!$G$6,U30='Price Data'!$F$7,'Price Data'!$G$7,TRUE,"")</f>
        <v/>
      </c>
      <c r="AK30" s="18"/>
      <c r="AL30" s="1"/>
    </row>
    <row r="31" spans="1:38" x14ac:dyDescent="0.25">
      <c r="A31" s="88">
        <v>1</v>
      </c>
      <c r="B31" s="1">
        <v>21</v>
      </c>
      <c r="C31" s="1">
        <v>86.660000000000025</v>
      </c>
      <c r="D31" s="1">
        <v>2</v>
      </c>
      <c r="E31" s="1">
        <v>0</v>
      </c>
      <c r="F31" s="1">
        <v>0</v>
      </c>
      <c r="G31" s="1">
        <f t="shared" si="2"/>
        <v>0</v>
      </c>
      <c r="H31" s="1" t="s">
        <v>108</v>
      </c>
      <c r="I31" s="1">
        <f t="shared" si="0"/>
        <v>0</v>
      </c>
      <c r="J31" s="1">
        <f t="shared" si="4"/>
        <v>0</v>
      </c>
      <c r="O31" s="1" t="s">
        <v>110</v>
      </c>
      <c r="P31" s="1">
        <v>0.84</v>
      </c>
      <c r="Q31" s="1" t="s">
        <v>113</v>
      </c>
      <c r="R31" s="1">
        <v>2.36</v>
      </c>
      <c r="S31" s="1" t="s">
        <v>112</v>
      </c>
      <c r="T31" s="1">
        <v>0</v>
      </c>
      <c r="U31" s="1" t="s">
        <v>112</v>
      </c>
      <c r="V31" s="1">
        <v>0</v>
      </c>
      <c r="W31" s="1">
        <v>0</v>
      </c>
      <c r="X31" s="1">
        <v>0.9</v>
      </c>
      <c r="Y31" s="1">
        <v>0</v>
      </c>
      <c r="Z31" s="89">
        <v>0</v>
      </c>
      <c r="AA31" s="1" cm="1">
        <f t="array" ref="AA31">_xlfn.IFS(O31='Price Data'!$F$3,'Price Data'!$G$3,O31='Price Data'!$F$4,'Price Data'!$G$4,O31='Price Data'!$F$5,'Price Data'!$G$5,O31='Price Data'!$F$6,'Price Data'!$G$6,O31='Price Data'!$F$7,'Price Data'!$G$7,TRUE,"")</f>
        <v>2.6763636363636367</v>
      </c>
      <c r="AB31" s="1" cm="1">
        <f t="array" ref="AB31">_xlfn.IFS(Q31='Price Data'!$F$3,'Price Data'!$G$3,Q31='Price Data'!$F$4,'Price Data'!$G$4,Q31='Price Data'!$F$5,'Price Data'!$G$5,Q31='Price Data'!$F$6,'Price Data'!$G$6,Q31='Price Data'!$F$7,'Price Data'!$G$7,TRUE,"")</f>
        <v>10.493246963562758</v>
      </c>
      <c r="AC31" s="1" t="str" cm="1">
        <f t="array" ref="AC31">_xlfn.IFS(S31='Price Data'!$F$3,'Price Data'!$G$3,S31='Price Data'!$F$4,'Price Data'!$G$4,S31='Price Data'!$F$5,'Price Data'!$G$5,S31='Price Data'!$F$6,'Price Data'!$G$6,S31='Price Data'!$F$7,'Price Data'!$G$7,TRUE,"")</f>
        <v/>
      </c>
      <c r="AD31" s="1" t="str" cm="1">
        <f t="array" ref="AD31">_xlfn.IFS(U31='Price Data'!$F$3,'Price Data'!$G$3,U31='Price Data'!$F$4,'Price Data'!$G$4,U31='Price Data'!$F$5,'Price Data'!$G$5,U31='Price Data'!$F$6,'Price Data'!$G$6,U31='Price Data'!$F$7,'Price Data'!$G$7,TRUE,"")</f>
        <v/>
      </c>
      <c r="AG31" s="85" t="s">
        <v>67</v>
      </c>
      <c r="AH31" s="86" t="s">
        <v>9</v>
      </c>
      <c r="AI31" s="86" t="s">
        <v>117</v>
      </c>
      <c r="AJ31" s="94" t="s">
        <v>73</v>
      </c>
      <c r="AK31" s="87" t="s">
        <v>107</v>
      </c>
      <c r="AL31" s="1"/>
    </row>
    <row r="32" spans="1:38" x14ac:dyDescent="0.25">
      <c r="A32" s="88">
        <v>1</v>
      </c>
      <c r="B32" s="1">
        <v>22</v>
      </c>
      <c r="C32" s="1">
        <v>88.350000000000023</v>
      </c>
      <c r="D32" s="1">
        <v>3</v>
      </c>
      <c r="E32" s="1">
        <v>1</v>
      </c>
      <c r="F32" s="1">
        <v>0</v>
      </c>
      <c r="G32" s="1">
        <f t="shared" si="2"/>
        <v>1</v>
      </c>
      <c r="H32" s="1" t="s">
        <v>108</v>
      </c>
      <c r="I32" s="1">
        <f t="shared" si="0"/>
        <v>0</v>
      </c>
      <c r="J32" s="1">
        <f t="shared" si="4"/>
        <v>0</v>
      </c>
      <c r="O32" s="1" t="s">
        <v>109</v>
      </c>
      <c r="P32" s="1">
        <v>0.62</v>
      </c>
      <c r="Q32" s="1" t="s">
        <v>109</v>
      </c>
      <c r="R32" s="1">
        <v>0.9</v>
      </c>
      <c r="S32" s="1" t="s">
        <v>114</v>
      </c>
      <c r="T32" s="1">
        <v>1.21</v>
      </c>
      <c r="U32" s="1" t="s">
        <v>112</v>
      </c>
      <c r="V32" s="1">
        <v>0</v>
      </c>
      <c r="W32" s="1">
        <v>0.82</v>
      </c>
      <c r="X32" s="1">
        <v>1.34</v>
      </c>
      <c r="Y32" s="1">
        <v>0</v>
      </c>
      <c r="Z32" s="89">
        <v>0</v>
      </c>
      <c r="AA32" s="1" cm="1">
        <f t="array" ref="AA32">_xlfn.IFS(O32='Price Data'!$F$3,'Price Data'!$G$3,O32='Price Data'!$F$4,'Price Data'!$G$4,O32='Price Data'!$F$5,'Price Data'!$G$5,O32='Price Data'!$F$6,'Price Data'!$G$6,O32='Price Data'!$F$7,'Price Data'!$G$7,TRUE,"")</f>
        <v>4.4586315789473705</v>
      </c>
      <c r="AB32" s="1" cm="1">
        <f t="array" ref="AB32">_xlfn.IFS(Q32='Price Data'!$F$3,'Price Data'!$G$3,Q32='Price Data'!$F$4,'Price Data'!$G$4,Q32='Price Data'!$F$5,'Price Data'!$G$5,Q32='Price Data'!$F$6,'Price Data'!$G$6,Q32='Price Data'!$F$7,'Price Data'!$G$7,TRUE,"")</f>
        <v>4.4586315789473705</v>
      </c>
      <c r="AC32" s="1" cm="1">
        <f t="array" ref="AC32">_xlfn.IFS(S32='Price Data'!$F$3,'Price Data'!$G$3,S32='Price Data'!$F$4,'Price Data'!$G$4,S32='Price Data'!$F$5,'Price Data'!$G$5,S32='Price Data'!$F$6,'Price Data'!$G$6,S32='Price Data'!$F$7,'Price Data'!$G$7,TRUE,"")</f>
        <v>6.0346153846153863</v>
      </c>
      <c r="AD32" s="1" t="str" cm="1">
        <f t="array" ref="AD32">_xlfn.IFS(U32='Price Data'!$F$3,'Price Data'!$G$3,U32='Price Data'!$F$4,'Price Data'!$G$4,U32='Price Data'!$F$5,'Price Data'!$G$5,U32='Price Data'!$F$6,'Price Data'!$G$6,U32='Price Data'!$F$7,'Price Data'!$G$7,TRUE,"")</f>
        <v/>
      </c>
      <c r="AG32" s="95">
        <v>1</v>
      </c>
      <c r="AH32" s="14">
        <v>1</v>
      </c>
      <c r="AI32" s="1">
        <f>COUNTIFS($A$11:$A$601,AG32,$D$11:$D$601,AH32)</f>
        <v>10</v>
      </c>
      <c r="AJ32" s="18">
        <f>SUM(AI32:AI35)</f>
        <v>33</v>
      </c>
      <c r="AK32" s="93">
        <f t="shared" ref="AK32:AK63" si="5">AI32/AJ32</f>
        <v>0.30303030303030304</v>
      </c>
      <c r="AL32" s="1"/>
    </row>
    <row r="33" spans="1:38" x14ac:dyDescent="0.25">
      <c r="A33" s="88">
        <v>1</v>
      </c>
      <c r="B33" s="1">
        <v>23</v>
      </c>
      <c r="C33" s="1">
        <v>92.840000000000018</v>
      </c>
      <c r="D33" s="1">
        <v>3</v>
      </c>
      <c r="E33" s="1">
        <v>0</v>
      </c>
      <c r="F33" s="1">
        <v>1</v>
      </c>
      <c r="G33" s="1">
        <f t="shared" si="2"/>
        <v>1</v>
      </c>
      <c r="H33" s="1" t="s">
        <v>108</v>
      </c>
      <c r="I33" s="1">
        <f t="shared" si="0"/>
        <v>0</v>
      </c>
      <c r="J33" s="1">
        <f t="shared" si="4"/>
        <v>0</v>
      </c>
      <c r="O33" s="1" t="s">
        <v>113</v>
      </c>
      <c r="P33" s="1">
        <v>0.87</v>
      </c>
      <c r="Q33" s="1" t="s">
        <v>111</v>
      </c>
      <c r="R33" s="1">
        <v>2.4900000000000002</v>
      </c>
      <c r="S33" s="1" t="s">
        <v>114</v>
      </c>
      <c r="T33" s="1">
        <v>2.08</v>
      </c>
      <c r="U33" s="1" t="s">
        <v>112</v>
      </c>
      <c r="V33" s="1">
        <v>0</v>
      </c>
      <c r="W33" s="1">
        <v>0.76</v>
      </c>
      <c r="X33" s="1">
        <v>0</v>
      </c>
      <c r="Y33" s="1">
        <v>0</v>
      </c>
      <c r="Z33" s="89">
        <v>0</v>
      </c>
      <c r="AA33" s="1" cm="1">
        <f t="array" ref="AA33">_xlfn.IFS(O33='Price Data'!$F$3,'Price Data'!$G$3,O33='Price Data'!$F$4,'Price Data'!$G$4,O33='Price Data'!$F$5,'Price Data'!$G$5,O33='Price Data'!$F$6,'Price Data'!$G$6,O33='Price Data'!$F$7,'Price Data'!$G$7,TRUE,"")</f>
        <v>10.493246963562758</v>
      </c>
      <c r="AB33" s="1" cm="1">
        <f t="array" ref="AB33">_xlfn.IFS(Q33='Price Data'!$F$3,'Price Data'!$G$3,Q33='Price Data'!$F$4,'Price Data'!$G$4,Q33='Price Data'!$F$5,'Price Data'!$G$5,Q33='Price Data'!$F$6,'Price Data'!$G$6,Q33='Price Data'!$F$7,'Price Data'!$G$7,TRUE,"")</f>
        <v>8.710979020979023</v>
      </c>
      <c r="AC33" s="1" cm="1">
        <f t="array" ref="AC33">_xlfn.IFS(S33='Price Data'!$F$3,'Price Data'!$G$3,S33='Price Data'!$F$4,'Price Data'!$G$4,S33='Price Data'!$F$5,'Price Data'!$G$5,S33='Price Data'!$F$6,'Price Data'!$G$6,S33='Price Data'!$F$7,'Price Data'!$G$7,TRUE,"")</f>
        <v>6.0346153846153863</v>
      </c>
      <c r="AD33" s="1" t="str" cm="1">
        <f t="array" ref="AD33">_xlfn.IFS(U33='Price Data'!$F$3,'Price Data'!$G$3,U33='Price Data'!$F$4,'Price Data'!$G$4,U33='Price Data'!$F$5,'Price Data'!$G$5,U33='Price Data'!$F$6,'Price Data'!$G$6,U33='Price Data'!$F$7,'Price Data'!$G$7,TRUE,"")</f>
        <v/>
      </c>
      <c r="AG33" s="95">
        <v>1</v>
      </c>
      <c r="AH33" s="14">
        <v>2</v>
      </c>
      <c r="AI33" s="1">
        <f t="shared" ref="AI33:AI91" si="6">COUNTIFS($A$11:$A$601,AG33,$D$11:$D$601,AH33)</f>
        <v>9</v>
      </c>
      <c r="AJ33" s="18">
        <f>AJ32</f>
        <v>33</v>
      </c>
      <c r="AK33" s="93">
        <f t="shared" si="5"/>
        <v>0.27272727272727271</v>
      </c>
      <c r="AL33" s="1"/>
    </row>
    <row r="34" spans="1:38" x14ac:dyDescent="0.25">
      <c r="A34" s="88">
        <v>1</v>
      </c>
      <c r="B34" s="1">
        <v>24</v>
      </c>
      <c r="C34" s="1">
        <v>97.77000000000001</v>
      </c>
      <c r="D34" s="1">
        <v>1</v>
      </c>
      <c r="E34" s="1">
        <v>1</v>
      </c>
      <c r="F34" s="1">
        <v>0</v>
      </c>
      <c r="G34" s="1">
        <f t="shared" si="2"/>
        <v>1</v>
      </c>
      <c r="H34" s="1" t="s">
        <v>108</v>
      </c>
      <c r="I34" s="1">
        <f t="shared" si="0"/>
        <v>0</v>
      </c>
      <c r="J34" s="1">
        <f t="shared" si="4"/>
        <v>0</v>
      </c>
      <c r="O34" s="1" t="s">
        <v>109</v>
      </c>
      <c r="P34" s="1">
        <v>0.55000000000000004</v>
      </c>
      <c r="Q34" s="1" t="s">
        <v>112</v>
      </c>
      <c r="R34" s="1">
        <v>0</v>
      </c>
      <c r="S34" s="1" t="s">
        <v>112</v>
      </c>
      <c r="T34" s="1">
        <v>0</v>
      </c>
      <c r="U34" s="1" t="s">
        <v>112</v>
      </c>
      <c r="V34" s="1">
        <v>0</v>
      </c>
      <c r="W34" s="1">
        <v>0.77</v>
      </c>
      <c r="X34" s="1">
        <v>0</v>
      </c>
      <c r="Y34" s="1">
        <v>0</v>
      </c>
      <c r="Z34" s="89">
        <v>0</v>
      </c>
      <c r="AA34" s="1" cm="1">
        <f t="array" ref="AA34">_xlfn.IFS(O34='Price Data'!$F$3,'Price Data'!$G$3,O34='Price Data'!$F$4,'Price Data'!$G$4,O34='Price Data'!$F$5,'Price Data'!$G$5,O34='Price Data'!$F$6,'Price Data'!$G$6,O34='Price Data'!$F$7,'Price Data'!$G$7,TRUE,"")</f>
        <v>4.4586315789473705</v>
      </c>
      <c r="AB34" s="1" t="str" cm="1">
        <f t="array" ref="AB34">_xlfn.IFS(Q34='Price Data'!$F$3,'Price Data'!$G$3,Q34='Price Data'!$F$4,'Price Data'!$G$4,Q34='Price Data'!$F$5,'Price Data'!$G$5,Q34='Price Data'!$F$6,'Price Data'!$G$6,Q34='Price Data'!$F$7,'Price Data'!$G$7,TRUE,"")</f>
        <v/>
      </c>
      <c r="AC34" s="1" t="str" cm="1">
        <f t="array" ref="AC34">_xlfn.IFS(S34='Price Data'!$F$3,'Price Data'!$G$3,S34='Price Data'!$F$4,'Price Data'!$G$4,S34='Price Data'!$F$5,'Price Data'!$G$5,S34='Price Data'!$F$6,'Price Data'!$G$6,S34='Price Data'!$F$7,'Price Data'!$G$7,TRUE,"")</f>
        <v/>
      </c>
      <c r="AD34" s="1" t="str" cm="1">
        <f t="array" ref="AD34">_xlfn.IFS(U34='Price Data'!$F$3,'Price Data'!$G$3,U34='Price Data'!$F$4,'Price Data'!$G$4,U34='Price Data'!$F$5,'Price Data'!$G$5,U34='Price Data'!$F$6,'Price Data'!$G$6,U34='Price Data'!$F$7,'Price Data'!$G$7,TRUE,"")</f>
        <v/>
      </c>
      <c r="AG34" s="95">
        <v>1</v>
      </c>
      <c r="AH34" s="14">
        <v>3</v>
      </c>
      <c r="AI34" s="1">
        <f t="shared" si="6"/>
        <v>11</v>
      </c>
      <c r="AJ34" s="18">
        <f t="shared" ref="AJ34:AJ35" si="7">AJ33</f>
        <v>33</v>
      </c>
      <c r="AK34" s="93">
        <f t="shared" si="5"/>
        <v>0.33333333333333331</v>
      </c>
      <c r="AL34" s="1"/>
    </row>
    <row r="35" spans="1:38" x14ac:dyDescent="0.25">
      <c r="A35" s="88">
        <v>1</v>
      </c>
      <c r="B35" s="1">
        <v>25</v>
      </c>
      <c r="C35" s="1">
        <v>99.200000000000017</v>
      </c>
      <c r="D35" s="1">
        <v>3</v>
      </c>
      <c r="E35" s="1">
        <v>0</v>
      </c>
      <c r="F35" s="1">
        <v>1</v>
      </c>
      <c r="G35" s="1">
        <f t="shared" si="2"/>
        <v>1</v>
      </c>
      <c r="H35" s="1" t="s">
        <v>108</v>
      </c>
      <c r="I35" s="1">
        <f t="shared" si="0"/>
        <v>0</v>
      </c>
      <c r="J35" s="1">
        <f t="shared" si="4"/>
        <v>0</v>
      </c>
      <c r="O35" s="1" t="s">
        <v>109</v>
      </c>
      <c r="P35" s="1">
        <v>0.53</v>
      </c>
      <c r="Q35" s="1" t="s">
        <v>110</v>
      </c>
      <c r="R35" s="1">
        <v>0.95</v>
      </c>
      <c r="S35" s="1" t="s">
        <v>114</v>
      </c>
      <c r="T35" s="1">
        <v>1.77</v>
      </c>
      <c r="U35" s="1" t="s">
        <v>112</v>
      </c>
      <c r="V35" s="1">
        <v>0</v>
      </c>
      <c r="W35" s="1">
        <v>0.78</v>
      </c>
      <c r="X35" s="1">
        <v>0</v>
      </c>
      <c r="Y35" s="1">
        <v>0</v>
      </c>
      <c r="Z35" s="89">
        <v>0</v>
      </c>
      <c r="AA35" s="1" cm="1">
        <f t="array" ref="AA35">_xlfn.IFS(O35='Price Data'!$F$3,'Price Data'!$G$3,O35='Price Data'!$F$4,'Price Data'!$G$4,O35='Price Data'!$F$5,'Price Data'!$G$5,O35='Price Data'!$F$6,'Price Data'!$G$6,O35='Price Data'!$F$7,'Price Data'!$G$7,TRUE,"")</f>
        <v>4.4586315789473705</v>
      </c>
      <c r="AB35" s="1" cm="1">
        <f t="array" ref="AB35">_xlfn.IFS(Q35='Price Data'!$F$3,'Price Data'!$G$3,Q35='Price Data'!$F$4,'Price Data'!$G$4,Q35='Price Data'!$F$5,'Price Data'!$G$5,Q35='Price Data'!$F$6,'Price Data'!$G$6,Q35='Price Data'!$F$7,'Price Data'!$G$7,TRUE,"")</f>
        <v>2.6763636363636367</v>
      </c>
      <c r="AC35" s="1" cm="1">
        <f t="array" ref="AC35">_xlfn.IFS(S35='Price Data'!$F$3,'Price Data'!$G$3,S35='Price Data'!$F$4,'Price Data'!$G$4,S35='Price Data'!$F$5,'Price Data'!$G$5,S35='Price Data'!$F$6,'Price Data'!$G$6,S35='Price Data'!$F$7,'Price Data'!$G$7,TRUE,"")</f>
        <v>6.0346153846153863</v>
      </c>
      <c r="AD35" s="1" t="str" cm="1">
        <f t="array" ref="AD35">_xlfn.IFS(U35='Price Data'!$F$3,'Price Data'!$G$3,U35='Price Data'!$F$4,'Price Data'!$G$4,U35='Price Data'!$F$5,'Price Data'!$G$5,U35='Price Data'!$F$6,'Price Data'!$G$6,U35='Price Data'!$F$7,'Price Data'!$G$7,TRUE,"")</f>
        <v/>
      </c>
      <c r="AG35" s="95">
        <v>1</v>
      </c>
      <c r="AH35" s="14">
        <v>4</v>
      </c>
      <c r="AI35" s="1">
        <f t="shared" si="6"/>
        <v>3</v>
      </c>
      <c r="AJ35" s="18">
        <f t="shared" si="7"/>
        <v>33</v>
      </c>
      <c r="AK35" s="93">
        <f t="shared" si="5"/>
        <v>9.0909090909090912E-2</v>
      </c>
      <c r="AL35" s="1"/>
    </row>
    <row r="36" spans="1:38" x14ac:dyDescent="0.25">
      <c r="A36" s="88">
        <v>1</v>
      </c>
      <c r="B36" s="1">
        <v>26</v>
      </c>
      <c r="C36" s="1">
        <v>112.48000000000002</v>
      </c>
      <c r="D36" s="1">
        <v>3</v>
      </c>
      <c r="E36" s="1">
        <v>0</v>
      </c>
      <c r="F36" s="1">
        <v>0</v>
      </c>
      <c r="G36" s="1">
        <f t="shared" si="2"/>
        <v>0</v>
      </c>
      <c r="H36" s="1" t="s">
        <v>108</v>
      </c>
      <c r="I36" s="1">
        <f t="shared" si="0"/>
        <v>0</v>
      </c>
      <c r="J36" s="1">
        <f t="shared" si="4"/>
        <v>0</v>
      </c>
      <c r="O36" s="1" t="s">
        <v>113</v>
      </c>
      <c r="P36" s="1">
        <v>1.17</v>
      </c>
      <c r="Q36" s="1" t="s">
        <v>114</v>
      </c>
      <c r="R36" s="1">
        <v>1.46</v>
      </c>
      <c r="S36" s="1" t="s">
        <v>111</v>
      </c>
      <c r="T36" s="1">
        <v>1.38</v>
      </c>
      <c r="U36" s="1" t="s">
        <v>112</v>
      </c>
      <c r="V36" s="1">
        <v>0</v>
      </c>
      <c r="W36" s="1">
        <v>0.78</v>
      </c>
      <c r="X36" s="1">
        <v>0</v>
      </c>
      <c r="Y36" s="1">
        <v>0</v>
      </c>
      <c r="Z36" s="89">
        <v>0</v>
      </c>
      <c r="AA36" s="1" cm="1">
        <f t="array" ref="AA36">_xlfn.IFS(O36='Price Data'!$F$3,'Price Data'!$G$3,O36='Price Data'!$F$4,'Price Data'!$G$4,O36='Price Data'!$F$5,'Price Data'!$G$5,O36='Price Data'!$F$6,'Price Data'!$G$6,O36='Price Data'!$F$7,'Price Data'!$G$7,TRUE,"")</f>
        <v>10.493246963562758</v>
      </c>
      <c r="AB36" s="1" cm="1">
        <f t="array" ref="AB36">_xlfn.IFS(Q36='Price Data'!$F$3,'Price Data'!$G$3,Q36='Price Data'!$F$4,'Price Data'!$G$4,Q36='Price Data'!$F$5,'Price Data'!$G$5,Q36='Price Data'!$F$6,'Price Data'!$G$6,Q36='Price Data'!$F$7,'Price Data'!$G$7,TRUE,"")</f>
        <v>6.0346153846153863</v>
      </c>
      <c r="AC36" s="1" cm="1">
        <f t="array" ref="AC36">_xlfn.IFS(S36='Price Data'!$F$3,'Price Data'!$G$3,S36='Price Data'!$F$4,'Price Data'!$G$4,S36='Price Data'!$F$5,'Price Data'!$G$5,S36='Price Data'!$F$6,'Price Data'!$G$6,S36='Price Data'!$F$7,'Price Data'!$G$7,TRUE,"")</f>
        <v>8.710979020979023</v>
      </c>
      <c r="AD36" s="1" t="str" cm="1">
        <f t="array" ref="AD36">_xlfn.IFS(U36='Price Data'!$F$3,'Price Data'!$G$3,U36='Price Data'!$F$4,'Price Data'!$G$4,U36='Price Data'!$F$5,'Price Data'!$G$5,U36='Price Data'!$F$6,'Price Data'!$G$6,U36='Price Data'!$F$7,'Price Data'!$G$7,TRUE,"")</f>
        <v/>
      </c>
      <c r="AG36" s="95">
        <v>2</v>
      </c>
      <c r="AH36" s="14">
        <v>1</v>
      </c>
      <c r="AI36" s="1">
        <f t="shared" si="6"/>
        <v>17</v>
      </c>
      <c r="AJ36" s="18">
        <f>SUM(AI36:AI39)</f>
        <v>32</v>
      </c>
      <c r="AK36" s="93">
        <f t="shared" si="5"/>
        <v>0.53125</v>
      </c>
      <c r="AL36" s="1"/>
    </row>
    <row r="37" spans="1:38" x14ac:dyDescent="0.25">
      <c r="A37" s="88">
        <v>1</v>
      </c>
      <c r="B37" s="1">
        <v>27</v>
      </c>
      <c r="C37" s="1">
        <v>120.71000000000002</v>
      </c>
      <c r="D37" s="1">
        <v>1</v>
      </c>
      <c r="E37" s="1">
        <v>0</v>
      </c>
      <c r="F37" s="1">
        <v>0</v>
      </c>
      <c r="G37" s="1">
        <f t="shared" si="2"/>
        <v>0</v>
      </c>
      <c r="H37" s="1" t="s">
        <v>108</v>
      </c>
      <c r="I37" s="1">
        <f t="shared" si="0"/>
        <v>0</v>
      </c>
      <c r="J37" s="1">
        <f t="shared" si="4"/>
        <v>0</v>
      </c>
      <c r="O37" s="1" t="s">
        <v>109</v>
      </c>
      <c r="P37" s="1">
        <v>0.61</v>
      </c>
      <c r="Q37" s="1" t="s">
        <v>112</v>
      </c>
      <c r="R37" s="1">
        <v>0</v>
      </c>
      <c r="S37" s="1" t="s">
        <v>112</v>
      </c>
      <c r="T37" s="1">
        <v>0</v>
      </c>
      <c r="U37" s="1" t="s">
        <v>112</v>
      </c>
      <c r="V37" s="1">
        <v>0</v>
      </c>
      <c r="W37" s="1">
        <v>0.85</v>
      </c>
      <c r="X37" s="1">
        <v>0</v>
      </c>
      <c r="Y37" s="1">
        <v>0</v>
      </c>
      <c r="Z37" s="89">
        <v>0</v>
      </c>
      <c r="AA37" s="1" cm="1">
        <f t="array" ref="AA37">_xlfn.IFS(O37='Price Data'!$F$3,'Price Data'!$G$3,O37='Price Data'!$F$4,'Price Data'!$G$4,O37='Price Data'!$F$5,'Price Data'!$G$5,O37='Price Data'!$F$6,'Price Data'!$G$6,O37='Price Data'!$F$7,'Price Data'!$G$7,TRUE,"")</f>
        <v>4.4586315789473705</v>
      </c>
      <c r="AB37" s="1" t="str" cm="1">
        <f t="array" ref="AB37">_xlfn.IFS(Q37='Price Data'!$F$3,'Price Data'!$G$3,Q37='Price Data'!$F$4,'Price Data'!$G$4,Q37='Price Data'!$F$5,'Price Data'!$G$5,Q37='Price Data'!$F$6,'Price Data'!$G$6,Q37='Price Data'!$F$7,'Price Data'!$G$7,TRUE,"")</f>
        <v/>
      </c>
      <c r="AC37" s="1" t="str" cm="1">
        <f t="array" ref="AC37">_xlfn.IFS(S37='Price Data'!$F$3,'Price Data'!$G$3,S37='Price Data'!$F$4,'Price Data'!$G$4,S37='Price Data'!$F$5,'Price Data'!$G$5,S37='Price Data'!$F$6,'Price Data'!$G$6,S37='Price Data'!$F$7,'Price Data'!$G$7,TRUE,"")</f>
        <v/>
      </c>
      <c r="AD37" s="1" t="str" cm="1">
        <f t="array" ref="AD37">_xlfn.IFS(U37='Price Data'!$F$3,'Price Data'!$G$3,U37='Price Data'!$F$4,'Price Data'!$G$4,U37='Price Data'!$F$5,'Price Data'!$G$5,U37='Price Data'!$F$6,'Price Data'!$G$6,U37='Price Data'!$F$7,'Price Data'!$G$7,TRUE,"")</f>
        <v/>
      </c>
      <c r="AG37" s="95">
        <v>2</v>
      </c>
      <c r="AH37" s="14">
        <v>2</v>
      </c>
      <c r="AI37" s="1">
        <f t="shared" si="6"/>
        <v>6</v>
      </c>
      <c r="AJ37" s="18">
        <f t="shared" ref="AJ37:AJ91" si="8">AJ36</f>
        <v>32</v>
      </c>
      <c r="AK37" s="93">
        <f t="shared" si="5"/>
        <v>0.1875</v>
      </c>
      <c r="AL37" s="1"/>
    </row>
    <row r="38" spans="1:38" x14ac:dyDescent="0.25">
      <c r="A38" s="88">
        <v>1</v>
      </c>
      <c r="B38" s="1">
        <v>28</v>
      </c>
      <c r="C38" s="1">
        <v>126.17000000000002</v>
      </c>
      <c r="D38" s="1">
        <v>2</v>
      </c>
      <c r="E38" s="1">
        <v>0</v>
      </c>
      <c r="F38" s="1">
        <v>0</v>
      </c>
      <c r="G38" s="1">
        <f t="shared" si="2"/>
        <v>0</v>
      </c>
      <c r="H38" s="1" t="s">
        <v>108</v>
      </c>
      <c r="I38" s="1">
        <f t="shared" si="0"/>
        <v>0</v>
      </c>
      <c r="J38" s="1">
        <f t="shared" si="4"/>
        <v>0</v>
      </c>
      <c r="O38" s="1" t="s">
        <v>109</v>
      </c>
      <c r="P38" s="1">
        <v>0.83</v>
      </c>
      <c r="Q38" s="1" t="s">
        <v>110</v>
      </c>
      <c r="R38" s="1">
        <v>0.98</v>
      </c>
      <c r="S38" s="1" t="s">
        <v>112</v>
      </c>
      <c r="T38" s="1">
        <v>0</v>
      </c>
      <c r="U38" s="1" t="s">
        <v>112</v>
      </c>
      <c r="V38" s="1">
        <v>0</v>
      </c>
      <c r="W38" s="1">
        <v>1.49</v>
      </c>
      <c r="X38" s="1">
        <v>0</v>
      </c>
      <c r="Y38" s="1">
        <v>0</v>
      </c>
      <c r="Z38" s="89">
        <v>0</v>
      </c>
      <c r="AA38" s="1" cm="1">
        <f t="array" ref="AA38">_xlfn.IFS(O38='Price Data'!$F$3,'Price Data'!$G$3,O38='Price Data'!$F$4,'Price Data'!$G$4,O38='Price Data'!$F$5,'Price Data'!$G$5,O38='Price Data'!$F$6,'Price Data'!$G$6,O38='Price Data'!$F$7,'Price Data'!$G$7,TRUE,"")</f>
        <v>4.4586315789473705</v>
      </c>
      <c r="AB38" s="1" cm="1">
        <f t="array" ref="AB38">_xlfn.IFS(Q38='Price Data'!$F$3,'Price Data'!$G$3,Q38='Price Data'!$F$4,'Price Data'!$G$4,Q38='Price Data'!$F$5,'Price Data'!$G$5,Q38='Price Data'!$F$6,'Price Data'!$G$6,Q38='Price Data'!$F$7,'Price Data'!$G$7,TRUE,"")</f>
        <v>2.6763636363636367</v>
      </c>
      <c r="AC38" s="1" t="str" cm="1">
        <f t="array" ref="AC38">_xlfn.IFS(S38='Price Data'!$F$3,'Price Data'!$G$3,S38='Price Data'!$F$4,'Price Data'!$G$4,S38='Price Data'!$F$5,'Price Data'!$G$5,S38='Price Data'!$F$6,'Price Data'!$G$6,S38='Price Data'!$F$7,'Price Data'!$G$7,TRUE,"")</f>
        <v/>
      </c>
      <c r="AD38" s="1" t="str" cm="1">
        <f t="array" ref="AD38">_xlfn.IFS(U38='Price Data'!$F$3,'Price Data'!$G$3,U38='Price Data'!$F$4,'Price Data'!$G$4,U38='Price Data'!$F$5,'Price Data'!$G$5,U38='Price Data'!$F$6,'Price Data'!$G$6,U38='Price Data'!$F$7,'Price Data'!$G$7,TRUE,"")</f>
        <v/>
      </c>
      <c r="AG38" s="95">
        <v>2</v>
      </c>
      <c r="AH38" s="14">
        <v>3</v>
      </c>
      <c r="AI38" s="1">
        <f t="shared" si="6"/>
        <v>6</v>
      </c>
      <c r="AJ38" s="18">
        <f t="shared" si="8"/>
        <v>32</v>
      </c>
      <c r="AK38" s="93">
        <f t="shared" si="5"/>
        <v>0.1875</v>
      </c>
      <c r="AL38" s="1"/>
    </row>
    <row r="39" spans="1:38" x14ac:dyDescent="0.25">
      <c r="A39" s="88">
        <v>1</v>
      </c>
      <c r="B39" s="1">
        <v>29</v>
      </c>
      <c r="C39" s="1">
        <v>129.58000000000001</v>
      </c>
      <c r="D39" s="1">
        <v>3</v>
      </c>
      <c r="E39" s="1">
        <v>0</v>
      </c>
      <c r="F39" s="1">
        <v>0</v>
      </c>
      <c r="G39" s="1">
        <f t="shared" si="2"/>
        <v>0</v>
      </c>
      <c r="H39" s="1" t="s">
        <v>108</v>
      </c>
      <c r="I39" s="1">
        <f t="shared" si="0"/>
        <v>0</v>
      </c>
      <c r="J39" s="1">
        <f t="shared" si="4"/>
        <v>0</v>
      </c>
      <c r="O39" s="1" t="s">
        <v>109</v>
      </c>
      <c r="P39" s="1">
        <v>0.71</v>
      </c>
      <c r="Q39" s="1" t="s">
        <v>109</v>
      </c>
      <c r="R39" s="1">
        <v>0.73</v>
      </c>
      <c r="S39" s="1" t="s">
        <v>110</v>
      </c>
      <c r="T39" s="1">
        <v>0.8</v>
      </c>
      <c r="U39" s="1" t="s">
        <v>112</v>
      </c>
      <c r="V39" s="1">
        <v>0</v>
      </c>
      <c r="W39" s="1">
        <v>0.82</v>
      </c>
      <c r="X39" s="1">
        <v>1.42</v>
      </c>
      <c r="Y39" s="1">
        <v>0</v>
      </c>
      <c r="Z39" s="89">
        <v>0</v>
      </c>
      <c r="AA39" s="1" cm="1">
        <f t="array" ref="AA39">_xlfn.IFS(O39='Price Data'!$F$3,'Price Data'!$G$3,O39='Price Data'!$F$4,'Price Data'!$G$4,O39='Price Data'!$F$5,'Price Data'!$G$5,O39='Price Data'!$F$6,'Price Data'!$G$6,O39='Price Data'!$F$7,'Price Data'!$G$7,TRUE,"")</f>
        <v>4.4586315789473705</v>
      </c>
      <c r="AB39" s="1" cm="1">
        <f t="array" ref="AB39">_xlfn.IFS(Q39='Price Data'!$F$3,'Price Data'!$G$3,Q39='Price Data'!$F$4,'Price Data'!$G$4,Q39='Price Data'!$F$5,'Price Data'!$G$5,Q39='Price Data'!$F$6,'Price Data'!$G$6,Q39='Price Data'!$F$7,'Price Data'!$G$7,TRUE,"")</f>
        <v>4.4586315789473705</v>
      </c>
      <c r="AC39" s="1" cm="1">
        <f t="array" ref="AC39">_xlfn.IFS(S39='Price Data'!$F$3,'Price Data'!$G$3,S39='Price Data'!$F$4,'Price Data'!$G$4,S39='Price Data'!$F$5,'Price Data'!$G$5,S39='Price Data'!$F$6,'Price Data'!$G$6,S39='Price Data'!$F$7,'Price Data'!$G$7,TRUE,"")</f>
        <v>2.6763636363636367</v>
      </c>
      <c r="AD39" s="1" t="str" cm="1">
        <f t="array" ref="AD39">_xlfn.IFS(U39='Price Data'!$F$3,'Price Data'!$G$3,U39='Price Data'!$F$4,'Price Data'!$G$4,U39='Price Data'!$F$5,'Price Data'!$G$5,U39='Price Data'!$F$6,'Price Data'!$G$6,U39='Price Data'!$F$7,'Price Data'!$G$7,TRUE,"")</f>
        <v/>
      </c>
      <c r="AG39" s="95">
        <v>2</v>
      </c>
      <c r="AH39" s="14">
        <v>4</v>
      </c>
      <c r="AI39" s="1">
        <f t="shared" si="6"/>
        <v>3</v>
      </c>
      <c r="AJ39" s="18">
        <f t="shared" si="8"/>
        <v>32</v>
      </c>
      <c r="AK39" s="93">
        <f t="shared" si="5"/>
        <v>9.375E-2</v>
      </c>
      <c r="AL39" s="1"/>
    </row>
    <row r="40" spans="1:38" x14ac:dyDescent="0.25">
      <c r="A40" s="88">
        <v>1</v>
      </c>
      <c r="B40" s="1">
        <v>30</v>
      </c>
      <c r="C40" s="1">
        <v>136.84</v>
      </c>
      <c r="D40" s="1">
        <v>3</v>
      </c>
      <c r="E40" s="1">
        <v>0</v>
      </c>
      <c r="F40" s="1">
        <v>0</v>
      </c>
      <c r="G40" s="1">
        <f t="shared" si="2"/>
        <v>0</v>
      </c>
      <c r="H40" s="1" t="s">
        <v>108</v>
      </c>
      <c r="I40" s="1">
        <f t="shared" si="0"/>
        <v>0</v>
      </c>
      <c r="J40" s="1">
        <f t="shared" si="4"/>
        <v>0</v>
      </c>
      <c r="O40" s="1" t="s">
        <v>109</v>
      </c>
      <c r="P40" s="1">
        <v>0.75</v>
      </c>
      <c r="Q40" s="1" t="s">
        <v>111</v>
      </c>
      <c r="R40" s="1">
        <v>2.35</v>
      </c>
      <c r="S40" s="1" t="s">
        <v>113</v>
      </c>
      <c r="T40" s="1">
        <v>2.44</v>
      </c>
      <c r="U40" s="1" t="s">
        <v>112</v>
      </c>
      <c r="V40" s="1">
        <v>0</v>
      </c>
      <c r="W40" s="1">
        <v>0.86</v>
      </c>
      <c r="X40" s="1">
        <v>0</v>
      </c>
      <c r="Y40" s="1">
        <v>0.91</v>
      </c>
      <c r="Z40" s="89">
        <v>0</v>
      </c>
      <c r="AA40" s="1" cm="1">
        <f t="array" ref="AA40">_xlfn.IFS(O40='Price Data'!$F$3,'Price Data'!$G$3,O40='Price Data'!$F$4,'Price Data'!$G$4,O40='Price Data'!$F$5,'Price Data'!$G$5,O40='Price Data'!$F$6,'Price Data'!$G$6,O40='Price Data'!$F$7,'Price Data'!$G$7,TRUE,"")</f>
        <v>4.4586315789473705</v>
      </c>
      <c r="AB40" s="1" cm="1">
        <f t="array" ref="AB40">_xlfn.IFS(Q40='Price Data'!$F$3,'Price Data'!$G$3,Q40='Price Data'!$F$4,'Price Data'!$G$4,Q40='Price Data'!$F$5,'Price Data'!$G$5,Q40='Price Data'!$F$6,'Price Data'!$G$6,Q40='Price Data'!$F$7,'Price Data'!$G$7,TRUE,"")</f>
        <v>8.710979020979023</v>
      </c>
      <c r="AC40" s="1" cm="1">
        <f t="array" ref="AC40">_xlfn.IFS(S40='Price Data'!$F$3,'Price Data'!$G$3,S40='Price Data'!$F$4,'Price Data'!$G$4,S40='Price Data'!$F$5,'Price Data'!$G$5,S40='Price Data'!$F$6,'Price Data'!$G$6,S40='Price Data'!$F$7,'Price Data'!$G$7,TRUE,"")</f>
        <v>10.493246963562758</v>
      </c>
      <c r="AD40" s="1" t="str" cm="1">
        <f t="array" ref="AD40">_xlfn.IFS(U40='Price Data'!$F$3,'Price Data'!$G$3,U40='Price Data'!$F$4,'Price Data'!$G$4,U40='Price Data'!$F$5,'Price Data'!$G$5,U40='Price Data'!$F$6,'Price Data'!$G$6,U40='Price Data'!$F$7,'Price Data'!$G$7,TRUE,"")</f>
        <v/>
      </c>
      <c r="AG40" s="95">
        <v>3</v>
      </c>
      <c r="AH40" s="14">
        <v>1</v>
      </c>
      <c r="AI40" s="1">
        <f t="shared" si="6"/>
        <v>7</v>
      </c>
      <c r="AJ40" s="18">
        <f>SUM(AI40:AI43)</f>
        <v>41</v>
      </c>
      <c r="AK40" s="93">
        <f t="shared" si="5"/>
        <v>0.17073170731707318</v>
      </c>
      <c r="AL40" s="1"/>
    </row>
    <row r="41" spans="1:38" x14ac:dyDescent="0.25">
      <c r="A41" s="88">
        <v>1</v>
      </c>
      <c r="B41" s="1">
        <v>31</v>
      </c>
      <c r="C41" s="1">
        <v>139.85</v>
      </c>
      <c r="D41" s="1">
        <v>3</v>
      </c>
      <c r="E41" s="1">
        <v>2</v>
      </c>
      <c r="F41" s="1">
        <v>0</v>
      </c>
      <c r="G41" s="1">
        <f t="shared" si="2"/>
        <v>2</v>
      </c>
      <c r="H41" s="1" t="s">
        <v>108</v>
      </c>
      <c r="I41" s="1">
        <f t="shared" si="0"/>
        <v>0</v>
      </c>
      <c r="J41" s="1">
        <f t="shared" si="4"/>
        <v>0</v>
      </c>
      <c r="O41" s="1" t="s">
        <v>109</v>
      </c>
      <c r="P41" s="1">
        <v>0.97</v>
      </c>
      <c r="Q41" s="1" t="s">
        <v>113</v>
      </c>
      <c r="R41" s="1">
        <v>0.85</v>
      </c>
      <c r="S41" s="1" t="s">
        <v>110</v>
      </c>
      <c r="T41" s="1">
        <v>0.84</v>
      </c>
      <c r="U41" s="1" t="s">
        <v>112</v>
      </c>
      <c r="V41" s="1">
        <v>0</v>
      </c>
      <c r="W41" s="1">
        <v>1.37</v>
      </c>
      <c r="X41" s="1">
        <v>0.78</v>
      </c>
      <c r="Y41" s="1">
        <v>0</v>
      </c>
      <c r="Z41" s="89">
        <v>0</v>
      </c>
      <c r="AA41" s="1" cm="1">
        <f t="array" ref="AA41">_xlfn.IFS(O41='Price Data'!$F$3,'Price Data'!$G$3,O41='Price Data'!$F$4,'Price Data'!$G$4,O41='Price Data'!$F$5,'Price Data'!$G$5,O41='Price Data'!$F$6,'Price Data'!$G$6,O41='Price Data'!$F$7,'Price Data'!$G$7,TRUE,"")</f>
        <v>4.4586315789473705</v>
      </c>
      <c r="AB41" s="1" cm="1">
        <f t="array" ref="AB41">_xlfn.IFS(Q41='Price Data'!$F$3,'Price Data'!$G$3,Q41='Price Data'!$F$4,'Price Data'!$G$4,Q41='Price Data'!$F$5,'Price Data'!$G$5,Q41='Price Data'!$F$6,'Price Data'!$G$6,Q41='Price Data'!$F$7,'Price Data'!$G$7,TRUE,"")</f>
        <v>10.493246963562758</v>
      </c>
      <c r="AC41" s="1" cm="1">
        <f t="array" ref="AC41">_xlfn.IFS(S41='Price Data'!$F$3,'Price Data'!$G$3,S41='Price Data'!$F$4,'Price Data'!$G$4,S41='Price Data'!$F$5,'Price Data'!$G$5,S41='Price Data'!$F$6,'Price Data'!$G$6,S41='Price Data'!$F$7,'Price Data'!$G$7,TRUE,"")</f>
        <v>2.6763636363636367</v>
      </c>
      <c r="AD41" s="1" t="str" cm="1">
        <f t="array" ref="AD41">_xlfn.IFS(U41='Price Data'!$F$3,'Price Data'!$G$3,U41='Price Data'!$F$4,'Price Data'!$G$4,U41='Price Data'!$F$5,'Price Data'!$G$5,U41='Price Data'!$F$6,'Price Data'!$G$6,U41='Price Data'!$F$7,'Price Data'!$G$7,TRUE,"")</f>
        <v/>
      </c>
      <c r="AG41" s="95">
        <v>3</v>
      </c>
      <c r="AH41" s="14">
        <v>2</v>
      </c>
      <c r="AI41" s="1">
        <f t="shared" si="6"/>
        <v>17</v>
      </c>
      <c r="AJ41" s="18">
        <f t="shared" ref="AJ41" si="9">AJ40</f>
        <v>41</v>
      </c>
      <c r="AK41" s="93">
        <f t="shared" si="5"/>
        <v>0.41463414634146339</v>
      </c>
      <c r="AL41" s="1"/>
    </row>
    <row r="42" spans="1:38" x14ac:dyDescent="0.25">
      <c r="A42" s="88">
        <v>1</v>
      </c>
      <c r="B42" s="1">
        <v>32</v>
      </c>
      <c r="C42" s="1">
        <v>144.88999999999999</v>
      </c>
      <c r="D42" s="1">
        <v>1</v>
      </c>
      <c r="E42" s="1">
        <v>1</v>
      </c>
      <c r="F42" s="1">
        <v>1</v>
      </c>
      <c r="G42" s="1">
        <f t="shared" si="2"/>
        <v>2</v>
      </c>
      <c r="H42" s="1" t="s">
        <v>108</v>
      </c>
      <c r="I42" s="1">
        <f t="shared" si="0"/>
        <v>0</v>
      </c>
      <c r="J42" s="1">
        <f t="shared" si="4"/>
        <v>0</v>
      </c>
      <c r="K42" s="1">
        <f>SUM(I11:I43)</f>
        <v>2</v>
      </c>
      <c r="L42" s="1">
        <f>_xlfn.STDEV.S(E11:E43)</f>
        <v>1.8329889483705255</v>
      </c>
      <c r="M42" s="1">
        <f>_xlfn.STDEV.S(F11:F43)</f>
        <v>0.54006172486732174</v>
      </c>
      <c r="O42" s="1" t="s">
        <v>114</v>
      </c>
      <c r="P42" s="1">
        <v>2.4300000000000002</v>
      </c>
      <c r="Q42" s="1" t="s">
        <v>112</v>
      </c>
      <c r="R42" s="1">
        <v>0</v>
      </c>
      <c r="S42" s="1" t="s">
        <v>112</v>
      </c>
      <c r="T42" s="1">
        <v>0</v>
      </c>
      <c r="U42" s="1" t="s">
        <v>112</v>
      </c>
      <c r="V42" s="1">
        <v>0</v>
      </c>
      <c r="W42" s="1">
        <v>0</v>
      </c>
      <c r="X42" s="1">
        <v>0</v>
      </c>
      <c r="Y42" s="1">
        <v>0</v>
      </c>
      <c r="Z42" s="89">
        <v>0</v>
      </c>
      <c r="AA42" s="1" cm="1">
        <f t="array" ref="AA42">_xlfn.IFS(O42='Price Data'!$F$3,'Price Data'!$G$3,O42='Price Data'!$F$4,'Price Data'!$G$4,O42='Price Data'!$F$5,'Price Data'!$G$5,O42='Price Data'!$F$6,'Price Data'!$G$6,O42='Price Data'!$F$7,'Price Data'!$G$7,TRUE,"")</f>
        <v>6.0346153846153863</v>
      </c>
      <c r="AB42" s="1" t="str" cm="1">
        <f t="array" ref="AB42">_xlfn.IFS(Q42='Price Data'!$F$3,'Price Data'!$G$3,Q42='Price Data'!$F$4,'Price Data'!$G$4,Q42='Price Data'!$F$5,'Price Data'!$G$5,Q42='Price Data'!$F$6,'Price Data'!$G$6,Q42='Price Data'!$F$7,'Price Data'!$G$7,TRUE,"")</f>
        <v/>
      </c>
      <c r="AC42" s="1" t="str" cm="1">
        <f t="array" ref="AC42">_xlfn.IFS(S42='Price Data'!$F$3,'Price Data'!$G$3,S42='Price Data'!$F$4,'Price Data'!$G$4,S42='Price Data'!$F$5,'Price Data'!$G$5,S42='Price Data'!$F$6,'Price Data'!$G$6,S42='Price Data'!$F$7,'Price Data'!$G$7,TRUE,"")</f>
        <v/>
      </c>
      <c r="AD42" s="1" t="str" cm="1">
        <f t="array" ref="AD42">_xlfn.IFS(U42='Price Data'!$F$3,'Price Data'!$G$3,U42='Price Data'!$F$4,'Price Data'!$G$4,U42='Price Data'!$F$5,'Price Data'!$G$5,U42='Price Data'!$F$6,'Price Data'!$G$6,U42='Price Data'!$F$7,'Price Data'!$G$7,TRUE,"")</f>
        <v/>
      </c>
      <c r="AG42" s="95">
        <v>3</v>
      </c>
      <c r="AH42" s="14">
        <v>3</v>
      </c>
      <c r="AI42" s="1">
        <f t="shared" si="6"/>
        <v>13</v>
      </c>
      <c r="AJ42" s="18">
        <f t="shared" si="8"/>
        <v>41</v>
      </c>
      <c r="AK42" s="93">
        <f t="shared" si="5"/>
        <v>0.31707317073170732</v>
      </c>
      <c r="AL42" s="1"/>
    </row>
    <row r="43" spans="1:38" s="125" customFormat="1" x14ac:dyDescent="0.25">
      <c r="A43" s="124">
        <v>1</v>
      </c>
      <c r="B43" s="125">
        <v>33</v>
      </c>
      <c r="C43" s="125">
        <v>147.42999999999998</v>
      </c>
      <c r="D43" s="125">
        <v>2</v>
      </c>
      <c r="E43" s="125">
        <v>1</v>
      </c>
      <c r="F43" s="125">
        <v>0</v>
      </c>
      <c r="G43" s="1">
        <f t="shared" si="2"/>
        <v>1</v>
      </c>
      <c r="H43" s="125" t="s">
        <v>108</v>
      </c>
      <c r="I43" s="125">
        <f t="shared" si="0"/>
        <v>0</v>
      </c>
      <c r="J43" s="125">
        <f t="shared" si="4"/>
        <v>0</v>
      </c>
      <c r="K43" s="125">
        <f>_xlfn.STDEV.S(J11:J43)</f>
        <v>0.38435305739290371</v>
      </c>
      <c r="L43" s="125">
        <f>MAX(E11:E43)</f>
        <v>6</v>
      </c>
      <c r="M43" s="125">
        <f>MAX(F11:F43)</f>
        <v>2</v>
      </c>
      <c r="O43" s="125" t="s">
        <v>113</v>
      </c>
      <c r="P43" s="125">
        <v>1.21</v>
      </c>
      <c r="Q43" s="125" t="s">
        <v>111</v>
      </c>
      <c r="R43" s="125">
        <v>1.41</v>
      </c>
      <c r="S43" s="125" t="s">
        <v>112</v>
      </c>
      <c r="T43" s="125">
        <v>0</v>
      </c>
      <c r="U43" s="125" t="s">
        <v>112</v>
      </c>
      <c r="V43" s="125">
        <v>0</v>
      </c>
      <c r="W43" s="125">
        <v>1.32</v>
      </c>
      <c r="X43" s="125">
        <v>0</v>
      </c>
      <c r="Y43" s="125">
        <v>0</v>
      </c>
      <c r="Z43" s="126">
        <v>0</v>
      </c>
      <c r="AA43" s="1" cm="1">
        <f t="array" ref="AA43">_xlfn.IFS(O43='Price Data'!$F$3,'Price Data'!$G$3,O43='Price Data'!$F$4,'Price Data'!$G$4,O43='Price Data'!$F$5,'Price Data'!$G$5,O43='Price Data'!$F$6,'Price Data'!$G$6,O43='Price Data'!$F$7,'Price Data'!$G$7,TRUE,"")</f>
        <v>10.493246963562758</v>
      </c>
      <c r="AB43" s="1" cm="1">
        <f t="array" ref="AB43">_xlfn.IFS(Q43='Price Data'!$F$3,'Price Data'!$G$3,Q43='Price Data'!$F$4,'Price Data'!$G$4,Q43='Price Data'!$F$5,'Price Data'!$G$5,Q43='Price Data'!$F$6,'Price Data'!$G$6,Q43='Price Data'!$F$7,'Price Data'!$G$7,TRUE,"")</f>
        <v>8.710979020979023</v>
      </c>
      <c r="AC43" s="1" t="str" cm="1">
        <f t="array" ref="AC43">_xlfn.IFS(S43='Price Data'!$F$3,'Price Data'!$G$3,S43='Price Data'!$F$4,'Price Data'!$G$4,S43='Price Data'!$F$5,'Price Data'!$G$5,S43='Price Data'!$F$6,'Price Data'!$G$6,S43='Price Data'!$F$7,'Price Data'!$G$7,TRUE,"")</f>
        <v/>
      </c>
      <c r="AD43" s="1" t="str" cm="1">
        <f t="array" ref="AD43">_xlfn.IFS(U43='Price Data'!$F$3,'Price Data'!$G$3,U43='Price Data'!$F$4,'Price Data'!$G$4,U43='Price Data'!$F$5,'Price Data'!$G$5,U43='Price Data'!$F$6,'Price Data'!$G$6,U43='Price Data'!$F$7,'Price Data'!$G$7,TRUE,"")</f>
        <v/>
      </c>
      <c r="AG43" s="127">
        <v>3</v>
      </c>
      <c r="AH43" s="128">
        <v>4</v>
      </c>
      <c r="AI43" s="125">
        <f t="shared" si="6"/>
        <v>4</v>
      </c>
      <c r="AJ43" s="129">
        <f t="shared" si="8"/>
        <v>41</v>
      </c>
      <c r="AK43" s="130">
        <f t="shared" si="5"/>
        <v>9.7560975609756101E-2</v>
      </c>
    </row>
    <row r="44" spans="1:38" x14ac:dyDescent="0.25">
      <c r="A44" s="88">
        <v>2</v>
      </c>
      <c r="B44" s="1">
        <v>1</v>
      </c>
      <c r="C44" s="1">
        <v>0</v>
      </c>
      <c r="D44" s="1">
        <v>1</v>
      </c>
      <c r="E44" s="1">
        <v>0</v>
      </c>
      <c r="F44" s="1">
        <v>0</v>
      </c>
      <c r="G44" s="1">
        <f t="shared" si="2"/>
        <v>0</v>
      </c>
      <c r="H44" s="1" t="s">
        <v>108</v>
      </c>
      <c r="I44" s="1">
        <f t="shared" si="0"/>
        <v>0</v>
      </c>
      <c r="J44" s="1">
        <f t="shared" si="4"/>
        <v>0</v>
      </c>
      <c r="O44" s="1" t="s">
        <v>110</v>
      </c>
      <c r="P44" s="1">
        <v>0.99</v>
      </c>
      <c r="Q44" s="1" t="s">
        <v>112</v>
      </c>
      <c r="R44" s="1">
        <v>0</v>
      </c>
      <c r="S44" s="1" t="s">
        <v>112</v>
      </c>
      <c r="T44" s="1">
        <v>0</v>
      </c>
      <c r="U44" s="1" t="s">
        <v>112</v>
      </c>
      <c r="V44" s="1">
        <v>0</v>
      </c>
      <c r="W44" s="1">
        <v>0</v>
      </c>
      <c r="X44" s="1">
        <v>0</v>
      </c>
      <c r="Y44" s="1">
        <v>0</v>
      </c>
      <c r="Z44" s="89">
        <v>0</v>
      </c>
      <c r="AA44" s="1" cm="1">
        <f t="array" ref="AA44">_xlfn.IFS(O44='Price Data'!$F$3,'Price Data'!$G$3,O44='Price Data'!$F$4,'Price Data'!$G$4,O44='Price Data'!$F$5,'Price Data'!$G$5,O44='Price Data'!$F$6,'Price Data'!$G$6,O44='Price Data'!$F$7,'Price Data'!$G$7,TRUE,"")</f>
        <v>2.6763636363636367</v>
      </c>
      <c r="AB44" s="1" t="str" cm="1">
        <f t="array" ref="AB44">_xlfn.IFS(Q44='Price Data'!$F$3,'Price Data'!$G$3,Q44='Price Data'!$F$4,'Price Data'!$G$4,Q44='Price Data'!$F$5,'Price Data'!$G$5,Q44='Price Data'!$F$6,'Price Data'!$G$6,Q44='Price Data'!$F$7,'Price Data'!$G$7,TRUE,"")</f>
        <v/>
      </c>
      <c r="AC44" s="1" t="str" cm="1">
        <f t="array" ref="AC44">_xlfn.IFS(S44='Price Data'!$F$3,'Price Data'!$G$3,S44='Price Data'!$F$4,'Price Data'!$G$4,S44='Price Data'!$F$5,'Price Data'!$G$5,S44='Price Data'!$F$6,'Price Data'!$G$6,S44='Price Data'!$F$7,'Price Data'!$G$7,TRUE,"")</f>
        <v/>
      </c>
      <c r="AD44" s="1" t="str" cm="1">
        <f t="array" ref="AD44">_xlfn.IFS(U44='Price Data'!$F$3,'Price Data'!$G$3,U44='Price Data'!$F$4,'Price Data'!$G$4,U44='Price Data'!$F$5,'Price Data'!$G$5,U44='Price Data'!$F$6,'Price Data'!$G$6,U44='Price Data'!$F$7,'Price Data'!$G$7,TRUE,"")</f>
        <v/>
      </c>
      <c r="AG44" s="95">
        <v>4</v>
      </c>
      <c r="AH44" s="14">
        <v>1</v>
      </c>
      <c r="AI44" s="1">
        <f t="shared" si="6"/>
        <v>6</v>
      </c>
      <c r="AJ44" s="18">
        <f>SUM(AI44:AI47)</f>
        <v>29</v>
      </c>
      <c r="AK44" s="93">
        <f t="shared" si="5"/>
        <v>0.20689655172413793</v>
      </c>
      <c r="AL44" s="1"/>
    </row>
    <row r="45" spans="1:38" x14ac:dyDescent="0.25">
      <c r="A45" s="88">
        <v>2</v>
      </c>
      <c r="B45" s="1">
        <v>2</v>
      </c>
      <c r="C45" s="1">
        <v>0.65</v>
      </c>
      <c r="D45" s="1">
        <v>1</v>
      </c>
      <c r="E45" s="1">
        <v>1</v>
      </c>
      <c r="F45" s="1">
        <v>0</v>
      </c>
      <c r="G45" s="1">
        <f t="shared" si="2"/>
        <v>1</v>
      </c>
      <c r="H45" s="1" t="s">
        <v>108</v>
      </c>
      <c r="I45" s="1">
        <f t="shared" si="0"/>
        <v>0</v>
      </c>
      <c r="J45" s="1">
        <f t="shared" si="4"/>
        <v>0</v>
      </c>
      <c r="O45" s="1" t="s">
        <v>110</v>
      </c>
      <c r="P45" s="1">
        <v>0.78</v>
      </c>
      <c r="Q45" s="1" t="s">
        <v>112</v>
      </c>
      <c r="R45" s="1">
        <v>0</v>
      </c>
      <c r="S45" s="1" t="s">
        <v>112</v>
      </c>
      <c r="T45" s="1">
        <v>0</v>
      </c>
      <c r="U45" s="1" t="s">
        <v>112</v>
      </c>
      <c r="V45" s="1">
        <v>0</v>
      </c>
      <c r="W45" s="1">
        <v>0</v>
      </c>
      <c r="X45" s="1">
        <v>0</v>
      </c>
      <c r="Y45" s="1">
        <v>0</v>
      </c>
      <c r="Z45" s="89">
        <v>0</v>
      </c>
      <c r="AA45" s="1" cm="1">
        <f t="array" ref="AA45">_xlfn.IFS(O45='Price Data'!$F$3,'Price Data'!$G$3,O45='Price Data'!$F$4,'Price Data'!$G$4,O45='Price Data'!$F$5,'Price Data'!$G$5,O45='Price Data'!$F$6,'Price Data'!$G$6,O45='Price Data'!$F$7,'Price Data'!$G$7,TRUE,"")</f>
        <v>2.6763636363636367</v>
      </c>
      <c r="AB45" s="1" t="str" cm="1">
        <f t="array" ref="AB45">_xlfn.IFS(Q45='Price Data'!$F$3,'Price Data'!$G$3,Q45='Price Data'!$F$4,'Price Data'!$G$4,Q45='Price Data'!$F$5,'Price Data'!$G$5,Q45='Price Data'!$F$6,'Price Data'!$G$6,Q45='Price Data'!$F$7,'Price Data'!$G$7,TRUE,"")</f>
        <v/>
      </c>
      <c r="AC45" s="1" t="str" cm="1">
        <f t="array" ref="AC45">_xlfn.IFS(S45='Price Data'!$F$3,'Price Data'!$G$3,S45='Price Data'!$F$4,'Price Data'!$G$4,S45='Price Data'!$F$5,'Price Data'!$G$5,S45='Price Data'!$F$6,'Price Data'!$G$6,S45='Price Data'!$F$7,'Price Data'!$G$7,TRUE,"")</f>
        <v/>
      </c>
      <c r="AD45" s="1" t="str" cm="1">
        <f t="array" ref="AD45">_xlfn.IFS(U45='Price Data'!$F$3,'Price Data'!$G$3,U45='Price Data'!$F$4,'Price Data'!$G$4,U45='Price Data'!$F$5,'Price Data'!$G$5,U45='Price Data'!$F$6,'Price Data'!$G$6,U45='Price Data'!$F$7,'Price Data'!$G$7,TRUE,"")</f>
        <v/>
      </c>
      <c r="AG45" s="95">
        <v>4</v>
      </c>
      <c r="AH45" s="14">
        <v>2</v>
      </c>
      <c r="AI45" s="1">
        <f t="shared" si="6"/>
        <v>15</v>
      </c>
      <c r="AJ45" s="18">
        <f t="shared" ref="AJ45" si="10">AJ44</f>
        <v>29</v>
      </c>
      <c r="AK45" s="93">
        <f t="shared" si="5"/>
        <v>0.51724137931034486</v>
      </c>
      <c r="AL45" s="1"/>
    </row>
    <row r="46" spans="1:38" x14ac:dyDescent="0.25">
      <c r="A46" s="88">
        <v>2</v>
      </c>
      <c r="B46" s="1">
        <v>3</v>
      </c>
      <c r="C46" s="1">
        <v>5.86</v>
      </c>
      <c r="D46" s="1">
        <v>3</v>
      </c>
      <c r="E46" s="1">
        <v>0</v>
      </c>
      <c r="F46" s="1">
        <v>0</v>
      </c>
      <c r="G46" s="1">
        <f t="shared" si="2"/>
        <v>0</v>
      </c>
      <c r="H46" s="1" t="s">
        <v>108</v>
      </c>
      <c r="I46" s="1">
        <f t="shared" si="0"/>
        <v>0</v>
      </c>
      <c r="J46" s="1">
        <f t="shared" si="4"/>
        <v>0</v>
      </c>
      <c r="O46" s="1" t="s">
        <v>111</v>
      </c>
      <c r="P46" s="1">
        <v>2.44</v>
      </c>
      <c r="Q46" s="1" t="s">
        <v>113</v>
      </c>
      <c r="R46" s="1">
        <v>1.27</v>
      </c>
      <c r="S46" s="1" t="s">
        <v>114</v>
      </c>
      <c r="T46" s="1">
        <v>1.28</v>
      </c>
      <c r="U46" s="1" t="s">
        <v>112</v>
      </c>
      <c r="V46" s="1">
        <v>0</v>
      </c>
      <c r="W46" s="1">
        <v>0</v>
      </c>
      <c r="X46" s="1">
        <v>0.8</v>
      </c>
      <c r="Y46" s="1">
        <v>0</v>
      </c>
      <c r="Z46" s="89">
        <v>0</v>
      </c>
      <c r="AA46" s="1" cm="1">
        <f t="array" ref="AA46">_xlfn.IFS(O46='Price Data'!$F$3,'Price Data'!$G$3,O46='Price Data'!$F$4,'Price Data'!$G$4,O46='Price Data'!$F$5,'Price Data'!$G$5,O46='Price Data'!$F$6,'Price Data'!$G$6,O46='Price Data'!$F$7,'Price Data'!$G$7,TRUE,"")</f>
        <v>8.710979020979023</v>
      </c>
      <c r="AB46" s="1" cm="1">
        <f t="array" ref="AB46">_xlfn.IFS(Q46='Price Data'!$F$3,'Price Data'!$G$3,Q46='Price Data'!$F$4,'Price Data'!$G$4,Q46='Price Data'!$F$5,'Price Data'!$G$5,Q46='Price Data'!$F$6,'Price Data'!$G$6,Q46='Price Data'!$F$7,'Price Data'!$G$7,TRUE,"")</f>
        <v>10.493246963562758</v>
      </c>
      <c r="AC46" s="1" cm="1">
        <f t="array" ref="AC46">_xlfn.IFS(S46='Price Data'!$F$3,'Price Data'!$G$3,S46='Price Data'!$F$4,'Price Data'!$G$4,S46='Price Data'!$F$5,'Price Data'!$G$5,S46='Price Data'!$F$6,'Price Data'!$G$6,S46='Price Data'!$F$7,'Price Data'!$G$7,TRUE,"")</f>
        <v>6.0346153846153863</v>
      </c>
      <c r="AD46" s="1" t="str" cm="1">
        <f t="array" ref="AD46">_xlfn.IFS(U46='Price Data'!$F$3,'Price Data'!$G$3,U46='Price Data'!$F$4,'Price Data'!$G$4,U46='Price Data'!$F$5,'Price Data'!$G$5,U46='Price Data'!$F$6,'Price Data'!$G$6,U46='Price Data'!$F$7,'Price Data'!$G$7,TRUE,"")</f>
        <v/>
      </c>
      <c r="AG46" s="95">
        <v>4</v>
      </c>
      <c r="AH46" s="14">
        <v>3</v>
      </c>
      <c r="AI46" s="1">
        <f t="shared" si="6"/>
        <v>6</v>
      </c>
      <c r="AJ46" s="18">
        <f t="shared" si="8"/>
        <v>29</v>
      </c>
      <c r="AK46" s="93">
        <f t="shared" si="5"/>
        <v>0.20689655172413793</v>
      </c>
      <c r="AL46" s="1"/>
    </row>
    <row r="47" spans="1:38" x14ac:dyDescent="0.25">
      <c r="A47" s="88">
        <v>2</v>
      </c>
      <c r="B47" s="1">
        <v>4</v>
      </c>
      <c r="C47" s="1">
        <v>17.850000000000001</v>
      </c>
      <c r="D47" s="1">
        <v>1</v>
      </c>
      <c r="E47" s="1">
        <v>0</v>
      </c>
      <c r="F47" s="1">
        <v>0</v>
      </c>
      <c r="G47" s="1">
        <f t="shared" si="2"/>
        <v>0</v>
      </c>
      <c r="H47" s="1" t="s">
        <v>108</v>
      </c>
      <c r="I47" s="1">
        <f t="shared" si="0"/>
        <v>0</v>
      </c>
      <c r="J47" s="1">
        <f t="shared" si="4"/>
        <v>0</v>
      </c>
      <c r="O47" s="1" t="s">
        <v>111</v>
      </c>
      <c r="P47" s="1">
        <v>2.1800000000000002</v>
      </c>
      <c r="Q47" s="1" t="s">
        <v>112</v>
      </c>
      <c r="R47" s="1">
        <v>0</v>
      </c>
      <c r="S47" s="1" t="s">
        <v>112</v>
      </c>
      <c r="T47" s="1">
        <v>0</v>
      </c>
      <c r="U47" s="1" t="s">
        <v>112</v>
      </c>
      <c r="V47" s="1">
        <v>0</v>
      </c>
      <c r="W47" s="1">
        <v>0</v>
      </c>
      <c r="X47" s="1">
        <v>0</v>
      </c>
      <c r="Y47" s="1">
        <v>0</v>
      </c>
      <c r="Z47" s="89">
        <v>0</v>
      </c>
      <c r="AA47" s="1" cm="1">
        <f t="array" ref="AA47">_xlfn.IFS(O47='Price Data'!$F$3,'Price Data'!$G$3,O47='Price Data'!$F$4,'Price Data'!$G$4,O47='Price Data'!$F$5,'Price Data'!$G$5,O47='Price Data'!$F$6,'Price Data'!$G$6,O47='Price Data'!$F$7,'Price Data'!$G$7,TRUE,"")</f>
        <v>8.710979020979023</v>
      </c>
      <c r="AB47" s="1" t="str" cm="1">
        <f t="array" ref="AB47">_xlfn.IFS(Q47='Price Data'!$F$3,'Price Data'!$G$3,Q47='Price Data'!$F$4,'Price Data'!$G$4,Q47='Price Data'!$F$5,'Price Data'!$G$5,Q47='Price Data'!$F$6,'Price Data'!$G$6,Q47='Price Data'!$F$7,'Price Data'!$G$7,TRUE,"")</f>
        <v/>
      </c>
      <c r="AC47" s="1" t="str" cm="1">
        <f t="array" ref="AC47">_xlfn.IFS(S47='Price Data'!$F$3,'Price Data'!$G$3,S47='Price Data'!$F$4,'Price Data'!$G$4,S47='Price Data'!$F$5,'Price Data'!$G$5,S47='Price Data'!$F$6,'Price Data'!$G$6,S47='Price Data'!$F$7,'Price Data'!$G$7,TRUE,"")</f>
        <v/>
      </c>
      <c r="AD47" s="1" t="str" cm="1">
        <f t="array" ref="AD47">_xlfn.IFS(U47='Price Data'!$F$3,'Price Data'!$G$3,U47='Price Data'!$F$4,'Price Data'!$G$4,U47='Price Data'!$F$5,'Price Data'!$G$5,U47='Price Data'!$F$6,'Price Data'!$G$6,U47='Price Data'!$F$7,'Price Data'!$G$7,TRUE,"")</f>
        <v/>
      </c>
      <c r="AG47" s="95">
        <v>4</v>
      </c>
      <c r="AH47" s="14">
        <v>4</v>
      </c>
      <c r="AI47" s="1">
        <f t="shared" si="6"/>
        <v>2</v>
      </c>
      <c r="AJ47" s="18">
        <f t="shared" si="8"/>
        <v>29</v>
      </c>
      <c r="AK47" s="93">
        <f t="shared" si="5"/>
        <v>6.8965517241379309E-2</v>
      </c>
      <c r="AL47" s="1"/>
    </row>
    <row r="48" spans="1:38" x14ac:dyDescent="0.25">
      <c r="A48" s="88">
        <v>2</v>
      </c>
      <c r="B48" s="1">
        <v>5</v>
      </c>
      <c r="C48" s="1">
        <v>19.96</v>
      </c>
      <c r="D48" s="1">
        <v>1</v>
      </c>
      <c r="E48" s="1">
        <v>1</v>
      </c>
      <c r="F48" s="1">
        <v>0</v>
      </c>
      <c r="G48" s="1">
        <f t="shared" si="2"/>
        <v>1</v>
      </c>
      <c r="H48" s="1" t="s">
        <v>108</v>
      </c>
      <c r="I48" s="1">
        <f t="shared" si="0"/>
        <v>0</v>
      </c>
      <c r="J48" s="1">
        <f t="shared" si="4"/>
        <v>0</v>
      </c>
      <c r="O48" s="1" t="s">
        <v>109</v>
      </c>
      <c r="P48" s="1">
        <v>0.56999999999999995</v>
      </c>
      <c r="Q48" s="1" t="s">
        <v>112</v>
      </c>
      <c r="R48" s="1">
        <v>0</v>
      </c>
      <c r="S48" s="1" t="s">
        <v>112</v>
      </c>
      <c r="T48" s="1">
        <v>0</v>
      </c>
      <c r="U48" s="1" t="s">
        <v>112</v>
      </c>
      <c r="V48" s="1">
        <v>0</v>
      </c>
      <c r="W48" s="1">
        <v>1.27</v>
      </c>
      <c r="X48" s="1">
        <v>0</v>
      </c>
      <c r="Y48" s="1">
        <v>0</v>
      </c>
      <c r="Z48" s="89">
        <v>0</v>
      </c>
      <c r="AA48" s="1" cm="1">
        <f t="array" ref="AA48">_xlfn.IFS(O48='Price Data'!$F$3,'Price Data'!$G$3,O48='Price Data'!$F$4,'Price Data'!$G$4,O48='Price Data'!$F$5,'Price Data'!$G$5,O48='Price Data'!$F$6,'Price Data'!$G$6,O48='Price Data'!$F$7,'Price Data'!$G$7,TRUE,"")</f>
        <v>4.4586315789473705</v>
      </c>
      <c r="AB48" s="1" t="str" cm="1">
        <f t="array" ref="AB48">_xlfn.IFS(Q48='Price Data'!$F$3,'Price Data'!$G$3,Q48='Price Data'!$F$4,'Price Data'!$G$4,Q48='Price Data'!$F$5,'Price Data'!$G$5,Q48='Price Data'!$F$6,'Price Data'!$G$6,Q48='Price Data'!$F$7,'Price Data'!$G$7,TRUE,"")</f>
        <v/>
      </c>
      <c r="AC48" s="1" t="str" cm="1">
        <f t="array" ref="AC48">_xlfn.IFS(S48='Price Data'!$F$3,'Price Data'!$G$3,S48='Price Data'!$F$4,'Price Data'!$G$4,S48='Price Data'!$F$5,'Price Data'!$G$5,S48='Price Data'!$F$6,'Price Data'!$G$6,S48='Price Data'!$F$7,'Price Data'!$G$7,TRUE,"")</f>
        <v/>
      </c>
      <c r="AD48" s="1" t="str" cm="1">
        <f t="array" ref="AD48">_xlfn.IFS(U48='Price Data'!$F$3,'Price Data'!$G$3,U48='Price Data'!$F$4,'Price Data'!$G$4,U48='Price Data'!$F$5,'Price Data'!$G$5,U48='Price Data'!$F$6,'Price Data'!$G$6,U48='Price Data'!$F$7,'Price Data'!$G$7,TRUE,"")</f>
        <v/>
      </c>
      <c r="AG48" s="95">
        <v>5</v>
      </c>
      <c r="AH48" s="14">
        <v>1</v>
      </c>
      <c r="AI48" s="1">
        <f t="shared" si="6"/>
        <v>9</v>
      </c>
      <c r="AJ48" s="18">
        <f>SUM(AI48:AI51)</f>
        <v>44</v>
      </c>
      <c r="AK48" s="93">
        <f t="shared" si="5"/>
        <v>0.20454545454545456</v>
      </c>
      <c r="AL48" s="1"/>
    </row>
    <row r="49" spans="1:38" x14ac:dyDescent="0.25">
      <c r="A49" s="88">
        <v>2</v>
      </c>
      <c r="B49" s="1">
        <v>6</v>
      </c>
      <c r="C49" s="1">
        <v>29.770000000000003</v>
      </c>
      <c r="D49" s="1">
        <v>4</v>
      </c>
      <c r="E49" s="1">
        <v>0</v>
      </c>
      <c r="F49" s="1">
        <v>0</v>
      </c>
      <c r="G49" s="1">
        <f t="shared" si="2"/>
        <v>0</v>
      </c>
      <c r="H49" s="1" t="s">
        <v>108</v>
      </c>
      <c r="I49" s="1">
        <f t="shared" si="0"/>
        <v>0</v>
      </c>
      <c r="J49" s="1">
        <f t="shared" si="4"/>
        <v>0</v>
      </c>
      <c r="O49" s="1" t="s">
        <v>109</v>
      </c>
      <c r="P49" s="1">
        <v>0.89</v>
      </c>
      <c r="Q49" s="1" t="s">
        <v>109</v>
      </c>
      <c r="R49" s="1">
        <v>0.62</v>
      </c>
      <c r="S49" s="1" t="s">
        <v>113</v>
      </c>
      <c r="T49" s="1">
        <v>1</v>
      </c>
      <c r="U49" s="1" t="s">
        <v>109</v>
      </c>
      <c r="V49" s="1">
        <v>0.56999999999999995</v>
      </c>
      <c r="W49" s="1">
        <v>1.1299999999999999</v>
      </c>
      <c r="X49" s="1">
        <v>1.33</v>
      </c>
      <c r="Y49" s="1">
        <v>1.4</v>
      </c>
      <c r="Z49" s="89">
        <v>1.07</v>
      </c>
      <c r="AA49" s="1" cm="1">
        <f t="array" ref="AA49">_xlfn.IFS(O49='Price Data'!$F$3,'Price Data'!$G$3,O49='Price Data'!$F$4,'Price Data'!$G$4,O49='Price Data'!$F$5,'Price Data'!$G$5,O49='Price Data'!$F$6,'Price Data'!$G$6,O49='Price Data'!$F$7,'Price Data'!$G$7,TRUE,"")</f>
        <v>4.4586315789473705</v>
      </c>
      <c r="AB49" s="1" cm="1">
        <f t="array" ref="AB49">_xlfn.IFS(Q49='Price Data'!$F$3,'Price Data'!$G$3,Q49='Price Data'!$F$4,'Price Data'!$G$4,Q49='Price Data'!$F$5,'Price Data'!$G$5,Q49='Price Data'!$F$6,'Price Data'!$G$6,Q49='Price Data'!$F$7,'Price Data'!$G$7,TRUE,"")</f>
        <v>4.4586315789473705</v>
      </c>
      <c r="AC49" s="1" cm="1">
        <f t="array" ref="AC49">_xlfn.IFS(S49='Price Data'!$F$3,'Price Data'!$G$3,S49='Price Data'!$F$4,'Price Data'!$G$4,S49='Price Data'!$F$5,'Price Data'!$G$5,S49='Price Data'!$F$6,'Price Data'!$G$6,S49='Price Data'!$F$7,'Price Data'!$G$7,TRUE,"")</f>
        <v>10.493246963562758</v>
      </c>
      <c r="AD49" s="1" cm="1">
        <f t="array" ref="AD49">_xlfn.IFS(U49='Price Data'!$F$3,'Price Data'!$G$3,U49='Price Data'!$F$4,'Price Data'!$G$4,U49='Price Data'!$F$5,'Price Data'!$G$5,U49='Price Data'!$F$6,'Price Data'!$G$6,U49='Price Data'!$F$7,'Price Data'!$G$7,TRUE,"")</f>
        <v>4.4586315789473705</v>
      </c>
      <c r="AG49" s="95">
        <v>5</v>
      </c>
      <c r="AH49" s="14">
        <v>2</v>
      </c>
      <c r="AI49" s="1">
        <f t="shared" si="6"/>
        <v>24</v>
      </c>
      <c r="AJ49" s="18">
        <f t="shared" ref="AJ49" si="11">AJ48</f>
        <v>44</v>
      </c>
      <c r="AK49" s="93">
        <f t="shared" si="5"/>
        <v>0.54545454545454541</v>
      </c>
      <c r="AL49" s="1"/>
    </row>
    <row r="50" spans="1:38" x14ac:dyDescent="0.25">
      <c r="A50" s="88">
        <v>2</v>
      </c>
      <c r="B50" s="1">
        <v>7</v>
      </c>
      <c r="C50" s="1">
        <v>35.300000000000004</v>
      </c>
      <c r="D50" s="1">
        <v>1</v>
      </c>
      <c r="E50" s="1">
        <v>0</v>
      </c>
      <c r="F50" s="1">
        <v>1</v>
      </c>
      <c r="G50" s="1">
        <f t="shared" si="2"/>
        <v>1</v>
      </c>
      <c r="H50" s="1" t="s">
        <v>108</v>
      </c>
      <c r="I50" s="1">
        <f t="shared" si="0"/>
        <v>0</v>
      </c>
      <c r="J50" s="1">
        <f t="shared" si="4"/>
        <v>0</v>
      </c>
      <c r="O50" s="1" t="s">
        <v>113</v>
      </c>
      <c r="P50" s="1">
        <v>1.84</v>
      </c>
      <c r="Q50" s="1" t="s">
        <v>112</v>
      </c>
      <c r="R50" s="1">
        <v>0</v>
      </c>
      <c r="S50" s="1" t="s">
        <v>112</v>
      </c>
      <c r="T50" s="1">
        <v>0</v>
      </c>
      <c r="U50" s="1" t="s">
        <v>112</v>
      </c>
      <c r="V50" s="1">
        <v>0</v>
      </c>
      <c r="W50" s="1">
        <v>1.1599999999999999</v>
      </c>
      <c r="X50" s="1">
        <v>0</v>
      </c>
      <c r="Y50" s="1">
        <v>0</v>
      </c>
      <c r="Z50" s="89">
        <v>0</v>
      </c>
      <c r="AA50" s="1" cm="1">
        <f t="array" ref="AA50">_xlfn.IFS(O50='Price Data'!$F$3,'Price Data'!$G$3,O50='Price Data'!$F$4,'Price Data'!$G$4,O50='Price Data'!$F$5,'Price Data'!$G$5,O50='Price Data'!$F$6,'Price Data'!$G$6,O50='Price Data'!$F$7,'Price Data'!$G$7,TRUE,"")</f>
        <v>10.493246963562758</v>
      </c>
      <c r="AB50" s="1" t="str" cm="1">
        <f t="array" ref="AB50">_xlfn.IFS(Q50='Price Data'!$F$3,'Price Data'!$G$3,Q50='Price Data'!$F$4,'Price Data'!$G$4,Q50='Price Data'!$F$5,'Price Data'!$G$5,Q50='Price Data'!$F$6,'Price Data'!$G$6,Q50='Price Data'!$F$7,'Price Data'!$G$7,TRUE,"")</f>
        <v/>
      </c>
      <c r="AC50" s="1" t="str" cm="1">
        <f t="array" ref="AC50">_xlfn.IFS(S50='Price Data'!$F$3,'Price Data'!$G$3,S50='Price Data'!$F$4,'Price Data'!$G$4,S50='Price Data'!$F$5,'Price Data'!$G$5,S50='Price Data'!$F$6,'Price Data'!$G$6,S50='Price Data'!$F$7,'Price Data'!$G$7,TRUE,"")</f>
        <v/>
      </c>
      <c r="AD50" s="1" t="str" cm="1">
        <f t="array" ref="AD50">_xlfn.IFS(U50='Price Data'!$F$3,'Price Data'!$G$3,U50='Price Data'!$F$4,'Price Data'!$G$4,U50='Price Data'!$F$5,'Price Data'!$G$5,U50='Price Data'!$F$6,'Price Data'!$G$6,U50='Price Data'!$F$7,'Price Data'!$G$7,TRUE,"")</f>
        <v/>
      </c>
      <c r="AG50" s="95">
        <v>5</v>
      </c>
      <c r="AH50" s="14">
        <v>3</v>
      </c>
      <c r="AI50" s="1">
        <f t="shared" si="6"/>
        <v>6</v>
      </c>
      <c r="AJ50" s="18">
        <f t="shared" si="8"/>
        <v>44</v>
      </c>
      <c r="AK50" s="93">
        <f t="shared" si="5"/>
        <v>0.13636363636363635</v>
      </c>
      <c r="AL50" s="1"/>
    </row>
    <row r="51" spans="1:38" x14ac:dyDescent="0.25">
      <c r="A51" s="88">
        <v>2</v>
      </c>
      <c r="B51" s="1">
        <v>8</v>
      </c>
      <c r="C51" s="1">
        <v>39.03</v>
      </c>
      <c r="D51" s="1">
        <v>1</v>
      </c>
      <c r="E51" s="1">
        <v>0</v>
      </c>
      <c r="F51" s="1">
        <v>0</v>
      </c>
      <c r="G51" s="1">
        <f t="shared" si="2"/>
        <v>0</v>
      </c>
      <c r="H51" s="1" t="s">
        <v>108</v>
      </c>
      <c r="I51" s="1">
        <f t="shared" si="0"/>
        <v>0</v>
      </c>
      <c r="J51" s="1">
        <f t="shared" si="4"/>
        <v>0</v>
      </c>
      <c r="O51" s="1" t="s">
        <v>111</v>
      </c>
      <c r="P51" s="1">
        <v>2.36</v>
      </c>
      <c r="Q51" s="1" t="s">
        <v>112</v>
      </c>
      <c r="R51" s="1">
        <v>0</v>
      </c>
      <c r="S51" s="1" t="s">
        <v>112</v>
      </c>
      <c r="T51" s="1">
        <v>0</v>
      </c>
      <c r="U51" s="1" t="s">
        <v>112</v>
      </c>
      <c r="V51" s="1">
        <v>0</v>
      </c>
      <c r="W51" s="1">
        <v>0</v>
      </c>
      <c r="X51" s="1">
        <v>0</v>
      </c>
      <c r="Y51" s="1">
        <v>0</v>
      </c>
      <c r="Z51" s="89">
        <v>0</v>
      </c>
      <c r="AA51" s="1" cm="1">
        <f t="array" ref="AA51">_xlfn.IFS(O51='Price Data'!$F$3,'Price Data'!$G$3,O51='Price Data'!$F$4,'Price Data'!$G$4,O51='Price Data'!$F$5,'Price Data'!$G$5,O51='Price Data'!$F$6,'Price Data'!$G$6,O51='Price Data'!$F$7,'Price Data'!$G$7,TRUE,"")</f>
        <v>8.710979020979023</v>
      </c>
      <c r="AB51" s="1" t="str" cm="1">
        <f t="array" ref="AB51">_xlfn.IFS(Q51='Price Data'!$F$3,'Price Data'!$G$3,Q51='Price Data'!$F$4,'Price Data'!$G$4,Q51='Price Data'!$F$5,'Price Data'!$G$5,Q51='Price Data'!$F$6,'Price Data'!$G$6,Q51='Price Data'!$F$7,'Price Data'!$G$7,TRUE,"")</f>
        <v/>
      </c>
      <c r="AC51" s="1" t="str" cm="1">
        <f t="array" ref="AC51">_xlfn.IFS(S51='Price Data'!$F$3,'Price Data'!$G$3,S51='Price Data'!$F$4,'Price Data'!$G$4,S51='Price Data'!$F$5,'Price Data'!$G$5,S51='Price Data'!$F$6,'Price Data'!$G$6,S51='Price Data'!$F$7,'Price Data'!$G$7,TRUE,"")</f>
        <v/>
      </c>
      <c r="AD51" s="1" t="str" cm="1">
        <f t="array" ref="AD51">_xlfn.IFS(U51='Price Data'!$F$3,'Price Data'!$G$3,U51='Price Data'!$F$4,'Price Data'!$G$4,U51='Price Data'!$F$5,'Price Data'!$G$5,U51='Price Data'!$F$6,'Price Data'!$G$6,U51='Price Data'!$F$7,'Price Data'!$G$7,TRUE,"")</f>
        <v/>
      </c>
      <c r="AG51" s="95">
        <v>5</v>
      </c>
      <c r="AH51" s="14">
        <v>4</v>
      </c>
      <c r="AI51" s="1">
        <f t="shared" si="6"/>
        <v>5</v>
      </c>
      <c r="AJ51" s="18">
        <f t="shared" si="8"/>
        <v>44</v>
      </c>
      <c r="AK51" s="93">
        <f t="shared" si="5"/>
        <v>0.11363636363636363</v>
      </c>
      <c r="AL51" s="1"/>
    </row>
    <row r="52" spans="1:38" x14ac:dyDescent="0.25">
      <c r="A52" s="88">
        <v>2</v>
      </c>
      <c r="B52" s="1">
        <v>9</v>
      </c>
      <c r="C52" s="1">
        <v>53.8</v>
      </c>
      <c r="D52" s="1">
        <v>1</v>
      </c>
      <c r="E52" s="1">
        <v>0</v>
      </c>
      <c r="F52" s="1">
        <v>0</v>
      </c>
      <c r="G52" s="1">
        <f t="shared" si="2"/>
        <v>0</v>
      </c>
      <c r="H52" s="1" t="s">
        <v>108</v>
      </c>
      <c r="I52" s="1">
        <f t="shared" si="0"/>
        <v>0</v>
      </c>
      <c r="J52" s="1">
        <f t="shared" si="4"/>
        <v>0</v>
      </c>
      <c r="O52" s="1" t="s">
        <v>110</v>
      </c>
      <c r="P52" s="1">
        <v>0.94</v>
      </c>
      <c r="Q52" s="1" t="s">
        <v>112</v>
      </c>
      <c r="R52" s="1">
        <v>0</v>
      </c>
      <c r="S52" s="1" t="s">
        <v>112</v>
      </c>
      <c r="T52" s="1">
        <v>0</v>
      </c>
      <c r="U52" s="1" t="s">
        <v>112</v>
      </c>
      <c r="V52" s="1">
        <v>0</v>
      </c>
      <c r="W52" s="1">
        <v>0</v>
      </c>
      <c r="X52" s="1">
        <v>0</v>
      </c>
      <c r="Y52" s="1">
        <v>0</v>
      </c>
      <c r="Z52" s="89">
        <v>0</v>
      </c>
      <c r="AA52" s="1" cm="1">
        <f t="array" ref="AA52">_xlfn.IFS(O52='Price Data'!$F$3,'Price Data'!$G$3,O52='Price Data'!$F$4,'Price Data'!$G$4,O52='Price Data'!$F$5,'Price Data'!$G$5,O52='Price Data'!$F$6,'Price Data'!$G$6,O52='Price Data'!$F$7,'Price Data'!$G$7,TRUE,"")</f>
        <v>2.6763636363636367</v>
      </c>
      <c r="AB52" s="1" t="str" cm="1">
        <f t="array" ref="AB52">_xlfn.IFS(Q52='Price Data'!$F$3,'Price Data'!$G$3,Q52='Price Data'!$F$4,'Price Data'!$G$4,Q52='Price Data'!$F$5,'Price Data'!$G$5,Q52='Price Data'!$F$6,'Price Data'!$G$6,Q52='Price Data'!$F$7,'Price Data'!$G$7,TRUE,"")</f>
        <v/>
      </c>
      <c r="AC52" s="1" t="str" cm="1">
        <f t="array" ref="AC52">_xlfn.IFS(S52='Price Data'!$F$3,'Price Data'!$G$3,S52='Price Data'!$F$4,'Price Data'!$G$4,S52='Price Data'!$F$5,'Price Data'!$G$5,S52='Price Data'!$F$6,'Price Data'!$G$6,S52='Price Data'!$F$7,'Price Data'!$G$7,TRUE,"")</f>
        <v/>
      </c>
      <c r="AD52" s="1" t="str" cm="1">
        <f t="array" ref="AD52">_xlfn.IFS(U52='Price Data'!$F$3,'Price Data'!$G$3,U52='Price Data'!$F$4,'Price Data'!$G$4,U52='Price Data'!$F$5,'Price Data'!$G$5,U52='Price Data'!$F$6,'Price Data'!$G$6,U52='Price Data'!$F$7,'Price Data'!$G$7,TRUE,"")</f>
        <v/>
      </c>
      <c r="AG52" s="95">
        <v>6</v>
      </c>
      <c r="AH52" s="14">
        <v>1</v>
      </c>
      <c r="AI52" s="1">
        <f t="shared" si="6"/>
        <v>14</v>
      </c>
      <c r="AJ52" s="18">
        <f>SUM(AI52:AI55)</f>
        <v>50</v>
      </c>
      <c r="AK52" s="93">
        <f t="shared" si="5"/>
        <v>0.28000000000000003</v>
      </c>
      <c r="AL52" s="1"/>
    </row>
    <row r="53" spans="1:38" x14ac:dyDescent="0.25">
      <c r="A53" s="88">
        <v>2</v>
      </c>
      <c r="B53" s="1">
        <v>10</v>
      </c>
      <c r="C53" s="1">
        <v>62.099999999999994</v>
      </c>
      <c r="D53" s="1">
        <v>3</v>
      </c>
      <c r="E53" s="1">
        <v>0</v>
      </c>
      <c r="F53" s="1">
        <v>0</v>
      </c>
      <c r="G53" s="1">
        <f t="shared" si="2"/>
        <v>0</v>
      </c>
      <c r="H53" s="1" t="s">
        <v>108</v>
      </c>
      <c r="I53" s="1">
        <f t="shared" si="0"/>
        <v>0</v>
      </c>
      <c r="J53" s="1">
        <f t="shared" si="4"/>
        <v>0</v>
      </c>
      <c r="O53" s="1" t="s">
        <v>109</v>
      </c>
      <c r="P53" s="1">
        <v>0.69</v>
      </c>
      <c r="Q53" s="1" t="s">
        <v>109</v>
      </c>
      <c r="R53" s="1">
        <v>0.7</v>
      </c>
      <c r="S53" s="1" t="s">
        <v>114</v>
      </c>
      <c r="T53" s="1">
        <v>1.33</v>
      </c>
      <c r="U53" s="1" t="s">
        <v>112</v>
      </c>
      <c r="V53" s="1">
        <v>0</v>
      </c>
      <c r="W53" s="1">
        <v>0.85</v>
      </c>
      <c r="X53" s="1">
        <v>1.08</v>
      </c>
      <c r="Y53" s="1">
        <v>0</v>
      </c>
      <c r="Z53" s="89">
        <v>0</v>
      </c>
      <c r="AA53" s="1" cm="1">
        <f t="array" ref="AA53">_xlfn.IFS(O53='Price Data'!$F$3,'Price Data'!$G$3,O53='Price Data'!$F$4,'Price Data'!$G$4,O53='Price Data'!$F$5,'Price Data'!$G$5,O53='Price Data'!$F$6,'Price Data'!$G$6,O53='Price Data'!$F$7,'Price Data'!$G$7,TRUE,"")</f>
        <v>4.4586315789473705</v>
      </c>
      <c r="AB53" s="1" cm="1">
        <f t="array" ref="AB53">_xlfn.IFS(Q53='Price Data'!$F$3,'Price Data'!$G$3,Q53='Price Data'!$F$4,'Price Data'!$G$4,Q53='Price Data'!$F$5,'Price Data'!$G$5,Q53='Price Data'!$F$6,'Price Data'!$G$6,Q53='Price Data'!$F$7,'Price Data'!$G$7,TRUE,"")</f>
        <v>4.4586315789473705</v>
      </c>
      <c r="AC53" s="1" cm="1">
        <f t="array" ref="AC53">_xlfn.IFS(S53='Price Data'!$F$3,'Price Data'!$G$3,S53='Price Data'!$F$4,'Price Data'!$G$4,S53='Price Data'!$F$5,'Price Data'!$G$5,S53='Price Data'!$F$6,'Price Data'!$G$6,S53='Price Data'!$F$7,'Price Data'!$G$7,TRUE,"")</f>
        <v>6.0346153846153863</v>
      </c>
      <c r="AD53" s="1" t="str" cm="1">
        <f t="array" ref="AD53">_xlfn.IFS(U53='Price Data'!$F$3,'Price Data'!$G$3,U53='Price Data'!$F$4,'Price Data'!$G$4,U53='Price Data'!$F$5,'Price Data'!$G$5,U53='Price Data'!$F$6,'Price Data'!$G$6,U53='Price Data'!$F$7,'Price Data'!$G$7,TRUE,"")</f>
        <v/>
      </c>
      <c r="AG53" s="95">
        <v>6</v>
      </c>
      <c r="AH53" s="14">
        <v>2</v>
      </c>
      <c r="AI53" s="1">
        <f t="shared" si="6"/>
        <v>20</v>
      </c>
      <c r="AJ53" s="18">
        <f t="shared" ref="AJ53" si="12">AJ52</f>
        <v>50</v>
      </c>
      <c r="AK53" s="93">
        <f t="shared" si="5"/>
        <v>0.4</v>
      </c>
      <c r="AL53" s="1"/>
    </row>
    <row r="54" spans="1:38" x14ac:dyDescent="0.25">
      <c r="A54" s="88">
        <v>2</v>
      </c>
      <c r="B54" s="1">
        <v>11</v>
      </c>
      <c r="C54" s="1">
        <v>63.789999999999992</v>
      </c>
      <c r="D54" s="1">
        <v>1</v>
      </c>
      <c r="E54" s="1">
        <v>1</v>
      </c>
      <c r="F54" s="1">
        <v>1</v>
      </c>
      <c r="G54" s="1">
        <f t="shared" si="2"/>
        <v>2</v>
      </c>
      <c r="H54" s="1" t="s">
        <v>108</v>
      </c>
      <c r="I54" s="1">
        <f t="shared" si="0"/>
        <v>0</v>
      </c>
      <c r="J54" s="1">
        <f t="shared" ref="J54:J85" si="13">I54</f>
        <v>0</v>
      </c>
      <c r="O54" s="1" t="s">
        <v>114</v>
      </c>
      <c r="P54" s="1">
        <v>1.46</v>
      </c>
      <c r="Q54" s="1" t="s">
        <v>112</v>
      </c>
      <c r="R54" s="1">
        <v>0</v>
      </c>
      <c r="S54" s="1" t="s">
        <v>112</v>
      </c>
      <c r="T54" s="1">
        <v>0</v>
      </c>
      <c r="U54" s="1" t="s">
        <v>112</v>
      </c>
      <c r="V54" s="1">
        <v>0</v>
      </c>
      <c r="W54" s="1">
        <v>0</v>
      </c>
      <c r="X54" s="1">
        <v>0</v>
      </c>
      <c r="Y54" s="1">
        <v>0</v>
      </c>
      <c r="Z54" s="89">
        <v>0</v>
      </c>
      <c r="AA54" s="1" cm="1">
        <f t="array" ref="AA54">_xlfn.IFS(O54='Price Data'!$F$3,'Price Data'!$G$3,O54='Price Data'!$F$4,'Price Data'!$G$4,O54='Price Data'!$F$5,'Price Data'!$G$5,O54='Price Data'!$F$6,'Price Data'!$G$6,O54='Price Data'!$F$7,'Price Data'!$G$7,TRUE,"")</f>
        <v>6.0346153846153863</v>
      </c>
      <c r="AB54" s="1" t="str" cm="1">
        <f t="array" ref="AB54">_xlfn.IFS(Q54='Price Data'!$F$3,'Price Data'!$G$3,Q54='Price Data'!$F$4,'Price Data'!$G$4,Q54='Price Data'!$F$5,'Price Data'!$G$5,Q54='Price Data'!$F$6,'Price Data'!$G$6,Q54='Price Data'!$F$7,'Price Data'!$G$7,TRUE,"")</f>
        <v/>
      </c>
      <c r="AC54" s="1" t="str" cm="1">
        <f t="array" ref="AC54">_xlfn.IFS(S54='Price Data'!$F$3,'Price Data'!$G$3,S54='Price Data'!$F$4,'Price Data'!$G$4,S54='Price Data'!$F$5,'Price Data'!$G$5,S54='Price Data'!$F$6,'Price Data'!$G$6,S54='Price Data'!$F$7,'Price Data'!$G$7,TRUE,"")</f>
        <v/>
      </c>
      <c r="AD54" s="1" t="str" cm="1">
        <f t="array" ref="AD54">_xlfn.IFS(U54='Price Data'!$F$3,'Price Data'!$G$3,U54='Price Data'!$F$4,'Price Data'!$G$4,U54='Price Data'!$F$5,'Price Data'!$G$5,U54='Price Data'!$F$6,'Price Data'!$G$6,U54='Price Data'!$F$7,'Price Data'!$G$7,TRUE,"")</f>
        <v/>
      </c>
      <c r="AG54" s="95">
        <v>6</v>
      </c>
      <c r="AH54" s="14">
        <v>3</v>
      </c>
      <c r="AI54" s="1">
        <f t="shared" si="6"/>
        <v>12</v>
      </c>
      <c r="AJ54" s="18">
        <f t="shared" si="8"/>
        <v>50</v>
      </c>
      <c r="AK54" s="93">
        <f t="shared" si="5"/>
        <v>0.24</v>
      </c>
      <c r="AL54" s="1"/>
    </row>
    <row r="55" spans="1:38" x14ac:dyDescent="0.25">
      <c r="A55" s="88">
        <v>2</v>
      </c>
      <c r="B55" s="1">
        <v>12</v>
      </c>
      <c r="C55" s="1">
        <v>68.819999999999993</v>
      </c>
      <c r="D55" s="1">
        <v>1</v>
      </c>
      <c r="E55" s="1">
        <v>0</v>
      </c>
      <c r="F55" s="1">
        <v>0</v>
      </c>
      <c r="G55" s="1">
        <f t="shared" si="2"/>
        <v>0</v>
      </c>
      <c r="H55" s="1" t="s">
        <v>108</v>
      </c>
      <c r="I55" s="1">
        <f t="shared" si="0"/>
        <v>0</v>
      </c>
      <c r="J55" s="1">
        <f t="shared" si="13"/>
        <v>0</v>
      </c>
      <c r="O55" s="1" t="s">
        <v>113</v>
      </c>
      <c r="P55" s="1">
        <v>1.59</v>
      </c>
      <c r="Q55" s="1" t="s">
        <v>112</v>
      </c>
      <c r="R55" s="1">
        <v>0</v>
      </c>
      <c r="S55" s="1" t="s">
        <v>112</v>
      </c>
      <c r="T55" s="1">
        <v>0</v>
      </c>
      <c r="U55" s="1" t="s">
        <v>112</v>
      </c>
      <c r="V55" s="1">
        <v>0</v>
      </c>
      <c r="W55" s="1">
        <v>1.31</v>
      </c>
      <c r="X55" s="1">
        <v>0</v>
      </c>
      <c r="Y55" s="1">
        <v>0</v>
      </c>
      <c r="Z55" s="89">
        <v>0</v>
      </c>
      <c r="AA55" s="1" cm="1">
        <f t="array" ref="AA55">_xlfn.IFS(O55='Price Data'!$F$3,'Price Data'!$G$3,O55='Price Data'!$F$4,'Price Data'!$G$4,O55='Price Data'!$F$5,'Price Data'!$G$5,O55='Price Data'!$F$6,'Price Data'!$G$6,O55='Price Data'!$F$7,'Price Data'!$G$7,TRUE,"")</f>
        <v>10.493246963562758</v>
      </c>
      <c r="AB55" s="1" t="str" cm="1">
        <f t="array" ref="AB55">_xlfn.IFS(Q55='Price Data'!$F$3,'Price Data'!$G$3,Q55='Price Data'!$F$4,'Price Data'!$G$4,Q55='Price Data'!$F$5,'Price Data'!$G$5,Q55='Price Data'!$F$6,'Price Data'!$G$6,Q55='Price Data'!$F$7,'Price Data'!$G$7,TRUE,"")</f>
        <v/>
      </c>
      <c r="AC55" s="1" t="str" cm="1">
        <f t="array" ref="AC55">_xlfn.IFS(S55='Price Data'!$F$3,'Price Data'!$G$3,S55='Price Data'!$F$4,'Price Data'!$G$4,S55='Price Data'!$F$5,'Price Data'!$G$5,S55='Price Data'!$F$6,'Price Data'!$G$6,S55='Price Data'!$F$7,'Price Data'!$G$7,TRUE,"")</f>
        <v/>
      </c>
      <c r="AD55" s="1" t="str" cm="1">
        <f t="array" ref="AD55">_xlfn.IFS(U55='Price Data'!$F$3,'Price Data'!$G$3,U55='Price Data'!$F$4,'Price Data'!$G$4,U55='Price Data'!$F$5,'Price Data'!$G$5,U55='Price Data'!$F$6,'Price Data'!$G$6,U55='Price Data'!$F$7,'Price Data'!$G$7,TRUE,"")</f>
        <v/>
      </c>
      <c r="AG55" s="95">
        <v>6</v>
      </c>
      <c r="AH55" s="14">
        <v>4</v>
      </c>
      <c r="AI55" s="1">
        <f t="shared" si="6"/>
        <v>4</v>
      </c>
      <c r="AJ55" s="18">
        <f t="shared" si="8"/>
        <v>50</v>
      </c>
      <c r="AK55" s="93">
        <f t="shared" si="5"/>
        <v>0.08</v>
      </c>
      <c r="AL55" s="1"/>
    </row>
    <row r="56" spans="1:38" x14ac:dyDescent="0.25">
      <c r="A56" s="88">
        <v>2</v>
      </c>
      <c r="B56" s="1">
        <v>13</v>
      </c>
      <c r="C56" s="1">
        <v>73.099999999999994</v>
      </c>
      <c r="D56" s="1">
        <v>1</v>
      </c>
      <c r="E56" s="1">
        <v>0</v>
      </c>
      <c r="F56" s="1">
        <v>0</v>
      </c>
      <c r="G56" s="1">
        <f t="shared" si="2"/>
        <v>0</v>
      </c>
      <c r="H56" s="1" t="s">
        <v>108</v>
      </c>
      <c r="I56" s="1">
        <f t="shared" si="0"/>
        <v>0</v>
      </c>
      <c r="J56" s="1">
        <f t="shared" si="13"/>
        <v>0</v>
      </c>
      <c r="O56" s="1" t="s">
        <v>114</v>
      </c>
      <c r="P56" s="1">
        <v>1.08</v>
      </c>
      <c r="Q56" s="1" t="s">
        <v>112</v>
      </c>
      <c r="R56" s="1">
        <v>0</v>
      </c>
      <c r="S56" s="1" t="s">
        <v>112</v>
      </c>
      <c r="T56" s="1">
        <v>0</v>
      </c>
      <c r="U56" s="1" t="s">
        <v>112</v>
      </c>
      <c r="V56" s="1">
        <v>0</v>
      </c>
      <c r="W56" s="1">
        <v>0</v>
      </c>
      <c r="X56" s="1">
        <v>0</v>
      </c>
      <c r="Y56" s="1">
        <v>0</v>
      </c>
      <c r="Z56" s="89">
        <v>0</v>
      </c>
      <c r="AA56" s="1" cm="1">
        <f t="array" ref="AA56">_xlfn.IFS(O56='Price Data'!$F$3,'Price Data'!$G$3,O56='Price Data'!$F$4,'Price Data'!$G$4,O56='Price Data'!$F$5,'Price Data'!$G$5,O56='Price Data'!$F$6,'Price Data'!$G$6,O56='Price Data'!$F$7,'Price Data'!$G$7,TRUE,"")</f>
        <v>6.0346153846153863</v>
      </c>
      <c r="AB56" s="1" t="str" cm="1">
        <f t="array" ref="AB56">_xlfn.IFS(Q56='Price Data'!$F$3,'Price Data'!$G$3,Q56='Price Data'!$F$4,'Price Data'!$G$4,Q56='Price Data'!$F$5,'Price Data'!$G$5,Q56='Price Data'!$F$6,'Price Data'!$G$6,Q56='Price Data'!$F$7,'Price Data'!$G$7,TRUE,"")</f>
        <v/>
      </c>
      <c r="AC56" s="1" t="str" cm="1">
        <f t="array" ref="AC56">_xlfn.IFS(S56='Price Data'!$F$3,'Price Data'!$G$3,S56='Price Data'!$F$4,'Price Data'!$G$4,S56='Price Data'!$F$5,'Price Data'!$G$5,S56='Price Data'!$F$6,'Price Data'!$G$6,S56='Price Data'!$F$7,'Price Data'!$G$7,TRUE,"")</f>
        <v/>
      </c>
      <c r="AD56" s="1" t="str" cm="1">
        <f t="array" ref="AD56">_xlfn.IFS(U56='Price Data'!$F$3,'Price Data'!$G$3,U56='Price Data'!$F$4,'Price Data'!$G$4,U56='Price Data'!$F$5,'Price Data'!$G$5,U56='Price Data'!$F$6,'Price Data'!$G$6,U56='Price Data'!$F$7,'Price Data'!$G$7,TRUE,"")</f>
        <v/>
      </c>
      <c r="AG56" s="95">
        <v>7</v>
      </c>
      <c r="AH56" s="14">
        <v>1</v>
      </c>
      <c r="AI56" s="1">
        <f t="shared" si="6"/>
        <v>14</v>
      </c>
      <c r="AJ56" s="18">
        <f>SUM(AI56:AI59)</f>
        <v>44</v>
      </c>
      <c r="AK56" s="93">
        <f t="shared" si="5"/>
        <v>0.31818181818181818</v>
      </c>
      <c r="AL56" s="1"/>
    </row>
    <row r="57" spans="1:38" x14ac:dyDescent="0.25">
      <c r="A57" s="88">
        <v>2</v>
      </c>
      <c r="B57" s="1">
        <v>14</v>
      </c>
      <c r="C57" s="1">
        <v>77.8</v>
      </c>
      <c r="D57" s="1">
        <v>4</v>
      </c>
      <c r="E57" s="1">
        <v>0</v>
      </c>
      <c r="F57" s="1">
        <v>0</v>
      </c>
      <c r="G57" s="1">
        <f t="shared" si="2"/>
        <v>0</v>
      </c>
      <c r="H57" s="1" t="s">
        <v>108</v>
      </c>
      <c r="I57" s="1">
        <f t="shared" si="0"/>
        <v>0</v>
      </c>
      <c r="J57" s="1">
        <f t="shared" si="13"/>
        <v>0</v>
      </c>
      <c r="O57" s="1" t="s">
        <v>110</v>
      </c>
      <c r="P57" s="1">
        <v>0.8</v>
      </c>
      <c r="Q57" s="1" t="s">
        <v>114</v>
      </c>
      <c r="R57" s="1">
        <v>1.83</v>
      </c>
      <c r="S57" s="1" t="s">
        <v>114</v>
      </c>
      <c r="T57" s="1">
        <v>2.2799999999999998</v>
      </c>
      <c r="U57" s="1" t="s">
        <v>113</v>
      </c>
      <c r="V57" s="1">
        <v>0.75</v>
      </c>
      <c r="W57" s="1">
        <v>0</v>
      </c>
      <c r="X57" s="1">
        <v>0</v>
      </c>
      <c r="Y57" s="1">
        <v>0</v>
      </c>
      <c r="Z57" s="89">
        <v>0.78</v>
      </c>
      <c r="AA57" s="1" cm="1">
        <f t="array" ref="AA57">_xlfn.IFS(O57='Price Data'!$F$3,'Price Data'!$G$3,O57='Price Data'!$F$4,'Price Data'!$G$4,O57='Price Data'!$F$5,'Price Data'!$G$5,O57='Price Data'!$F$6,'Price Data'!$G$6,O57='Price Data'!$F$7,'Price Data'!$G$7,TRUE,"")</f>
        <v>2.6763636363636367</v>
      </c>
      <c r="AB57" s="1" cm="1">
        <f t="array" ref="AB57">_xlfn.IFS(Q57='Price Data'!$F$3,'Price Data'!$G$3,Q57='Price Data'!$F$4,'Price Data'!$G$4,Q57='Price Data'!$F$5,'Price Data'!$G$5,Q57='Price Data'!$F$6,'Price Data'!$G$6,Q57='Price Data'!$F$7,'Price Data'!$G$7,TRUE,"")</f>
        <v>6.0346153846153863</v>
      </c>
      <c r="AC57" s="1" cm="1">
        <f t="array" ref="AC57">_xlfn.IFS(S57='Price Data'!$F$3,'Price Data'!$G$3,S57='Price Data'!$F$4,'Price Data'!$G$4,S57='Price Data'!$F$5,'Price Data'!$G$5,S57='Price Data'!$F$6,'Price Data'!$G$6,S57='Price Data'!$F$7,'Price Data'!$G$7,TRUE,"")</f>
        <v>6.0346153846153863</v>
      </c>
      <c r="AD57" s="1" cm="1">
        <f t="array" ref="AD57">_xlfn.IFS(U57='Price Data'!$F$3,'Price Data'!$G$3,U57='Price Data'!$F$4,'Price Data'!$G$4,U57='Price Data'!$F$5,'Price Data'!$G$5,U57='Price Data'!$F$6,'Price Data'!$G$6,U57='Price Data'!$F$7,'Price Data'!$G$7,TRUE,"")</f>
        <v>10.493246963562758</v>
      </c>
      <c r="AG57" s="95">
        <v>7</v>
      </c>
      <c r="AH57" s="14">
        <v>2</v>
      </c>
      <c r="AI57" s="1">
        <f t="shared" si="6"/>
        <v>16</v>
      </c>
      <c r="AJ57" s="18">
        <f t="shared" ref="AJ57" si="14">AJ56</f>
        <v>44</v>
      </c>
      <c r="AK57" s="93">
        <f t="shared" si="5"/>
        <v>0.36363636363636365</v>
      </c>
      <c r="AL57" s="1"/>
    </row>
    <row r="58" spans="1:38" x14ac:dyDescent="0.25">
      <c r="A58" s="88">
        <v>2</v>
      </c>
      <c r="B58" s="1">
        <v>15</v>
      </c>
      <c r="C58" s="1">
        <v>79.599999999999994</v>
      </c>
      <c r="D58" s="1">
        <v>1</v>
      </c>
      <c r="E58" s="1">
        <v>3</v>
      </c>
      <c r="F58" s="1">
        <v>0</v>
      </c>
      <c r="G58" s="1">
        <f t="shared" si="2"/>
        <v>3</v>
      </c>
      <c r="H58" s="1" t="s">
        <v>108</v>
      </c>
      <c r="I58" s="1">
        <f t="shared" si="0"/>
        <v>0</v>
      </c>
      <c r="J58" s="1">
        <f t="shared" si="13"/>
        <v>0</v>
      </c>
      <c r="O58" s="1" t="s">
        <v>111</v>
      </c>
      <c r="P58" s="1">
        <v>1.47</v>
      </c>
      <c r="Q58" s="1" t="s">
        <v>112</v>
      </c>
      <c r="R58" s="1">
        <v>0</v>
      </c>
      <c r="S58" s="1" t="s">
        <v>112</v>
      </c>
      <c r="T58" s="1">
        <v>0</v>
      </c>
      <c r="U58" s="1" t="s">
        <v>112</v>
      </c>
      <c r="V58" s="1">
        <v>0</v>
      </c>
      <c r="W58" s="1">
        <v>0</v>
      </c>
      <c r="X58" s="1">
        <v>0</v>
      </c>
      <c r="Y58" s="1">
        <v>0</v>
      </c>
      <c r="Z58" s="89">
        <v>0</v>
      </c>
      <c r="AA58" s="1" cm="1">
        <f t="array" ref="AA58">_xlfn.IFS(O58='Price Data'!$F$3,'Price Data'!$G$3,O58='Price Data'!$F$4,'Price Data'!$G$4,O58='Price Data'!$F$5,'Price Data'!$G$5,O58='Price Data'!$F$6,'Price Data'!$G$6,O58='Price Data'!$F$7,'Price Data'!$G$7,TRUE,"")</f>
        <v>8.710979020979023</v>
      </c>
      <c r="AB58" s="1" t="str" cm="1">
        <f t="array" ref="AB58">_xlfn.IFS(Q58='Price Data'!$F$3,'Price Data'!$G$3,Q58='Price Data'!$F$4,'Price Data'!$G$4,Q58='Price Data'!$F$5,'Price Data'!$G$5,Q58='Price Data'!$F$6,'Price Data'!$G$6,Q58='Price Data'!$F$7,'Price Data'!$G$7,TRUE,"")</f>
        <v/>
      </c>
      <c r="AC58" s="1" t="str" cm="1">
        <f t="array" ref="AC58">_xlfn.IFS(S58='Price Data'!$F$3,'Price Data'!$G$3,S58='Price Data'!$F$4,'Price Data'!$G$4,S58='Price Data'!$F$5,'Price Data'!$G$5,S58='Price Data'!$F$6,'Price Data'!$G$6,S58='Price Data'!$F$7,'Price Data'!$G$7,TRUE,"")</f>
        <v/>
      </c>
      <c r="AD58" s="1" t="str" cm="1">
        <f t="array" ref="AD58">_xlfn.IFS(U58='Price Data'!$F$3,'Price Data'!$G$3,U58='Price Data'!$F$4,'Price Data'!$G$4,U58='Price Data'!$F$5,'Price Data'!$G$5,U58='Price Data'!$F$6,'Price Data'!$G$6,U58='Price Data'!$F$7,'Price Data'!$G$7,TRUE,"")</f>
        <v/>
      </c>
      <c r="AG58" s="95">
        <v>7</v>
      </c>
      <c r="AH58" s="14">
        <v>3</v>
      </c>
      <c r="AI58" s="1">
        <f t="shared" si="6"/>
        <v>9</v>
      </c>
      <c r="AJ58" s="18">
        <f t="shared" si="8"/>
        <v>44</v>
      </c>
      <c r="AK58" s="93">
        <f t="shared" si="5"/>
        <v>0.20454545454545456</v>
      </c>
      <c r="AL58" s="1"/>
    </row>
    <row r="59" spans="1:38" x14ac:dyDescent="0.25">
      <c r="A59" s="88">
        <v>2</v>
      </c>
      <c r="B59" s="1">
        <v>16</v>
      </c>
      <c r="C59" s="1">
        <v>86.47</v>
      </c>
      <c r="D59" s="1">
        <v>1</v>
      </c>
      <c r="E59" s="1">
        <v>0</v>
      </c>
      <c r="F59" s="1">
        <v>0</v>
      </c>
      <c r="G59" s="1">
        <f t="shared" si="2"/>
        <v>0</v>
      </c>
      <c r="H59" s="1" t="s">
        <v>108</v>
      </c>
      <c r="I59" s="1">
        <f t="shared" si="0"/>
        <v>0</v>
      </c>
      <c r="J59" s="1">
        <f t="shared" si="13"/>
        <v>0</v>
      </c>
      <c r="O59" s="1" t="s">
        <v>109</v>
      </c>
      <c r="P59" s="1">
        <v>0.79</v>
      </c>
      <c r="Q59" s="1" t="s">
        <v>112</v>
      </c>
      <c r="R59" s="1">
        <v>0</v>
      </c>
      <c r="S59" s="1" t="s">
        <v>112</v>
      </c>
      <c r="T59" s="1">
        <v>0</v>
      </c>
      <c r="U59" s="1" t="s">
        <v>112</v>
      </c>
      <c r="V59" s="1">
        <v>0</v>
      </c>
      <c r="W59" s="1">
        <v>1.43</v>
      </c>
      <c r="X59" s="1">
        <v>0</v>
      </c>
      <c r="Y59" s="1">
        <v>0</v>
      </c>
      <c r="Z59" s="89">
        <v>0</v>
      </c>
      <c r="AA59" s="1" cm="1">
        <f t="array" ref="AA59">_xlfn.IFS(O59='Price Data'!$F$3,'Price Data'!$G$3,O59='Price Data'!$F$4,'Price Data'!$G$4,O59='Price Data'!$F$5,'Price Data'!$G$5,O59='Price Data'!$F$6,'Price Data'!$G$6,O59='Price Data'!$F$7,'Price Data'!$G$7,TRUE,"")</f>
        <v>4.4586315789473705</v>
      </c>
      <c r="AB59" s="1" t="str" cm="1">
        <f t="array" ref="AB59">_xlfn.IFS(Q59='Price Data'!$F$3,'Price Data'!$G$3,Q59='Price Data'!$F$4,'Price Data'!$G$4,Q59='Price Data'!$F$5,'Price Data'!$G$5,Q59='Price Data'!$F$6,'Price Data'!$G$6,Q59='Price Data'!$F$7,'Price Data'!$G$7,TRUE,"")</f>
        <v/>
      </c>
      <c r="AC59" s="1" t="str" cm="1">
        <f t="array" ref="AC59">_xlfn.IFS(S59='Price Data'!$F$3,'Price Data'!$G$3,S59='Price Data'!$F$4,'Price Data'!$G$4,S59='Price Data'!$F$5,'Price Data'!$G$5,S59='Price Data'!$F$6,'Price Data'!$G$6,S59='Price Data'!$F$7,'Price Data'!$G$7,TRUE,"")</f>
        <v/>
      </c>
      <c r="AD59" s="1" t="str" cm="1">
        <f t="array" ref="AD59">_xlfn.IFS(U59='Price Data'!$F$3,'Price Data'!$G$3,U59='Price Data'!$F$4,'Price Data'!$G$4,U59='Price Data'!$F$5,'Price Data'!$G$5,U59='Price Data'!$F$6,'Price Data'!$G$6,U59='Price Data'!$F$7,'Price Data'!$G$7,TRUE,"")</f>
        <v/>
      </c>
      <c r="AG59" s="95">
        <v>7</v>
      </c>
      <c r="AH59" s="14">
        <v>4</v>
      </c>
      <c r="AI59" s="1">
        <f t="shared" si="6"/>
        <v>5</v>
      </c>
      <c r="AJ59" s="18">
        <f t="shared" si="8"/>
        <v>44</v>
      </c>
      <c r="AK59" s="93">
        <f t="shared" si="5"/>
        <v>0.11363636363636363</v>
      </c>
      <c r="AL59" s="1"/>
    </row>
    <row r="60" spans="1:38" x14ac:dyDescent="0.25">
      <c r="A60" s="88">
        <v>2</v>
      </c>
      <c r="B60" s="1">
        <v>17</v>
      </c>
      <c r="C60" s="1">
        <v>87.8</v>
      </c>
      <c r="D60" s="1">
        <v>3</v>
      </c>
      <c r="E60" s="1">
        <v>0</v>
      </c>
      <c r="F60" s="1">
        <v>1</v>
      </c>
      <c r="G60" s="1">
        <f t="shared" si="2"/>
        <v>1</v>
      </c>
      <c r="H60" s="1" t="s">
        <v>108</v>
      </c>
      <c r="I60" s="1">
        <f t="shared" si="0"/>
        <v>0</v>
      </c>
      <c r="J60" s="1">
        <f t="shared" si="13"/>
        <v>0</v>
      </c>
      <c r="O60" s="1" t="s">
        <v>109</v>
      </c>
      <c r="P60" s="1">
        <v>0.94</v>
      </c>
      <c r="Q60" s="1" t="s">
        <v>109</v>
      </c>
      <c r="R60" s="1">
        <v>0.66</v>
      </c>
      <c r="S60" s="1" t="s">
        <v>109</v>
      </c>
      <c r="T60" s="1">
        <v>0.98</v>
      </c>
      <c r="U60" s="1" t="s">
        <v>112</v>
      </c>
      <c r="V60" s="1">
        <v>0</v>
      </c>
      <c r="W60" s="1">
        <v>0.87</v>
      </c>
      <c r="X60" s="1">
        <v>1.1499999999999999</v>
      </c>
      <c r="Y60" s="1">
        <v>1.1200000000000001</v>
      </c>
      <c r="Z60" s="89">
        <v>0</v>
      </c>
      <c r="AA60" s="1" cm="1">
        <f t="array" ref="AA60">_xlfn.IFS(O60='Price Data'!$F$3,'Price Data'!$G$3,O60='Price Data'!$F$4,'Price Data'!$G$4,O60='Price Data'!$F$5,'Price Data'!$G$5,O60='Price Data'!$F$6,'Price Data'!$G$6,O60='Price Data'!$F$7,'Price Data'!$G$7,TRUE,"")</f>
        <v>4.4586315789473705</v>
      </c>
      <c r="AB60" s="1" cm="1">
        <f t="array" ref="AB60">_xlfn.IFS(Q60='Price Data'!$F$3,'Price Data'!$G$3,Q60='Price Data'!$F$4,'Price Data'!$G$4,Q60='Price Data'!$F$5,'Price Data'!$G$5,Q60='Price Data'!$F$6,'Price Data'!$G$6,Q60='Price Data'!$F$7,'Price Data'!$G$7,TRUE,"")</f>
        <v>4.4586315789473705</v>
      </c>
      <c r="AC60" s="1" cm="1">
        <f t="array" ref="AC60">_xlfn.IFS(S60='Price Data'!$F$3,'Price Data'!$G$3,S60='Price Data'!$F$4,'Price Data'!$G$4,S60='Price Data'!$F$5,'Price Data'!$G$5,S60='Price Data'!$F$6,'Price Data'!$G$6,S60='Price Data'!$F$7,'Price Data'!$G$7,TRUE,"")</f>
        <v>4.4586315789473705</v>
      </c>
      <c r="AD60" s="1" t="str" cm="1">
        <f t="array" ref="AD60">_xlfn.IFS(U60='Price Data'!$F$3,'Price Data'!$G$3,U60='Price Data'!$F$4,'Price Data'!$G$4,U60='Price Data'!$F$5,'Price Data'!$G$5,U60='Price Data'!$F$6,'Price Data'!$G$6,U60='Price Data'!$F$7,'Price Data'!$G$7,TRUE,"")</f>
        <v/>
      </c>
      <c r="AG60" s="95">
        <v>8</v>
      </c>
      <c r="AH60" s="14">
        <v>1</v>
      </c>
      <c r="AI60" s="1">
        <f t="shared" si="6"/>
        <v>12</v>
      </c>
      <c r="AJ60" s="18">
        <f>SUM(AI60:AI63)</f>
        <v>34</v>
      </c>
      <c r="AK60" s="93">
        <f t="shared" si="5"/>
        <v>0.35294117647058826</v>
      </c>
      <c r="AL60" s="1"/>
    </row>
    <row r="61" spans="1:38" x14ac:dyDescent="0.25">
      <c r="A61" s="88">
        <v>2</v>
      </c>
      <c r="B61" s="1">
        <v>18</v>
      </c>
      <c r="C61" s="1">
        <v>89.99</v>
      </c>
      <c r="D61" s="1">
        <v>2</v>
      </c>
      <c r="E61" s="1">
        <v>1</v>
      </c>
      <c r="F61" s="1">
        <v>1</v>
      </c>
      <c r="G61" s="1">
        <f t="shared" si="2"/>
        <v>2</v>
      </c>
      <c r="H61" s="1" t="s">
        <v>108</v>
      </c>
      <c r="I61" s="1">
        <f t="shared" si="0"/>
        <v>0</v>
      </c>
      <c r="J61" s="1">
        <f t="shared" si="13"/>
        <v>0</v>
      </c>
      <c r="O61" s="1" t="s">
        <v>114</v>
      </c>
      <c r="P61" s="1">
        <v>2.41</v>
      </c>
      <c r="Q61" s="1" t="s">
        <v>114</v>
      </c>
      <c r="R61" s="1">
        <v>2.35</v>
      </c>
      <c r="S61" s="1" t="s">
        <v>112</v>
      </c>
      <c r="T61" s="1">
        <v>0</v>
      </c>
      <c r="U61" s="1" t="s">
        <v>112</v>
      </c>
      <c r="V61" s="1">
        <v>0</v>
      </c>
      <c r="W61" s="1">
        <v>0</v>
      </c>
      <c r="X61" s="1">
        <v>0</v>
      </c>
      <c r="Y61" s="1">
        <v>0</v>
      </c>
      <c r="Z61" s="89">
        <v>0</v>
      </c>
      <c r="AA61" s="1" cm="1">
        <f t="array" ref="AA61">_xlfn.IFS(O61='Price Data'!$F$3,'Price Data'!$G$3,O61='Price Data'!$F$4,'Price Data'!$G$4,O61='Price Data'!$F$5,'Price Data'!$G$5,O61='Price Data'!$F$6,'Price Data'!$G$6,O61='Price Data'!$F$7,'Price Data'!$G$7,TRUE,"")</f>
        <v>6.0346153846153863</v>
      </c>
      <c r="AB61" s="1" cm="1">
        <f t="array" ref="AB61">_xlfn.IFS(Q61='Price Data'!$F$3,'Price Data'!$G$3,Q61='Price Data'!$F$4,'Price Data'!$G$4,Q61='Price Data'!$F$5,'Price Data'!$G$5,Q61='Price Data'!$F$6,'Price Data'!$G$6,Q61='Price Data'!$F$7,'Price Data'!$G$7,TRUE,"")</f>
        <v>6.0346153846153863</v>
      </c>
      <c r="AC61" s="1" t="str" cm="1">
        <f t="array" ref="AC61">_xlfn.IFS(S61='Price Data'!$F$3,'Price Data'!$G$3,S61='Price Data'!$F$4,'Price Data'!$G$4,S61='Price Data'!$F$5,'Price Data'!$G$5,S61='Price Data'!$F$6,'Price Data'!$G$6,S61='Price Data'!$F$7,'Price Data'!$G$7,TRUE,"")</f>
        <v/>
      </c>
      <c r="AD61" s="1" t="str" cm="1">
        <f t="array" ref="AD61">_xlfn.IFS(U61='Price Data'!$F$3,'Price Data'!$G$3,U61='Price Data'!$F$4,'Price Data'!$G$4,U61='Price Data'!$F$5,'Price Data'!$G$5,U61='Price Data'!$F$6,'Price Data'!$G$6,U61='Price Data'!$F$7,'Price Data'!$G$7,TRUE,"")</f>
        <v/>
      </c>
      <c r="AG61" s="95">
        <v>8</v>
      </c>
      <c r="AH61" s="14">
        <v>2</v>
      </c>
      <c r="AI61" s="1">
        <f t="shared" si="6"/>
        <v>11</v>
      </c>
      <c r="AJ61" s="18">
        <f t="shared" ref="AJ61" si="15">AJ60</f>
        <v>34</v>
      </c>
      <c r="AK61" s="93">
        <f t="shared" si="5"/>
        <v>0.3235294117647059</v>
      </c>
      <c r="AL61" s="1"/>
    </row>
    <row r="62" spans="1:38" x14ac:dyDescent="0.25">
      <c r="A62" s="88">
        <v>2</v>
      </c>
      <c r="B62" s="1">
        <v>19</v>
      </c>
      <c r="C62" s="1">
        <v>90.02</v>
      </c>
      <c r="D62" s="1">
        <v>1</v>
      </c>
      <c r="E62" s="1">
        <v>3</v>
      </c>
      <c r="F62" s="1">
        <v>1</v>
      </c>
      <c r="G62" s="1">
        <f t="shared" si="2"/>
        <v>4</v>
      </c>
      <c r="H62" s="1" t="s">
        <v>108</v>
      </c>
      <c r="I62" s="1">
        <f t="shared" si="0"/>
        <v>0</v>
      </c>
      <c r="J62" s="1">
        <f t="shared" si="13"/>
        <v>0</v>
      </c>
      <c r="O62" s="1" t="s">
        <v>113</v>
      </c>
      <c r="P62" s="1">
        <v>1.58</v>
      </c>
      <c r="Q62" s="1" t="s">
        <v>112</v>
      </c>
      <c r="R62" s="1">
        <v>0</v>
      </c>
      <c r="S62" s="1" t="s">
        <v>112</v>
      </c>
      <c r="T62" s="1">
        <v>0</v>
      </c>
      <c r="U62" s="1" t="s">
        <v>112</v>
      </c>
      <c r="V62" s="1">
        <v>0</v>
      </c>
      <c r="W62" s="1">
        <v>1.28</v>
      </c>
      <c r="X62" s="1">
        <v>0</v>
      </c>
      <c r="Y62" s="1">
        <v>0</v>
      </c>
      <c r="Z62" s="89">
        <v>0</v>
      </c>
      <c r="AA62" s="1" cm="1">
        <f t="array" ref="AA62">_xlfn.IFS(O62='Price Data'!$F$3,'Price Data'!$G$3,O62='Price Data'!$F$4,'Price Data'!$G$4,O62='Price Data'!$F$5,'Price Data'!$G$5,O62='Price Data'!$F$6,'Price Data'!$G$6,O62='Price Data'!$F$7,'Price Data'!$G$7,TRUE,"")</f>
        <v>10.493246963562758</v>
      </c>
      <c r="AB62" s="1" t="str" cm="1">
        <f t="array" ref="AB62">_xlfn.IFS(Q62='Price Data'!$F$3,'Price Data'!$G$3,Q62='Price Data'!$F$4,'Price Data'!$G$4,Q62='Price Data'!$F$5,'Price Data'!$G$5,Q62='Price Data'!$F$6,'Price Data'!$G$6,Q62='Price Data'!$F$7,'Price Data'!$G$7,TRUE,"")</f>
        <v/>
      </c>
      <c r="AC62" s="1" t="str" cm="1">
        <f t="array" ref="AC62">_xlfn.IFS(S62='Price Data'!$F$3,'Price Data'!$G$3,S62='Price Data'!$F$4,'Price Data'!$G$4,S62='Price Data'!$F$5,'Price Data'!$G$5,S62='Price Data'!$F$6,'Price Data'!$G$6,S62='Price Data'!$F$7,'Price Data'!$G$7,TRUE,"")</f>
        <v/>
      </c>
      <c r="AD62" s="1" t="str" cm="1">
        <f t="array" ref="AD62">_xlfn.IFS(U62='Price Data'!$F$3,'Price Data'!$G$3,U62='Price Data'!$F$4,'Price Data'!$G$4,U62='Price Data'!$F$5,'Price Data'!$G$5,U62='Price Data'!$F$6,'Price Data'!$G$6,U62='Price Data'!$F$7,'Price Data'!$G$7,TRUE,"")</f>
        <v/>
      </c>
      <c r="AG62" s="95">
        <v>8</v>
      </c>
      <c r="AH62" s="14">
        <v>3</v>
      </c>
      <c r="AI62" s="1">
        <f t="shared" si="6"/>
        <v>11</v>
      </c>
      <c r="AJ62" s="18">
        <f t="shared" si="8"/>
        <v>34</v>
      </c>
      <c r="AK62" s="93">
        <f t="shared" si="5"/>
        <v>0.3235294117647059</v>
      </c>
      <c r="AL62" s="1"/>
    </row>
    <row r="63" spans="1:38" x14ac:dyDescent="0.25">
      <c r="A63" s="88">
        <v>2</v>
      </c>
      <c r="B63" s="1">
        <v>20</v>
      </c>
      <c r="C63" s="1">
        <v>90.25</v>
      </c>
      <c r="D63" s="1">
        <v>1</v>
      </c>
      <c r="E63" s="1">
        <v>4</v>
      </c>
      <c r="F63" s="1">
        <v>1</v>
      </c>
      <c r="G63" s="1">
        <f t="shared" si="2"/>
        <v>5</v>
      </c>
      <c r="H63" s="1" t="s">
        <v>108</v>
      </c>
      <c r="I63" s="1">
        <f t="shared" si="0"/>
        <v>0</v>
      </c>
      <c r="J63" s="1">
        <f t="shared" si="13"/>
        <v>0</v>
      </c>
      <c r="O63" s="1" t="s">
        <v>110</v>
      </c>
      <c r="P63" s="1">
        <v>0.57999999999999996</v>
      </c>
      <c r="Q63" s="1" t="s">
        <v>112</v>
      </c>
      <c r="R63" s="1">
        <v>0</v>
      </c>
      <c r="S63" s="1" t="s">
        <v>112</v>
      </c>
      <c r="T63" s="1">
        <v>0</v>
      </c>
      <c r="U63" s="1" t="s">
        <v>112</v>
      </c>
      <c r="V63" s="1">
        <v>0</v>
      </c>
      <c r="W63" s="1">
        <v>0</v>
      </c>
      <c r="X63" s="1">
        <v>0</v>
      </c>
      <c r="Y63" s="1">
        <v>0</v>
      </c>
      <c r="Z63" s="89">
        <v>0</v>
      </c>
      <c r="AA63" s="1" cm="1">
        <f t="array" ref="AA63">_xlfn.IFS(O63='Price Data'!$F$3,'Price Data'!$G$3,O63='Price Data'!$F$4,'Price Data'!$G$4,O63='Price Data'!$F$5,'Price Data'!$G$5,O63='Price Data'!$F$6,'Price Data'!$G$6,O63='Price Data'!$F$7,'Price Data'!$G$7,TRUE,"")</f>
        <v>2.6763636363636367</v>
      </c>
      <c r="AB63" s="1" t="str" cm="1">
        <f t="array" ref="AB63">_xlfn.IFS(Q63='Price Data'!$F$3,'Price Data'!$G$3,Q63='Price Data'!$F$4,'Price Data'!$G$4,Q63='Price Data'!$F$5,'Price Data'!$G$5,Q63='Price Data'!$F$6,'Price Data'!$G$6,Q63='Price Data'!$F$7,'Price Data'!$G$7,TRUE,"")</f>
        <v/>
      </c>
      <c r="AC63" s="1" t="str" cm="1">
        <f t="array" ref="AC63">_xlfn.IFS(S63='Price Data'!$F$3,'Price Data'!$G$3,S63='Price Data'!$F$4,'Price Data'!$G$4,S63='Price Data'!$F$5,'Price Data'!$G$5,S63='Price Data'!$F$6,'Price Data'!$G$6,S63='Price Data'!$F$7,'Price Data'!$G$7,TRUE,"")</f>
        <v/>
      </c>
      <c r="AD63" s="1" t="str" cm="1">
        <f t="array" ref="AD63">_xlfn.IFS(U63='Price Data'!$F$3,'Price Data'!$G$3,U63='Price Data'!$F$4,'Price Data'!$G$4,U63='Price Data'!$F$5,'Price Data'!$G$5,U63='Price Data'!$F$6,'Price Data'!$G$6,U63='Price Data'!$F$7,'Price Data'!$G$7,TRUE,"")</f>
        <v/>
      </c>
      <c r="AG63" s="95">
        <v>8</v>
      </c>
      <c r="AH63" s="14">
        <v>4</v>
      </c>
      <c r="AI63" s="1">
        <f t="shared" si="6"/>
        <v>0</v>
      </c>
      <c r="AJ63" s="18">
        <f t="shared" si="8"/>
        <v>34</v>
      </c>
      <c r="AK63" s="93">
        <f t="shared" si="5"/>
        <v>0</v>
      </c>
      <c r="AL63" s="1"/>
    </row>
    <row r="64" spans="1:38" x14ac:dyDescent="0.25">
      <c r="A64" s="88">
        <v>2</v>
      </c>
      <c r="B64" s="1">
        <v>21</v>
      </c>
      <c r="C64" s="1">
        <v>94.62</v>
      </c>
      <c r="D64" s="1">
        <v>1</v>
      </c>
      <c r="E64" s="1">
        <v>3</v>
      </c>
      <c r="F64" s="1">
        <v>0</v>
      </c>
      <c r="G64" s="1">
        <f t="shared" si="2"/>
        <v>3</v>
      </c>
      <c r="H64" s="1" t="s">
        <v>108</v>
      </c>
      <c r="I64" s="1">
        <f t="shared" si="0"/>
        <v>0</v>
      </c>
      <c r="J64" s="1">
        <f t="shared" si="13"/>
        <v>0</v>
      </c>
      <c r="O64" s="1" t="s">
        <v>113</v>
      </c>
      <c r="P64" s="1">
        <v>2.16</v>
      </c>
      <c r="Q64" s="1" t="s">
        <v>112</v>
      </c>
      <c r="R64" s="1">
        <v>0</v>
      </c>
      <c r="S64" s="1" t="s">
        <v>112</v>
      </c>
      <c r="T64" s="1">
        <v>0</v>
      </c>
      <c r="U64" s="1" t="s">
        <v>112</v>
      </c>
      <c r="V64" s="1">
        <v>0</v>
      </c>
      <c r="W64" s="1">
        <v>0.81</v>
      </c>
      <c r="X64" s="1">
        <v>0</v>
      </c>
      <c r="Y64" s="1">
        <v>0</v>
      </c>
      <c r="Z64" s="89">
        <v>0</v>
      </c>
      <c r="AA64" s="1" cm="1">
        <f t="array" ref="AA64">_xlfn.IFS(O64='Price Data'!$F$3,'Price Data'!$G$3,O64='Price Data'!$F$4,'Price Data'!$G$4,O64='Price Data'!$F$5,'Price Data'!$G$5,O64='Price Data'!$F$6,'Price Data'!$G$6,O64='Price Data'!$F$7,'Price Data'!$G$7,TRUE,"")</f>
        <v>10.493246963562758</v>
      </c>
      <c r="AB64" s="1" t="str" cm="1">
        <f t="array" ref="AB64">_xlfn.IFS(Q64='Price Data'!$F$3,'Price Data'!$G$3,Q64='Price Data'!$F$4,'Price Data'!$G$4,Q64='Price Data'!$F$5,'Price Data'!$G$5,Q64='Price Data'!$F$6,'Price Data'!$G$6,Q64='Price Data'!$F$7,'Price Data'!$G$7,TRUE,"")</f>
        <v/>
      </c>
      <c r="AC64" s="1" t="str" cm="1">
        <f t="array" ref="AC64">_xlfn.IFS(S64='Price Data'!$F$3,'Price Data'!$G$3,S64='Price Data'!$F$4,'Price Data'!$G$4,S64='Price Data'!$F$5,'Price Data'!$G$5,S64='Price Data'!$F$6,'Price Data'!$G$6,S64='Price Data'!$F$7,'Price Data'!$G$7,TRUE,"")</f>
        <v/>
      </c>
      <c r="AD64" s="1" t="str" cm="1">
        <f t="array" ref="AD64">_xlfn.IFS(U64='Price Data'!$F$3,'Price Data'!$G$3,U64='Price Data'!$F$4,'Price Data'!$G$4,U64='Price Data'!$F$5,'Price Data'!$G$5,U64='Price Data'!$F$6,'Price Data'!$G$6,U64='Price Data'!$F$7,'Price Data'!$G$7,TRUE,"")</f>
        <v/>
      </c>
      <c r="AG64" s="95">
        <v>9</v>
      </c>
      <c r="AH64" s="14">
        <v>1</v>
      </c>
      <c r="AI64" s="1">
        <f t="shared" si="6"/>
        <v>12</v>
      </c>
      <c r="AJ64" s="18">
        <f>SUM(AI64:AI67)</f>
        <v>34</v>
      </c>
      <c r="AK64" s="93">
        <f t="shared" ref="AK64:AK91" si="16">AI64/AJ64</f>
        <v>0.35294117647058826</v>
      </c>
      <c r="AL64" s="1"/>
    </row>
    <row r="65" spans="1:38" x14ac:dyDescent="0.25">
      <c r="A65" s="88">
        <v>2</v>
      </c>
      <c r="B65" s="1">
        <v>22</v>
      </c>
      <c r="C65" s="1">
        <v>97.89</v>
      </c>
      <c r="D65" s="1">
        <v>2</v>
      </c>
      <c r="E65" s="1">
        <v>1</v>
      </c>
      <c r="F65" s="1">
        <v>1</v>
      </c>
      <c r="G65" s="1">
        <f t="shared" si="2"/>
        <v>2</v>
      </c>
      <c r="H65" s="1" t="s">
        <v>108</v>
      </c>
      <c r="I65" s="1">
        <f t="shared" si="0"/>
        <v>0</v>
      </c>
      <c r="J65" s="1">
        <f t="shared" si="13"/>
        <v>0</v>
      </c>
      <c r="O65" s="1" t="s">
        <v>109</v>
      </c>
      <c r="P65" s="1">
        <v>0.72</v>
      </c>
      <c r="Q65" s="1" t="s">
        <v>110</v>
      </c>
      <c r="R65" s="1">
        <v>0.88</v>
      </c>
      <c r="S65" s="1" t="s">
        <v>112</v>
      </c>
      <c r="T65" s="1">
        <v>0</v>
      </c>
      <c r="U65" s="1" t="s">
        <v>112</v>
      </c>
      <c r="V65" s="1">
        <v>0</v>
      </c>
      <c r="W65" s="1">
        <v>0.83</v>
      </c>
      <c r="X65" s="1">
        <v>0</v>
      </c>
      <c r="Y65" s="1">
        <v>0</v>
      </c>
      <c r="Z65" s="89">
        <v>0</v>
      </c>
      <c r="AA65" s="1" cm="1">
        <f t="array" ref="AA65">_xlfn.IFS(O65='Price Data'!$F$3,'Price Data'!$G$3,O65='Price Data'!$F$4,'Price Data'!$G$4,O65='Price Data'!$F$5,'Price Data'!$G$5,O65='Price Data'!$F$6,'Price Data'!$G$6,O65='Price Data'!$F$7,'Price Data'!$G$7,TRUE,"")</f>
        <v>4.4586315789473705</v>
      </c>
      <c r="AB65" s="1" cm="1">
        <f t="array" ref="AB65">_xlfn.IFS(Q65='Price Data'!$F$3,'Price Data'!$G$3,Q65='Price Data'!$F$4,'Price Data'!$G$4,Q65='Price Data'!$F$5,'Price Data'!$G$5,Q65='Price Data'!$F$6,'Price Data'!$G$6,Q65='Price Data'!$F$7,'Price Data'!$G$7,TRUE,"")</f>
        <v>2.6763636363636367</v>
      </c>
      <c r="AC65" s="1" t="str" cm="1">
        <f t="array" ref="AC65">_xlfn.IFS(S65='Price Data'!$F$3,'Price Data'!$G$3,S65='Price Data'!$F$4,'Price Data'!$G$4,S65='Price Data'!$F$5,'Price Data'!$G$5,S65='Price Data'!$F$6,'Price Data'!$G$6,S65='Price Data'!$F$7,'Price Data'!$G$7,TRUE,"")</f>
        <v/>
      </c>
      <c r="AD65" s="1" t="str" cm="1">
        <f t="array" ref="AD65">_xlfn.IFS(U65='Price Data'!$F$3,'Price Data'!$G$3,U65='Price Data'!$F$4,'Price Data'!$G$4,U65='Price Data'!$F$5,'Price Data'!$G$5,U65='Price Data'!$F$6,'Price Data'!$G$6,U65='Price Data'!$F$7,'Price Data'!$G$7,TRUE,"")</f>
        <v/>
      </c>
      <c r="AG65" s="95">
        <v>9</v>
      </c>
      <c r="AH65" s="14">
        <v>2</v>
      </c>
      <c r="AI65" s="1">
        <f t="shared" si="6"/>
        <v>11</v>
      </c>
      <c r="AJ65" s="18">
        <f t="shared" ref="AJ65" si="17">AJ64</f>
        <v>34</v>
      </c>
      <c r="AK65" s="93">
        <f t="shared" si="16"/>
        <v>0.3235294117647059</v>
      </c>
      <c r="AL65" s="1"/>
    </row>
    <row r="66" spans="1:38" x14ac:dyDescent="0.25">
      <c r="A66" s="88">
        <v>2</v>
      </c>
      <c r="B66" s="1">
        <v>23</v>
      </c>
      <c r="C66" s="1">
        <v>103.6</v>
      </c>
      <c r="D66" s="1">
        <v>3</v>
      </c>
      <c r="E66" s="1">
        <v>0</v>
      </c>
      <c r="F66" s="1">
        <v>0</v>
      </c>
      <c r="G66" s="1">
        <f t="shared" si="2"/>
        <v>0</v>
      </c>
      <c r="H66" s="1" t="s">
        <v>108</v>
      </c>
      <c r="I66" s="1">
        <f t="shared" si="0"/>
        <v>0</v>
      </c>
      <c r="J66" s="1">
        <f t="shared" si="13"/>
        <v>0</v>
      </c>
      <c r="O66" s="1" t="s">
        <v>109</v>
      </c>
      <c r="P66" s="1">
        <v>0.91</v>
      </c>
      <c r="Q66" s="1" t="s">
        <v>111</v>
      </c>
      <c r="R66" s="1">
        <v>1.29</v>
      </c>
      <c r="S66" s="1" t="s">
        <v>113</v>
      </c>
      <c r="T66" s="1">
        <v>1.51</v>
      </c>
      <c r="U66" s="1" t="s">
        <v>112</v>
      </c>
      <c r="V66" s="1">
        <v>0</v>
      </c>
      <c r="W66" s="1">
        <v>0.86</v>
      </c>
      <c r="X66" s="1">
        <v>0</v>
      </c>
      <c r="Y66" s="1">
        <v>1.47</v>
      </c>
      <c r="Z66" s="89">
        <v>0</v>
      </c>
      <c r="AA66" s="1" cm="1">
        <f t="array" ref="AA66">_xlfn.IFS(O66='Price Data'!$F$3,'Price Data'!$G$3,O66='Price Data'!$F$4,'Price Data'!$G$4,O66='Price Data'!$F$5,'Price Data'!$G$5,O66='Price Data'!$F$6,'Price Data'!$G$6,O66='Price Data'!$F$7,'Price Data'!$G$7,TRUE,"")</f>
        <v>4.4586315789473705</v>
      </c>
      <c r="AB66" s="1" cm="1">
        <f t="array" ref="AB66">_xlfn.IFS(Q66='Price Data'!$F$3,'Price Data'!$G$3,Q66='Price Data'!$F$4,'Price Data'!$G$4,Q66='Price Data'!$F$5,'Price Data'!$G$5,Q66='Price Data'!$F$6,'Price Data'!$G$6,Q66='Price Data'!$F$7,'Price Data'!$G$7,TRUE,"")</f>
        <v>8.710979020979023</v>
      </c>
      <c r="AC66" s="1" cm="1">
        <f t="array" ref="AC66">_xlfn.IFS(S66='Price Data'!$F$3,'Price Data'!$G$3,S66='Price Data'!$F$4,'Price Data'!$G$4,S66='Price Data'!$F$5,'Price Data'!$G$5,S66='Price Data'!$F$6,'Price Data'!$G$6,S66='Price Data'!$F$7,'Price Data'!$G$7,TRUE,"")</f>
        <v>10.493246963562758</v>
      </c>
      <c r="AD66" s="1" t="str" cm="1">
        <f t="array" ref="AD66">_xlfn.IFS(U66='Price Data'!$F$3,'Price Data'!$G$3,U66='Price Data'!$F$4,'Price Data'!$G$4,U66='Price Data'!$F$5,'Price Data'!$G$5,U66='Price Data'!$F$6,'Price Data'!$G$6,U66='Price Data'!$F$7,'Price Data'!$G$7,TRUE,"")</f>
        <v/>
      </c>
      <c r="AG66" s="95">
        <v>9</v>
      </c>
      <c r="AH66" s="14">
        <v>3</v>
      </c>
      <c r="AI66" s="1">
        <f t="shared" si="6"/>
        <v>9</v>
      </c>
      <c r="AJ66" s="18">
        <f t="shared" si="8"/>
        <v>34</v>
      </c>
      <c r="AK66" s="93">
        <f t="shared" si="16"/>
        <v>0.26470588235294118</v>
      </c>
      <c r="AL66" s="1"/>
    </row>
    <row r="67" spans="1:38" x14ac:dyDescent="0.25">
      <c r="A67" s="88">
        <v>2</v>
      </c>
      <c r="B67" s="1">
        <v>24</v>
      </c>
      <c r="C67" s="1">
        <v>116.56</v>
      </c>
      <c r="D67" s="1">
        <v>2</v>
      </c>
      <c r="E67" s="1">
        <v>0</v>
      </c>
      <c r="F67" s="1">
        <v>0</v>
      </c>
      <c r="G67" s="1">
        <f t="shared" si="2"/>
        <v>0</v>
      </c>
      <c r="H67" s="1" t="s">
        <v>108</v>
      </c>
      <c r="I67" s="1">
        <f t="shared" si="0"/>
        <v>0</v>
      </c>
      <c r="J67" s="1">
        <f t="shared" si="13"/>
        <v>0</v>
      </c>
      <c r="O67" s="1" t="s">
        <v>110</v>
      </c>
      <c r="P67" s="1">
        <v>0.72</v>
      </c>
      <c r="Q67" s="1" t="s">
        <v>113</v>
      </c>
      <c r="R67" s="1">
        <v>1.1299999999999999</v>
      </c>
      <c r="S67" s="1" t="s">
        <v>112</v>
      </c>
      <c r="T67" s="1">
        <v>0</v>
      </c>
      <c r="U67" s="1" t="s">
        <v>112</v>
      </c>
      <c r="V67" s="1">
        <v>0</v>
      </c>
      <c r="W67" s="1">
        <v>0</v>
      </c>
      <c r="X67" s="1">
        <v>0.8</v>
      </c>
      <c r="Y67" s="1">
        <v>0</v>
      </c>
      <c r="Z67" s="89">
        <v>0</v>
      </c>
      <c r="AA67" s="1" cm="1">
        <f t="array" ref="AA67">_xlfn.IFS(O67='Price Data'!$F$3,'Price Data'!$G$3,O67='Price Data'!$F$4,'Price Data'!$G$4,O67='Price Data'!$F$5,'Price Data'!$G$5,O67='Price Data'!$F$6,'Price Data'!$G$6,O67='Price Data'!$F$7,'Price Data'!$G$7,TRUE,"")</f>
        <v>2.6763636363636367</v>
      </c>
      <c r="AB67" s="1" cm="1">
        <f t="array" ref="AB67">_xlfn.IFS(Q67='Price Data'!$F$3,'Price Data'!$G$3,Q67='Price Data'!$F$4,'Price Data'!$G$4,Q67='Price Data'!$F$5,'Price Data'!$G$5,Q67='Price Data'!$F$6,'Price Data'!$G$6,Q67='Price Data'!$F$7,'Price Data'!$G$7,TRUE,"")</f>
        <v>10.493246963562758</v>
      </c>
      <c r="AC67" s="1" t="str" cm="1">
        <f t="array" ref="AC67">_xlfn.IFS(S67='Price Data'!$F$3,'Price Data'!$G$3,S67='Price Data'!$F$4,'Price Data'!$G$4,S67='Price Data'!$F$5,'Price Data'!$G$5,S67='Price Data'!$F$6,'Price Data'!$G$6,S67='Price Data'!$F$7,'Price Data'!$G$7,TRUE,"")</f>
        <v/>
      </c>
      <c r="AD67" s="1" t="str" cm="1">
        <f t="array" ref="AD67">_xlfn.IFS(U67='Price Data'!$F$3,'Price Data'!$G$3,U67='Price Data'!$F$4,'Price Data'!$G$4,U67='Price Data'!$F$5,'Price Data'!$G$5,U67='Price Data'!$F$6,'Price Data'!$G$6,U67='Price Data'!$F$7,'Price Data'!$G$7,TRUE,"")</f>
        <v/>
      </c>
      <c r="AG67" s="95">
        <v>9</v>
      </c>
      <c r="AH67" s="14">
        <v>4</v>
      </c>
      <c r="AI67" s="1">
        <f t="shared" si="6"/>
        <v>2</v>
      </c>
      <c r="AJ67" s="18">
        <f t="shared" si="8"/>
        <v>34</v>
      </c>
      <c r="AK67" s="93">
        <f t="shared" si="16"/>
        <v>5.8823529411764705E-2</v>
      </c>
      <c r="AL67" s="1"/>
    </row>
    <row r="68" spans="1:38" x14ac:dyDescent="0.25">
      <c r="A68" s="88">
        <v>2</v>
      </c>
      <c r="B68" s="1">
        <v>25</v>
      </c>
      <c r="C68" s="1">
        <v>128.53</v>
      </c>
      <c r="D68" s="1">
        <v>2</v>
      </c>
      <c r="E68" s="1">
        <v>0</v>
      </c>
      <c r="F68" s="1">
        <v>0</v>
      </c>
      <c r="G68" s="1">
        <f t="shared" si="2"/>
        <v>0</v>
      </c>
      <c r="H68" s="1" t="s">
        <v>108</v>
      </c>
      <c r="I68" s="1">
        <f t="shared" si="0"/>
        <v>0</v>
      </c>
      <c r="J68" s="1">
        <f t="shared" si="13"/>
        <v>0</v>
      </c>
      <c r="O68" s="1" t="s">
        <v>114</v>
      </c>
      <c r="P68" s="1">
        <v>1.36</v>
      </c>
      <c r="Q68" s="1" t="s">
        <v>109</v>
      </c>
      <c r="R68" s="1">
        <v>0.82</v>
      </c>
      <c r="S68" s="1" t="s">
        <v>112</v>
      </c>
      <c r="T68" s="1">
        <v>0</v>
      </c>
      <c r="U68" s="1" t="s">
        <v>112</v>
      </c>
      <c r="V68" s="1">
        <v>0</v>
      </c>
      <c r="W68" s="1">
        <v>0</v>
      </c>
      <c r="X68" s="1">
        <v>0.97</v>
      </c>
      <c r="Y68" s="1">
        <v>0</v>
      </c>
      <c r="Z68" s="89">
        <v>0</v>
      </c>
      <c r="AA68" s="1" cm="1">
        <f t="array" ref="AA68">_xlfn.IFS(O68='Price Data'!$F$3,'Price Data'!$G$3,O68='Price Data'!$F$4,'Price Data'!$G$4,O68='Price Data'!$F$5,'Price Data'!$G$5,O68='Price Data'!$F$6,'Price Data'!$G$6,O68='Price Data'!$F$7,'Price Data'!$G$7,TRUE,"")</f>
        <v>6.0346153846153863</v>
      </c>
      <c r="AB68" s="1" cm="1">
        <f t="array" ref="AB68">_xlfn.IFS(Q68='Price Data'!$F$3,'Price Data'!$G$3,Q68='Price Data'!$F$4,'Price Data'!$G$4,Q68='Price Data'!$F$5,'Price Data'!$G$5,Q68='Price Data'!$F$6,'Price Data'!$G$6,Q68='Price Data'!$F$7,'Price Data'!$G$7,TRUE,"")</f>
        <v>4.4586315789473705</v>
      </c>
      <c r="AC68" s="1" t="str" cm="1">
        <f t="array" ref="AC68">_xlfn.IFS(S68='Price Data'!$F$3,'Price Data'!$G$3,S68='Price Data'!$F$4,'Price Data'!$G$4,S68='Price Data'!$F$5,'Price Data'!$G$5,S68='Price Data'!$F$6,'Price Data'!$G$6,S68='Price Data'!$F$7,'Price Data'!$G$7,TRUE,"")</f>
        <v/>
      </c>
      <c r="AD68" s="1" t="str" cm="1">
        <f t="array" ref="AD68">_xlfn.IFS(U68='Price Data'!$F$3,'Price Data'!$G$3,U68='Price Data'!$F$4,'Price Data'!$G$4,U68='Price Data'!$F$5,'Price Data'!$G$5,U68='Price Data'!$F$6,'Price Data'!$G$6,U68='Price Data'!$F$7,'Price Data'!$G$7,TRUE,"")</f>
        <v/>
      </c>
      <c r="AG68" s="95">
        <v>10</v>
      </c>
      <c r="AH68" s="14">
        <v>1</v>
      </c>
      <c r="AI68" s="1">
        <f t="shared" si="6"/>
        <v>11</v>
      </c>
      <c r="AJ68" s="18">
        <f>SUM(AI68:AI71)</f>
        <v>40</v>
      </c>
      <c r="AK68" s="93">
        <f t="shared" si="16"/>
        <v>0.27500000000000002</v>
      </c>
      <c r="AL68" s="1"/>
    </row>
    <row r="69" spans="1:38" x14ac:dyDescent="0.25">
      <c r="A69" s="88">
        <v>2</v>
      </c>
      <c r="B69" s="1">
        <v>26</v>
      </c>
      <c r="C69" s="1">
        <v>131.07</v>
      </c>
      <c r="D69" s="1">
        <v>4</v>
      </c>
      <c r="E69" s="1">
        <v>0</v>
      </c>
      <c r="F69" s="1">
        <v>1</v>
      </c>
      <c r="G69" s="1">
        <f t="shared" si="2"/>
        <v>1</v>
      </c>
      <c r="H69" s="1" t="s">
        <v>108</v>
      </c>
      <c r="I69" s="1">
        <f t="shared" si="0"/>
        <v>0</v>
      </c>
      <c r="J69" s="1">
        <f t="shared" si="13"/>
        <v>0</v>
      </c>
      <c r="O69" s="1" t="s">
        <v>110</v>
      </c>
      <c r="P69" s="1">
        <v>0.64</v>
      </c>
      <c r="Q69" s="1" t="s">
        <v>109</v>
      </c>
      <c r="R69" s="1">
        <v>0.71</v>
      </c>
      <c r="S69" s="1" t="s">
        <v>110</v>
      </c>
      <c r="T69" s="1">
        <v>0.87</v>
      </c>
      <c r="U69" s="1" t="s">
        <v>109</v>
      </c>
      <c r="V69" s="1">
        <v>0.99</v>
      </c>
      <c r="W69" s="1">
        <v>0</v>
      </c>
      <c r="X69" s="1">
        <v>1.23</v>
      </c>
      <c r="Y69" s="1">
        <v>0</v>
      </c>
      <c r="Z69" s="89">
        <v>1.36</v>
      </c>
      <c r="AA69" s="1" cm="1">
        <f t="array" ref="AA69">_xlfn.IFS(O69='Price Data'!$F$3,'Price Data'!$G$3,O69='Price Data'!$F$4,'Price Data'!$G$4,O69='Price Data'!$F$5,'Price Data'!$G$5,O69='Price Data'!$F$6,'Price Data'!$G$6,O69='Price Data'!$F$7,'Price Data'!$G$7,TRUE,"")</f>
        <v>2.6763636363636367</v>
      </c>
      <c r="AB69" s="1" cm="1">
        <f t="array" ref="AB69">_xlfn.IFS(Q69='Price Data'!$F$3,'Price Data'!$G$3,Q69='Price Data'!$F$4,'Price Data'!$G$4,Q69='Price Data'!$F$5,'Price Data'!$G$5,Q69='Price Data'!$F$6,'Price Data'!$G$6,Q69='Price Data'!$F$7,'Price Data'!$G$7,TRUE,"")</f>
        <v>4.4586315789473705</v>
      </c>
      <c r="AC69" s="1" cm="1">
        <f t="array" ref="AC69">_xlfn.IFS(S69='Price Data'!$F$3,'Price Data'!$G$3,S69='Price Data'!$F$4,'Price Data'!$G$4,S69='Price Data'!$F$5,'Price Data'!$G$5,S69='Price Data'!$F$6,'Price Data'!$G$6,S69='Price Data'!$F$7,'Price Data'!$G$7,TRUE,"")</f>
        <v>2.6763636363636367</v>
      </c>
      <c r="AD69" s="1" cm="1">
        <f t="array" ref="AD69">_xlfn.IFS(U69='Price Data'!$F$3,'Price Data'!$G$3,U69='Price Data'!$F$4,'Price Data'!$G$4,U69='Price Data'!$F$5,'Price Data'!$G$5,U69='Price Data'!$F$6,'Price Data'!$G$6,U69='Price Data'!$F$7,'Price Data'!$G$7,TRUE,"")</f>
        <v>4.4586315789473705</v>
      </c>
      <c r="AG69" s="95">
        <v>10</v>
      </c>
      <c r="AH69" s="14">
        <v>2</v>
      </c>
      <c r="AI69" s="1">
        <f t="shared" si="6"/>
        <v>19</v>
      </c>
      <c r="AJ69" s="18">
        <f t="shared" ref="AJ69" si="18">AJ68</f>
        <v>40</v>
      </c>
      <c r="AK69" s="93">
        <f t="shared" si="16"/>
        <v>0.47499999999999998</v>
      </c>
      <c r="AL69" s="1"/>
    </row>
    <row r="70" spans="1:38" x14ac:dyDescent="0.25">
      <c r="A70" s="88">
        <v>2</v>
      </c>
      <c r="B70" s="1">
        <v>27</v>
      </c>
      <c r="C70" s="1">
        <v>134.82999999999998</v>
      </c>
      <c r="D70" s="1">
        <v>3</v>
      </c>
      <c r="E70" s="1">
        <v>0</v>
      </c>
      <c r="F70" s="1">
        <v>1</v>
      </c>
      <c r="G70" s="1">
        <f t="shared" si="2"/>
        <v>1</v>
      </c>
      <c r="H70" s="1" t="s">
        <v>108</v>
      </c>
      <c r="I70" s="1">
        <f t="shared" si="0"/>
        <v>0</v>
      </c>
      <c r="J70" s="1">
        <f t="shared" si="13"/>
        <v>0</v>
      </c>
      <c r="O70" s="1" t="s">
        <v>113</v>
      </c>
      <c r="P70" s="1">
        <v>0.91</v>
      </c>
      <c r="Q70" s="1" t="s">
        <v>113</v>
      </c>
      <c r="R70" s="1">
        <v>1.07</v>
      </c>
      <c r="S70" s="1" t="s">
        <v>114</v>
      </c>
      <c r="T70" s="1">
        <v>0.85</v>
      </c>
      <c r="U70" s="1" t="s">
        <v>112</v>
      </c>
      <c r="V70" s="1">
        <v>0</v>
      </c>
      <c r="W70" s="1">
        <v>1.28</v>
      </c>
      <c r="X70" s="1">
        <v>0.99</v>
      </c>
      <c r="Y70" s="1">
        <v>0</v>
      </c>
      <c r="Z70" s="89">
        <v>0</v>
      </c>
      <c r="AA70" s="1" cm="1">
        <f t="array" ref="AA70">_xlfn.IFS(O70='Price Data'!$F$3,'Price Data'!$G$3,O70='Price Data'!$F$4,'Price Data'!$G$4,O70='Price Data'!$F$5,'Price Data'!$G$5,O70='Price Data'!$F$6,'Price Data'!$G$6,O70='Price Data'!$F$7,'Price Data'!$G$7,TRUE,"")</f>
        <v>10.493246963562758</v>
      </c>
      <c r="AB70" s="1" cm="1">
        <f t="array" ref="AB70">_xlfn.IFS(Q70='Price Data'!$F$3,'Price Data'!$G$3,Q70='Price Data'!$F$4,'Price Data'!$G$4,Q70='Price Data'!$F$5,'Price Data'!$G$5,Q70='Price Data'!$F$6,'Price Data'!$G$6,Q70='Price Data'!$F$7,'Price Data'!$G$7,TRUE,"")</f>
        <v>10.493246963562758</v>
      </c>
      <c r="AC70" s="1" cm="1">
        <f t="array" ref="AC70">_xlfn.IFS(S70='Price Data'!$F$3,'Price Data'!$G$3,S70='Price Data'!$F$4,'Price Data'!$G$4,S70='Price Data'!$F$5,'Price Data'!$G$5,S70='Price Data'!$F$6,'Price Data'!$G$6,S70='Price Data'!$F$7,'Price Data'!$G$7,TRUE,"")</f>
        <v>6.0346153846153863</v>
      </c>
      <c r="AD70" s="1" t="str" cm="1">
        <f t="array" ref="AD70">_xlfn.IFS(U70='Price Data'!$F$3,'Price Data'!$G$3,U70='Price Data'!$F$4,'Price Data'!$G$4,U70='Price Data'!$F$5,'Price Data'!$G$5,U70='Price Data'!$F$6,'Price Data'!$G$6,U70='Price Data'!$F$7,'Price Data'!$G$7,TRUE,"")</f>
        <v/>
      </c>
      <c r="AG70" s="95">
        <v>10</v>
      </c>
      <c r="AH70" s="14">
        <v>3</v>
      </c>
      <c r="AI70" s="1">
        <f t="shared" si="6"/>
        <v>7</v>
      </c>
      <c r="AJ70" s="18">
        <f t="shared" si="8"/>
        <v>40</v>
      </c>
      <c r="AK70" s="93">
        <f t="shared" si="16"/>
        <v>0.17499999999999999</v>
      </c>
      <c r="AL70" s="1"/>
    </row>
    <row r="71" spans="1:38" x14ac:dyDescent="0.25">
      <c r="A71" s="88">
        <v>2</v>
      </c>
      <c r="B71" s="1">
        <v>28</v>
      </c>
      <c r="C71" s="1">
        <v>137.22999999999999</v>
      </c>
      <c r="D71" s="1">
        <v>1</v>
      </c>
      <c r="E71" s="1">
        <v>1</v>
      </c>
      <c r="F71" s="1">
        <v>1</v>
      </c>
      <c r="G71" s="1">
        <f t="shared" si="2"/>
        <v>2</v>
      </c>
      <c r="H71" s="1" t="s">
        <v>108</v>
      </c>
      <c r="I71" s="1">
        <f t="shared" si="0"/>
        <v>0</v>
      </c>
      <c r="J71" s="1">
        <f t="shared" si="13"/>
        <v>0</v>
      </c>
      <c r="O71" s="1" t="s">
        <v>113</v>
      </c>
      <c r="P71" s="1">
        <v>0.87</v>
      </c>
      <c r="Q71" s="1" t="s">
        <v>112</v>
      </c>
      <c r="R71" s="1">
        <v>0</v>
      </c>
      <c r="S71" s="1" t="s">
        <v>112</v>
      </c>
      <c r="T71" s="1">
        <v>0</v>
      </c>
      <c r="U71" s="1" t="s">
        <v>112</v>
      </c>
      <c r="V71" s="1">
        <v>0</v>
      </c>
      <c r="W71" s="1">
        <v>1.46</v>
      </c>
      <c r="X71" s="1">
        <v>0</v>
      </c>
      <c r="Y71" s="1">
        <v>0</v>
      </c>
      <c r="Z71" s="89">
        <v>0</v>
      </c>
      <c r="AA71" s="1" cm="1">
        <f t="array" ref="AA71">_xlfn.IFS(O71='Price Data'!$F$3,'Price Data'!$G$3,O71='Price Data'!$F$4,'Price Data'!$G$4,O71='Price Data'!$F$5,'Price Data'!$G$5,O71='Price Data'!$F$6,'Price Data'!$G$6,O71='Price Data'!$F$7,'Price Data'!$G$7,TRUE,"")</f>
        <v>10.493246963562758</v>
      </c>
      <c r="AB71" s="1" t="str" cm="1">
        <f t="array" ref="AB71">_xlfn.IFS(Q71='Price Data'!$F$3,'Price Data'!$G$3,Q71='Price Data'!$F$4,'Price Data'!$G$4,Q71='Price Data'!$F$5,'Price Data'!$G$5,Q71='Price Data'!$F$6,'Price Data'!$G$6,Q71='Price Data'!$F$7,'Price Data'!$G$7,TRUE,"")</f>
        <v/>
      </c>
      <c r="AC71" s="1" t="str" cm="1">
        <f t="array" ref="AC71">_xlfn.IFS(S71='Price Data'!$F$3,'Price Data'!$G$3,S71='Price Data'!$F$4,'Price Data'!$G$4,S71='Price Data'!$F$5,'Price Data'!$G$5,S71='Price Data'!$F$6,'Price Data'!$G$6,S71='Price Data'!$F$7,'Price Data'!$G$7,TRUE,"")</f>
        <v/>
      </c>
      <c r="AD71" s="1" t="str" cm="1">
        <f t="array" ref="AD71">_xlfn.IFS(U71='Price Data'!$F$3,'Price Data'!$G$3,U71='Price Data'!$F$4,'Price Data'!$G$4,U71='Price Data'!$F$5,'Price Data'!$G$5,U71='Price Data'!$F$6,'Price Data'!$G$6,U71='Price Data'!$F$7,'Price Data'!$G$7,TRUE,"")</f>
        <v/>
      </c>
      <c r="AG71" s="95">
        <v>10</v>
      </c>
      <c r="AH71" s="14">
        <v>4</v>
      </c>
      <c r="AI71" s="1">
        <f t="shared" si="6"/>
        <v>3</v>
      </c>
      <c r="AJ71" s="18">
        <f t="shared" si="8"/>
        <v>40</v>
      </c>
      <c r="AK71" s="93">
        <f t="shared" si="16"/>
        <v>7.4999999999999997E-2</v>
      </c>
      <c r="AL71" s="1"/>
    </row>
    <row r="72" spans="1:38" x14ac:dyDescent="0.25">
      <c r="A72" s="88">
        <v>2</v>
      </c>
      <c r="B72" s="1">
        <v>29</v>
      </c>
      <c r="C72" s="1">
        <v>137.76</v>
      </c>
      <c r="D72" s="1">
        <v>1</v>
      </c>
      <c r="E72" s="1">
        <v>1</v>
      </c>
      <c r="F72" s="1">
        <v>1</v>
      </c>
      <c r="G72" s="1">
        <f t="shared" si="2"/>
        <v>2</v>
      </c>
      <c r="H72" s="1" t="s">
        <v>108</v>
      </c>
      <c r="I72" s="1">
        <f t="shared" si="0"/>
        <v>0</v>
      </c>
      <c r="J72" s="1">
        <f t="shared" si="13"/>
        <v>0</v>
      </c>
      <c r="O72" s="1" t="s">
        <v>110</v>
      </c>
      <c r="P72" s="1">
        <v>0.94</v>
      </c>
      <c r="Q72" s="1" t="s">
        <v>112</v>
      </c>
      <c r="R72" s="1">
        <v>0</v>
      </c>
      <c r="S72" s="1" t="s">
        <v>112</v>
      </c>
      <c r="T72" s="1">
        <v>0</v>
      </c>
      <c r="U72" s="1" t="s">
        <v>112</v>
      </c>
      <c r="V72" s="1">
        <v>0</v>
      </c>
      <c r="W72" s="1">
        <v>0</v>
      </c>
      <c r="X72" s="1">
        <v>0</v>
      </c>
      <c r="Y72" s="1">
        <v>0</v>
      </c>
      <c r="Z72" s="89">
        <v>0</v>
      </c>
      <c r="AA72" s="1" cm="1">
        <f t="array" ref="AA72">_xlfn.IFS(O72='Price Data'!$F$3,'Price Data'!$G$3,O72='Price Data'!$F$4,'Price Data'!$G$4,O72='Price Data'!$F$5,'Price Data'!$G$5,O72='Price Data'!$F$6,'Price Data'!$G$6,O72='Price Data'!$F$7,'Price Data'!$G$7,TRUE,"")</f>
        <v>2.6763636363636367</v>
      </c>
      <c r="AB72" s="1" t="str" cm="1">
        <f t="array" ref="AB72">_xlfn.IFS(Q72='Price Data'!$F$3,'Price Data'!$G$3,Q72='Price Data'!$F$4,'Price Data'!$G$4,Q72='Price Data'!$F$5,'Price Data'!$G$5,Q72='Price Data'!$F$6,'Price Data'!$G$6,Q72='Price Data'!$F$7,'Price Data'!$G$7,TRUE,"")</f>
        <v/>
      </c>
      <c r="AC72" s="1" t="str" cm="1">
        <f t="array" ref="AC72">_xlfn.IFS(S72='Price Data'!$F$3,'Price Data'!$G$3,S72='Price Data'!$F$4,'Price Data'!$G$4,S72='Price Data'!$F$5,'Price Data'!$G$5,S72='Price Data'!$F$6,'Price Data'!$G$6,S72='Price Data'!$F$7,'Price Data'!$G$7,TRUE,"")</f>
        <v/>
      </c>
      <c r="AD72" s="1" t="str" cm="1">
        <f t="array" ref="AD72">_xlfn.IFS(U72='Price Data'!$F$3,'Price Data'!$G$3,U72='Price Data'!$F$4,'Price Data'!$G$4,U72='Price Data'!$F$5,'Price Data'!$G$5,U72='Price Data'!$F$6,'Price Data'!$G$6,U72='Price Data'!$F$7,'Price Data'!$G$7,TRUE,"")</f>
        <v/>
      </c>
      <c r="AG72" s="95">
        <v>11</v>
      </c>
      <c r="AH72" s="14">
        <v>1</v>
      </c>
      <c r="AI72" s="1">
        <f t="shared" si="6"/>
        <v>14</v>
      </c>
      <c r="AJ72" s="18">
        <f>SUM(AI72:AI75)</f>
        <v>38</v>
      </c>
      <c r="AK72" s="93">
        <f t="shared" si="16"/>
        <v>0.36842105263157893</v>
      </c>
      <c r="AL72" s="1"/>
    </row>
    <row r="73" spans="1:38" x14ac:dyDescent="0.25">
      <c r="A73" s="88">
        <v>2</v>
      </c>
      <c r="B73" s="1">
        <v>30</v>
      </c>
      <c r="C73" s="1">
        <v>146.38</v>
      </c>
      <c r="D73" s="1">
        <v>2</v>
      </c>
      <c r="E73" s="1">
        <v>0</v>
      </c>
      <c r="F73" s="1">
        <v>0</v>
      </c>
      <c r="G73" s="1">
        <f t="shared" si="2"/>
        <v>0</v>
      </c>
      <c r="H73" s="1" t="s">
        <v>108</v>
      </c>
      <c r="I73" s="1">
        <f t="shared" si="0"/>
        <v>0</v>
      </c>
      <c r="J73" s="1">
        <f t="shared" si="13"/>
        <v>0</v>
      </c>
      <c r="O73" s="1" t="s">
        <v>109</v>
      </c>
      <c r="P73" s="1">
        <v>0.72</v>
      </c>
      <c r="Q73" s="1" t="s">
        <v>111</v>
      </c>
      <c r="R73" s="1">
        <v>1.57</v>
      </c>
      <c r="S73" s="1" t="s">
        <v>112</v>
      </c>
      <c r="T73" s="1">
        <v>0</v>
      </c>
      <c r="U73" s="1" t="s">
        <v>112</v>
      </c>
      <c r="V73" s="1">
        <v>0</v>
      </c>
      <c r="W73" s="1">
        <v>0.81</v>
      </c>
      <c r="X73" s="1">
        <v>0</v>
      </c>
      <c r="Y73" s="1">
        <v>0</v>
      </c>
      <c r="Z73" s="89">
        <v>0</v>
      </c>
      <c r="AA73" s="1" cm="1">
        <f t="array" ref="AA73">_xlfn.IFS(O73='Price Data'!$F$3,'Price Data'!$G$3,O73='Price Data'!$F$4,'Price Data'!$G$4,O73='Price Data'!$F$5,'Price Data'!$G$5,O73='Price Data'!$F$6,'Price Data'!$G$6,O73='Price Data'!$F$7,'Price Data'!$G$7,TRUE,"")</f>
        <v>4.4586315789473705</v>
      </c>
      <c r="AB73" s="1" cm="1">
        <f t="array" ref="AB73">_xlfn.IFS(Q73='Price Data'!$F$3,'Price Data'!$G$3,Q73='Price Data'!$F$4,'Price Data'!$G$4,Q73='Price Data'!$F$5,'Price Data'!$G$5,Q73='Price Data'!$F$6,'Price Data'!$G$6,Q73='Price Data'!$F$7,'Price Data'!$G$7,TRUE,"")</f>
        <v>8.710979020979023</v>
      </c>
      <c r="AC73" s="1" t="str" cm="1">
        <f t="array" ref="AC73">_xlfn.IFS(S73='Price Data'!$F$3,'Price Data'!$G$3,S73='Price Data'!$F$4,'Price Data'!$G$4,S73='Price Data'!$F$5,'Price Data'!$G$5,S73='Price Data'!$F$6,'Price Data'!$G$6,S73='Price Data'!$F$7,'Price Data'!$G$7,TRUE,"")</f>
        <v/>
      </c>
      <c r="AD73" s="1" t="str" cm="1">
        <f t="array" ref="AD73">_xlfn.IFS(U73='Price Data'!$F$3,'Price Data'!$G$3,U73='Price Data'!$F$4,'Price Data'!$G$4,U73='Price Data'!$F$5,'Price Data'!$G$5,U73='Price Data'!$F$6,'Price Data'!$G$6,U73='Price Data'!$F$7,'Price Data'!$G$7,TRUE,"")</f>
        <v/>
      </c>
      <c r="AG73" s="95">
        <v>11</v>
      </c>
      <c r="AH73" s="14">
        <v>2</v>
      </c>
      <c r="AI73" s="1">
        <f t="shared" si="6"/>
        <v>16</v>
      </c>
      <c r="AJ73" s="18">
        <f t="shared" ref="AJ73" si="19">AJ72</f>
        <v>38</v>
      </c>
      <c r="AK73" s="93">
        <f t="shared" si="16"/>
        <v>0.42105263157894735</v>
      </c>
      <c r="AL73" s="1"/>
    </row>
    <row r="74" spans="1:38" x14ac:dyDescent="0.25">
      <c r="A74" s="88">
        <v>2</v>
      </c>
      <c r="B74" s="1">
        <v>31</v>
      </c>
      <c r="C74" s="1">
        <v>149.26</v>
      </c>
      <c r="D74" s="1">
        <v>2</v>
      </c>
      <c r="E74" s="1">
        <v>0</v>
      </c>
      <c r="F74" s="1">
        <v>0</v>
      </c>
      <c r="G74" s="1">
        <f t="shared" si="2"/>
        <v>0</v>
      </c>
      <c r="H74" s="1" t="s">
        <v>108</v>
      </c>
      <c r="I74" s="1">
        <f t="shared" si="0"/>
        <v>0</v>
      </c>
      <c r="J74" s="1">
        <f t="shared" si="13"/>
        <v>0</v>
      </c>
      <c r="K74" s="1">
        <f>SUM(I44:I75)</f>
        <v>0</v>
      </c>
      <c r="L74" s="1">
        <f>_xlfn.STDEV.S(E44:E75)</f>
        <v>1.1198358174592007</v>
      </c>
      <c r="M74" s="1">
        <f>_xlfn.STDEV.S(F44:F75)</f>
        <v>0.48255870443481425</v>
      </c>
      <c r="O74" s="1" t="s">
        <v>114</v>
      </c>
      <c r="P74" s="1">
        <v>1.41</v>
      </c>
      <c r="Q74" s="1" t="s">
        <v>114</v>
      </c>
      <c r="R74" s="1">
        <v>1.35</v>
      </c>
      <c r="S74" s="1" t="s">
        <v>112</v>
      </c>
      <c r="T74" s="1">
        <v>0</v>
      </c>
      <c r="U74" s="1" t="s">
        <v>112</v>
      </c>
      <c r="V74" s="1">
        <v>0</v>
      </c>
      <c r="W74" s="1">
        <v>0</v>
      </c>
      <c r="X74" s="1">
        <v>0</v>
      </c>
      <c r="Y74" s="1">
        <v>0</v>
      </c>
      <c r="Z74" s="89">
        <v>0</v>
      </c>
      <c r="AA74" s="1" cm="1">
        <f t="array" ref="AA74">_xlfn.IFS(O74='Price Data'!$F$3,'Price Data'!$G$3,O74='Price Data'!$F$4,'Price Data'!$G$4,O74='Price Data'!$F$5,'Price Data'!$G$5,O74='Price Data'!$F$6,'Price Data'!$G$6,O74='Price Data'!$F$7,'Price Data'!$G$7,TRUE,"")</f>
        <v>6.0346153846153863</v>
      </c>
      <c r="AB74" s="1" cm="1">
        <f t="array" ref="AB74">_xlfn.IFS(Q74='Price Data'!$F$3,'Price Data'!$G$3,Q74='Price Data'!$F$4,'Price Data'!$G$4,Q74='Price Data'!$F$5,'Price Data'!$G$5,Q74='Price Data'!$F$6,'Price Data'!$G$6,Q74='Price Data'!$F$7,'Price Data'!$G$7,TRUE,"")</f>
        <v>6.0346153846153863</v>
      </c>
      <c r="AC74" s="1" t="str" cm="1">
        <f t="array" ref="AC74">_xlfn.IFS(S74='Price Data'!$F$3,'Price Data'!$G$3,S74='Price Data'!$F$4,'Price Data'!$G$4,S74='Price Data'!$F$5,'Price Data'!$G$5,S74='Price Data'!$F$6,'Price Data'!$G$6,S74='Price Data'!$F$7,'Price Data'!$G$7,TRUE,"")</f>
        <v/>
      </c>
      <c r="AD74" s="1" t="str" cm="1">
        <f t="array" ref="AD74">_xlfn.IFS(U74='Price Data'!$F$3,'Price Data'!$G$3,U74='Price Data'!$F$4,'Price Data'!$G$4,U74='Price Data'!$F$5,'Price Data'!$G$5,U74='Price Data'!$F$6,'Price Data'!$G$6,U74='Price Data'!$F$7,'Price Data'!$G$7,TRUE,"")</f>
        <v/>
      </c>
      <c r="AG74" s="95">
        <v>11</v>
      </c>
      <c r="AH74" s="14">
        <v>3</v>
      </c>
      <c r="AI74" s="1">
        <f t="shared" si="6"/>
        <v>4</v>
      </c>
      <c r="AJ74" s="18">
        <f t="shared" si="8"/>
        <v>38</v>
      </c>
      <c r="AK74" s="93">
        <f t="shared" si="16"/>
        <v>0.10526315789473684</v>
      </c>
      <c r="AL74" s="1"/>
    </row>
    <row r="75" spans="1:38" s="125" customFormat="1" x14ac:dyDescent="0.25">
      <c r="A75" s="124">
        <v>2</v>
      </c>
      <c r="B75" s="125">
        <v>32</v>
      </c>
      <c r="C75" s="125">
        <v>149.72</v>
      </c>
      <c r="D75" s="125">
        <v>3</v>
      </c>
      <c r="E75" s="125">
        <v>2</v>
      </c>
      <c r="F75" s="125">
        <v>0</v>
      </c>
      <c r="G75" s="1">
        <f t="shared" si="2"/>
        <v>2</v>
      </c>
      <c r="H75" s="125" t="s">
        <v>108</v>
      </c>
      <c r="I75" s="125">
        <f t="shared" ref="I75:I138" si="20">IF(H75="NO", 0, 1)</f>
        <v>0</v>
      </c>
      <c r="J75" s="125">
        <f t="shared" si="13"/>
        <v>0</v>
      </c>
      <c r="K75" s="125">
        <f>_xlfn.STDEV.S(J44:J75)</f>
        <v>0</v>
      </c>
      <c r="L75" s="125">
        <f>MAX(E44:E75)</f>
        <v>4</v>
      </c>
      <c r="M75" s="125">
        <f>MAX(F44:F75)</f>
        <v>1</v>
      </c>
      <c r="O75" s="125" t="s">
        <v>109</v>
      </c>
      <c r="P75" s="125">
        <v>0.57999999999999996</v>
      </c>
      <c r="Q75" s="125" t="s">
        <v>109</v>
      </c>
      <c r="R75" s="125">
        <v>0.92</v>
      </c>
      <c r="S75" s="125" t="s">
        <v>113</v>
      </c>
      <c r="T75" s="125">
        <v>2.17</v>
      </c>
      <c r="U75" s="125" t="s">
        <v>112</v>
      </c>
      <c r="V75" s="125">
        <v>0</v>
      </c>
      <c r="W75" s="125">
        <v>1.17</v>
      </c>
      <c r="X75" s="125">
        <v>1.47</v>
      </c>
      <c r="Y75" s="125">
        <v>1.42</v>
      </c>
      <c r="Z75" s="126">
        <v>0</v>
      </c>
      <c r="AA75" s="1" cm="1">
        <f t="array" ref="AA75">_xlfn.IFS(O75='Price Data'!$F$3,'Price Data'!$G$3,O75='Price Data'!$F$4,'Price Data'!$G$4,O75='Price Data'!$F$5,'Price Data'!$G$5,O75='Price Data'!$F$6,'Price Data'!$G$6,O75='Price Data'!$F$7,'Price Data'!$G$7,TRUE,"")</f>
        <v>4.4586315789473705</v>
      </c>
      <c r="AB75" s="1" cm="1">
        <f t="array" ref="AB75">_xlfn.IFS(Q75='Price Data'!$F$3,'Price Data'!$G$3,Q75='Price Data'!$F$4,'Price Data'!$G$4,Q75='Price Data'!$F$5,'Price Data'!$G$5,Q75='Price Data'!$F$6,'Price Data'!$G$6,Q75='Price Data'!$F$7,'Price Data'!$G$7,TRUE,"")</f>
        <v>4.4586315789473705</v>
      </c>
      <c r="AC75" s="1" cm="1">
        <f t="array" ref="AC75">_xlfn.IFS(S75='Price Data'!$F$3,'Price Data'!$G$3,S75='Price Data'!$F$4,'Price Data'!$G$4,S75='Price Data'!$F$5,'Price Data'!$G$5,S75='Price Data'!$F$6,'Price Data'!$G$6,S75='Price Data'!$F$7,'Price Data'!$G$7,TRUE,"")</f>
        <v>10.493246963562758</v>
      </c>
      <c r="AD75" s="1" t="str" cm="1">
        <f t="array" ref="AD75">_xlfn.IFS(U75='Price Data'!$F$3,'Price Data'!$G$3,U75='Price Data'!$F$4,'Price Data'!$G$4,U75='Price Data'!$F$5,'Price Data'!$G$5,U75='Price Data'!$F$6,'Price Data'!$G$6,U75='Price Data'!$F$7,'Price Data'!$G$7,TRUE,"")</f>
        <v/>
      </c>
      <c r="AG75" s="127">
        <v>11</v>
      </c>
      <c r="AH75" s="128">
        <v>4</v>
      </c>
      <c r="AI75" s="125">
        <f t="shared" si="6"/>
        <v>4</v>
      </c>
      <c r="AJ75" s="129">
        <f t="shared" si="8"/>
        <v>38</v>
      </c>
      <c r="AK75" s="130">
        <f t="shared" si="16"/>
        <v>0.10526315789473684</v>
      </c>
    </row>
    <row r="76" spans="1:38" x14ac:dyDescent="0.25">
      <c r="A76" s="88">
        <v>3</v>
      </c>
      <c r="B76" s="1">
        <v>1</v>
      </c>
      <c r="C76" s="1">
        <v>0</v>
      </c>
      <c r="D76" s="1">
        <v>4</v>
      </c>
      <c r="E76" s="1">
        <v>0</v>
      </c>
      <c r="F76" s="1">
        <v>0</v>
      </c>
      <c r="G76" s="1">
        <f t="shared" ref="G76:G139" si="21">F76+E76</f>
        <v>0</v>
      </c>
      <c r="H76" s="1" t="s">
        <v>108</v>
      </c>
      <c r="I76" s="1">
        <f t="shared" si="20"/>
        <v>0</v>
      </c>
      <c r="J76" s="1">
        <f t="shared" si="13"/>
        <v>0</v>
      </c>
      <c r="O76" s="1" t="s">
        <v>109</v>
      </c>
      <c r="P76" s="1">
        <v>0.74</v>
      </c>
      <c r="Q76" s="1" t="s">
        <v>110</v>
      </c>
      <c r="R76" s="1">
        <v>0.93</v>
      </c>
      <c r="S76" s="1" t="s">
        <v>113</v>
      </c>
      <c r="T76" s="1">
        <v>1.95</v>
      </c>
      <c r="U76" s="1" t="s">
        <v>111</v>
      </c>
      <c r="V76" s="1">
        <v>1.45</v>
      </c>
      <c r="W76" s="1">
        <v>1.24</v>
      </c>
      <c r="X76" s="1">
        <v>0</v>
      </c>
      <c r="Y76" s="1">
        <v>1.47</v>
      </c>
      <c r="Z76" s="89">
        <v>0</v>
      </c>
      <c r="AA76" s="1" cm="1">
        <f t="array" ref="AA76">_xlfn.IFS(O76='Price Data'!$F$3,'Price Data'!$G$3,O76='Price Data'!$F$4,'Price Data'!$G$4,O76='Price Data'!$F$5,'Price Data'!$G$5,O76='Price Data'!$F$6,'Price Data'!$G$6,O76='Price Data'!$F$7,'Price Data'!$G$7,TRUE,"")</f>
        <v>4.4586315789473705</v>
      </c>
      <c r="AB76" s="1" cm="1">
        <f t="array" ref="AB76">_xlfn.IFS(Q76='Price Data'!$F$3,'Price Data'!$G$3,Q76='Price Data'!$F$4,'Price Data'!$G$4,Q76='Price Data'!$F$5,'Price Data'!$G$5,Q76='Price Data'!$F$6,'Price Data'!$G$6,Q76='Price Data'!$F$7,'Price Data'!$G$7,TRUE,"")</f>
        <v>2.6763636363636367</v>
      </c>
      <c r="AC76" s="1" cm="1">
        <f t="array" ref="AC76">_xlfn.IFS(S76='Price Data'!$F$3,'Price Data'!$G$3,S76='Price Data'!$F$4,'Price Data'!$G$4,S76='Price Data'!$F$5,'Price Data'!$G$5,S76='Price Data'!$F$6,'Price Data'!$G$6,S76='Price Data'!$F$7,'Price Data'!$G$7,TRUE,"")</f>
        <v>10.493246963562758</v>
      </c>
      <c r="AD76" s="1" cm="1">
        <f t="array" ref="AD76">_xlfn.IFS(U76='Price Data'!$F$3,'Price Data'!$G$3,U76='Price Data'!$F$4,'Price Data'!$G$4,U76='Price Data'!$F$5,'Price Data'!$G$5,U76='Price Data'!$F$6,'Price Data'!$G$6,U76='Price Data'!$F$7,'Price Data'!$G$7,TRUE,"")</f>
        <v>8.710979020979023</v>
      </c>
      <c r="AG76" s="95">
        <v>12</v>
      </c>
      <c r="AH76" s="14">
        <v>1</v>
      </c>
      <c r="AI76" s="1">
        <f t="shared" si="6"/>
        <v>10</v>
      </c>
      <c r="AJ76" s="18">
        <f>SUM(AI76:AI79)</f>
        <v>37</v>
      </c>
      <c r="AK76" s="93">
        <f t="shared" si="16"/>
        <v>0.27027027027027029</v>
      </c>
      <c r="AL76" s="1"/>
    </row>
    <row r="77" spans="1:38" x14ac:dyDescent="0.25">
      <c r="A77" s="88">
        <v>3</v>
      </c>
      <c r="B77" s="1">
        <v>2</v>
      </c>
      <c r="C77" s="1">
        <v>0.49</v>
      </c>
      <c r="D77" s="1">
        <v>3</v>
      </c>
      <c r="E77" s="1">
        <v>4</v>
      </c>
      <c r="F77" s="1">
        <v>0</v>
      </c>
      <c r="G77" s="1">
        <f t="shared" si="21"/>
        <v>4</v>
      </c>
      <c r="H77" s="1" t="s">
        <v>108</v>
      </c>
      <c r="I77" s="1">
        <f t="shared" si="20"/>
        <v>0</v>
      </c>
      <c r="J77" s="1">
        <f t="shared" si="13"/>
        <v>0</v>
      </c>
      <c r="O77" s="1" t="s">
        <v>109</v>
      </c>
      <c r="P77" s="1">
        <v>0.69</v>
      </c>
      <c r="Q77" s="1" t="s">
        <v>113</v>
      </c>
      <c r="R77" s="1">
        <v>1.83</v>
      </c>
      <c r="S77" s="1" t="s">
        <v>110</v>
      </c>
      <c r="T77" s="1">
        <v>0.85</v>
      </c>
      <c r="U77" s="1" t="s">
        <v>112</v>
      </c>
      <c r="V77" s="1">
        <v>0</v>
      </c>
      <c r="W77" s="1">
        <v>0.98</v>
      </c>
      <c r="X77" s="1">
        <v>1.33</v>
      </c>
      <c r="Y77" s="1">
        <v>0</v>
      </c>
      <c r="Z77" s="89">
        <v>0</v>
      </c>
      <c r="AA77" s="1" cm="1">
        <f t="array" ref="AA77">_xlfn.IFS(O77='Price Data'!$F$3,'Price Data'!$G$3,O77='Price Data'!$F$4,'Price Data'!$G$4,O77='Price Data'!$F$5,'Price Data'!$G$5,O77='Price Data'!$F$6,'Price Data'!$G$6,O77='Price Data'!$F$7,'Price Data'!$G$7,TRUE,"")</f>
        <v>4.4586315789473705</v>
      </c>
      <c r="AB77" s="1" cm="1">
        <f t="array" ref="AB77">_xlfn.IFS(Q77='Price Data'!$F$3,'Price Data'!$G$3,Q77='Price Data'!$F$4,'Price Data'!$G$4,Q77='Price Data'!$F$5,'Price Data'!$G$5,Q77='Price Data'!$F$6,'Price Data'!$G$6,Q77='Price Data'!$F$7,'Price Data'!$G$7,TRUE,"")</f>
        <v>10.493246963562758</v>
      </c>
      <c r="AC77" s="1" cm="1">
        <f t="array" ref="AC77">_xlfn.IFS(S77='Price Data'!$F$3,'Price Data'!$G$3,S77='Price Data'!$F$4,'Price Data'!$G$4,S77='Price Data'!$F$5,'Price Data'!$G$5,S77='Price Data'!$F$6,'Price Data'!$G$6,S77='Price Data'!$F$7,'Price Data'!$G$7,TRUE,"")</f>
        <v>2.6763636363636367</v>
      </c>
      <c r="AD77" s="1" t="str" cm="1">
        <f t="array" ref="AD77">_xlfn.IFS(U77='Price Data'!$F$3,'Price Data'!$G$3,U77='Price Data'!$F$4,'Price Data'!$G$4,U77='Price Data'!$F$5,'Price Data'!$G$5,U77='Price Data'!$F$6,'Price Data'!$G$6,U77='Price Data'!$F$7,'Price Data'!$G$7,TRUE,"")</f>
        <v/>
      </c>
      <c r="AG77" s="95">
        <v>12</v>
      </c>
      <c r="AH77" s="14">
        <v>2</v>
      </c>
      <c r="AI77" s="1">
        <f t="shared" si="6"/>
        <v>17</v>
      </c>
      <c r="AJ77" s="18">
        <f t="shared" ref="AJ77" si="22">AJ76</f>
        <v>37</v>
      </c>
      <c r="AK77" s="93">
        <f t="shared" si="16"/>
        <v>0.45945945945945948</v>
      </c>
      <c r="AL77" s="1"/>
    </row>
    <row r="78" spans="1:38" x14ac:dyDescent="0.25">
      <c r="A78" s="88">
        <v>3</v>
      </c>
      <c r="B78" s="1">
        <v>3</v>
      </c>
      <c r="C78" s="1">
        <v>7.7</v>
      </c>
      <c r="D78" s="1">
        <v>3</v>
      </c>
      <c r="E78" s="1">
        <v>1</v>
      </c>
      <c r="F78" s="1">
        <v>1</v>
      </c>
      <c r="G78" s="1">
        <f t="shared" si="21"/>
        <v>2</v>
      </c>
      <c r="H78" s="1" t="s">
        <v>108</v>
      </c>
      <c r="I78" s="1">
        <f t="shared" si="20"/>
        <v>0</v>
      </c>
      <c r="J78" s="1">
        <f t="shared" si="13"/>
        <v>0</v>
      </c>
      <c r="O78" s="1" t="s">
        <v>110</v>
      </c>
      <c r="P78" s="1">
        <v>0.84</v>
      </c>
      <c r="Q78" s="1" t="s">
        <v>109</v>
      </c>
      <c r="R78" s="1">
        <v>0.74</v>
      </c>
      <c r="S78" s="1" t="s">
        <v>110</v>
      </c>
      <c r="T78" s="1">
        <v>0.67</v>
      </c>
      <c r="U78" s="1" t="s">
        <v>112</v>
      </c>
      <c r="V78" s="1">
        <v>0</v>
      </c>
      <c r="W78" s="1">
        <v>0</v>
      </c>
      <c r="X78" s="1">
        <v>0.81</v>
      </c>
      <c r="Y78" s="1">
        <v>0</v>
      </c>
      <c r="Z78" s="89">
        <v>0</v>
      </c>
      <c r="AA78" s="1" cm="1">
        <f t="array" ref="AA78">_xlfn.IFS(O78='Price Data'!$F$3,'Price Data'!$G$3,O78='Price Data'!$F$4,'Price Data'!$G$4,O78='Price Data'!$F$5,'Price Data'!$G$5,O78='Price Data'!$F$6,'Price Data'!$G$6,O78='Price Data'!$F$7,'Price Data'!$G$7,TRUE,"")</f>
        <v>2.6763636363636367</v>
      </c>
      <c r="AB78" s="1" cm="1">
        <f t="array" ref="AB78">_xlfn.IFS(Q78='Price Data'!$F$3,'Price Data'!$G$3,Q78='Price Data'!$F$4,'Price Data'!$G$4,Q78='Price Data'!$F$5,'Price Data'!$G$5,Q78='Price Data'!$F$6,'Price Data'!$G$6,Q78='Price Data'!$F$7,'Price Data'!$G$7,TRUE,"")</f>
        <v>4.4586315789473705</v>
      </c>
      <c r="AC78" s="1" cm="1">
        <f t="array" ref="AC78">_xlfn.IFS(S78='Price Data'!$F$3,'Price Data'!$G$3,S78='Price Data'!$F$4,'Price Data'!$G$4,S78='Price Data'!$F$5,'Price Data'!$G$5,S78='Price Data'!$F$6,'Price Data'!$G$6,S78='Price Data'!$F$7,'Price Data'!$G$7,TRUE,"")</f>
        <v>2.6763636363636367</v>
      </c>
      <c r="AD78" s="1" t="str" cm="1">
        <f t="array" ref="AD78">_xlfn.IFS(U78='Price Data'!$F$3,'Price Data'!$G$3,U78='Price Data'!$F$4,'Price Data'!$G$4,U78='Price Data'!$F$5,'Price Data'!$G$5,U78='Price Data'!$F$6,'Price Data'!$G$6,U78='Price Data'!$F$7,'Price Data'!$G$7,TRUE,"")</f>
        <v/>
      </c>
      <c r="AG78" s="95">
        <v>12</v>
      </c>
      <c r="AH78" s="14">
        <v>3</v>
      </c>
      <c r="AI78" s="1">
        <f t="shared" si="6"/>
        <v>8</v>
      </c>
      <c r="AJ78" s="18">
        <f t="shared" si="8"/>
        <v>37</v>
      </c>
      <c r="AK78" s="93">
        <f t="shared" si="16"/>
        <v>0.21621621621621623</v>
      </c>
      <c r="AL78" s="1"/>
    </row>
    <row r="79" spans="1:38" x14ac:dyDescent="0.25">
      <c r="A79" s="88">
        <v>3</v>
      </c>
      <c r="B79" s="1">
        <v>4</v>
      </c>
      <c r="C79" s="1">
        <v>8.68</v>
      </c>
      <c r="D79" s="1">
        <v>3</v>
      </c>
      <c r="E79" s="1">
        <v>3</v>
      </c>
      <c r="F79" s="1">
        <v>1</v>
      </c>
      <c r="G79" s="1">
        <f t="shared" si="21"/>
        <v>4</v>
      </c>
      <c r="H79" s="1" t="s">
        <v>108</v>
      </c>
      <c r="I79" s="1">
        <f t="shared" si="20"/>
        <v>0</v>
      </c>
      <c r="J79" s="1">
        <f t="shared" si="13"/>
        <v>0</v>
      </c>
      <c r="O79" s="1" t="s">
        <v>110</v>
      </c>
      <c r="P79" s="1">
        <v>0.61</v>
      </c>
      <c r="Q79" s="1" t="s">
        <v>109</v>
      </c>
      <c r="R79" s="1">
        <v>0.51</v>
      </c>
      <c r="S79" s="1" t="s">
        <v>110</v>
      </c>
      <c r="T79" s="1">
        <v>0.65</v>
      </c>
      <c r="U79" s="1" t="s">
        <v>112</v>
      </c>
      <c r="V79" s="1">
        <v>0</v>
      </c>
      <c r="W79" s="1">
        <v>0</v>
      </c>
      <c r="X79" s="1">
        <v>1.48</v>
      </c>
      <c r="Y79" s="1">
        <v>0</v>
      </c>
      <c r="Z79" s="89">
        <v>0</v>
      </c>
      <c r="AA79" s="1" cm="1">
        <f t="array" ref="AA79">_xlfn.IFS(O79='Price Data'!$F$3,'Price Data'!$G$3,O79='Price Data'!$F$4,'Price Data'!$G$4,O79='Price Data'!$F$5,'Price Data'!$G$5,O79='Price Data'!$F$6,'Price Data'!$G$6,O79='Price Data'!$F$7,'Price Data'!$G$7,TRUE,"")</f>
        <v>2.6763636363636367</v>
      </c>
      <c r="AB79" s="1" cm="1">
        <f t="array" ref="AB79">_xlfn.IFS(Q79='Price Data'!$F$3,'Price Data'!$G$3,Q79='Price Data'!$F$4,'Price Data'!$G$4,Q79='Price Data'!$F$5,'Price Data'!$G$5,Q79='Price Data'!$F$6,'Price Data'!$G$6,Q79='Price Data'!$F$7,'Price Data'!$G$7,TRUE,"")</f>
        <v>4.4586315789473705</v>
      </c>
      <c r="AC79" s="1" cm="1">
        <f t="array" ref="AC79">_xlfn.IFS(S79='Price Data'!$F$3,'Price Data'!$G$3,S79='Price Data'!$F$4,'Price Data'!$G$4,S79='Price Data'!$F$5,'Price Data'!$G$5,S79='Price Data'!$F$6,'Price Data'!$G$6,S79='Price Data'!$F$7,'Price Data'!$G$7,TRUE,"")</f>
        <v>2.6763636363636367</v>
      </c>
      <c r="AD79" s="1" t="str" cm="1">
        <f t="array" ref="AD79">_xlfn.IFS(U79='Price Data'!$F$3,'Price Data'!$G$3,U79='Price Data'!$F$4,'Price Data'!$G$4,U79='Price Data'!$F$5,'Price Data'!$G$5,U79='Price Data'!$F$6,'Price Data'!$G$6,U79='Price Data'!$F$7,'Price Data'!$G$7,TRUE,"")</f>
        <v/>
      </c>
      <c r="AG79" s="95">
        <v>12</v>
      </c>
      <c r="AH79" s="14">
        <v>4</v>
      </c>
      <c r="AI79" s="1">
        <f t="shared" si="6"/>
        <v>2</v>
      </c>
      <c r="AJ79" s="18">
        <f t="shared" si="8"/>
        <v>37</v>
      </c>
      <c r="AK79" s="93">
        <f t="shared" si="16"/>
        <v>5.4054054054054057E-2</v>
      </c>
      <c r="AL79" s="1"/>
    </row>
    <row r="80" spans="1:38" x14ac:dyDescent="0.25">
      <c r="A80" s="88">
        <v>3</v>
      </c>
      <c r="B80" s="1">
        <v>5</v>
      </c>
      <c r="C80" s="1">
        <v>13.09</v>
      </c>
      <c r="D80" s="1">
        <v>2</v>
      </c>
      <c r="E80" s="1">
        <v>0</v>
      </c>
      <c r="F80" s="1">
        <v>1</v>
      </c>
      <c r="G80" s="1">
        <f t="shared" si="21"/>
        <v>1</v>
      </c>
      <c r="H80" s="1" t="s">
        <v>108</v>
      </c>
      <c r="I80" s="1">
        <f t="shared" si="20"/>
        <v>0</v>
      </c>
      <c r="J80" s="1">
        <f t="shared" si="13"/>
        <v>0</v>
      </c>
      <c r="O80" s="1" t="s">
        <v>110</v>
      </c>
      <c r="P80" s="1">
        <v>0.99</v>
      </c>
      <c r="Q80" s="1" t="s">
        <v>113</v>
      </c>
      <c r="R80" s="1">
        <v>0.8</v>
      </c>
      <c r="S80" s="1" t="s">
        <v>112</v>
      </c>
      <c r="T80" s="1">
        <v>0</v>
      </c>
      <c r="U80" s="1" t="s">
        <v>112</v>
      </c>
      <c r="V80" s="1">
        <v>0</v>
      </c>
      <c r="W80" s="1">
        <v>0</v>
      </c>
      <c r="X80" s="1">
        <v>1.31</v>
      </c>
      <c r="Y80" s="1">
        <v>0</v>
      </c>
      <c r="Z80" s="89">
        <v>0</v>
      </c>
      <c r="AA80" s="1" cm="1">
        <f t="array" ref="AA80">_xlfn.IFS(O80='Price Data'!$F$3,'Price Data'!$G$3,O80='Price Data'!$F$4,'Price Data'!$G$4,O80='Price Data'!$F$5,'Price Data'!$G$5,O80='Price Data'!$F$6,'Price Data'!$G$6,O80='Price Data'!$F$7,'Price Data'!$G$7,TRUE,"")</f>
        <v>2.6763636363636367</v>
      </c>
      <c r="AB80" s="1" cm="1">
        <f t="array" ref="AB80">_xlfn.IFS(Q80='Price Data'!$F$3,'Price Data'!$G$3,Q80='Price Data'!$F$4,'Price Data'!$G$4,Q80='Price Data'!$F$5,'Price Data'!$G$5,Q80='Price Data'!$F$6,'Price Data'!$G$6,Q80='Price Data'!$F$7,'Price Data'!$G$7,TRUE,"")</f>
        <v>10.493246963562758</v>
      </c>
      <c r="AC80" s="1" t="str" cm="1">
        <f t="array" ref="AC80">_xlfn.IFS(S80='Price Data'!$F$3,'Price Data'!$G$3,S80='Price Data'!$F$4,'Price Data'!$G$4,S80='Price Data'!$F$5,'Price Data'!$G$5,S80='Price Data'!$F$6,'Price Data'!$G$6,S80='Price Data'!$F$7,'Price Data'!$G$7,TRUE,"")</f>
        <v/>
      </c>
      <c r="AD80" s="1" t="str" cm="1">
        <f t="array" ref="AD80">_xlfn.IFS(U80='Price Data'!$F$3,'Price Data'!$G$3,U80='Price Data'!$F$4,'Price Data'!$G$4,U80='Price Data'!$F$5,'Price Data'!$G$5,U80='Price Data'!$F$6,'Price Data'!$G$6,U80='Price Data'!$F$7,'Price Data'!$G$7,TRUE,"")</f>
        <v/>
      </c>
      <c r="AG80" s="95">
        <v>13</v>
      </c>
      <c r="AH80" s="14">
        <v>1</v>
      </c>
      <c r="AI80" s="1">
        <f t="shared" si="6"/>
        <v>20</v>
      </c>
      <c r="AJ80" s="18">
        <f>SUM(AI80:AI83)</f>
        <v>54</v>
      </c>
      <c r="AK80" s="93">
        <f t="shared" si="16"/>
        <v>0.37037037037037035</v>
      </c>
      <c r="AL80" s="1"/>
    </row>
    <row r="81" spans="1:38" x14ac:dyDescent="0.25">
      <c r="A81" s="88">
        <v>3</v>
      </c>
      <c r="B81" s="1">
        <v>6</v>
      </c>
      <c r="C81" s="1">
        <v>19.189999999999998</v>
      </c>
      <c r="D81" s="1">
        <v>3</v>
      </c>
      <c r="E81" s="1">
        <v>0</v>
      </c>
      <c r="F81" s="1">
        <v>0</v>
      </c>
      <c r="G81" s="1">
        <f t="shared" si="21"/>
        <v>0</v>
      </c>
      <c r="H81" s="1" t="s">
        <v>108</v>
      </c>
      <c r="I81" s="1">
        <f t="shared" si="20"/>
        <v>0</v>
      </c>
      <c r="J81" s="1">
        <f t="shared" si="13"/>
        <v>0</v>
      </c>
      <c r="O81" s="1" t="s">
        <v>110</v>
      </c>
      <c r="P81" s="1">
        <v>0.97</v>
      </c>
      <c r="Q81" s="1" t="s">
        <v>113</v>
      </c>
      <c r="R81" s="1">
        <v>2.11</v>
      </c>
      <c r="S81" s="1" t="s">
        <v>114</v>
      </c>
      <c r="T81" s="1">
        <v>1.99</v>
      </c>
      <c r="U81" s="1" t="s">
        <v>112</v>
      </c>
      <c r="V81" s="1">
        <v>0</v>
      </c>
      <c r="W81" s="1">
        <v>0</v>
      </c>
      <c r="X81" s="1">
        <v>0.93</v>
      </c>
      <c r="Y81" s="1">
        <v>0</v>
      </c>
      <c r="Z81" s="89">
        <v>0</v>
      </c>
      <c r="AA81" s="1" cm="1">
        <f t="array" ref="AA81">_xlfn.IFS(O81='Price Data'!$F$3,'Price Data'!$G$3,O81='Price Data'!$F$4,'Price Data'!$G$4,O81='Price Data'!$F$5,'Price Data'!$G$5,O81='Price Data'!$F$6,'Price Data'!$G$6,O81='Price Data'!$F$7,'Price Data'!$G$7,TRUE,"")</f>
        <v>2.6763636363636367</v>
      </c>
      <c r="AB81" s="1" cm="1">
        <f t="array" ref="AB81">_xlfn.IFS(Q81='Price Data'!$F$3,'Price Data'!$G$3,Q81='Price Data'!$F$4,'Price Data'!$G$4,Q81='Price Data'!$F$5,'Price Data'!$G$5,Q81='Price Data'!$F$6,'Price Data'!$G$6,Q81='Price Data'!$F$7,'Price Data'!$G$7,TRUE,"")</f>
        <v>10.493246963562758</v>
      </c>
      <c r="AC81" s="1" cm="1">
        <f t="array" ref="AC81">_xlfn.IFS(S81='Price Data'!$F$3,'Price Data'!$G$3,S81='Price Data'!$F$4,'Price Data'!$G$4,S81='Price Data'!$F$5,'Price Data'!$G$5,S81='Price Data'!$F$6,'Price Data'!$G$6,S81='Price Data'!$F$7,'Price Data'!$G$7,TRUE,"")</f>
        <v>6.0346153846153863</v>
      </c>
      <c r="AD81" s="1" t="str" cm="1">
        <f t="array" ref="AD81">_xlfn.IFS(U81='Price Data'!$F$3,'Price Data'!$G$3,U81='Price Data'!$F$4,'Price Data'!$G$4,U81='Price Data'!$F$5,'Price Data'!$G$5,U81='Price Data'!$F$6,'Price Data'!$G$6,U81='Price Data'!$F$7,'Price Data'!$G$7,TRUE,"")</f>
        <v/>
      </c>
      <c r="AG81" s="95">
        <v>13</v>
      </c>
      <c r="AH81" s="14">
        <v>2</v>
      </c>
      <c r="AI81" s="1">
        <f t="shared" si="6"/>
        <v>18</v>
      </c>
      <c r="AJ81" s="18">
        <f t="shared" ref="AJ81" si="23">AJ80</f>
        <v>54</v>
      </c>
      <c r="AK81" s="93">
        <f t="shared" si="16"/>
        <v>0.33333333333333331</v>
      </c>
      <c r="AL81" s="1"/>
    </row>
    <row r="82" spans="1:38" x14ac:dyDescent="0.25">
      <c r="A82" s="88">
        <v>3</v>
      </c>
      <c r="B82" s="1">
        <v>7</v>
      </c>
      <c r="C82" s="1">
        <v>27.639999999999997</v>
      </c>
      <c r="D82" s="1">
        <v>2</v>
      </c>
      <c r="E82" s="1">
        <v>0</v>
      </c>
      <c r="F82" s="1">
        <v>0</v>
      </c>
      <c r="G82" s="1">
        <f t="shared" si="21"/>
        <v>0</v>
      </c>
      <c r="H82" s="1" t="s">
        <v>108</v>
      </c>
      <c r="I82" s="1">
        <f t="shared" si="20"/>
        <v>0</v>
      </c>
      <c r="J82" s="1">
        <f t="shared" si="13"/>
        <v>0</v>
      </c>
      <c r="O82" s="1" t="s">
        <v>114</v>
      </c>
      <c r="P82" s="1">
        <v>2.13</v>
      </c>
      <c r="Q82" s="1" t="s">
        <v>113</v>
      </c>
      <c r="R82" s="1">
        <v>1.82</v>
      </c>
      <c r="S82" s="1" t="s">
        <v>112</v>
      </c>
      <c r="T82" s="1">
        <v>0</v>
      </c>
      <c r="U82" s="1" t="s">
        <v>112</v>
      </c>
      <c r="V82" s="1">
        <v>0</v>
      </c>
      <c r="W82" s="1">
        <v>0</v>
      </c>
      <c r="X82" s="1">
        <v>0.92</v>
      </c>
      <c r="Y82" s="1">
        <v>0</v>
      </c>
      <c r="Z82" s="89">
        <v>0</v>
      </c>
      <c r="AA82" s="1" cm="1">
        <f t="array" ref="AA82">_xlfn.IFS(O82='Price Data'!$F$3,'Price Data'!$G$3,O82='Price Data'!$F$4,'Price Data'!$G$4,O82='Price Data'!$F$5,'Price Data'!$G$5,O82='Price Data'!$F$6,'Price Data'!$G$6,O82='Price Data'!$F$7,'Price Data'!$G$7,TRUE,"")</f>
        <v>6.0346153846153863</v>
      </c>
      <c r="AB82" s="1" cm="1">
        <f t="array" ref="AB82">_xlfn.IFS(Q82='Price Data'!$F$3,'Price Data'!$G$3,Q82='Price Data'!$F$4,'Price Data'!$G$4,Q82='Price Data'!$F$5,'Price Data'!$G$5,Q82='Price Data'!$F$6,'Price Data'!$G$6,Q82='Price Data'!$F$7,'Price Data'!$G$7,TRUE,"")</f>
        <v>10.493246963562758</v>
      </c>
      <c r="AC82" s="1" t="str" cm="1">
        <f t="array" ref="AC82">_xlfn.IFS(S82='Price Data'!$F$3,'Price Data'!$G$3,S82='Price Data'!$F$4,'Price Data'!$G$4,S82='Price Data'!$F$5,'Price Data'!$G$5,S82='Price Data'!$F$6,'Price Data'!$G$6,S82='Price Data'!$F$7,'Price Data'!$G$7,TRUE,"")</f>
        <v/>
      </c>
      <c r="AD82" s="1" t="str" cm="1">
        <f t="array" ref="AD82">_xlfn.IFS(U82='Price Data'!$F$3,'Price Data'!$G$3,U82='Price Data'!$F$4,'Price Data'!$G$4,U82='Price Data'!$F$5,'Price Data'!$G$5,U82='Price Data'!$F$6,'Price Data'!$G$6,U82='Price Data'!$F$7,'Price Data'!$G$7,TRUE,"")</f>
        <v/>
      </c>
      <c r="AG82" s="95">
        <v>13</v>
      </c>
      <c r="AH82" s="14">
        <v>3</v>
      </c>
      <c r="AI82" s="1">
        <f t="shared" si="6"/>
        <v>13</v>
      </c>
      <c r="AJ82" s="18">
        <f t="shared" si="8"/>
        <v>54</v>
      </c>
      <c r="AK82" s="93">
        <f t="shared" si="16"/>
        <v>0.24074074074074073</v>
      </c>
      <c r="AL82" s="1"/>
    </row>
    <row r="83" spans="1:38" x14ac:dyDescent="0.25">
      <c r="A83" s="88">
        <v>3</v>
      </c>
      <c r="B83" s="1">
        <v>8</v>
      </c>
      <c r="C83" s="1">
        <v>34.779999999999994</v>
      </c>
      <c r="D83" s="1">
        <v>2</v>
      </c>
      <c r="E83" s="1">
        <v>0</v>
      </c>
      <c r="F83" s="1">
        <v>0</v>
      </c>
      <c r="G83" s="1">
        <f t="shared" si="21"/>
        <v>0</v>
      </c>
      <c r="H83" s="1" t="s">
        <v>108</v>
      </c>
      <c r="I83" s="1">
        <f t="shared" si="20"/>
        <v>0</v>
      </c>
      <c r="J83" s="1">
        <f t="shared" si="13"/>
        <v>0</v>
      </c>
      <c r="O83" s="1" t="s">
        <v>110</v>
      </c>
      <c r="P83" s="1">
        <v>0.56000000000000005</v>
      </c>
      <c r="Q83" s="1" t="s">
        <v>110</v>
      </c>
      <c r="R83" s="1">
        <v>0.79</v>
      </c>
      <c r="S83" s="1" t="s">
        <v>112</v>
      </c>
      <c r="T83" s="1">
        <v>0</v>
      </c>
      <c r="U83" s="1" t="s">
        <v>112</v>
      </c>
      <c r="V83" s="1">
        <v>0</v>
      </c>
      <c r="W83" s="1">
        <v>0</v>
      </c>
      <c r="X83" s="1">
        <v>0</v>
      </c>
      <c r="Y83" s="1">
        <v>0</v>
      </c>
      <c r="Z83" s="89">
        <v>0</v>
      </c>
      <c r="AA83" s="1" cm="1">
        <f t="array" ref="AA83">_xlfn.IFS(O83='Price Data'!$F$3,'Price Data'!$G$3,O83='Price Data'!$F$4,'Price Data'!$G$4,O83='Price Data'!$F$5,'Price Data'!$G$5,O83='Price Data'!$F$6,'Price Data'!$G$6,O83='Price Data'!$F$7,'Price Data'!$G$7,TRUE,"")</f>
        <v>2.6763636363636367</v>
      </c>
      <c r="AB83" s="1" cm="1">
        <f t="array" ref="AB83">_xlfn.IFS(Q83='Price Data'!$F$3,'Price Data'!$G$3,Q83='Price Data'!$F$4,'Price Data'!$G$4,Q83='Price Data'!$F$5,'Price Data'!$G$5,Q83='Price Data'!$F$6,'Price Data'!$G$6,Q83='Price Data'!$F$7,'Price Data'!$G$7,TRUE,"")</f>
        <v>2.6763636363636367</v>
      </c>
      <c r="AC83" s="1" t="str" cm="1">
        <f t="array" ref="AC83">_xlfn.IFS(S83='Price Data'!$F$3,'Price Data'!$G$3,S83='Price Data'!$F$4,'Price Data'!$G$4,S83='Price Data'!$F$5,'Price Data'!$G$5,S83='Price Data'!$F$6,'Price Data'!$G$6,S83='Price Data'!$F$7,'Price Data'!$G$7,TRUE,"")</f>
        <v/>
      </c>
      <c r="AD83" s="1" t="str" cm="1">
        <f t="array" ref="AD83">_xlfn.IFS(U83='Price Data'!$F$3,'Price Data'!$G$3,U83='Price Data'!$F$4,'Price Data'!$G$4,U83='Price Data'!$F$5,'Price Data'!$G$5,U83='Price Data'!$F$6,'Price Data'!$G$6,U83='Price Data'!$F$7,'Price Data'!$G$7,TRUE,"")</f>
        <v/>
      </c>
      <c r="AG83" s="95">
        <v>13</v>
      </c>
      <c r="AH83" s="14">
        <v>4</v>
      </c>
      <c r="AI83" s="1">
        <f t="shared" si="6"/>
        <v>3</v>
      </c>
      <c r="AJ83" s="18">
        <f t="shared" si="8"/>
        <v>54</v>
      </c>
      <c r="AK83" s="93">
        <f t="shared" si="16"/>
        <v>5.5555555555555552E-2</v>
      </c>
      <c r="AL83" s="1"/>
    </row>
    <row r="84" spans="1:38" x14ac:dyDescent="0.25">
      <c r="A84" s="88">
        <v>3</v>
      </c>
      <c r="B84" s="1">
        <v>9</v>
      </c>
      <c r="C84" s="1">
        <v>35.989999999999995</v>
      </c>
      <c r="D84" s="1">
        <v>1</v>
      </c>
      <c r="E84" s="1">
        <v>1</v>
      </c>
      <c r="F84" s="1">
        <v>0</v>
      </c>
      <c r="G84" s="1">
        <f t="shared" si="21"/>
        <v>1</v>
      </c>
      <c r="H84" s="1" t="s">
        <v>108</v>
      </c>
      <c r="I84" s="1">
        <f t="shared" si="20"/>
        <v>0</v>
      </c>
      <c r="J84" s="1">
        <f t="shared" si="13"/>
        <v>0</v>
      </c>
      <c r="O84" s="1" t="s">
        <v>111</v>
      </c>
      <c r="P84" s="1">
        <v>2.16</v>
      </c>
      <c r="Q84" s="1" t="s">
        <v>112</v>
      </c>
      <c r="R84" s="1">
        <v>0</v>
      </c>
      <c r="S84" s="1" t="s">
        <v>112</v>
      </c>
      <c r="T84" s="1">
        <v>0</v>
      </c>
      <c r="U84" s="1" t="s">
        <v>112</v>
      </c>
      <c r="V84" s="1">
        <v>0</v>
      </c>
      <c r="W84" s="1">
        <v>0</v>
      </c>
      <c r="X84" s="1">
        <v>0</v>
      </c>
      <c r="Y84" s="1">
        <v>0</v>
      </c>
      <c r="Z84" s="89">
        <v>0</v>
      </c>
      <c r="AA84" s="1" cm="1">
        <f t="array" ref="AA84">_xlfn.IFS(O84='Price Data'!$F$3,'Price Data'!$G$3,O84='Price Data'!$F$4,'Price Data'!$G$4,O84='Price Data'!$F$5,'Price Data'!$G$5,O84='Price Data'!$F$6,'Price Data'!$G$6,O84='Price Data'!$F$7,'Price Data'!$G$7,TRUE,"")</f>
        <v>8.710979020979023</v>
      </c>
      <c r="AB84" s="1" t="str" cm="1">
        <f t="array" ref="AB84">_xlfn.IFS(Q84='Price Data'!$F$3,'Price Data'!$G$3,Q84='Price Data'!$F$4,'Price Data'!$G$4,Q84='Price Data'!$F$5,'Price Data'!$G$5,Q84='Price Data'!$F$6,'Price Data'!$G$6,Q84='Price Data'!$F$7,'Price Data'!$G$7,TRUE,"")</f>
        <v/>
      </c>
      <c r="AC84" s="1" t="str" cm="1">
        <f t="array" ref="AC84">_xlfn.IFS(S84='Price Data'!$F$3,'Price Data'!$G$3,S84='Price Data'!$F$4,'Price Data'!$G$4,S84='Price Data'!$F$5,'Price Data'!$G$5,S84='Price Data'!$F$6,'Price Data'!$G$6,S84='Price Data'!$F$7,'Price Data'!$G$7,TRUE,"")</f>
        <v/>
      </c>
      <c r="AD84" s="1" t="str" cm="1">
        <f t="array" ref="AD84">_xlfn.IFS(U84='Price Data'!$F$3,'Price Data'!$G$3,U84='Price Data'!$F$4,'Price Data'!$G$4,U84='Price Data'!$F$5,'Price Data'!$G$5,U84='Price Data'!$F$6,'Price Data'!$G$6,U84='Price Data'!$F$7,'Price Data'!$G$7,TRUE,"")</f>
        <v/>
      </c>
      <c r="AG84" s="95">
        <v>14</v>
      </c>
      <c r="AH84" s="14">
        <v>1</v>
      </c>
      <c r="AI84" s="1">
        <f t="shared" si="6"/>
        <v>10</v>
      </c>
      <c r="AJ84" s="18">
        <f>SUM(AI84:AI87)</f>
        <v>33</v>
      </c>
      <c r="AK84" s="93">
        <f t="shared" si="16"/>
        <v>0.30303030303030304</v>
      </c>
      <c r="AL84" s="1"/>
    </row>
    <row r="85" spans="1:38" x14ac:dyDescent="0.25">
      <c r="A85" s="88">
        <v>3</v>
      </c>
      <c r="B85" s="1">
        <v>10</v>
      </c>
      <c r="C85" s="1">
        <v>38.679999999999993</v>
      </c>
      <c r="D85" s="1">
        <v>1</v>
      </c>
      <c r="E85" s="1">
        <v>0</v>
      </c>
      <c r="F85" s="1">
        <v>0</v>
      </c>
      <c r="G85" s="1">
        <f t="shared" si="21"/>
        <v>0</v>
      </c>
      <c r="H85" s="1" t="s">
        <v>108</v>
      </c>
      <c r="I85" s="1">
        <f t="shared" si="20"/>
        <v>0</v>
      </c>
      <c r="J85" s="1">
        <f t="shared" si="13"/>
        <v>0</v>
      </c>
      <c r="O85" s="1" t="s">
        <v>110</v>
      </c>
      <c r="P85" s="1">
        <v>0.64</v>
      </c>
      <c r="Q85" s="1" t="s">
        <v>112</v>
      </c>
      <c r="R85" s="1">
        <v>0</v>
      </c>
      <c r="S85" s="1" t="s">
        <v>112</v>
      </c>
      <c r="T85" s="1">
        <v>0</v>
      </c>
      <c r="U85" s="1" t="s">
        <v>112</v>
      </c>
      <c r="V85" s="1">
        <v>0</v>
      </c>
      <c r="W85" s="1">
        <v>0</v>
      </c>
      <c r="X85" s="1">
        <v>0</v>
      </c>
      <c r="Y85" s="1">
        <v>0</v>
      </c>
      <c r="Z85" s="89">
        <v>0</v>
      </c>
      <c r="AA85" s="1" cm="1">
        <f t="array" ref="AA85">_xlfn.IFS(O85='Price Data'!$F$3,'Price Data'!$G$3,O85='Price Data'!$F$4,'Price Data'!$G$4,O85='Price Data'!$F$5,'Price Data'!$G$5,O85='Price Data'!$F$6,'Price Data'!$G$6,O85='Price Data'!$F$7,'Price Data'!$G$7,TRUE,"")</f>
        <v>2.6763636363636367</v>
      </c>
      <c r="AB85" s="1" t="str" cm="1">
        <f t="array" ref="AB85">_xlfn.IFS(Q85='Price Data'!$F$3,'Price Data'!$G$3,Q85='Price Data'!$F$4,'Price Data'!$G$4,Q85='Price Data'!$F$5,'Price Data'!$G$5,Q85='Price Data'!$F$6,'Price Data'!$G$6,Q85='Price Data'!$F$7,'Price Data'!$G$7,TRUE,"")</f>
        <v/>
      </c>
      <c r="AC85" s="1" t="str" cm="1">
        <f t="array" ref="AC85">_xlfn.IFS(S85='Price Data'!$F$3,'Price Data'!$G$3,S85='Price Data'!$F$4,'Price Data'!$G$4,S85='Price Data'!$F$5,'Price Data'!$G$5,S85='Price Data'!$F$6,'Price Data'!$G$6,S85='Price Data'!$F$7,'Price Data'!$G$7,TRUE,"")</f>
        <v/>
      </c>
      <c r="AD85" s="1" t="str" cm="1">
        <f t="array" ref="AD85">_xlfn.IFS(U85='Price Data'!$F$3,'Price Data'!$G$3,U85='Price Data'!$F$4,'Price Data'!$G$4,U85='Price Data'!$F$5,'Price Data'!$G$5,U85='Price Data'!$F$6,'Price Data'!$G$6,U85='Price Data'!$F$7,'Price Data'!$G$7,TRUE,"")</f>
        <v/>
      </c>
      <c r="AG85" s="95">
        <v>14</v>
      </c>
      <c r="AH85" s="14">
        <v>2</v>
      </c>
      <c r="AI85" s="1">
        <f t="shared" si="6"/>
        <v>13</v>
      </c>
      <c r="AJ85" s="18">
        <f t="shared" ref="AJ85" si="24">AJ84</f>
        <v>33</v>
      </c>
      <c r="AK85" s="93">
        <f t="shared" si="16"/>
        <v>0.39393939393939392</v>
      </c>
      <c r="AL85" s="1"/>
    </row>
    <row r="86" spans="1:38" x14ac:dyDescent="0.25">
      <c r="A86" s="88">
        <v>3</v>
      </c>
      <c r="B86" s="1">
        <v>11</v>
      </c>
      <c r="C86" s="1">
        <v>42.279999999999994</v>
      </c>
      <c r="D86" s="1">
        <v>1</v>
      </c>
      <c r="E86" s="1">
        <v>0</v>
      </c>
      <c r="F86" s="1">
        <v>0</v>
      </c>
      <c r="G86" s="1">
        <f t="shared" si="21"/>
        <v>0</v>
      </c>
      <c r="H86" s="1" t="s">
        <v>108</v>
      </c>
      <c r="I86" s="1">
        <f t="shared" si="20"/>
        <v>0</v>
      </c>
      <c r="J86" s="1">
        <f t="shared" ref="J86:J89" si="25">I86</f>
        <v>0</v>
      </c>
      <c r="O86" s="1" t="s">
        <v>111</v>
      </c>
      <c r="P86" s="1">
        <v>2.3199999999999998</v>
      </c>
      <c r="Q86" s="1" t="s">
        <v>112</v>
      </c>
      <c r="R86" s="1">
        <v>0</v>
      </c>
      <c r="S86" s="1" t="s">
        <v>112</v>
      </c>
      <c r="T86" s="1">
        <v>0</v>
      </c>
      <c r="U86" s="1" t="s">
        <v>112</v>
      </c>
      <c r="V86" s="1">
        <v>0</v>
      </c>
      <c r="W86" s="1">
        <v>0</v>
      </c>
      <c r="X86" s="1">
        <v>0</v>
      </c>
      <c r="Y86" s="1">
        <v>0</v>
      </c>
      <c r="Z86" s="89">
        <v>0</v>
      </c>
      <c r="AA86" s="1" cm="1">
        <f t="array" ref="AA86">_xlfn.IFS(O86='Price Data'!$F$3,'Price Data'!$G$3,O86='Price Data'!$F$4,'Price Data'!$G$4,O86='Price Data'!$F$5,'Price Data'!$G$5,O86='Price Data'!$F$6,'Price Data'!$G$6,O86='Price Data'!$F$7,'Price Data'!$G$7,TRUE,"")</f>
        <v>8.710979020979023</v>
      </c>
      <c r="AB86" s="1" t="str" cm="1">
        <f t="array" ref="AB86">_xlfn.IFS(Q86='Price Data'!$F$3,'Price Data'!$G$3,Q86='Price Data'!$F$4,'Price Data'!$G$4,Q86='Price Data'!$F$5,'Price Data'!$G$5,Q86='Price Data'!$F$6,'Price Data'!$G$6,Q86='Price Data'!$F$7,'Price Data'!$G$7,TRUE,"")</f>
        <v/>
      </c>
      <c r="AC86" s="1" t="str" cm="1">
        <f t="array" ref="AC86">_xlfn.IFS(S86='Price Data'!$F$3,'Price Data'!$G$3,S86='Price Data'!$F$4,'Price Data'!$G$4,S86='Price Data'!$F$5,'Price Data'!$G$5,S86='Price Data'!$F$6,'Price Data'!$G$6,S86='Price Data'!$F$7,'Price Data'!$G$7,TRUE,"")</f>
        <v/>
      </c>
      <c r="AD86" s="1" t="str" cm="1">
        <f t="array" ref="AD86">_xlfn.IFS(U86='Price Data'!$F$3,'Price Data'!$G$3,U86='Price Data'!$F$4,'Price Data'!$G$4,U86='Price Data'!$F$5,'Price Data'!$G$5,U86='Price Data'!$F$6,'Price Data'!$G$6,U86='Price Data'!$F$7,'Price Data'!$G$7,TRUE,"")</f>
        <v/>
      </c>
      <c r="AG86" s="95">
        <v>14</v>
      </c>
      <c r="AH86" s="14">
        <v>3</v>
      </c>
      <c r="AI86" s="1">
        <f t="shared" si="6"/>
        <v>9</v>
      </c>
      <c r="AJ86" s="18">
        <f t="shared" si="8"/>
        <v>33</v>
      </c>
      <c r="AK86" s="93">
        <f t="shared" si="16"/>
        <v>0.27272727272727271</v>
      </c>
      <c r="AL86" s="1"/>
    </row>
    <row r="87" spans="1:38" x14ac:dyDescent="0.25">
      <c r="A87" s="88">
        <v>3</v>
      </c>
      <c r="B87" s="1">
        <v>12</v>
      </c>
      <c r="C87" s="1">
        <v>43.489999999999995</v>
      </c>
      <c r="D87" s="1">
        <v>2</v>
      </c>
      <c r="E87" s="1">
        <v>1</v>
      </c>
      <c r="F87" s="1">
        <v>0</v>
      </c>
      <c r="G87" s="1">
        <f t="shared" si="21"/>
        <v>1</v>
      </c>
      <c r="H87" s="1" t="s">
        <v>108</v>
      </c>
      <c r="I87" s="1">
        <f t="shared" si="20"/>
        <v>0</v>
      </c>
      <c r="J87" s="1">
        <f t="shared" si="25"/>
        <v>0</v>
      </c>
      <c r="O87" s="1" t="s">
        <v>114</v>
      </c>
      <c r="P87" s="1">
        <v>0.84</v>
      </c>
      <c r="Q87" s="1" t="s">
        <v>113</v>
      </c>
      <c r="R87" s="1">
        <v>1.17</v>
      </c>
      <c r="S87" s="1" t="s">
        <v>112</v>
      </c>
      <c r="T87" s="1">
        <v>0</v>
      </c>
      <c r="U87" s="1" t="s">
        <v>112</v>
      </c>
      <c r="V87" s="1">
        <v>0</v>
      </c>
      <c r="W87" s="1">
        <v>0</v>
      </c>
      <c r="X87" s="1">
        <v>0.84</v>
      </c>
      <c r="Y87" s="1">
        <v>0</v>
      </c>
      <c r="Z87" s="89">
        <v>0</v>
      </c>
      <c r="AA87" s="1" cm="1">
        <f t="array" ref="AA87">_xlfn.IFS(O87='Price Data'!$F$3,'Price Data'!$G$3,O87='Price Data'!$F$4,'Price Data'!$G$4,O87='Price Data'!$F$5,'Price Data'!$G$5,O87='Price Data'!$F$6,'Price Data'!$G$6,O87='Price Data'!$F$7,'Price Data'!$G$7,TRUE,"")</f>
        <v>6.0346153846153863</v>
      </c>
      <c r="AB87" s="1" cm="1">
        <f t="array" ref="AB87">_xlfn.IFS(Q87='Price Data'!$F$3,'Price Data'!$G$3,Q87='Price Data'!$F$4,'Price Data'!$G$4,Q87='Price Data'!$F$5,'Price Data'!$G$5,Q87='Price Data'!$F$6,'Price Data'!$G$6,Q87='Price Data'!$F$7,'Price Data'!$G$7,TRUE,"")</f>
        <v>10.493246963562758</v>
      </c>
      <c r="AC87" s="1" t="str" cm="1">
        <f t="array" ref="AC87">_xlfn.IFS(S87='Price Data'!$F$3,'Price Data'!$G$3,S87='Price Data'!$F$4,'Price Data'!$G$4,S87='Price Data'!$F$5,'Price Data'!$G$5,S87='Price Data'!$F$6,'Price Data'!$G$6,S87='Price Data'!$F$7,'Price Data'!$G$7,TRUE,"")</f>
        <v/>
      </c>
      <c r="AD87" s="1" t="str" cm="1">
        <f t="array" ref="AD87">_xlfn.IFS(U87='Price Data'!$F$3,'Price Data'!$G$3,U87='Price Data'!$F$4,'Price Data'!$G$4,U87='Price Data'!$F$5,'Price Data'!$G$5,U87='Price Data'!$F$6,'Price Data'!$G$6,U87='Price Data'!$F$7,'Price Data'!$G$7,TRUE,"")</f>
        <v/>
      </c>
      <c r="AG87" s="95">
        <v>14</v>
      </c>
      <c r="AH87" s="14">
        <v>4</v>
      </c>
      <c r="AI87" s="1">
        <f t="shared" si="6"/>
        <v>1</v>
      </c>
      <c r="AJ87" s="18">
        <f t="shared" si="8"/>
        <v>33</v>
      </c>
      <c r="AK87" s="93">
        <f t="shared" si="16"/>
        <v>3.0303030303030304E-2</v>
      </c>
      <c r="AL87" s="1"/>
    </row>
    <row r="88" spans="1:38" x14ac:dyDescent="0.25">
      <c r="A88" s="88">
        <v>3</v>
      </c>
      <c r="B88" s="1">
        <v>13</v>
      </c>
      <c r="C88" s="1">
        <v>44.029999999999994</v>
      </c>
      <c r="D88" s="1">
        <v>3</v>
      </c>
      <c r="E88" s="1">
        <v>3</v>
      </c>
      <c r="F88" s="1">
        <v>0</v>
      </c>
      <c r="G88" s="1">
        <f t="shared" si="21"/>
        <v>3</v>
      </c>
      <c r="H88" s="1" t="s">
        <v>108</v>
      </c>
      <c r="I88" s="1">
        <f t="shared" si="20"/>
        <v>0</v>
      </c>
      <c r="J88" s="1">
        <f t="shared" si="25"/>
        <v>0</v>
      </c>
      <c r="O88" s="1" t="s">
        <v>109</v>
      </c>
      <c r="P88" s="1">
        <v>0.64</v>
      </c>
      <c r="Q88" s="1" t="s">
        <v>110</v>
      </c>
      <c r="R88" s="1">
        <v>0.66</v>
      </c>
      <c r="S88" s="1" t="s">
        <v>114</v>
      </c>
      <c r="T88" s="1">
        <v>2.29</v>
      </c>
      <c r="U88" s="1" t="s">
        <v>112</v>
      </c>
      <c r="V88" s="1">
        <v>0</v>
      </c>
      <c r="W88" s="1">
        <v>0.83</v>
      </c>
      <c r="X88" s="1">
        <v>0</v>
      </c>
      <c r="Y88" s="1">
        <v>0</v>
      </c>
      <c r="Z88" s="89">
        <v>0</v>
      </c>
      <c r="AA88" s="1" cm="1">
        <f t="array" ref="AA88">_xlfn.IFS(O88='Price Data'!$F$3,'Price Data'!$G$3,O88='Price Data'!$F$4,'Price Data'!$G$4,O88='Price Data'!$F$5,'Price Data'!$G$5,O88='Price Data'!$F$6,'Price Data'!$G$6,O88='Price Data'!$F$7,'Price Data'!$G$7,TRUE,"")</f>
        <v>4.4586315789473705</v>
      </c>
      <c r="AB88" s="1" cm="1">
        <f t="array" ref="AB88">_xlfn.IFS(Q88='Price Data'!$F$3,'Price Data'!$G$3,Q88='Price Data'!$F$4,'Price Data'!$G$4,Q88='Price Data'!$F$5,'Price Data'!$G$5,Q88='Price Data'!$F$6,'Price Data'!$G$6,Q88='Price Data'!$F$7,'Price Data'!$G$7,TRUE,"")</f>
        <v>2.6763636363636367</v>
      </c>
      <c r="AC88" s="1" cm="1">
        <f t="array" ref="AC88">_xlfn.IFS(S88='Price Data'!$F$3,'Price Data'!$G$3,S88='Price Data'!$F$4,'Price Data'!$G$4,S88='Price Data'!$F$5,'Price Data'!$G$5,S88='Price Data'!$F$6,'Price Data'!$G$6,S88='Price Data'!$F$7,'Price Data'!$G$7,TRUE,"")</f>
        <v>6.0346153846153863</v>
      </c>
      <c r="AD88" s="1" t="str" cm="1">
        <f t="array" ref="AD88">_xlfn.IFS(U88='Price Data'!$F$3,'Price Data'!$G$3,U88='Price Data'!$F$4,'Price Data'!$G$4,U88='Price Data'!$F$5,'Price Data'!$G$5,U88='Price Data'!$F$6,'Price Data'!$G$6,U88='Price Data'!$F$7,'Price Data'!$G$7,TRUE,"")</f>
        <v/>
      </c>
      <c r="AG88" s="95">
        <v>15</v>
      </c>
      <c r="AH88" s="14">
        <v>1</v>
      </c>
      <c r="AI88" s="1">
        <f t="shared" si="6"/>
        <v>15</v>
      </c>
      <c r="AJ88" s="18">
        <f>SUM(AI88:AI91)</f>
        <v>48</v>
      </c>
      <c r="AK88" s="93">
        <f t="shared" si="16"/>
        <v>0.3125</v>
      </c>
      <c r="AL88" s="1"/>
    </row>
    <row r="89" spans="1:38" x14ac:dyDescent="0.25">
      <c r="A89" s="88">
        <v>3</v>
      </c>
      <c r="B89" s="1">
        <v>14</v>
      </c>
      <c r="C89" s="1">
        <v>44.37</v>
      </c>
      <c r="D89" s="1">
        <v>2</v>
      </c>
      <c r="E89" s="1">
        <v>6</v>
      </c>
      <c r="F89" s="1">
        <v>0</v>
      </c>
      <c r="G89" s="1">
        <f t="shared" si="21"/>
        <v>6</v>
      </c>
      <c r="H89" s="1" t="s">
        <v>116</v>
      </c>
      <c r="I89" s="1">
        <f t="shared" si="20"/>
        <v>1</v>
      </c>
      <c r="J89" s="1">
        <f t="shared" si="25"/>
        <v>1</v>
      </c>
      <c r="O89" s="1" t="s">
        <v>112</v>
      </c>
      <c r="P89" s="1">
        <v>0</v>
      </c>
      <c r="Q89" s="1" t="s">
        <v>112</v>
      </c>
      <c r="R89" s="1">
        <v>0</v>
      </c>
      <c r="S89" s="1" t="s">
        <v>112</v>
      </c>
      <c r="T89" s="1">
        <v>0</v>
      </c>
      <c r="U89" s="1" t="s">
        <v>112</v>
      </c>
      <c r="V89" s="1">
        <v>0</v>
      </c>
      <c r="W89" s="1">
        <v>0</v>
      </c>
      <c r="X89" s="1">
        <v>0</v>
      </c>
      <c r="Y89" s="1">
        <v>0</v>
      </c>
      <c r="Z89" s="89">
        <v>0</v>
      </c>
      <c r="AA89" s="1" t="str" cm="1">
        <f t="array" ref="AA89">_xlfn.IFS(O89='Price Data'!$F$3,'Price Data'!$G$3,O89='Price Data'!$F$4,'Price Data'!$G$4,O89='Price Data'!$F$5,'Price Data'!$G$5,O89='Price Data'!$F$6,'Price Data'!$G$6,O89='Price Data'!$F$7,'Price Data'!$G$7,TRUE,"")</f>
        <v/>
      </c>
      <c r="AB89" s="1" t="str" cm="1">
        <f t="array" ref="AB89">_xlfn.IFS(Q89='Price Data'!$F$3,'Price Data'!$G$3,Q89='Price Data'!$F$4,'Price Data'!$G$4,Q89='Price Data'!$F$5,'Price Data'!$G$5,Q89='Price Data'!$F$6,'Price Data'!$G$6,Q89='Price Data'!$F$7,'Price Data'!$G$7,TRUE,"")</f>
        <v/>
      </c>
      <c r="AC89" s="1" t="str" cm="1">
        <f t="array" ref="AC89">_xlfn.IFS(S89='Price Data'!$F$3,'Price Data'!$G$3,S89='Price Data'!$F$4,'Price Data'!$G$4,S89='Price Data'!$F$5,'Price Data'!$G$5,S89='Price Data'!$F$6,'Price Data'!$G$6,S89='Price Data'!$F$7,'Price Data'!$G$7,TRUE,"")</f>
        <v/>
      </c>
      <c r="AD89" s="1" t="str" cm="1">
        <f t="array" ref="AD89">_xlfn.IFS(U89='Price Data'!$F$3,'Price Data'!$G$3,U89='Price Data'!$F$4,'Price Data'!$G$4,U89='Price Data'!$F$5,'Price Data'!$G$5,U89='Price Data'!$F$6,'Price Data'!$G$6,U89='Price Data'!$F$7,'Price Data'!$G$7,TRUE,"")</f>
        <v/>
      </c>
      <c r="AG89" s="95">
        <v>15</v>
      </c>
      <c r="AH89" s="14">
        <v>2</v>
      </c>
      <c r="AI89" s="1">
        <f t="shared" si="6"/>
        <v>20</v>
      </c>
      <c r="AJ89" s="18">
        <f t="shared" ref="AJ89" si="26">AJ88</f>
        <v>48</v>
      </c>
      <c r="AK89" s="93">
        <f t="shared" si="16"/>
        <v>0.41666666666666669</v>
      </c>
      <c r="AL89" s="1"/>
    </row>
    <row r="90" spans="1:38" x14ac:dyDescent="0.25">
      <c r="A90" s="88">
        <v>3</v>
      </c>
      <c r="B90" s="1">
        <v>15</v>
      </c>
      <c r="C90" s="1">
        <v>45.029999999999994</v>
      </c>
      <c r="D90" s="1">
        <v>3</v>
      </c>
      <c r="E90" s="1">
        <v>5</v>
      </c>
      <c r="F90" s="1">
        <v>0</v>
      </c>
      <c r="G90" s="1">
        <f t="shared" si="21"/>
        <v>5</v>
      </c>
      <c r="H90" s="1" t="s">
        <v>116</v>
      </c>
      <c r="I90" s="1">
        <f t="shared" si="20"/>
        <v>1</v>
      </c>
      <c r="J90" s="1">
        <v>2</v>
      </c>
      <c r="O90" s="1" t="s">
        <v>112</v>
      </c>
      <c r="P90" s="1">
        <v>0</v>
      </c>
      <c r="Q90" s="1" t="s">
        <v>112</v>
      </c>
      <c r="R90" s="1">
        <v>0</v>
      </c>
      <c r="S90" s="1" t="s">
        <v>112</v>
      </c>
      <c r="T90" s="1">
        <v>0</v>
      </c>
      <c r="U90" s="1" t="s">
        <v>112</v>
      </c>
      <c r="V90" s="1">
        <v>0</v>
      </c>
      <c r="W90" s="1">
        <v>0</v>
      </c>
      <c r="X90" s="1">
        <v>0</v>
      </c>
      <c r="Y90" s="1">
        <v>0</v>
      </c>
      <c r="Z90" s="89">
        <v>0</v>
      </c>
      <c r="AA90" s="1" t="str" cm="1">
        <f t="array" ref="AA90">_xlfn.IFS(O90='Price Data'!$F$3,'Price Data'!$G$3,O90='Price Data'!$F$4,'Price Data'!$G$4,O90='Price Data'!$F$5,'Price Data'!$G$5,O90='Price Data'!$F$6,'Price Data'!$G$6,O90='Price Data'!$F$7,'Price Data'!$G$7,TRUE,"")</f>
        <v/>
      </c>
      <c r="AB90" s="1" t="str" cm="1">
        <f t="array" ref="AB90">_xlfn.IFS(Q90='Price Data'!$F$3,'Price Data'!$G$3,Q90='Price Data'!$F$4,'Price Data'!$G$4,Q90='Price Data'!$F$5,'Price Data'!$G$5,Q90='Price Data'!$F$6,'Price Data'!$G$6,Q90='Price Data'!$F$7,'Price Data'!$G$7,TRUE,"")</f>
        <v/>
      </c>
      <c r="AC90" s="1" t="str" cm="1">
        <f t="array" ref="AC90">_xlfn.IFS(S90='Price Data'!$F$3,'Price Data'!$G$3,S90='Price Data'!$F$4,'Price Data'!$G$4,S90='Price Data'!$F$5,'Price Data'!$G$5,S90='Price Data'!$F$6,'Price Data'!$G$6,S90='Price Data'!$F$7,'Price Data'!$G$7,TRUE,"")</f>
        <v/>
      </c>
      <c r="AD90" s="1" t="str" cm="1">
        <f t="array" ref="AD90">_xlfn.IFS(U90='Price Data'!$F$3,'Price Data'!$G$3,U90='Price Data'!$F$4,'Price Data'!$G$4,U90='Price Data'!$F$5,'Price Data'!$G$5,U90='Price Data'!$F$6,'Price Data'!$G$6,U90='Price Data'!$F$7,'Price Data'!$G$7,TRUE,"")</f>
        <v/>
      </c>
      <c r="AG90" s="95">
        <v>15</v>
      </c>
      <c r="AH90" s="14">
        <v>3</v>
      </c>
      <c r="AI90" s="1">
        <f t="shared" si="6"/>
        <v>8</v>
      </c>
      <c r="AJ90" s="18">
        <f t="shared" si="8"/>
        <v>48</v>
      </c>
      <c r="AK90" s="93">
        <f t="shared" si="16"/>
        <v>0.16666666666666666</v>
      </c>
      <c r="AL90" s="1"/>
    </row>
    <row r="91" spans="1:38" x14ac:dyDescent="0.25">
      <c r="A91" s="88">
        <v>3</v>
      </c>
      <c r="B91" s="1">
        <v>16</v>
      </c>
      <c r="C91" s="1">
        <v>47.649999999999991</v>
      </c>
      <c r="D91" s="1">
        <v>2</v>
      </c>
      <c r="E91" s="1">
        <v>2</v>
      </c>
      <c r="F91" s="1">
        <v>1</v>
      </c>
      <c r="G91" s="1">
        <f t="shared" si="21"/>
        <v>3</v>
      </c>
      <c r="H91" s="1" t="s">
        <v>108</v>
      </c>
      <c r="I91" s="1">
        <f t="shared" si="20"/>
        <v>0</v>
      </c>
      <c r="J91" s="1">
        <f t="shared" ref="J91:J99" si="27">I91</f>
        <v>0</v>
      </c>
      <c r="O91" s="1" t="s">
        <v>109</v>
      </c>
      <c r="P91" s="1">
        <v>0.87</v>
      </c>
      <c r="Q91" s="1" t="s">
        <v>111</v>
      </c>
      <c r="R91" s="1">
        <v>0.91</v>
      </c>
      <c r="S91" s="1" t="s">
        <v>112</v>
      </c>
      <c r="T91" s="1">
        <v>0</v>
      </c>
      <c r="U91" s="1" t="s">
        <v>112</v>
      </c>
      <c r="V91" s="1">
        <v>0</v>
      </c>
      <c r="W91" s="1">
        <v>0.88</v>
      </c>
      <c r="X91" s="1">
        <v>0</v>
      </c>
      <c r="Y91" s="1">
        <v>0</v>
      </c>
      <c r="Z91" s="89">
        <v>0</v>
      </c>
      <c r="AA91" s="1" cm="1">
        <f t="array" ref="AA91">_xlfn.IFS(O91='Price Data'!$F$3,'Price Data'!$G$3,O91='Price Data'!$F$4,'Price Data'!$G$4,O91='Price Data'!$F$5,'Price Data'!$G$5,O91='Price Data'!$F$6,'Price Data'!$G$6,O91='Price Data'!$F$7,'Price Data'!$G$7,TRUE,"")</f>
        <v>4.4586315789473705</v>
      </c>
      <c r="AB91" s="1" cm="1">
        <f t="array" ref="AB91">_xlfn.IFS(Q91='Price Data'!$F$3,'Price Data'!$G$3,Q91='Price Data'!$F$4,'Price Data'!$G$4,Q91='Price Data'!$F$5,'Price Data'!$G$5,Q91='Price Data'!$F$6,'Price Data'!$G$6,Q91='Price Data'!$F$7,'Price Data'!$G$7,TRUE,"")</f>
        <v>8.710979020979023</v>
      </c>
      <c r="AC91" s="1" t="str" cm="1">
        <f t="array" ref="AC91">_xlfn.IFS(S91='Price Data'!$F$3,'Price Data'!$G$3,S91='Price Data'!$F$4,'Price Data'!$G$4,S91='Price Data'!$F$5,'Price Data'!$G$5,S91='Price Data'!$F$6,'Price Data'!$G$6,S91='Price Data'!$F$7,'Price Data'!$G$7,TRUE,"")</f>
        <v/>
      </c>
      <c r="AD91" s="1" t="str" cm="1">
        <f t="array" ref="AD91">_xlfn.IFS(U91='Price Data'!$F$3,'Price Data'!$G$3,U91='Price Data'!$F$4,'Price Data'!$G$4,U91='Price Data'!$F$5,'Price Data'!$G$5,U91='Price Data'!$F$6,'Price Data'!$G$6,U91='Price Data'!$F$7,'Price Data'!$G$7,TRUE,"")</f>
        <v/>
      </c>
      <c r="AG91" s="96">
        <v>15</v>
      </c>
      <c r="AH91" s="97">
        <v>4</v>
      </c>
      <c r="AI91" s="91">
        <f t="shared" si="6"/>
        <v>5</v>
      </c>
      <c r="AJ91" s="98">
        <f t="shared" si="8"/>
        <v>48</v>
      </c>
      <c r="AK91" s="99">
        <f t="shared" si="16"/>
        <v>0.10416666666666667</v>
      </c>
      <c r="AL91" s="1"/>
    </row>
    <row r="92" spans="1:38" x14ac:dyDescent="0.25">
      <c r="A92" s="88">
        <v>3</v>
      </c>
      <c r="B92" s="1">
        <v>17</v>
      </c>
      <c r="C92" s="1">
        <v>47.79999999999999</v>
      </c>
      <c r="D92" s="1">
        <v>2</v>
      </c>
      <c r="E92" s="1">
        <v>4</v>
      </c>
      <c r="F92" s="1">
        <v>1</v>
      </c>
      <c r="G92" s="1">
        <f t="shared" si="21"/>
        <v>5</v>
      </c>
      <c r="H92" s="1" t="s">
        <v>108</v>
      </c>
      <c r="I92" s="1">
        <f t="shared" si="20"/>
        <v>0</v>
      </c>
      <c r="J92" s="1">
        <f t="shared" si="27"/>
        <v>0</v>
      </c>
      <c r="O92" s="1" t="s">
        <v>109</v>
      </c>
      <c r="P92" s="1">
        <v>0.97</v>
      </c>
      <c r="Q92" s="1" t="s">
        <v>109</v>
      </c>
      <c r="R92" s="1">
        <v>0.73</v>
      </c>
      <c r="S92" s="1" t="s">
        <v>112</v>
      </c>
      <c r="T92" s="1">
        <v>0</v>
      </c>
      <c r="U92" s="1" t="s">
        <v>112</v>
      </c>
      <c r="V92" s="1">
        <v>0</v>
      </c>
      <c r="W92" s="1">
        <v>1.49</v>
      </c>
      <c r="X92" s="1">
        <v>1.39</v>
      </c>
      <c r="Y92" s="1">
        <v>0</v>
      </c>
      <c r="Z92" s="89">
        <v>0</v>
      </c>
      <c r="AA92" s="1" cm="1">
        <f t="array" ref="AA92">_xlfn.IFS(O92='Price Data'!$F$3,'Price Data'!$G$3,O92='Price Data'!$F$4,'Price Data'!$G$4,O92='Price Data'!$F$5,'Price Data'!$G$5,O92='Price Data'!$F$6,'Price Data'!$G$6,O92='Price Data'!$F$7,'Price Data'!$G$7,TRUE,"")</f>
        <v>4.4586315789473705</v>
      </c>
      <c r="AB92" s="1" cm="1">
        <f t="array" ref="AB92">_xlfn.IFS(Q92='Price Data'!$F$3,'Price Data'!$G$3,Q92='Price Data'!$F$4,'Price Data'!$G$4,Q92='Price Data'!$F$5,'Price Data'!$G$5,Q92='Price Data'!$F$6,'Price Data'!$G$6,Q92='Price Data'!$F$7,'Price Data'!$G$7,TRUE,"")</f>
        <v>4.4586315789473705</v>
      </c>
      <c r="AC92" s="1" t="str" cm="1">
        <f t="array" ref="AC92">_xlfn.IFS(S92='Price Data'!$F$3,'Price Data'!$G$3,S92='Price Data'!$F$4,'Price Data'!$G$4,S92='Price Data'!$F$5,'Price Data'!$G$5,S92='Price Data'!$F$6,'Price Data'!$G$6,S92='Price Data'!$F$7,'Price Data'!$G$7,TRUE,"")</f>
        <v/>
      </c>
      <c r="AD92" s="1" t="str" cm="1">
        <f t="array" ref="AD92">_xlfn.IFS(U92='Price Data'!$F$3,'Price Data'!$G$3,U92='Price Data'!$F$4,'Price Data'!$G$4,U92='Price Data'!$F$5,'Price Data'!$G$5,U92='Price Data'!$F$6,'Price Data'!$G$6,U92='Price Data'!$F$7,'Price Data'!$G$7,TRUE,"")</f>
        <v/>
      </c>
      <c r="AK92" s="18"/>
      <c r="AL92" s="1"/>
    </row>
    <row r="93" spans="1:38" x14ac:dyDescent="0.25">
      <c r="A93" s="88">
        <v>3</v>
      </c>
      <c r="B93" s="1">
        <v>18</v>
      </c>
      <c r="C93" s="1">
        <v>56.04999999999999</v>
      </c>
      <c r="D93" s="1">
        <v>2</v>
      </c>
      <c r="E93" s="1">
        <v>0</v>
      </c>
      <c r="F93" s="1">
        <v>0</v>
      </c>
      <c r="G93" s="1">
        <f t="shared" si="21"/>
        <v>0</v>
      </c>
      <c r="H93" s="1" t="s">
        <v>108</v>
      </c>
      <c r="I93" s="1">
        <f t="shared" si="20"/>
        <v>0</v>
      </c>
      <c r="J93" s="1">
        <f t="shared" si="27"/>
        <v>0</v>
      </c>
      <c r="O93" s="1" t="s">
        <v>114</v>
      </c>
      <c r="P93" s="1">
        <v>1.17</v>
      </c>
      <c r="Q93" s="1" t="s">
        <v>111</v>
      </c>
      <c r="R93" s="1">
        <v>1.07</v>
      </c>
      <c r="S93" s="1" t="s">
        <v>112</v>
      </c>
      <c r="T93" s="1">
        <v>0</v>
      </c>
      <c r="U93" s="1" t="s">
        <v>112</v>
      </c>
      <c r="V93" s="1">
        <v>0</v>
      </c>
      <c r="W93" s="1">
        <v>0</v>
      </c>
      <c r="X93" s="1">
        <v>0</v>
      </c>
      <c r="Y93" s="1">
        <v>0</v>
      </c>
      <c r="Z93" s="89">
        <v>0</v>
      </c>
      <c r="AA93" s="1" cm="1">
        <f t="array" ref="AA93">_xlfn.IFS(O93='Price Data'!$F$3,'Price Data'!$G$3,O93='Price Data'!$F$4,'Price Data'!$G$4,O93='Price Data'!$F$5,'Price Data'!$G$5,O93='Price Data'!$F$6,'Price Data'!$G$6,O93='Price Data'!$F$7,'Price Data'!$G$7,TRUE,"")</f>
        <v>6.0346153846153863</v>
      </c>
      <c r="AB93" s="1" cm="1">
        <f t="array" ref="AB93">_xlfn.IFS(Q93='Price Data'!$F$3,'Price Data'!$G$3,Q93='Price Data'!$F$4,'Price Data'!$G$4,Q93='Price Data'!$F$5,'Price Data'!$G$5,Q93='Price Data'!$F$6,'Price Data'!$G$6,Q93='Price Data'!$F$7,'Price Data'!$G$7,TRUE,"")</f>
        <v>8.710979020979023</v>
      </c>
      <c r="AC93" s="1" t="str" cm="1">
        <f t="array" ref="AC93">_xlfn.IFS(S93='Price Data'!$F$3,'Price Data'!$G$3,S93='Price Data'!$F$4,'Price Data'!$G$4,S93='Price Data'!$F$5,'Price Data'!$G$5,S93='Price Data'!$F$6,'Price Data'!$G$6,S93='Price Data'!$F$7,'Price Data'!$G$7,TRUE,"")</f>
        <v/>
      </c>
      <c r="AD93" s="1" t="str" cm="1">
        <f t="array" ref="AD93">_xlfn.IFS(U93='Price Data'!$F$3,'Price Data'!$G$3,U93='Price Data'!$F$4,'Price Data'!$G$4,U93='Price Data'!$F$5,'Price Data'!$G$5,U93='Price Data'!$F$6,'Price Data'!$G$6,U93='Price Data'!$F$7,'Price Data'!$G$7,TRUE,"")</f>
        <v/>
      </c>
      <c r="AK93" s="18"/>
      <c r="AL93" s="1"/>
    </row>
    <row r="94" spans="1:38" x14ac:dyDescent="0.25">
      <c r="A94" s="88">
        <v>3</v>
      </c>
      <c r="B94" s="1">
        <v>19</v>
      </c>
      <c r="C94" s="1">
        <v>56.789999999999992</v>
      </c>
      <c r="D94" s="1">
        <v>1</v>
      </c>
      <c r="E94" s="1">
        <v>2</v>
      </c>
      <c r="F94" s="1">
        <v>0</v>
      </c>
      <c r="G94" s="1">
        <f t="shared" si="21"/>
        <v>2</v>
      </c>
      <c r="H94" s="1" t="s">
        <v>108</v>
      </c>
      <c r="I94" s="1">
        <f t="shared" si="20"/>
        <v>0</v>
      </c>
      <c r="J94" s="1">
        <f t="shared" si="27"/>
        <v>0</v>
      </c>
      <c r="O94" s="1" t="s">
        <v>109</v>
      </c>
      <c r="P94" s="1">
        <v>0.77</v>
      </c>
      <c r="Q94" s="1" t="s">
        <v>112</v>
      </c>
      <c r="R94" s="1">
        <v>0</v>
      </c>
      <c r="S94" s="1" t="s">
        <v>112</v>
      </c>
      <c r="T94" s="1">
        <v>0</v>
      </c>
      <c r="U94" s="1" t="s">
        <v>112</v>
      </c>
      <c r="V94" s="1">
        <v>0</v>
      </c>
      <c r="W94" s="1">
        <v>1.1200000000000001</v>
      </c>
      <c r="X94" s="1">
        <v>0</v>
      </c>
      <c r="Y94" s="1">
        <v>0</v>
      </c>
      <c r="Z94" s="89">
        <v>0</v>
      </c>
      <c r="AA94" s="1" cm="1">
        <f t="array" ref="AA94">_xlfn.IFS(O94='Price Data'!$F$3,'Price Data'!$G$3,O94='Price Data'!$F$4,'Price Data'!$G$4,O94='Price Data'!$F$5,'Price Data'!$G$5,O94='Price Data'!$F$6,'Price Data'!$G$6,O94='Price Data'!$F$7,'Price Data'!$G$7,TRUE,"")</f>
        <v>4.4586315789473705</v>
      </c>
      <c r="AB94" s="1" t="str" cm="1">
        <f t="array" ref="AB94">_xlfn.IFS(Q94='Price Data'!$F$3,'Price Data'!$G$3,Q94='Price Data'!$F$4,'Price Data'!$G$4,Q94='Price Data'!$F$5,'Price Data'!$G$5,Q94='Price Data'!$F$6,'Price Data'!$G$6,Q94='Price Data'!$F$7,'Price Data'!$G$7,TRUE,"")</f>
        <v/>
      </c>
      <c r="AC94" s="1" t="str" cm="1">
        <f t="array" ref="AC94">_xlfn.IFS(S94='Price Data'!$F$3,'Price Data'!$G$3,S94='Price Data'!$F$4,'Price Data'!$G$4,S94='Price Data'!$F$5,'Price Data'!$G$5,S94='Price Data'!$F$6,'Price Data'!$G$6,S94='Price Data'!$F$7,'Price Data'!$G$7,TRUE,"")</f>
        <v/>
      </c>
      <c r="AD94" s="1" t="str" cm="1">
        <f t="array" ref="AD94">_xlfn.IFS(U94='Price Data'!$F$3,'Price Data'!$G$3,U94='Price Data'!$F$4,'Price Data'!$G$4,U94='Price Data'!$F$5,'Price Data'!$G$5,U94='Price Data'!$F$6,'Price Data'!$G$6,U94='Price Data'!$F$7,'Price Data'!$G$7,TRUE,"")</f>
        <v/>
      </c>
      <c r="AK94" s="18"/>
      <c r="AL94" s="1"/>
    </row>
    <row r="95" spans="1:38" x14ac:dyDescent="0.25">
      <c r="A95" s="88">
        <v>3</v>
      </c>
      <c r="B95" s="1">
        <v>20</v>
      </c>
      <c r="C95" s="1">
        <v>72.139999999999986</v>
      </c>
      <c r="D95" s="1">
        <v>1</v>
      </c>
      <c r="E95" s="1">
        <v>0</v>
      </c>
      <c r="F95" s="1">
        <v>0</v>
      </c>
      <c r="G95" s="1">
        <f t="shared" si="21"/>
        <v>0</v>
      </c>
      <c r="H95" s="1" t="s">
        <v>108</v>
      </c>
      <c r="I95" s="1">
        <f t="shared" si="20"/>
        <v>0</v>
      </c>
      <c r="J95" s="1">
        <f t="shared" si="27"/>
        <v>0</v>
      </c>
      <c r="O95" s="1" t="s">
        <v>109</v>
      </c>
      <c r="P95" s="1">
        <v>0.53</v>
      </c>
      <c r="Q95" s="1" t="s">
        <v>112</v>
      </c>
      <c r="R95" s="1">
        <v>0</v>
      </c>
      <c r="S95" s="1" t="s">
        <v>112</v>
      </c>
      <c r="T95" s="1">
        <v>0</v>
      </c>
      <c r="U95" s="1" t="s">
        <v>112</v>
      </c>
      <c r="V95" s="1">
        <v>0</v>
      </c>
      <c r="W95" s="1">
        <v>0.83</v>
      </c>
      <c r="X95" s="1">
        <v>0</v>
      </c>
      <c r="Y95" s="1">
        <v>0</v>
      </c>
      <c r="Z95" s="89">
        <v>0</v>
      </c>
      <c r="AA95" s="1" cm="1">
        <f t="array" ref="AA95">_xlfn.IFS(O95='Price Data'!$F$3,'Price Data'!$G$3,O95='Price Data'!$F$4,'Price Data'!$G$4,O95='Price Data'!$F$5,'Price Data'!$G$5,O95='Price Data'!$F$6,'Price Data'!$G$6,O95='Price Data'!$F$7,'Price Data'!$G$7,TRUE,"")</f>
        <v>4.4586315789473705</v>
      </c>
      <c r="AB95" s="1" t="str" cm="1">
        <f t="array" ref="AB95">_xlfn.IFS(Q95='Price Data'!$F$3,'Price Data'!$G$3,Q95='Price Data'!$F$4,'Price Data'!$G$4,Q95='Price Data'!$F$5,'Price Data'!$G$5,Q95='Price Data'!$F$6,'Price Data'!$G$6,Q95='Price Data'!$F$7,'Price Data'!$G$7,TRUE,"")</f>
        <v/>
      </c>
      <c r="AC95" s="1" t="str" cm="1">
        <f t="array" ref="AC95">_xlfn.IFS(S95='Price Data'!$F$3,'Price Data'!$G$3,S95='Price Data'!$F$4,'Price Data'!$G$4,S95='Price Data'!$F$5,'Price Data'!$G$5,S95='Price Data'!$F$6,'Price Data'!$G$6,S95='Price Data'!$F$7,'Price Data'!$G$7,TRUE,"")</f>
        <v/>
      </c>
      <c r="AD95" s="1" t="str" cm="1">
        <f t="array" ref="AD95">_xlfn.IFS(U95='Price Data'!$F$3,'Price Data'!$G$3,U95='Price Data'!$F$4,'Price Data'!$G$4,U95='Price Data'!$F$5,'Price Data'!$G$5,U95='Price Data'!$F$6,'Price Data'!$G$6,U95='Price Data'!$F$7,'Price Data'!$G$7,TRUE,"")</f>
        <v/>
      </c>
      <c r="AK95" s="18"/>
      <c r="AL95" s="1"/>
    </row>
    <row r="96" spans="1:38" x14ac:dyDescent="0.25">
      <c r="A96" s="88">
        <v>3</v>
      </c>
      <c r="B96" s="1">
        <v>21</v>
      </c>
      <c r="C96" s="1">
        <v>77.999999999999986</v>
      </c>
      <c r="D96" s="1">
        <v>2</v>
      </c>
      <c r="E96" s="1">
        <v>0</v>
      </c>
      <c r="F96" s="1">
        <v>0</v>
      </c>
      <c r="G96" s="1">
        <f t="shared" si="21"/>
        <v>0</v>
      </c>
      <c r="H96" s="1" t="s">
        <v>108</v>
      </c>
      <c r="I96" s="1">
        <f t="shared" si="20"/>
        <v>0</v>
      </c>
      <c r="J96" s="1">
        <f t="shared" si="27"/>
        <v>0</v>
      </c>
      <c r="O96" s="1" t="s">
        <v>114</v>
      </c>
      <c r="P96" s="1">
        <v>1.56</v>
      </c>
      <c r="Q96" s="1" t="s">
        <v>114</v>
      </c>
      <c r="R96" s="1">
        <v>1.78</v>
      </c>
      <c r="S96" s="1" t="s">
        <v>112</v>
      </c>
      <c r="T96" s="1">
        <v>0</v>
      </c>
      <c r="U96" s="1" t="s">
        <v>112</v>
      </c>
      <c r="V96" s="1">
        <v>0</v>
      </c>
      <c r="W96" s="1">
        <v>0</v>
      </c>
      <c r="X96" s="1">
        <v>0</v>
      </c>
      <c r="Y96" s="1">
        <v>0</v>
      </c>
      <c r="Z96" s="89">
        <v>0</v>
      </c>
      <c r="AA96" s="1" cm="1">
        <f t="array" ref="AA96">_xlfn.IFS(O96='Price Data'!$F$3,'Price Data'!$G$3,O96='Price Data'!$F$4,'Price Data'!$G$4,O96='Price Data'!$F$5,'Price Data'!$G$5,O96='Price Data'!$F$6,'Price Data'!$G$6,O96='Price Data'!$F$7,'Price Data'!$G$7,TRUE,"")</f>
        <v>6.0346153846153863</v>
      </c>
      <c r="AB96" s="1" cm="1">
        <f t="array" ref="AB96">_xlfn.IFS(Q96='Price Data'!$F$3,'Price Data'!$G$3,Q96='Price Data'!$F$4,'Price Data'!$G$4,Q96='Price Data'!$F$5,'Price Data'!$G$5,Q96='Price Data'!$F$6,'Price Data'!$G$6,Q96='Price Data'!$F$7,'Price Data'!$G$7,TRUE,"")</f>
        <v>6.0346153846153863</v>
      </c>
      <c r="AC96" s="1" t="str" cm="1">
        <f t="array" ref="AC96">_xlfn.IFS(S96='Price Data'!$F$3,'Price Data'!$G$3,S96='Price Data'!$F$4,'Price Data'!$G$4,S96='Price Data'!$F$5,'Price Data'!$G$5,S96='Price Data'!$F$6,'Price Data'!$G$6,S96='Price Data'!$F$7,'Price Data'!$G$7,TRUE,"")</f>
        <v/>
      </c>
      <c r="AD96" s="1" t="str" cm="1">
        <f t="array" ref="AD96">_xlfn.IFS(U96='Price Data'!$F$3,'Price Data'!$G$3,U96='Price Data'!$F$4,'Price Data'!$G$4,U96='Price Data'!$F$5,'Price Data'!$G$5,U96='Price Data'!$F$6,'Price Data'!$G$6,U96='Price Data'!$F$7,'Price Data'!$G$7,TRUE,"")</f>
        <v/>
      </c>
      <c r="AK96" s="18"/>
      <c r="AL96" s="1"/>
    </row>
    <row r="97" spans="1:38" x14ac:dyDescent="0.25">
      <c r="A97" s="88">
        <v>3</v>
      </c>
      <c r="B97" s="1">
        <v>22</v>
      </c>
      <c r="C97" s="1">
        <v>82.169999999999987</v>
      </c>
      <c r="D97" s="1">
        <v>1</v>
      </c>
      <c r="E97" s="1">
        <v>0</v>
      </c>
      <c r="F97" s="1">
        <v>0</v>
      </c>
      <c r="G97" s="1">
        <f t="shared" si="21"/>
        <v>0</v>
      </c>
      <c r="H97" s="1" t="s">
        <v>108</v>
      </c>
      <c r="I97" s="1">
        <f t="shared" si="20"/>
        <v>0</v>
      </c>
      <c r="J97" s="1">
        <f t="shared" si="27"/>
        <v>0</v>
      </c>
      <c r="O97" s="1" t="s">
        <v>109</v>
      </c>
      <c r="P97" s="1">
        <v>0.87</v>
      </c>
      <c r="Q97" s="1" t="s">
        <v>112</v>
      </c>
      <c r="R97" s="1">
        <v>0</v>
      </c>
      <c r="S97" s="1" t="s">
        <v>112</v>
      </c>
      <c r="T97" s="1">
        <v>0</v>
      </c>
      <c r="U97" s="1" t="s">
        <v>112</v>
      </c>
      <c r="V97" s="1">
        <v>0</v>
      </c>
      <c r="W97" s="1">
        <v>1.1399999999999999</v>
      </c>
      <c r="X97" s="1">
        <v>0</v>
      </c>
      <c r="Y97" s="1">
        <v>0</v>
      </c>
      <c r="Z97" s="89">
        <v>0</v>
      </c>
      <c r="AA97" s="1" cm="1">
        <f t="array" ref="AA97">_xlfn.IFS(O97='Price Data'!$F$3,'Price Data'!$G$3,O97='Price Data'!$F$4,'Price Data'!$G$4,O97='Price Data'!$F$5,'Price Data'!$G$5,O97='Price Data'!$F$6,'Price Data'!$G$6,O97='Price Data'!$F$7,'Price Data'!$G$7,TRUE,"")</f>
        <v>4.4586315789473705</v>
      </c>
      <c r="AB97" s="1" t="str" cm="1">
        <f t="array" ref="AB97">_xlfn.IFS(Q97='Price Data'!$F$3,'Price Data'!$G$3,Q97='Price Data'!$F$4,'Price Data'!$G$4,Q97='Price Data'!$F$5,'Price Data'!$G$5,Q97='Price Data'!$F$6,'Price Data'!$G$6,Q97='Price Data'!$F$7,'Price Data'!$G$7,TRUE,"")</f>
        <v/>
      </c>
      <c r="AC97" s="1" t="str" cm="1">
        <f t="array" ref="AC97">_xlfn.IFS(S97='Price Data'!$F$3,'Price Data'!$G$3,S97='Price Data'!$F$4,'Price Data'!$G$4,S97='Price Data'!$F$5,'Price Data'!$G$5,S97='Price Data'!$F$6,'Price Data'!$G$6,S97='Price Data'!$F$7,'Price Data'!$G$7,TRUE,"")</f>
        <v/>
      </c>
      <c r="AD97" s="1" t="str" cm="1">
        <f t="array" ref="AD97">_xlfn.IFS(U97='Price Data'!$F$3,'Price Data'!$G$3,U97='Price Data'!$F$4,'Price Data'!$G$4,U97='Price Data'!$F$5,'Price Data'!$G$5,U97='Price Data'!$F$6,'Price Data'!$G$6,U97='Price Data'!$F$7,'Price Data'!$G$7,TRUE,"")</f>
        <v/>
      </c>
      <c r="AK97" s="18"/>
      <c r="AL97" s="1"/>
    </row>
    <row r="98" spans="1:38" x14ac:dyDescent="0.25">
      <c r="A98" s="88">
        <v>3</v>
      </c>
      <c r="B98" s="1">
        <v>23</v>
      </c>
      <c r="C98" s="1">
        <v>82.429999999999993</v>
      </c>
      <c r="D98" s="1">
        <v>4</v>
      </c>
      <c r="E98" s="1">
        <v>1</v>
      </c>
      <c r="F98" s="1">
        <v>0</v>
      </c>
      <c r="G98" s="1">
        <f t="shared" si="21"/>
        <v>1</v>
      </c>
      <c r="H98" s="1" t="s">
        <v>108</v>
      </c>
      <c r="I98" s="1">
        <f t="shared" si="20"/>
        <v>0</v>
      </c>
      <c r="J98" s="1">
        <f t="shared" si="27"/>
        <v>0</v>
      </c>
      <c r="O98" s="1" t="s">
        <v>110</v>
      </c>
      <c r="P98" s="1">
        <v>0.7</v>
      </c>
      <c r="Q98" s="1" t="s">
        <v>113</v>
      </c>
      <c r="R98" s="1">
        <v>1.92</v>
      </c>
      <c r="S98" s="1" t="s">
        <v>109</v>
      </c>
      <c r="T98" s="1">
        <v>0.54</v>
      </c>
      <c r="U98" s="1" t="s">
        <v>110</v>
      </c>
      <c r="V98" s="1">
        <v>0.51</v>
      </c>
      <c r="W98" s="1">
        <v>0</v>
      </c>
      <c r="X98" s="1">
        <v>1.39</v>
      </c>
      <c r="Y98" s="1">
        <v>1.48</v>
      </c>
      <c r="Z98" s="89">
        <v>0</v>
      </c>
      <c r="AA98" s="1" cm="1">
        <f t="array" ref="AA98">_xlfn.IFS(O98='Price Data'!$F$3,'Price Data'!$G$3,O98='Price Data'!$F$4,'Price Data'!$G$4,O98='Price Data'!$F$5,'Price Data'!$G$5,O98='Price Data'!$F$6,'Price Data'!$G$6,O98='Price Data'!$F$7,'Price Data'!$G$7,TRUE,"")</f>
        <v>2.6763636363636367</v>
      </c>
      <c r="AB98" s="1" cm="1">
        <f t="array" ref="AB98">_xlfn.IFS(Q98='Price Data'!$F$3,'Price Data'!$G$3,Q98='Price Data'!$F$4,'Price Data'!$G$4,Q98='Price Data'!$F$5,'Price Data'!$G$5,Q98='Price Data'!$F$6,'Price Data'!$G$6,Q98='Price Data'!$F$7,'Price Data'!$G$7,TRUE,"")</f>
        <v>10.493246963562758</v>
      </c>
      <c r="AC98" s="1" cm="1">
        <f t="array" ref="AC98">_xlfn.IFS(S98='Price Data'!$F$3,'Price Data'!$G$3,S98='Price Data'!$F$4,'Price Data'!$G$4,S98='Price Data'!$F$5,'Price Data'!$G$5,S98='Price Data'!$F$6,'Price Data'!$G$6,S98='Price Data'!$F$7,'Price Data'!$G$7,TRUE,"")</f>
        <v>4.4586315789473705</v>
      </c>
      <c r="AD98" s="1" cm="1">
        <f t="array" ref="AD98">_xlfn.IFS(U98='Price Data'!$F$3,'Price Data'!$G$3,U98='Price Data'!$F$4,'Price Data'!$G$4,U98='Price Data'!$F$5,'Price Data'!$G$5,U98='Price Data'!$F$6,'Price Data'!$G$6,U98='Price Data'!$F$7,'Price Data'!$G$7,TRUE,"")</f>
        <v>2.6763636363636367</v>
      </c>
      <c r="AK98" s="18"/>
      <c r="AL98" s="1"/>
    </row>
    <row r="99" spans="1:38" x14ac:dyDescent="0.25">
      <c r="A99" s="88">
        <v>3</v>
      </c>
      <c r="B99" s="1">
        <v>24</v>
      </c>
      <c r="C99" s="1">
        <v>85.499999999999986</v>
      </c>
      <c r="D99" s="1">
        <v>3</v>
      </c>
      <c r="E99" s="1">
        <v>3</v>
      </c>
      <c r="F99" s="1">
        <v>0</v>
      </c>
      <c r="G99" s="1">
        <f t="shared" si="21"/>
        <v>3</v>
      </c>
      <c r="H99" s="1" t="s">
        <v>108</v>
      </c>
      <c r="I99" s="1">
        <f t="shared" si="20"/>
        <v>0</v>
      </c>
      <c r="J99" s="1">
        <f t="shared" si="27"/>
        <v>0</v>
      </c>
      <c r="O99" s="1" t="s">
        <v>113</v>
      </c>
      <c r="P99" s="1">
        <v>1.31</v>
      </c>
      <c r="Q99" s="1" t="s">
        <v>111</v>
      </c>
      <c r="R99" s="1">
        <v>2.2400000000000002</v>
      </c>
      <c r="S99" s="1" t="s">
        <v>113</v>
      </c>
      <c r="T99" s="1">
        <v>0.93</v>
      </c>
      <c r="U99" s="1" t="s">
        <v>112</v>
      </c>
      <c r="V99" s="1">
        <v>0</v>
      </c>
      <c r="W99" s="1">
        <v>0.92</v>
      </c>
      <c r="X99" s="1">
        <v>0</v>
      </c>
      <c r="Y99" s="1">
        <v>1.28</v>
      </c>
      <c r="Z99" s="89">
        <v>0</v>
      </c>
      <c r="AA99" s="1" cm="1">
        <f t="array" ref="AA99">_xlfn.IFS(O99='Price Data'!$F$3,'Price Data'!$G$3,O99='Price Data'!$F$4,'Price Data'!$G$4,O99='Price Data'!$F$5,'Price Data'!$G$5,O99='Price Data'!$F$6,'Price Data'!$G$6,O99='Price Data'!$F$7,'Price Data'!$G$7,TRUE,"")</f>
        <v>10.493246963562758</v>
      </c>
      <c r="AB99" s="1" cm="1">
        <f t="array" ref="AB99">_xlfn.IFS(Q99='Price Data'!$F$3,'Price Data'!$G$3,Q99='Price Data'!$F$4,'Price Data'!$G$4,Q99='Price Data'!$F$5,'Price Data'!$G$5,Q99='Price Data'!$F$6,'Price Data'!$G$6,Q99='Price Data'!$F$7,'Price Data'!$G$7,TRUE,"")</f>
        <v>8.710979020979023</v>
      </c>
      <c r="AC99" s="1" cm="1">
        <f t="array" ref="AC99">_xlfn.IFS(S99='Price Data'!$F$3,'Price Data'!$G$3,S99='Price Data'!$F$4,'Price Data'!$G$4,S99='Price Data'!$F$5,'Price Data'!$G$5,S99='Price Data'!$F$6,'Price Data'!$G$6,S99='Price Data'!$F$7,'Price Data'!$G$7,TRUE,"")</f>
        <v>10.493246963562758</v>
      </c>
      <c r="AD99" s="1" t="str" cm="1">
        <f t="array" ref="AD99">_xlfn.IFS(U99='Price Data'!$F$3,'Price Data'!$G$3,U99='Price Data'!$F$4,'Price Data'!$G$4,U99='Price Data'!$F$5,'Price Data'!$G$5,U99='Price Data'!$F$6,'Price Data'!$G$6,U99='Price Data'!$F$7,'Price Data'!$G$7,TRUE,"")</f>
        <v/>
      </c>
      <c r="AK99" s="18"/>
      <c r="AL99" s="1"/>
    </row>
    <row r="100" spans="1:38" x14ac:dyDescent="0.25">
      <c r="A100" s="88">
        <v>3</v>
      </c>
      <c r="B100" s="1">
        <v>25</v>
      </c>
      <c r="C100" s="1">
        <v>86.139999999999986</v>
      </c>
      <c r="D100" s="1">
        <v>3</v>
      </c>
      <c r="E100" s="1">
        <v>5</v>
      </c>
      <c r="F100" s="1">
        <v>1</v>
      </c>
      <c r="G100" s="1">
        <f t="shared" si="21"/>
        <v>6</v>
      </c>
      <c r="H100" s="1" t="s">
        <v>116</v>
      </c>
      <c r="I100" s="1">
        <f t="shared" si="20"/>
        <v>1</v>
      </c>
      <c r="J100" s="1">
        <v>3</v>
      </c>
      <c r="O100" s="1" t="s">
        <v>112</v>
      </c>
      <c r="P100" s="1">
        <v>0</v>
      </c>
      <c r="Q100" s="1" t="s">
        <v>112</v>
      </c>
      <c r="R100" s="1">
        <v>0</v>
      </c>
      <c r="S100" s="1" t="s">
        <v>112</v>
      </c>
      <c r="T100" s="1">
        <v>0</v>
      </c>
      <c r="U100" s="1" t="s">
        <v>112</v>
      </c>
      <c r="V100" s="1">
        <v>0</v>
      </c>
      <c r="W100" s="1">
        <v>0</v>
      </c>
      <c r="X100" s="1">
        <v>0</v>
      </c>
      <c r="Y100" s="1">
        <v>0</v>
      </c>
      <c r="Z100" s="89">
        <v>0</v>
      </c>
      <c r="AA100" s="1" t="str" cm="1">
        <f t="array" ref="AA100">_xlfn.IFS(O100='Price Data'!$F$3,'Price Data'!$G$3,O100='Price Data'!$F$4,'Price Data'!$G$4,O100='Price Data'!$F$5,'Price Data'!$G$5,O100='Price Data'!$F$6,'Price Data'!$G$6,O100='Price Data'!$F$7,'Price Data'!$G$7,TRUE,"")</f>
        <v/>
      </c>
      <c r="AB100" s="1" t="str" cm="1">
        <f t="array" ref="AB100">_xlfn.IFS(Q100='Price Data'!$F$3,'Price Data'!$G$3,Q100='Price Data'!$F$4,'Price Data'!$G$4,Q100='Price Data'!$F$5,'Price Data'!$G$5,Q100='Price Data'!$F$6,'Price Data'!$G$6,Q100='Price Data'!$F$7,'Price Data'!$G$7,TRUE,"")</f>
        <v/>
      </c>
      <c r="AC100" s="1" t="str" cm="1">
        <f t="array" ref="AC100">_xlfn.IFS(S100='Price Data'!$F$3,'Price Data'!$G$3,S100='Price Data'!$F$4,'Price Data'!$G$4,S100='Price Data'!$F$5,'Price Data'!$G$5,S100='Price Data'!$F$6,'Price Data'!$G$6,S100='Price Data'!$F$7,'Price Data'!$G$7,TRUE,"")</f>
        <v/>
      </c>
      <c r="AD100" s="1" t="str" cm="1">
        <f t="array" ref="AD100">_xlfn.IFS(U100='Price Data'!$F$3,'Price Data'!$G$3,U100='Price Data'!$F$4,'Price Data'!$G$4,U100='Price Data'!$F$5,'Price Data'!$G$5,U100='Price Data'!$F$6,'Price Data'!$G$6,U100='Price Data'!$F$7,'Price Data'!$G$7,TRUE,"")</f>
        <v/>
      </c>
      <c r="AK100" s="18"/>
      <c r="AL100" s="1"/>
    </row>
    <row r="101" spans="1:38" x14ac:dyDescent="0.25">
      <c r="A101" s="88">
        <v>3</v>
      </c>
      <c r="B101" s="1">
        <v>26</v>
      </c>
      <c r="C101" s="1">
        <v>95.739999999999981</v>
      </c>
      <c r="D101" s="1">
        <v>3</v>
      </c>
      <c r="E101" s="1">
        <v>0</v>
      </c>
      <c r="F101" s="1">
        <v>0</v>
      </c>
      <c r="G101" s="1">
        <f t="shared" si="21"/>
        <v>0</v>
      </c>
      <c r="H101" s="1" t="s">
        <v>108</v>
      </c>
      <c r="I101" s="1">
        <f t="shared" si="20"/>
        <v>0</v>
      </c>
      <c r="J101" s="1">
        <f>I101</f>
        <v>0</v>
      </c>
      <c r="O101" s="1" t="s">
        <v>111</v>
      </c>
      <c r="P101" s="1">
        <v>2.2599999999999998</v>
      </c>
      <c r="Q101" s="1" t="s">
        <v>113</v>
      </c>
      <c r="R101" s="1">
        <v>2.15</v>
      </c>
      <c r="S101" s="1" t="s">
        <v>109</v>
      </c>
      <c r="T101" s="1">
        <v>0.64</v>
      </c>
      <c r="U101" s="1" t="s">
        <v>112</v>
      </c>
      <c r="V101" s="1">
        <v>0</v>
      </c>
      <c r="W101" s="1">
        <v>0</v>
      </c>
      <c r="X101" s="1">
        <v>1.48</v>
      </c>
      <c r="Y101" s="1">
        <v>1.28</v>
      </c>
      <c r="Z101" s="89">
        <v>0</v>
      </c>
      <c r="AA101" s="1" cm="1">
        <f t="array" ref="AA101">_xlfn.IFS(O101='Price Data'!$F$3,'Price Data'!$G$3,O101='Price Data'!$F$4,'Price Data'!$G$4,O101='Price Data'!$F$5,'Price Data'!$G$5,O101='Price Data'!$F$6,'Price Data'!$G$6,O101='Price Data'!$F$7,'Price Data'!$G$7,TRUE,"")</f>
        <v>8.710979020979023</v>
      </c>
      <c r="AB101" s="1" cm="1">
        <f t="array" ref="AB101">_xlfn.IFS(Q101='Price Data'!$F$3,'Price Data'!$G$3,Q101='Price Data'!$F$4,'Price Data'!$G$4,Q101='Price Data'!$F$5,'Price Data'!$G$5,Q101='Price Data'!$F$6,'Price Data'!$G$6,Q101='Price Data'!$F$7,'Price Data'!$G$7,TRUE,"")</f>
        <v>10.493246963562758</v>
      </c>
      <c r="AC101" s="1" cm="1">
        <f t="array" ref="AC101">_xlfn.IFS(S101='Price Data'!$F$3,'Price Data'!$G$3,S101='Price Data'!$F$4,'Price Data'!$G$4,S101='Price Data'!$F$5,'Price Data'!$G$5,S101='Price Data'!$F$6,'Price Data'!$G$6,S101='Price Data'!$F$7,'Price Data'!$G$7,TRUE,"")</f>
        <v>4.4586315789473705</v>
      </c>
      <c r="AD101" s="1" t="str" cm="1">
        <f t="array" ref="AD101">_xlfn.IFS(U101='Price Data'!$F$3,'Price Data'!$G$3,U101='Price Data'!$F$4,'Price Data'!$G$4,U101='Price Data'!$F$5,'Price Data'!$G$5,U101='Price Data'!$F$6,'Price Data'!$G$6,U101='Price Data'!$F$7,'Price Data'!$G$7,TRUE,"")</f>
        <v/>
      </c>
      <c r="AK101" s="18"/>
      <c r="AL101" s="1"/>
    </row>
    <row r="102" spans="1:38" x14ac:dyDescent="0.25">
      <c r="A102" s="88">
        <v>3</v>
      </c>
      <c r="B102" s="1">
        <v>27</v>
      </c>
      <c r="C102" s="1">
        <v>96.609999999999985</v>
      </c>
      <c r="D102" s="1">
        <v>4</v>
      </c>
      <c r="E102" s="1">
        <v>3</v>
      </c>
      <c r="F102" s="1">
        <v>0</v>
      </c>
      <c r="G102" s="1">
        <f t="shared" si="21"/>
        <v>3</v>
      </c>
      <c r="H102" s="1" t="s">
        <v>108</v>
      </c>
      <c r="I102" s="1">
        <f t="shared" si="20"/>
        <v>0</v>
      </c>
      <c r="J102" s="1">
        <f>I102</f>
        <v>0</v>
      </c>
      <c r="O102" s="1" t="s">
        <v>113</v>
      </c>
      <c r="P102" s="1">
        <v>0.76</v>
      </c>
      <c r="Q102" s="1" t="s">
        <v>110</v>
      </c>
      <c r="R102" s="1">
        <v>0.73</v>
      </c>
      <c r="S102" s="1" t="s">
        <v>109</v>
      </c>
      <c r="T102" s="1">
        <v>0.97</v>
      </c>
      <c r="U102" s="1" t="s">
        <v>113</v>
      </c>
      <c r="V102" s="1">
        <v>2.42</v>
      </c>
      <c r="W102" s="1">
        <v>1.06</v>
      </c>
      <c r="X102" s="1">
        <v>0</v>
      </c>
      <c r="Y102" s="1">
        <v>1.1499999999999999</v>
      </c>
      <c r="Z102" s="89">
        <v>1.25</v>
      </c>
      <c r="AA102" s="1" cm="1">
        <f t="array" ref="AA102">_xlfn.IFS(O102='Price Data'!$F$3,'Price Data'!$G$3,O102='Price Data'!$F$4,'Price Data'!$G$4,O102='Price Data'!$F$5,'Price Data'!$G$5,O102='Price Data'!$F$6,'Price Data'!$G$6,O102='Price Data'!$F$7,'Price Data'!$G$7,TRUE,"")</f>
        <v>10.493246963562758</v>
      </c>
      <c r="AB102" s="1" cm="1">
        <f t="array" ref="AB102">_xlfn.IFS(Q102='Price Data'!$F$3,'Price Data'!$G$3,Q102='Price Data'!$F$4,'Price Data'!$G$4,Q102='Price Data'!$F$5,'Price Data'!$G$5,Q102='Price Data'!$F$6,'Price Data'!$G$6,Q102='Price Data'!$F$7,'Price Data'!$G$7,TRUE,"")</f>
        <v>2.6763636363636367</v>
      </c>
      <c r="AC102" s="1" cm="1">
        <f t="array" ref="AC102">_xlfn.IFS(S102='Price Data'!$F$3,'Price Data'!$G$3,S102='Price Data'!$F$4,'Price Data'!$G$4,S102='Price Data'!$F$5,'Price Data'!$G$5,S102='Price Data'!$F$6,'Price Data'!$G$6,S102='Price Data'!$F$7,'Price Data'!$G$7,TRUE,"")</f>
        <v>4.4586315789473705</v>
      </c>
      <c r="AD102" s="1" cm="1">
        <f t="array" ref="AD102">_xlfn.IFS(U102='Price Data'!$F$3,'Price Data'!$G$3,U102='Price Data'!$F$4,'Price Data'!$G$4,U102='Price Data'!$F$5,'Price Data'!$G$5,U102='Price Data'!$F$6,'Price Data'!$G$6,U102='Price Data'!$F$7,'Price Data'!$G$7,TRUE,"")</f>
        <v>10.493246963562758</v>
      </c>
      <c r="AK102" s="18"/>
      <c r="AL102" s="1"/>
    </row>
    <row r="103" spans="1:38" x14ac:dyDescent="0.25">
      <c r="A103" s="88">
        <v>3</v>
      </c>
      <c r="B103" s="1">
        <v>28</v>
      </c>
      <c r="C103" s="1">
        <v>101.43999999999998</v>
      </c>
      <c r="D103" s="1">
        <v>2</v>
      </c>
      <c r="E103" s="1">
        <v>4</v>
      </c>
      <c r="F103" s="1">
        <v>2</v>
      </c>
      <c r="G103" s="1">
        <f t="shared" si="21"/>
        <v>6</v>
      </c>
      <c r="H103" s="1" t="s">
        <v>108</v>
      </c>
      <c r="I103" s="1">
        <f t="shared" si="20"/>
        <v>0</v>
      </c>
      <c r="J103" s="1">
        <f>I103</f>
        <v>0</v>
      </c>
      <c r="O103" s="1" t="s">
        <v>113</v>
      </c>
      <c r="P103" s="1">
        <v>1.73</v>
      </c>
      <c r="Q103" s="1" t="s">
        <v>111</v>
      </c>
      <c r="R103" s="1">
        <v>1.55</v>
      </c>
      <c r="S103" s="1" t="s">
        <v>112</v>
      </c>
      <c r="T103" s="1">
        <v>0</v>
      </c>
      <c r="U103" s="1" t="s">
        <v>112</v>
      </c>
      <c r="V103" s="1">
        <v>0</v>
      </c>
      <c r="W103" s="1">
        <v>1.39</v>
      </c>
      <c r="X103" s="1">
        <v>0</v>
      </c>
      <c r="Y103" s="1">
        <v>0</v>
      </c>
      <c r="Z103" s="89">
        <v>0</v>
      </c>
      <c r="AA103" s="1" cm="1">
        <f t="array" ref="AA103">_xlfn.IFS(O103='Price Data'!$F$3,'Price Data'!$G$3,O103='Price Data'!$F$4,'Price Data'!$G$4,O103='Price Data'!$F$5,'Price Data'!$G$5,O103='Price Data'!$F$6,'Price Data'!$G$6,O103='Price Data'!$F$7,'Price Data'!$G$7,TRUE,"")</f>
        <v>10.493246963562758</v>
      </c>
      <c r="AB103" s="1" cm="1">
        <f t="array" ref="AB103">_xlfn.IFS(Q103='Price Data'!$F$3,'Price Data'!$G$3,Q103='Price Data'!$F$4,'Price Data'!$G$4,Q103='Price Data'!$F$5,'Price Data'!$G$5,Q103='Price Data'!$F$6,'Price Data'!$G$6,Q103='Price Data'!$F$7,'Price Data'!$G$7,TRUE,"")</f>
        <v>8.710979020979023</v>
      </c>
      <c r="AC103" s="1" t="str" cm="1">
        <f t="array" ref="AC103">_xlfn.IFS(S103='Price Data'!$F$3,'Price Data'!$G$3,S103='Price Data'!$F$4,'Price Data'!$G$4,S103='Price Data'!$F$5,'Price Data'!$G$5,S103='Price Data'!$F$6,'Price Data'!$G$6,S103='Price Data'!$F$7,'Price Data'!$G$7,TRUE,"")</f>
        <v/>
      </c>
      <c r="AD103" s="1" t="str" cm="1">
        <f t="array" ref="AD103">_xlfn.IFS(U103='Price Data'!$F$3,'Price Data'!$G$3,U103='Price Data'!$F$4,'Price Data'!$G$4,U103='Price Data'!$F$5,'Price Data'!$G$5,U103='Price Data'!$F$6,'Price Data'!$G$6,U103='Price Data'!$F$7,'Price Data'!$G$7,TRUE,"")</f>
        <v/>
      </c>
      <c r="AK103" s="18"/>
      <c r="AL103" s="1"/>
    </row>
    <row r="104" spans="1:38" x14ac:dyDescent="0.25">
      <c r="A104" s="88">
        <v>3</v>
      </c>
      <c r="B104" s="1">
        <v>29</v>
      </c>
      <c r="C104" s="1">
        <v>102.17999999999998</v>
      </c>
      <c r="D104" s="1">
        <v>3</v>
      </c>
      <c r="E104" s="1">
        <v>5</v>
      </c>
      <c r="F104" s="1">
        <v>2</v>
      </c>
      <c r="G104" s="1">
        <f t="shared" si="21"/>
        <v>7</v>
      </c>
      <c r="H104" s="1" t="s">
        <v>108</v>
      </c>
      <c r="I104" s="1">
        <f t="shared" si="20"/>
        <v>0</v>
      </c>
      <c r="J104" s="1">
        <f>I104</f>
        <v>0</v>
      </c>
      <c r="O104" s="1" t="s">
        <v>113</v>
      </c>
      <c r="P104" s="1">
        <v>2.19</v>
      </c>
      <c r="Q104" s="1" t="s">
        <v>113</v>
      </c>
      <c r="R104" s="1">
        <v>2.39</v>
      </c>
      <c r="S104" s="1" t="s">
        <v>113</v>
      </c>
      <c r="T104" s="1">
        <v>1.66</v>
      </c>
      <c r="U104" s="1" t="s">
        <v>112</v>
      </c>
      <c r="V104" s="1">
        <v>0</v>
      </c>
      <c r="W104" s="1">
        <v>0.95</v>
      </c>
      <c r="X104" s="1">
        <v>0.99</v>
      </c>
      <c r="Y104" s="1">
        <v>1.41</v>
      </c>
      <c r="Z104" s="89">
        <v>0</v>
      </c>
      <c r="AA104" s="1" cm="1">
        <f t="array" ref="AA104">_xlfn.IFS(O104='Price Data'!$F$3,'Price Data'!$G$3,O104='Price Data'!$F$4,'Price Data'!$G$4,O104='Price Data'!$F$5,'Price Data'!$G$5,O104='Price Data'!$F$6,'Price Data'!$G$6,O104='Price Data'!$F$7,'Price Data'!$G$7,TRUE,"")</f>
        <v>10.493246963562758</v>
      </c>
      <c r="AB104" s="1" cm="1">
        <f t="array" ref="AB104">_xlfn.IFS(Q104='Price Data'!$F$3,'Price Data'!$G$3,Q104='Price Data'!$F$4,'Price Data'!$G$4,Q104='Price Data'!$F$5,'Price Data'!$G$5,Q104='Price Data'!$F$6,'Price Data'!$G$6,Q104='Price Data'!$F$7,'Price Data'!$G$7,TRUE,"")</f>
        <v>10.493246963562758</v>
      </c>
      <c r="AC104" s="1" cm="1">
        <f t="array" ref="AC104">_xlfn.IFS(S104='Price Data'!$F$3,'Price Data'!$G$3,S104='Price Data'!$F$4,'Price Data'!$G$4,S104='Price Data'!$F$5,'Price Data'!$G$5,S104='Price Data'!$F$6,'Price Data'!$G$6,S104='Price Data'!$F$7,'Price Data'!$G$7,TRUE,"")</f>
        <v>10.493246963562758</v>
      </c>
      <c r="AD104" s="1" t="str" cm="1">
        <f t="array" ref="AD104">_xlfn.IFS(U104='Price Data'!$F$3,'Price Data'!$G$3,U104='Price Data'!$F$4,'Price Data'!$G$4,U104='Price Data'!$F$5,'Price Data'!$G$5,U104='Price Data'!$F$6,'Price Data'!$G$6,U104='Price Data'!$F$7,'Price Data'!$G$7,TRUE,"")</f>
        <v/>
      </c>
      <c r="AK104" s="18"/>
      <c r="AL104" s="1"/>
    </row>
    <row r="105" spans="1:38" x14ac:dyDescent="0.25">
      <c r="A105" s="88">
        <v>3</v>
      </c>
      <c r="B105" s="1">
        <v>30</v>
      </c>
      <c r="C105" s="1">
        <v>102.73999999999998</v>
      </c>
      <c r="D105" s="1">
        <v>3</v>
      </c>
      <c r="E105" s="1">
        <v>7</v>
      </c>
      <c r="F105" s="1">
        <v>2</v>
      </c>
      <c r="G105" s="1">
        <f t="shared" si="21"/>
        <v>9</v>
      </c>
      <c r="H105" s="1" t="s">
        <v>108</v>
      </c>
      <c r="I105" s="1">
        <f t="shared" si="20"/>
        <v>0</v>
      </c>
      <c r="J105" s="1">
        <f>I105</f>
        <v>0</v>
      </c>
      <c r="O105" s="1" t="s">
        <v>109</v>
      </c>
      <c r="P105" s="1">
        <v>0.53</v>
      </c>
      <c r="Q105" s="1" t="s">
        <v>109</v>
      </c>
      <c r="R105" s="1">
        <v>0.51</v>
      </c>
      <c r="S105" s="1" t="s">
        <v>114</v>
      </c>
      <c r="T105" s="1">
        <v>2.35</v>
      </c>
      <c r="U105" s="1" t="s">
        <v>112</v>
      </c>
      <c r="V105" s="1">
        <v>0</v>
      </c>
      <c r="W105" s="1">
        <v>0.91</v>
      </c>
      <c r="X105" s="1">
        <v>1.17</v>
      </c>
      <c r="Y105" s="1">
        <v>0</v>
      </c>
      <c r="Z105" s="89">
        <v>0</v>
      </c>
      <c r="AA105" s="1" cm="1">
        <f t="array" ref="AA105">_xlfn.IFS(O105='Price Data'!$F$3,'Price Data'!$G$3,O105='Price Data'!$F$4,'Price Data'!$G$4,O105='Price Data'!$F$5,'Price Data'!$G$5,O105='Price Data'!$F$6,'Price Data'!$G$6,O105='Price Data'!$F$7,'Price Data'!$G$7,TRUE,"")</f>
        <v>4.4586315789473705</v>
      </c>
      <c r="AB105" s="1" cm="1">
        <f t="array" ref="AB105">_xlfn.IFS(Q105='Price Data'!$F$3,'Price Data'!$G$3,Q105='Price Data'!$F$4,'Price Data'!$G$4,Q105='Price Data'!$F$5,'Price Data'!$G$5,Q105='Price Data'!$F$6,'Price Data'!$G$6,Q105='Price Data'!$F$7,'Price Data'!$G$7,TRUE,"")</f>
        <v>4.4586315789473705</v>
      </c>
      <c r="AC105" s="1" cm="1">
        <f t="array" ref="AC105">_xlfn.IFS(S105='Price Data'!$F$3,'Price Data'!$G$3,S105='Price Data'!$F$4,'Price Data'!$G$4,S105='Price Data'!$F$5,'Price Data'!$G$5,S105='Price Data'!$F$6,'Price Data'!$G$6,S105='Price Data'!$F$7,'Price Data'!$G$7,TRUE,"")</f>
        <v>6.0346153846153863</v>
      </c>
      <c r="AD105" s="1" t="str" cm="1">
        <f t="array" ref="AD105">_xlfn.IFS(U105='Price Data'!$F$3,'Price Data'!$G$3,U105='Price Data'!$F$4,'Price Data'!$G$4,U105='Price Data'!$F$5,'Price Data'!$G$5,U105='Price Data'!$F$6,'Price Data'!$G$6,U105='Price Data'!$F$7,'Price Data'!$G$7,TRUE,"")</f>
        <v/>
      </c>
      <c r="AK105" s="18"/>
      <c r="AL105" s="1"/>
    </row>
    <row r="106" spans="1:38" x14ac:dyDescent="0.25">
      <c r="A106" s="88">
        <v>3</v>
      </c>
      <c r="B106" s="1">
        <v>31</v>
      </c>
      <c r="C106" s="1">
        <v>105.13999999999999</v>
      </c>
      <c r="D106" s="1">
        <v>3</v>
      </c>
      <c r="E106" s="1">
        <v>9</v>
      </c>
      <c r="F106" s="1">
        <v>1</v>
      </c>
      <c r="G106" s="1">
        <f t="shared" si="21"/>
        <v>10</v>
      </c>
      <c r="H106" s="1" t="s">
        <v>116</v>
      </c>
      <c r="I106" s="1">
        <f t="shared" si="20"/>
        <v>1</v>
      </c>
      <c r="J106" s="1">
        <v>4</v>
      </c>
      <c r="O106" s="1" t="s">
        <v>112</v>
      </c>
      <c r="P106" s="1">
        <v>0</v>
      </c>
      <c r="Q106" s="1" t="s">
        <v>112</v>
      </c>
      <c r="R106" s="1">
        <v>0</v>
      </c>
      <c r="S106" s="1" t="s">
        <v>112</v>
      </c>
      <c r="T106" s="1">
        <v>0</v>
      </c>
      <c r="U106" s="1" t="s">
        <v>112</v>
      </c>
      <c r="V106" s="1">
        <v>0</v>
      </c>
      <c r="W106" s="1">
        <v>0</v>
      </c>
      <c r="X106" s="1">
        <v>0</v>
      </c>
      <c r="Y106" s="1">
        <v>0</v>
      </c>
      <c r="Z106" s="89">
        <v>0</v>
      </c>
      <c r="AA106" s="1" t="str" cm="1">
        <f t="array" ref="AA106">_xlfn.IFS(O106='Price Data'!$F$3,'Price Data'!$G$3,O106='Price Data'!$F$4,'Price Data'!$G$4,O106='Price Data'!$F$5,'Price Data'!$G$5,O106='Price Data'!$F$6,'Price Data'!$G$6,O106='Price Data'!$F$7,'Price Data'!$G$7,TRUE,"")</f>
        <v/>
      </c>
      <c r="AB106" s="1" t="str" cm="1">
        <f t="array" ref="AB106">_xlfn.IFS(Q106='Price Data'!$F$3,'Price Data'!$G$3,Q106='Price Data'!$F$4,'Price Data'!$G$4,Q106='Price Data'!$F$5,'Price Data'!$G$5,Q106='Price Data'!$F$6,'Price Data'!$G$6,Q106='Price Data'!$F$7,'Price Data'!$G$7,TRUE,"")</f>
        <v/>
      </c>
      <c r="AC106" s="1" t="str" cm="1">
        <f t="array" ref="AC106">_xlfn.IFS(S106='Price Data'!$F$3,'Price Data'!$G$3,S106='Price Data'!$F$4,'Price Data'!$G$4,S106='Price Data'!$F$5,'Price Data'!$G$5,S106='Price Data'!$F$6,'Price Data'!$G$6,S106='Price Data'!$F$7,'Price Data'!$G$7,TRUE,"")</f>
        <v/>
      </c>
      <c r="AD106" s="1" t="str" cm="1">
        <f t="array" ref="AD106">_xlfn.IFS(U106='Price Data'!$F$3,'Price Data'!$G$3,U106='Price Data'!$F$4,'Price Data'!$G$4,U106='Price Data'!$F$5,'Price Data'!$G$5,U106='Price Data'!$F$6,'Price Data'!$G$6,U106='Price Data'!$F$7,'Price Data'!$G$7,TRUE,"")</f>
        <v/>
      </c>
      <c r="AK106" s="18"/>
      <c r="AL106" s="1"/>
    </row>
    <row r="107" spans="1:38" x14ac:dyDescent="0.25">
      <c r="A107" s="88">
        <v>3</v>
      </c>
      <c r="B107" s="1">
        <v>32</v>
      </c>
      <c r="C107" s="1">
        <v>105.76999999999998</v>
      </c>
      <c r="D107" s="1">
        <v>2</v>
      </c>
      <c r="E107" s="1">
        <v>8</v>
      </c>
      <c r="F107" s="1">
        <v>1</v>
      </c>
      <c r="G107" s="1">
        <f t="shared" si="21"/>
        <v>9</v>
      </c>
      <c r="H107" s="1" t="s">
        <v>116</v>
      </c>
      <c r="I107" s="1">
        <f t="shared" si="20"/>
        <v>1</v>
      </c>
      <c r="J107" s="1">
        <v>5</v>
      </c>
      <c r="O107" s="1" t="s">
        <v>112</v>
      </c>
      <c r="P107" s="1">
        <v>0</v>
      </c>
      <c r="Q107" s="1" t="s">
        <v>112</v>
      </c>
      <c r="R107" s="1">
        <v>0</v>
      </c>
      <c r="S107" s="1" t="s">
        <v>112</v>
      </c>
      <c r="T107" s="1">
        <v>0</v>
      </c>
      <c r="U107" s="1" t="s">
        <v>112</v>
      </c>
      <c r="V107" s="1">
        <v>0</v>
      </c>
      <c r="W107" s="1">
        <v>0</v>
      </c>
      <c r="X107" s="1">
        <v>0</v>
      </c>
      <c r="Y107" s="1">
        <v>0</v>
      </c>
      <c r="Z107" s="89">
        <v>0</v>
      </c>
      <c r="AA107" s="1" t="str" cm="1">
        <f t="array" ref="AA107">_xlfn.IFS(O107='Price Data'!$F$3,'Price Data'!$G$3,O107='Price Data'!$F$4,'Price Data'!$G$4,O107='Price Data'!$F$5,'Price Data'!$G$5,O107='Price Data'!$F$6,'Price Data'!$G$6,O107='Price Data'!$F$7,'Price Data'!$G$7,TRUE,"")</f>
        <v/>
      </c>
      <c r="AB107" s="1" t="str" cm="1">
        <f t="array" ref="AB107">_xlfn.IFS(Q107='Price Data'!$F$3,'Price Data'!$G$3,Q107='Price Data'!$F$4,'Price Data'!$G$4,Q107='Price Data'!$F$5,'Price Data'!$G$5,Q107='Price Data'!$F$6,'Price Data'!$G$6,Q107='Price Data'!$F$7,'Price Data'!$G$7,TRUE,"")</f>
        <v/>
      </c>
      <c r="AC107" s="1" t="str" cm="1">
        <f t="array" ref="AC107">_xlfn.IFS(S107='Price Data'!$F$3,'Price Data'!$G$3,S107='Price Data'!$F$4,'Price Data'!$G$4,S107='Price Data'!$F$5,'Price Data'!$G$5,S107='Price Data'!$F$6,'Price Data'!$G$6,S107='Price Data'!$F$7,'Price Data'!$G$7,TRUE,"")</f>
        <v/>
      </c>
      <c r="AD107" s="1" t="str" cm="1">
        <f t="array" ref="AD107">_xlfn.IFS(U107='Price Data'!$F$3,'Price Data'!$G$3,U107='Price Data'!$F$4,'Price Data'!$G$4,U107='Price Data'!$F$5,'Price Data'!$G$5,U107='Price Data'!$F$6,'Price Data'!$G$6,U107='Price Data'!$F$7,'Price Data'!$G$7,TRUE,"")</f>
        <v/>
      </c>
      <c r="AK107" s="18"/>
      <c r="AL107" s="1"/>
    </row>
    <row r="108" spans="1:38" x14ac:dyDescent="0.25">
      <c r="A108" s="88">
        <v>3</v>
      </c>
      <c r="B108" s="1">
        <v>33</v>
      </c>
      <c r="C108" s="1">
        <v>109.60999999999999</v>
      </c>
      <c r="D108" s="1">
        <v>2</v>
      </c>
      <c r="E108" s="1">
        <v>6</v>
      </c>
      <c r="F108" s="1">
        <v>0</v>
      </c>
      <c r="G108" s="1">
        <f t="shared" si="21"/>
        <v>6</v>
      </c>
      <c r="H108" s="1" t="s">
        <v>116</v>
      </c>
      <c r="I108" s="1">
        <f t="shared" si="20"/>
        <v>1</v>
      </c>
      <c r="J108" s="1">
        <v>6</v>
      </c>
      <c r="O108" s="1" t="s">
        <v>112</v>
      </c>
      <c r="P108" s="1">
        <v>0</v>
      </c>
      <c r="Q108" s="1" t="s">
        <v>112</v>
      </c>
      <c r="R108" s="1">
        <v>0</v>
      </c>
      <c r="S108" s="1" t="s">
        <v>112</v>
      </c>
      <c r="T108" s="1">
        <v>0</v>
      </c>
      <c r="U108" s="1" t="s">
        <v>112</v>
      </c>
      <c r="V108" s="1">
        <v>0</v>
      </c>
      <c r="W108" s="1">
        <v>0</v>
      </c>
      <c r="X108" s="1">
        <v>0</v>
      </c>
      <c r="Y108" s="1">
        <v>0</v>
      </c>
      <c r="Z108" s="89">
        <v>0</v>
      </c>
      <c r="AA108" s="1" t="str" cm="1">
        <f t="array" ref="AA108">_xlfn.IFS(O108='Price Data'!$F$3,'Price Data'!$G$3,O108='Price Data'!$F$4,'Price Data'!$G$4,O108='Price Data'!$F$5,'Price Data'!$G$5,O108='Price Data'!$F$6,'Price Data'!$G$6,O108='Price Data'!$F$7,'Price Data'!$G$7,TRUE,"")</f>
        <v/>
      </c>
      <c r="AB108" s="1" t="str" cm="1">
        <f t="array" ref="AB108">_xlfn.IFS(Q108='Price Data'!$F$3,'Price Data'!$G$3,Q108='Price Data'!$F$4,'Price Data'!$G$4,Q108='Price Data'!$F$5,'Price Data'!$G$5,Q108='Price Data'!$F$6,'Price Data'!$G$6,Q108='Price Data'!$F$7,'Price Data'!$G$7,TRUE,"")</f>
        <v/>
      </c>
      <c r="AC108" s="1" t="str" cm="1">
        <f t="array" ref="AC108">_xlfn.IFS(S108='Price Data'!$F$3,'Price Data'!$G$3,S108='Price Data'!$F$4,'Price Data'!$G$4,S108='Price Data'!$F$5,'Price Data'!$G$5,S108='Price Data'!$F$6,'Price Data'!$G$6,S108='Price Data'!$F$7,'Price Data'!$G$7,TRUE,"")</f>
        <v/>
      </c>
      <c r="AD108" s="1" t="str" cm="1">
        <f t="array" ref="AD108">_xlfn.IFS(U108='Price Data'!$F$3,'Price Data'!$G$3,U108='Price Data'!$F$4,'Price Data'!$G$4,U108='Price Data'!$F$5,'Price Data'!$G$5,U108='Price Data'!$F$6,'Price Data'!$G$6,U108='Price Data'!$F$7,'Price Data'!$G$7,TRUE,"")</f>
        <v/>
      </c>
      <c r="AK108" s="18"/>
      <c r="AL108" s="1"/>
    </row>
    <row r="109" spans="1:38" x14ac:dyDescent="0.25">
      <c r="A109" s="88">
        <v>3</v>
      </c>
      <c r="B109" s="1">
        <v>34</v>
      </c>
      <c r="C109" s="1">
        <v>116.98999999999998</v>
      </c>
      <c r="D109" s="1">
        <v>2</v>
      </c>
      <c r="E109" s="1">
        <v>1</v>
      </c>
      <c r="F109" s="1">
        <v>2</v>
      </c>
      <c r="G109" s="1">
        <f t="shared" si="21"/>
        <v>3</v>
      </c>
      <c r="H109" s="1" t="s">
        <v>108</v>
      </c>
      <c r="I109" s="1">
        <f t="shared" si="20"/>
        <v>0</v>
      </c>
      <c r="J109" s="1">
        <f t="shared" ref="J109:J140" si="28">I109</f>
        <v>0</v>
      </c>
      <c r="O109" s="1" t="s">
        <v>114</v>
      </c>
      <c r="P109" s="1">
        <v>1.21</v>
      </c>
      <c r="Q109" s="1" t="s">
        <v>109</v>
      </c>
      <c r="R109" s="1">
        <v>0.53</v>
      </c>
      <c r="S109" s="1" t="s">
        <v>112</v>
      </c>
      <c r="T109" s="1">
        <v>0</v>
      </c>
      <c r="U109" s="1" t="s">
        <v>112</v>
      </c>
      <c r="V109" s="1">
        <v>0</v>
      </c>
      <c r="W109" s="1">
        <v>0</v>
      </c>
      <c r="X109" s="1">
        <v>0.86</v>
      </c>
      <c r="Y109" s="1">
        <v>0</v>
      </c>
      <c r="Z109" s="89">
        <v>0</v>
      </c>
      <c r="AA109" s="1" cm="1">
        <f t="array" ref="AA109">_xlfn.IFS(O109='Price Data'!$F$3,'Price Data'!$G$3,O109='Price Data'!$F$4,'Price Data'!$G$4,O109='Price Data'!$F$5,'Price Data'!$G$5,O109='Price Data'!$F$6,'Price Data'!$G$6,O109='Price Data'!$F$7,'Price Data'!$G$7,TRUE,"")</f>
        <v>6.0346153846153863</v>
      </c>
      <c r="AB109" s="1" cm="1">
        <f t="array" ref="AB109">_xlfn.IFS(Q109='Price Data'!$F$3,'Price Data'!$G$3,Q109='Price Data'!$F$4,'Price Data'!$G$4,Q109='Price Data'!$F$5,'Price Data'!$G$5,Q109='Price Data'!$F$6,'Price Data'!$G$6,Q109='Price Data'!$F$7,'Price Data'!$G$7,TRUE,"")</f>
        <v>4.4586315789473705</v>
      </c>
      <c r="AC109" s="1" t="str" cm="1">
        <f t="array" ref="AC109">_xlfn.IFS(S109='Price Data'!$F$3,'Price Data'!$G$3,S109='Price Data'!$F$4,'Price Data'!$G$4,S109='Price Data'!$F$5,'Price Data'!$G$5,S109='Price Data'!$F$6,'Price Data'!$G$6,S109='Price Data'!$F$7,'Price Data'!$G$7,TRUE,"")</f>
        <v/>
      </c>
      <c r="AD109" s="1" t="str" cm="1">
        <f t="array" ref="AD109">_xlfn.IFS(U109='Price Data'!$F$3,'Price Data'!$G$3,U109='Price Data'!$F$4,'Price Data'!$G$4,U109='Price Data'!$F$5,'Price Data'!$G$5,U109='Price Data'!$F$6,'Price Data'!$G$6,U109='Price Data'!$F$7,'Price Data'!$G$7,TRUE,"")</f>
        <v/>
      </c>
      <c r="AK109" s="18"/>
      <c r="AL109" s="1"/>
    </row>
    <row r="110" spans="1:38" x14ac:dyDescent="0.25">
      <c r="A110" s="88">
        <v>3</v>
      </c>
      <c r="B110" s="1">
        <v>35</v>
      </c>
      <c r="C110" s="1">
        <v>121.62999999999998</v>
      </c>
      <c r="D110" s="1">
        <v>1</v>
      </c>
      <c r="E110" s="1">
        <v>0</v>
      </c>
      <c r="F110" s="1">
        <v>0</v>
      </c>
      <c r="G110" s="1">
        <f t="shared" si="21"/>
        <v>0</v>
      </c>
      <c r="H110" s="1" t="s">
        <v>108</v>
      </c>
      <c r="I110" s="1">
        <f t="shared" si="20"/>
        <v>0</v>
      </c>
      <c r="J110" s="1">
        <f t="shared" si="28"/>
        <v>0</v>
      </c>
      <c r="O110" s="1" t="s">
        <v>109</v>
      </c>
      <c r="P110" s="1">
        <v>0.56000000000000005</v>
      </c>
      <c r="Q110" s="1" t="s">
        <v>112</v>
      </c>
      <c r="R110" s="1">
        <v>0</v>
      </c>
      <c r="S110" s="1" t="s">
        <v>112</v>
      </c>
      <c r="T110" s="1">
        <v>0</v>
      </c>
      <c r="U110" s="1" t="s">
        <v>112</v>
      </c>
      <c r="V110" s="1">
        <v>0</v>
      </c>
      <c r="W110" s="1">
        <v>0.99</v>
      </c>
      <c r="X110" s="1">
        <v>0</v>
      </c>
      <c r="Y110" s="1">
        <v>0</v>
      </c>
      <c r="Z110" s="89">
        <v>0</v>
      </c>
      <c r="AA110" s="1" cm="1">
        <f t="array" ref="AA110">_xlfn.IFS(O110='Price Data'!$F$3,'Price Data'!$G$3,O110='Price Data'!$F$4,'Price Data'!$G$4,O110='Price Data'!$F$5,'Price Data'!$G$5,O110='Price Data'!$F$6,'Price Data'!$G$6,O110='Price Data'!$F$7,'Price Data'!$G$7,TRUE,"")</f>
        <v>4.4586315789473705</v>
      </c>
      <c r="AB110" s="1" t="str" cm="1">
        <f t="array" ref="AB110">_xlfn.IFS(Q110='Price Data'!$F$3,'Price Data'!$G$3,Q110='Price Data'!$F$4,'Price Data'!$G$4,Q110='Price Data'!$F$5,'Price Data'!$G$5,Q110='Price Data'!$F$6,'Price Data'!$G$6,Q110='Price Data'!$F$7,'Price Data'!$G$7,TRUE,"")</f>
        <v/>
      </c>
      <c r="AC110" s="1" t="str" cm="1">
        <f t="array" ref="AC110">_xlfn.IFS(S110='Price Data'!$F$3,'Price Data'!$G$3,S110='Price Data'!$F$4,'Price Data'!$G$4,S110='Price Data'!$F$5,'Price Data'!$G$5,S110='Price Data'!$F$6,'Price Data'!$G$6,S110='Price Data'!$F$7,'Price Data'!$G$7,TRUE,"")</f>
        <v/>
      </c>
      <c r="AD110" s="1" t="str" cm="1">
        <f t="array" ref="AD110">_xlfn.IFS(U110='Price Data'!$F$3,'Price Data'!$G$3,U110='Price Data'!$F$4,'Price Data'!$G$4,U110='Price Data'!$F$5,'Price Data'!$G$5,U110='Price Data'!$F$6,'Price Data'!$G$6,U110='Price Data'!$F$7,'Price Data'!$G$7,TRUE,"")</f>
        <v/>
      </c>
      <c r="AK110" s="18"/>
      <c r="AL110" s="1"/>
    </row>
    <row r="111" spans="1:38" x14ac:dyDescent="0.25">
      <c r="A111" s="88">
        <v>3</v>
      </c>
      <c r="B111" s="1">
        <v>36</v>
      </c>
      <c r="C111" s="1">
        <v>122.17999999999998</v>
      </c>
      <c r="D111" s="1">
        <v>2</v>
      </c>
      <c r="E111" s="1">
        <v>1</v>
      </c>
      <c r="F111" s="1">
        <v>0</v>
      </c>
      <c r="G111" s="1">
        <f t="shared" si="21"/>
        <v>1</v>
      </c>
      <c r="H111" s="1" t="s">
        <v>108</v>
      </c>
      <c r="I111" s="1">
        <f t="shared" si="20"/>
        <v>0</v>
      </c>
      <c r="J111" s="1">
        <f t="shared" si="28"/>
        <v>0</v>
      </c>
      <c r="O111" s="1" t="s">
        <v>114</v>
      </c>
      <c r="P111" s="1">
        <v>2.29</v>
      </c>
      <c r="Q111" s="1" t="s">
        <v>110</v>
      </c>
      <c r="R111" s="1">
        <v>0.82</v>
      </c>
      <c r="S111" s="1" t="s">
        <v>112</v>
      </c>
      <c r="T111" s="1">
        <v>0</v>
      </c>
      <c r="U111" s="1" t="s">
        <v>112</v>
      </c>
      <c r="V111" s="1">
        <v>0</v>
      </c>
      <c r="W111" s="1">
        <v>0</v>
      </c>
      <c r="X111" s="1">
        <v>0</v>
      </c>
      <c r="Y111" s="1">
        <v>0</v>
      </c>
      <c r="Z111" s="89">
        <v>0</v>
      </c>
      <c r="AA111" s="1" cm="1">
        <f t="array" ref="AA111">_xlfn.IFS(O111='Price Data'!$F$3,'Price Data'!$G$3,O111='Price Data'!$F$4,'Price Data'!$G$4,O111='Price Data'!$F$5,'Price Data'!$G$5,O111='Price Data'!$F$6,'Price Data'!$G$6,O111='Price Data'!$F$7,'Price Data'!$G$7,TRUE,"")</f>
        <v>6.0346153846153863</v>
      </c>
      <c r="AB111" s="1" cm="1">
        <f t="array" ref="AB111">_xlfn.IFS(Q111='Price Data'!$F$3,'Price Data'!$G$3,Q111='Price Data'!$F$4,'Price Data'!$G$4,Q111='Price Data'!$F$5,'Price Data'!$G$5,Q111='Price Data'!$F$6,'Price Data'!$G$6,Q111='Price Data'!$F$7,'Price Data'!$G$7,TRUE,"")</f>
        <v>2.6763636363636367</v>
      </c>
      <c r="AC111" s="1" t="str" cm="1">
        <f t="array" ref="AC111">_xlfn.IFS(S111='Price Data'!$F$3,'Price Data'!$G$3,S111='Price Data'!$F$4,'Price Data'!$G$4,S111='Price Data'!$F$5,'Price Data'!$G$5,S111='Price Data'!$F$6,'Price Data'!$G$6,S111='Price Data'!$F$7,'Price Data'!$G$7,TRUE,"")</f>
        <v/>
      </c>
      <c r="AD111" s="1" t="str" cm="1">
        <f t="array" ref="AD111">_xlfn.IFS(U111='Price Data'!$F$3,'Price Data'!$G$3,U111='Price Data'!$F$4,'Price Data'!$G$4,U111='Price Data'!$F$5,'Price Data'!$G$5,U111='Price Data'!$F$6,'Price Data'!$G$6,U111='Price Data'!$F$7,'Price Data'!$G$7,TRUE,"")</f>
        <v/>
      </c>
      <c r="AK111" s="18"/>
      <c r="AL111" s="1"/>
    </row>
    <row r="112" spans="1:38" x14ac:dyDescent="0.25">
      <c r="A112" s="88">
        <v>3</v>
      </c>
      <c r="B112" s="1">
        <v>37</v>
      </c>
      <c r="C112" s="1">
        <v>125.83999999999997</v>
      </c>
      <c r="D112" s="1">
        <v>2</v>
      </c>
      <c r="E112" s="1">
        <v>0</v>
      </c>
      <c r="F112" s="1">
        <v>0</v>
      </c>
      <c r="G112" s="1">
        <f t="shared" si="21"/>
        <v>0</v>
      </c>
      <c r="H112" s="1" t="s">
        <v>108</v>
      </c>
      <c r="I112" s="1">
        <f t="shared" si="20"/>
        <v>0</v>
      </c>
      <c r="J112" s="1">
        <f t="shared" si="28"/>
        <v>0</v>
      </c>
      <c r="O112" s="1" t="s">
        <v>111</v>
      </c>
      <c r="P112" s="1">
        <v>1.68</v>
      </c>
      <c r="Q112" s="1" t="s">
        <v>114</v>
      </c>
      <c r="R112" s="1">
        <v>1.08</v>
      </c>
      <c r="S112" s="1" t="s">
        <v>112</v>
      </c>
      <c r="T112" s="1">
        <v>0</v>
      </c>
      <c r="U112" s="1" t="s">
        <v>112</v>
      </c>
      <c r="V112" s="1">
        <v>0</v>
      </c>
      <c r="W112" s="1">
        <v>0</v>
      </c>
      <c r="X112" s="1">
        <v>0</v>
      </c>
      <c r="Y112" s="1">
        <v>0</v>
      </c>
      <c r="Z112" s="89">
        <v>0</v>
      </c>
      <c r="AA112" s="1" cm="1">
        <f t="array" ref="AA112">_xlfn.IFS(O112='Price Data'!$F$3,'Price Data'!$G$3,O112='Price Data'!$F$4,'Price Data'!$G$4,O112='Price Data'!$F$5,'Price Data'!$G$5,O112='Price Data'!$F$6,'Price Data'!$G$6,O112='Price Data'!$F$7,'Price Data'!$G$7,TRUE,"")</f>
        <v>8.710979020979023</v>
      </c>
      <c r="AB112" s="1" cm="1">
        <f t="array" ref="AB112">_xlfn.IFS(Q112='Price Data'!$F$3,'Price Data'!$G$3,Q112='Price Data'!$F$4,'Price Data'!$G$4,Q112='Price Data'!$F$5,'Price Data'!$G$5,Q112='Price Data'!$F$6,'Price Data'!$G$6,Q112='Price Data'!$F$7,'Price Data'!$G$7,TRUE,"")</f>
        <v>6.0346153846153863</v>
      </c>
      <c r="AC112" s="1" t="str" cm="1">
        <f t="array" ref="AC112">_xlfn.IFS(S112='Price Data'!$F$3,'Price Data'!$G$3,S112='Price Data'!$F$4,'Price Data'!$G$4,S112='Price Data'!$F$5,'Price Data'!$G$5,S112='Price Data'!$F$6,'Price Data'!$G$6,S112='Price Data'!$F$7,'Price Data'!$G$7,TRUE,"")</f>
        <v/>
      </c>
      <c r="AD112" s="1" t="str" cm="1">
        <f t="array" ref="AD112">_xlfn.IFS(U112='Price Data'!$F$3,'Price Data'!$G$3,U112='Price Data'!$F$4,'Price Data'!$G$4,U112='Price Data'!$F$5,'Price Data'!$G$5,U112='Price Data'!$F$6,'Price Data'!$G$6,U112='Price Data'!$F$7,'Price Data'!$G$7,TRUE,"")</f>
        <v/>
      </c>
      <c r="AK112" s="18"/>
      <c r="AL112" s="1"/>
    </row>
    <row r="113" spans="1:38" x14ac:dyDescent="0.25">
      <c r="A113" s="88">
        <v>3</v>
      </c>
      <c r="B113" s="1">
        <v>38</v>
      </c>
      <c r="C113" s="1">
        <v>126.18999999999997</v>
      </c>
      <c r="D113" s="1">
        <v>2</v>
      </c>
      <c r="E113" s="1">
        <v>2</v>
      </c>
      <c r="F113" s="1">
        <v>0</v>
      </c>
      <c r="G113" s="1">
        <f t="shared" si="21"/>
        <v>2</v>
      </c>
      <c r="H113" s="1" t="s">
        <v>108</v>
      </c>
      <c r="I113" s="1">
        <f t="shared" si="20"/>
        <v>0</v>
      </c>
      <c r="J113" s="1">
        <f t="shared" si="28"/>
        <v>0</v>
      </c>
      <c r="O113" s="1" t="s">
        <v>111</v>
      </c>
      <c r="P113" s="1">
        <v>2.0299999999999998</v>
      </c>
      <c r="Q113" s="1" t="s">
        <v>114</v>
      </c>
      <c r="R113" s="1">
        <v>2.27</v>
      </c>
      <c r="S113" s="1" t="s">
        <v>112</v>
      </c>
      <c r="T113" s="1">
        <v>0</v>
      </c>
      <c r="U113" s="1" t="s">
        <v>112</v>
      </c>
      <c r="V113" s="1">
        <v>0</v>
      </c>
      <c r="W113" s="1">
        <v>0</v>
      </c>
      <c r="X113" s="1">
        <v>0</v>
      </c>
      <c r="Y113" s="1">
        <v>0</v>
      </c>
      <c r="Z113" s="89">
        <v>0</v>
      </c>
      <c r="AA113" s="1" cm="1">
        <f t="array" ref="AA113">_xlfn.IFS(O113='Price Data'!$F$3,'Price Data'!$G$3,O113='Price Data'!$F$4,'Price Data'!$G$4,O113='Price Data'!$F$5,'Price Data'!$G$5,O113='Price Data'!$F$6,'Price Data'!$G$6,O113='Price Data'!$F$7,'Price Data'!$G$7,TRUE,"")</f>
        <v>8.710979020979023</v>
      </c>
      <c r="AB113" s="1" cm="1">
        <f t="array" ref="AB113">_xlfn.IFS(Q113='Price Data'!$F$3,'Price Data'!$G$3,Q113='Price Data'!$F$4,'Price Data'!$G$4,Q113='Price Data'!$F$5,'Price Data'!$G$5,Q113='Price Data'!$F$6,'Price Data'!$G$6,Q113='Price Data'!$F$7,'Price Data'!$G$7,TRUE,"")</f>
        <v>6.0346153846153863</v>
      </c>
      <c r="AC113" s="1" t="str" cm="1">
        <f t="array" ref="AC113">_xlfn.IFS(S113='Price Data'!$F$3,'Price Data'!$G$3,S113='Price Data'!$F$4,'Price Data'!$G$4,S113='Price Data'!$F$5,'Price Data'!$G$5,S113='Price Data'!$F$6,'Price Data'!$G$6,S113='Price Data'!$F$7,'Price Data'!$G$7,TRUE,"")</f>
        <v/>
      </c>
      <c r="AD113" s="1" t="str" cm="1">
        <f t="array" ref="AD113">_xlfn.IFS(U113='Price Data'!$F$3,'Price Data'!$G$3,U113='Price Data'!$F$4,'Price Data'!$G$4,U113='Price Data'!$F$5,'Price Data'!$G$5,U113='Price Data'!$F$6,'Price Data'!$G$6,U113='Price Data'!$F$7,'Price Data'!$G$7,TRUE,"")</f>
        <v/>
      </c>
      <c r="AK113" s="18"/>
      <c r="AL113" s="1"/>
    </row>
    <row r="114" spans="1:38" x14ac:dyDescent="0.25">
      <c r="A114" s="88">
        <v>3</v>
      </c>
      <c r="B114" s="1">
        <v>39</v>
      </c>
      <c r="C114" s="1">
        <v>136.97999999999996</v>
      </c>
      <c r="D114" s="1">
        <v>2</v>
      </c>
      <c r="E114" s="1">
        <v>0</v>
      </c>
      <c r="F114" s="1">
        <v>0</v>
      </c>
      <c r="G114" s="1">
        <f t="shared" si="21"/>
        <v>0</v>
      </c>
      <c r="H114" s="1" t="s">
        <v>108</v>
      </c>
      <c r="I114" s="1">
        <f t="shared" si="20"/>
        <v>0</v>
      </c>
      <c r="J114" s="1">
        <f t="shared" si="28"/>
        <v>0</v>
      </c>
      <c r="O114" s="1" t="s">
        <v>110</v>
      </c>
      <c r="P114" s="1">
        <v>0.88</v>
      </c>
      <c r="Q114" s="1" t="s">
        <v>113</v>
      </c>
      <c r="R114" s="1">
        <v>2.16</v>
      </c>
      <c r="S114" s="1" t="s">
        <v>112</v>
      </c>
      <c r="T114" s="1">
        <v>0</v>
      </c>
      <c r="U114" s="1" t="s">
        <v>112</v>
      </c>
      <c r="V114" s="1">
        <v>0</v>
      </c>
      <c r="W114" s="1">
        <v>0</v>
      </c>
      <c r="X114" s="1">
        <v>1.06</v>
      </c>
      <c r="Y114" s="1">
        <v>0</v>
      </c>
      <c r="Z114" s="89">
        <v>0</v>
      </c>
      <c r="AA114" s="1" cm="1">
        <f t="array" ref="AA114">_xlfn.IFS(O114='Price Data'!$F$3,'Price Data'!$G$3,O114='Price Data'!$F$4,'Price Data'!$G$4,O114='Price Data'!$F$5,'Price Data'!$G$5,O114='Price Data'!$F$6,'Price Data'!$G$6,O114='Price Data'!$F$7,'Price Data'!$G$7,TRUE,"")</f>
        <v>2.6763636363636367</v>
      </c>
      <c r="AB114" s="1" cm="1">
        <f t="array" ref="AB114">_xlfn.IFS(Q114='Price Data'!$F$3,'Price Data'!$G$3,Q114='Price Data'!$F$4,'Price Data'!$G$4,Q114='Price Data'!$F$5,'Price Data'!$G$5,Q114='Price Data'!$F$6,'Price Data'!$G$6,Q114='Price Data'!$F$7,'Price Data'!$G$7,TRUE,"")</f>
        <v>10.493246963562758</v>
      </c>
      <c r="AC114" s="1" t="str" cm="1">
        <f t="array" ref="AC114">_xlfn.IFS(S114='Price Data'!$F$3,'Price Data'!$G$3,S114='Price Data'!$F$4,'Price Data'!$G$4,S114='Price Data'!$F$5,'Price Data'!$G$5,S114='Price Data'!$F$6,'Price Data'!$G$6,S114='Price Data'!$F$7,'Price Data'!$G$7,TRUE,"")</f>
        <v/>
      </c>
      <c r="AD114" s="1" t="str" cm="1">
        <f t="array" ref="AD114">_xlfn.IFS(U114='Price Data'!$F$3,'Price Data'!$G$3,U114='Price Data'!$F$4,'Price Data'!$G$4,U114='Price Data'!$F$5,'Price Data'!$G$5,U114='Price Data'!$F$6,'Price Data'!$G$6,U114='Price Data'!$F$7,'Price Data'!$G$7,TRUE,"")</f>
        <v/>
      </c>
      <c r="AK114" s="18"/>
      <c r="AL114" s="1"/>
    </row>
    <row r="115" spans="1:38" x14ac:dyDescent="0.25">
      <c r="A115" s="88">
        <v>3</v>
      </c>
      <c r="B115" s="1">
        <v>40</v>
      </c>
      <c r="C115" s="1">
        <v>143.18999999999997</v>
      </c>
      <c r="D115" s="1">
        <v>3</v>
      </c>
      <c r="E115" s="1">
        <v>0</v>
      </c>
      <c r="F115" s="1">
        <v>0</v>
      </c>
      <c r="G115" s="1">
        <f t="shared" si="21"/>
        <v>0</v>
      </c>
      <c r="H115" s="1" t="s">
        <v>108</v>
      </c>
      <c r="I115" s="1">
        <f t="shared" si="20"/>
        <v>0</v>
      </c>
      <c r="J115" s="1">
        <f t="shared" si="28"/>
        <v>0</v>
      </c>
      <c r="K115" s="1">
        <f>SUM(I76:I116)</f>
        <v>6</v>
      </c>
      <c r="L115" s="1">
        <f>_xlfn.STDEV.S(E76:E116)</f>
        <v>2.5416050239092964</v>
      </c>
      <c r="M115" s="1">
        <f>_xlfn.STDEV.S(F76:F116)</f>
        <v>0.66626003859183258</v>
      </c>
      <c r="O115" s="1" t="s">
        <v>113</v>
      </c>
      <c r="P115" s="1">
        <v>0.75</v>
      </c>
      <c r="Q115" s="1" t="s">
        <v>113</v>
      </c>
      <c r="R115" s="1">
        <v>1.76</v>
      </c>
      <c r="S115" s="1" t="s">
        <v>110</v>
      </c>
      <c r="T115" s="1">
        <v>0.74</v>
      </c>
      <c r="U115" s="1" t="s">
        <v>112</v>
      </c>
      <c r="V115" s="1">
        <v>0</v>
      </c>
      <c r="W115" s="1">
        <v>1.49</v>
      </c>
      <c r="X115" s="1">
        <v>0.87</v>
      </c>
      <c r="Y115" s="1">
        <v>0</v>
      </c>
      <c r="Z115" s="89">
        <v>0</v>
      </c>
      <c r="AA115" s="1" cm="1">
        <f t="array" ref="AA115">_xlfn.IFS(O115='Price Data'!$F$3,'Price Data'!$G$3,O115='Price Data'!$F$4,'Price Data'!$G$4,O115='Price Data'!$F$5,'Price Data'!$G$5,O115='Price Data'!$F$6,'Price Data'!$G$6,O115='Price Data'!$F$7,'Price Data'!$G$7,TRUE,"")</f>
        <v>10.493246963562758</v>
      </c>
      <c r="AB115" s="1" cm="1">
        <f t="array" ref="AB115">_xlfn.IFS(Q115='Price Data'!$F$3,'Price Data'!$G$3,Q115='Price Data'!$F$4,'Price Data'!$G$4,Q115='Price Data'!$F$5,'Price Data'!$G$5,Q115='Price Data'!$F$6,'Price Data'!$G$6,Q115='Price Data'!$F$7,'Price Data'!$G$7,TRUE,"")</f>
        <v>10.493246963562758</v>
      </c>
      <c r="AC115" s="1" cm="1">
        <f t="array" ref="AC115">_xlfn.IFS(S115='Price Data'!$F$3,'Price Data'!$G$3,S115='Price Data'!$F$4,'Price Data'!$G$4,S115='Price Data'!$F$5,'Price Data'!$G$5,S115='Price Data'!$F$6,'Price Data'!$G$6,S115='Price Data'!$F$7,'Price Data'!$G$7,TRUE,"")</f>
        <v>2.6763636363636367</v>
      </c>
      <c r="AD115" s="1" t="str" cm="1">
        <f t="array" ref="AD115">_xlfn.IFS(U115='Price Data'!$F$3,'Price Data'!$G$3,U115='Price Data'!$F$4,'Price Data'!$G$4,U115='Price Data'!$F$5,'Price Data'!$G$5,U115='Price Data'!$F$6,'Price Data'!$G$6,U115='Price Data'!$F$7,'Price Data'!$G$7,TRUE,"")</f>
        <v/>
      </c>
      <c r="AK115" s="18"/>
      <c r="AL115" s="1"/>
    </row>
    <row r="116" spans="1:38" s="125" customFormat="1" x14ac:dyDescent="0.25">
      <c r="A116" s="124">
        <v>3</v>
      </c>
      <c r="B116" s="125">
        <v>41</v>
      </c>
      <c r="C116" s="125">
        <v>147.33999999999997</v>
      </c>
      <c r="D116" s="125">
        <v>4</v>
      </c>
      <c r="E116" s="125">
        <v>0</v>
      </c>
      <c r="F116" s="125">
        <v>0</v>
      </c>
      <c r="G116" s="1">
        <f t="shared" si="21"/>
        <v>0</v>
      </c>
      <c r="H116" s="125" t="s">
        <v>108</v>
      </c>
      <c r="I116" s="125">
        <f t="shared" si="20"/>
        <v>0</v>
      </c>
      <c r="J116" s="125">
        <f t="shared" si="28"/>
        <v>0</v>
      </c>
      <c r="K116" s="125">
        <f>_xlfn.STDEV.S(J76:J116)</f>
        <v>1.4163677350799861</v>
      </c>
      <c r="L116" s="125">
        <f>MAX(E76:E116)</f>
        <v>9</v>
      </c>
      <c r="M116" s="125">
        <f>MAX(F77:F116)</f>
        <v>2</v>
      </c>
      <c r="O116" s="125" t="s">
        <v>114</v>
      </c>
      <c r="P116" s="125">
        <v>0.92</v>
      </c>
      <c r="Q116" s="125" t="s">
        <v>111</v>
      </c>
      <c r="R116" s="125">
        <v>1.22</v>
      </c>
      <c r="S116" s="125" t="s">
        <v>109</v>
      </c>
      <c r="T116" s="125">
        <v>0.82</v>
      </c>
      <c r="U116" s="125" t="s">
        <v>114</v>
      </c>
      <c r="V116" s="125">
        <v>0.77</v>
      </c>
      <c r="W116" s="125">
        <v>0</v>
      </c>
      <c r="X116" s="125">
        <v>0</v>
      </c>
      <c r="Y116" s="125">
        <v>0.94</v>
      </c>
      <c r="Z116" s="126">
        <v>0</v>
      </c>
      <c r="AA116" s="1" cm="1">
        <f t="array" ref="AA116">_xlfn.IFS(O116='Price Data'!$F$3,'Price Data'!$G$3,O116='Price Data'!$F$4,'Price Data'!$G$4,O116='Price Data'!$F$5,'Price Data'!$G$5,O116='Price Data'!$F$6,'Price Data'!$G$6,O116='Price Data'!$F$7,'Price Data'!$G$7,TRUE,"")</f>
        <v>6.0346153846153863</v>
      </c>
      <c r="AB116" s="1" cm="1">
        <f t="array" ref="AB116">_xlfn.IFS(Q116='Price Data'!$F$3,'Price Data'!$G$3,Q116='Price Data'!$F$4,'Price Data'!$G$4,Q116='Price Data'!$F$5,'Price Data'!$G$5,Q116='Price Data'!$F$6,'Price Data'!$G$6,Q116='Price Data'!$F$7,'Price Data'!$G$7,TRUE,"")</f>
        <v>8.710979020979023</v>
      </c>
      <c r="AC116" s="1" cm="1">
        <f t="array" ref="AC116">_xlfn.IFS(S116='Price Data'!$F$3,'Price Data'!$G$3,S116='Price Data'!$F$4,'Price Data'!$G$4,S116='Price Data'!$F$5,'Price Data'!$G$5,S116='Price Data'!$F$6,'Price Data'!$G$6,S116='Price Data'!$F$7,'Price Data'!$G$7,TRUE,"")</f>
        <v>4.4586315789473705</v>
      </c>
      <c r="AD116" s="1" cm="1">
        <f t="array" ref="AD116">_xlfn.IFS(U116='Price Data'!$F$3,'Price Data'!$G$3,U116='Price Data'!$F$4,'Price Data'!$G$4,U116='Price Data'!$F$5,'Price Data'!$G$5,U116='Price Data'!$F$6,'Price Data'!$G$6,U116='Price Data'!$F$7,'Price Data'!$G$7,TRUE,"")</f>
        <v>6.0346153846153863</v>
      </c>
      <c r="AK116" s="129"/>
    </row>
    <row r="117" spans="1:38" x14ac:dyDescent="0.25">
      <c r="A117" s="88">
        <v>4</v>
      </c>
      <c r="B117" s="1">
        <v>1</v>
      </c>
      <c r="C117" s="1">
        <v>0</v>
      </c>
      <c r="D117" s="1">
        <v>2</v>
      </c>
      <c r="E117" s="1">
        <v>0</v>
      </c>
      <c r="F117" s="1">
        <v>0</v>
      </c>
      <c r="G117" s="1">
        <f t="shared" si="21"/>
        <v>0</v>
      </c>
      <c r="H117" s="1" t="s">
        <v>108</v>
      </c>
      <c r="I117" s="1">
        <f t="shared" si="20"/>
        <v>0</v>
      </c>
      <c r="J117" s="1">
        <f t="shared" si="28"/>
        <v>0</v>
      </c>
      <c r="O117" s="1" t="s">
        <v>114</v>
      </c>
      <c r="P117" s="1">
        <v>0.91</v>
      </c>
      <c r="Q117" s="1" t="s">
        <v>110</v>
      </c>
      <c r="R117" s="1">
        <v>0.81</v>
      </c>
      <c r="S117" s="1" t="s">
        <v>112</v>
      </c>
      <c r="T117" s="1">
        <v>0</v>
      </c>
      <c r="U117" s="1" t="s">
        <v>112</v>
      </c>
      <c r="V117" s="1">
        <v>0</v>
      </c>
      <c r="W117" s="1">
        <v>0</v>
      </c>
      <c r="X117" s="1">
        <v>0</v>
      </c>
      <c r="Y117" s="1">
        <v>0</v>
      </c>
      <c r="Z117" s="89">
        <v>0</v>
      </c>
      <c r="AA117" s="1" cm="1">
        <f t="array" ref="AA117">_xlfn.IFS(O117='Price Data'!$F$3,'Price Data'!$G$3,O117='Price Data'!$F$4,'Price Data'!$G$4,O117='Price Data'!$F$5,'Price Data'!$G$5,O117='Price Data'!$F$6,'Price Data'!$G$6,O117='Price Data'!$F$7,'Price Data'!$G$7,TRUE,"")</f>
        <v>6.0346153846153863</v>
      </c>
      <c r="AB117" s="1" cm="1">
        <f t="array" ref="AB117">_xlfn.IFS(Q117='Price Data'!$F$3,'Price Data'!$G$3,Q117='Price Data'!$F$4,'Price Data'!$G$4,Q117='Price Data'!$F$5,'Price Data'!$G$5,Q117='Price Data'!$F$6,'Price Data'!$G$6,Q117='Price Data'!$F$7,'Price Data'!$G$7,TRUE,"")</f>
        <v>2.6763636363636367</v>
      </c>
      <c r="AC117" s="1" t="str" cm="1">
        <f t="array" ref="AC117">_xlfn.IFS(S117='Price Data'!$F$3,'Price Data'!$G$3,S117='Price Data'!$F$4,'Price Data'!$G$4,S117='Price Data'!$F$5,'Price Data'!$G$5,S117='Price Data'!$F$6,'Price Data'!$G$6,S117='Price Data'!$F$7,'Price Data'!$G$7,TRUE,"")</f>
        <v/>
      </c>
      <c r="AD117" s="1" t="str" cm="1">
        <f t="array" ref="AD117">_xlfn.IFS(U117='Price Data'!$F$3,'Price Data'!$G$3,U117='Price Data'!$F$4,'Price Data'!$G$4,U117='Price Data'!$F$5,'Price Data'!$G$5,U117='Price Data'!$F$6,'Price Data'!$G$6,U117='Price Data'!$F$7,'Price Data'!$G$7,TRUE,"")</f>
        <v/>
      </c>
      <c r="AK117" s="18"/>
      <c r="AL117" s="1"/>
    </row>
    <row r="118" spans="1:38" x14ac:dyDescent="0.25">
      <c r="A118" s="88">
        <v>4</v>
      </c>
      <c r="B118" s="1">
        <v>2</v>
      </c>
      <c r="C118" s="1">
        <v>3.09</v>
      </c>
      <c r="D118" s="1">
        <v>2</v>
      </c>
      <c r="E118" s="1">
        <v>0</v>
      </c>
      <c r="F118" s="1">
        <v>0</v>
      </c>
      <c r="G118" s="1">
        <f t="shared" si="21"/>
        <v>0</v>
      </c>
      <c r="H118" s="1" t="s">
        <v>108</v>
      </c>
      <c r="I118" s="1">
        <f t="shared" si="20"/>
        <v>0</v>
      </c>
      <c r="J118" s="1">
        <f t="shared" si="28"/>
        <v>0</v>
      </c>
      <c r="O118" s="1" t="s">
        <v>109</v>
      </c>
      <c r="P118" s="1">
        <v>0.88</v>
      </c>
      <c r="Q118" s="1" t="s">
        <v>113</v>
      </c>
      <c r="R118" s="1">
        <v>2.12</v>
      </c>
      <c r="S118" s="1" t="s">
        <v>112</v>
      </c>
      <c r="T118" s="1">
        <v>0</v>
      </c>
      <c r="U118" s="1" t="s">
        <v>112</v>
      </c>
      <c r="V118" s="1">
        <v>0</v>
      </c>
      <c r="W118" s="1">
        <v>0.79</v>
      </c>
      <c r="X118" s="1">
        <v>0.83</v>
      </c>
      <c r="Y118" s="1">
        <v>0</v>
      </c>
      <c r="Z118" s="89">
        <v>0</v>
      </c>
      <c r="AA118" s="1" cm="1">
        <f t="array" ref="AA118">_xlfn.IFS(O118='Price Data'!$F$3,'Price Data'!$G$3,O118='Price Data'!$F$4,'Price Data'!$G$4,O118='Price Data'!$F$5,'Price Data'!$G$5,O118='Price Data'!$F$6,'Price Data'!$G$6,O118='Price Data'!$F$7,'Price Data'!$G$7,TRUE,"")</f>
        <v>4.4586315789473705</v>
      </c>
      <c r="AB118" s="1" cm="1">
        <f t="array" ref="AB118">_xlfn.IFS(Q118='Price Data'!$F$3,'Price Data'!$G$3,Q118='Price Data'!$F$4,'Price Data'!$G$4,Q118='Price Data'!$F$5,'Price Data'!$G$5,Q118='Price Data'!$F$6,'Price Data'!$G$6,Q118='Price Data'!$F$7,'Price Data'!$G$7,TRUE,"")</f>
        <v>10.493246963562758</v>
      </c>
      <c r="AC118" s="1" t="str" cm="1">
        <f t="array" ref="AC118">_xlfn.IFS(S118='Price Data'!$F$3,'Price Data'!$G$3,S118='Price Data'!$F$4,'Price Data'!$G$4,S118='Price Data'!$F$5,'Price Data'!$G$5,S118='Price Data'!$F$6,'Price Data'!$G$6,S118='Price Data'!$F$7,'Price Data'!$G$7,TRUE,"")</f>
        <v/>
      </c>
      <c r="AD118" s="1" t="str" cm="1">
        <f t="array" ref="AD118">_xlfn.IFS(U118='Price Data'!$F$3,'Price Data'!$G$3,U118='Price Data'!$F$4,'Price Data'!$G$4,U118='Price Data'!$F$5,'Price Data'!$G$5,U118='Price Data'!$F$6,'Price Data'!$G$6,U118='Price Data'!$F$7,'Price Data'!$G$7,TRUE,"")</f>
        <v/>
      </c>
      <c r="AK118" s="18"/>
      <c r="AL118" s="1"/>
    </row>
    <row r="119" spans="1:38" x14ac:dyDescent="0.25">
      <c r="A119" s="88">
        <v>4</v>
      </c>
      <c r="B119" s="1">
        <v>3</v>
      </c>
      <c r="C119" s="1">
        <v>13.36</v>
      </c>
      <c r="D119" s="1">
        <v>2</v>
      </c>
      <c r="E119" s="1">
        <v>0</v>
      </c>
      <c r="F119" s="1">
        <v>0</v>
      </c>
      <c r="G119" s="1">
        <f t="shared" si="21"/>
        <v>0</v>
      </c>
      <c r="H119" s="1" t="s">
        <v>108</v>
      </c>
      <c r="I119" s="1">
        <f t="shared" si="20"/>
        <v>0</v>
      </c>
      <c r="J119" s="1">
        <f t="shared" si="28"/>
        <v>0</v>
      </c>
      <c r="O119" s="1" t="s">
        <v>109</v>
      </c>
      <c r="P119" s="1">
        <v>0.84</v>
      </c>
      <c r="Q119" s="1" t="s">
        <v>109</v>
      </c>
      <c r="R119" s="1">
        <v>0.85</v>
      </c>
      <c r="S119" s="1" t="s">
        <v>112</v>
      </c>
      <c r="T119" s="1">
        <v>0</v>
      </c>
      <c r="U119" s="1" t="s">
        <v>112</v>
      </c>
      <c r="V119" s="1">
        <v>0</v>
      </c>
      <c r="W119" s="1">
        <v>1.22</v>
      </c>
      <c r="X119" s="1">
        <v>1.48</v>
      </c>
      <c r="Y119" s="1">
        <v>0</v>
      </c>
      <c r="Z119" s="89">
        <v>0</v>
      </c>
      <c r="AA119" s="1" cm="1">
        <f t="array" ref="AA119">_xlfn.IFS(O119='Price Data'!$F$3,'Price Data'!$G$3,O119='Price Data'!$F$4,'Price Data'!$G$4,O119='Price Data'!$F$5,'Price Data'!$G$5,O119='Price Data'!$F$6,'Price Data'!$G$6,O119='Price Data'!$F$7,'Price Data'!$G$7,TRUE,"")</f>
        <v>4.4586315789473705</v>
      </c>
      <c r="AB119" s="1" cm="1">
        <f t="array" ref="AB119">_xlfn.IFS(Q119='Price Data'!$F$3,'Price Data'!$G$3,Q119='Price Data'!$F$4,'Price Data'!$G$4,Q119='Price Data'!$F$5,'Price Data'!$G$5,Q119='Price Data'!$F$6,'Price Data'!$G$6,Q119='Price Data'!$F$7,'Price Data'!$G$7,TRUE,"")</f>
        <v>4.4586315789473705</v>
      </c>
      <c r="AC119" s="1" t="str" cm="1">
        <f t="array" ref="AC119">_xlfn.IFS(S119='Price Data'!$F$3,'Price Data'!$G$3,S119='Price Data'!$F$4,'Price Data'!$G$4,S119='Price Data'!$F$5,'Price Data'!$G$5,S119='Price Data'!$F$6,'Price Data'!$G$6,S119='Price Data'!$F$7,'Price Data'!$G$7,TRUE,"")</f>
        <v/>
      </c>
      <c r="AD119" s="1" t="str" cm="1">
        <f t="array" ref="AD119">_xlfn.IFS(U119='Price Data'!$F$3,'Price Data'!$G$3,U119='Price Data'!$F$4,'Price Data'!$G$4,U119='Price Data'!$F$5,'Price Data'!$G$5,U119='Price Data'!$F$6,'Price Data'!$G$6,U119='Price Data'!$F$7,'Price Data'!$G$7,TRUE,"")</f>
        <v/>
      </c>
      <c r="AK119" s="18"/>
      <c r="AL119" s="1"/>
    </row>
    <row r="120" spans="1:38" x14ac:dyDescent="0.25">
      <c r="A120" s="88">
        <v>4</v>
      </c>
      <c r="B120" s="1">
        <v>4</v>
      </c>
      <c r="C120" s="1">
        <v>24.63</v>
      </c>
      <c r="D120" s="1">
        <v>2</v>
      </c>
      <c r="E120" s="1">
        <v>0</v>
      </c>
      <c r="F120" s="1">
        <v>0</v>
      </c>
      <c r="G120" s="1">
        <f t="shared" si="21"/>
        <v>0</v>
      </c>
      <c r="H120" s="1" t="s">
        <v>108</v>
      </c>
      <c r="I120" s="1">
        <f t="shared" si="20"/>
        <v>0</v>
      </c>
      <c r="J120" s="1">
        <f t="shared" si="28"/>
        <v>0</v>
      </c>
      <c r="O120" s="1" t="s">
        <v>113</v>
      </c>
      <c r="P120" s="1">
        <v>1.35</v>
      </c>
      <c r="Q120" s="1" t="s">
        <v>114</v>
      </c>
      <c r="R120" s="1">
        <v>2.39</v>
      </c>
      <c r="S120" s="1" t="s">
        <v>112</v>
      </c>
      <c r="T120" s="1">
        <v>0</v>
      </c>
      <c r="U120" s="1" t="s">
        <v>112</v>
      </c>
      <c r="V120" s="1">
        <v>0</v>
      </c>
      <c r="W120" s="1">
        <v>0.84</v>
      </c>
      <c r="X120" s="1">
        <v>0</v>
      </c>
      <c r="Y120" s="1">
        <v>0</v>
      </c>
      <c r="Z120" s="89">
        <v>0</v>
      </c>
      <c r="AA120" s="1" cm="1">
        <f t="array" ref="AA120">_xlfn.IFS(O120='Price Data'!$F$3,'Price Data'!$G$3,O120='Price Data'!$F$4,'Price Data'!$G$4,O120='Price Data'!$F$5,'Price Data'!$G$5,O120='Price Data'!$F$6,'Price Data'!$G$6,O120='Price Data'!$F$7,'Price Data'!$G$7,TRUE,"")</f>
        <v>10.493246963562758</v>
      </c>
      <c r="AB120" s="1" cm="1">
        <f t="array" ref="AB120">_xlfn.IFS(Q120='Price Data'!$F$3,'Price Data'!$G$3,Q120='Price Data'!$F$4,'Price Data'!$G$4,Q120='Price Data'!$F$5,'Price Data'!$G$5,Q120='Price Data'!$F$6,'Price Data'!$G$6,Q120='Price Data'!$F$7,'Price Data'!$G$7,TRUE,"")</f>
        <v>6.0346153846153863</v>
      </c>
      <c r="AC120" s="1" t="str" cm="1">
        <f t="array" ref="AC120">_xlfn.IFS(S120='Price Data'!$F$3,'Price Data'!$G$3,S120='Price Data'!$F$4,'Price Data'!$G$4,S120='Price Data'!$F$5,'Price Data'!$G$5,S120='Price Data'!$F$6,'Price Data'!$G$6,S120='Price Data'!$F$7,'Price Data'!$G$7,TRUE,"")</f>
        <v/>
      </c>
      <c r="AD120" s="1" t="str" cm="1">
        <f t="array" ref="AD120">_xlfn.IFS(U120='Price Data'!$F$3,'Price Data'!$G$3,U120='Price Data'!$F$4,'Price Data'!$G$4,U120='Price Data'!$F$5,'Price Data'!$G$5,U120='Price Data'!$F$6,'Price Data'!$G$6,U120='Price Data'!$F$7,'Price Data'!$G$7,TRUE,"")</f>
        <v/>
      </c>
      <c r="AK120" s="18"/>
      <c r="AL120" s="1"/>
    </row>
    <row r="121" spans="1:38" x14ac:dyDescent="0.25">
      <c r="A121" s="88">
        <v>4</v>
      </c>
      <c r="B121" s="1">
        <v>5</v>
      </c>
      <c r="C121" s="1">
        <v>25.41</v>
      </c>
      <c r="D121" s="1">
        <v>2</v>
      </c>
      <c r="E121" s="1">
        <v>2</v>
      </c>
      <c r="F121" s="1">
        <v>0</v>
      </c>
      <c r="G121" s="1">
        <f t="shared" si="21"/>
        <v>2</v>
      </c>
      <c r="H121" s="1" t="s">
        <v>108</v>
      </c>
      <c r="I121" s="1">
        <f t="shared" si="20"/>
        <v>0</v>
      </c>
      <c r="J121" s="1">
        <f t="shared" si="28"/>
        <v>0</v>
      </c>
      <c r="O121" s="1" t="s">
        <v>113</v>
      </c>
      <c r="P121" s="1">
        <v>1.91</v>
      </c>
      <c r="Q121" s="1" t="s">
        <v>114</v>
      </c>
      <c r="R121" s="1">
        <v>1.3</v>
      </c>
      <c r="S121" s="1" t="s">
        <v>112</v>
      </c>
      <c r="T121" s="1">
        <v>0</v>
      </c>
      <c r="U121" s="1" t="s">
        <v>112</v>
      </c>
      <c r="V121" s="1">
        <v>0</v>
      </c>
      <c r="W121" s="1">
        <v>1.26</v>
      </c>
      <c r="X121" s="1">
        <v>0</v>
      </c>
      <c r="Y121" s="1">
        <v>0</v>
      </c>
      <c r="Z121" s="89">
        <v>0</v>
      </c>
      <c r="AA121" s="1" cm="1">
        <f t="array" ref="AA121">_xlfn.IFS(O121='Price Data'!$F$3,'Price Data'!$G$3,O121='Price Data'!$F$4,'Price Data'!$G$4,O121='Price Data'!$F$5,'Price Data'!$G$5,O121='Price Data'!$F$6,'Price Data'!$G$6,O121='Price Data'!$F$7,'Price Data'!$G$7,TRUE,"")</f>
        <v>10.493246963562758</v>
      </c>
      <c r="AB121" s="1" cm="1">
        <f t="array" ref="AB121">_xlfn.IFS(Q121='Price Data'!$F$3,'Price Data'!$G$3,Q121='Price Data'!$F$4,'Price Data'!$G$4,Q121='Price Data'!$F$5,'Price Data'!$G$5,Q121='Price Data'!$F$6,'Price Data'!$G$6,Q121='Price Data'!$F$7,'Price Data'!$G$7,TRUE,"")</f>
        <v>6.0346153846153863</v>
      </c>
      <c r="AC121" s="1" t="str" cm="1">
        <f t="array" ref="AC121">_xlfn.IFS(S121='Price Data'!$F$3,'Price Data'!$G$3,S121='Price Data'!$F$4,'Price Data'!$G$4,S121='Price Data'!$F$5,'Price Data'!$G$5,S121='Price Data'!$F$6,'Price Data'!$G$6,S121='Price Data'!$F$7,'Price Data'!$G$7,TRUE,"")</f>
        <v/>
      </c>
      <c r="AD121" s="1" t="str" cm="1">
        <f t="array" ref="AD121">_xlfn.IFS(U121='Price Data'!$F$3,'Price Data'!$G$3,U121='Price Data'!$F$4,'Price Data'!$G$4,U121='Price Data'!$F$5,'Price Data'!$G$5,U121='Price Data'!$F$6,'Price Data'!$G$6,U121='Price Data'!$F$7,'Price Data'!$G$7,TRUE,"")</f>
        <v/>
      </c>
      <c r="AK121" s="18"/>
      <c r="AL121" s="1"/>
    </row>
    <row r="122" spans="1:38" x14ac:dyDescent="0.25">
      <c r="A122" s="88">
        <v>4</v>
      </c>
      <c r="B122" s="1">
        <v>6</v>
      </c>
      <c r="C122" s="1">
        <v>34.81</v>
      </c>
      <c r="D122" s="1">
        <v>1</v>
      </c>
      <c r="E122" s="1">
        <v>0</v>
      </c>
      <c r="F122" s="1">
        <v>0</v>
      </c>
      <c r="G122" s="1">
        <f t="shared" si="21"/>
        <v>0</v>
      </c>
      <c r="H122" s="1" t="s">
        <v>108</v>
      </c>
      <c r="I122" s="1">
        <f t="shared" si="20"/>
        <v>0</v>
      </c>
      <c r="J122" s="1">
        <f t="shared" si="28"/>
        <v>0</v>
      </c>
      <c r="O122" s="1" t="s">
        <v>110</v>
      </c>
      <c r="P122" s="1">
        <v>0.61</v>
      </c>
      <c r="Q122" s="1" t="s">
        <v>112</v>
      </c>
      <c r="R122" s="1">
        <v>0</v>
      </c>
      <c r="S122" s="1" t="s">
        <v>112</v>
      </c>
      <c r="T122" s="1">
        <v>0</v>
      </c>
      <c r="U122" s="1" t="s">
        <v>112</v>
      </c>
      <c r="V122" s="1">
        <v>0</v>
      </c>
      <c r="W122" s="1">
        <v>0</v>
      </c>
      <c r="X122" s="1">
        <v>0</v>
      </c>
      <c r="Y122" s="1">
        <v>0</v>
      </c>
      <c r="Z122" s="89">
        <v>0</v>
      </c>
      <c r="AA122" s="1" cm="1">
        <f t="array" ref="AA122">_xlfn.IFS(O122='Price Data'!$F$3,'Price Data'!$G$3,O122='Price Data'!$F$4,'Price Data'!$G$4,O122='Price Data'!$F$5,'Price Data'!$G$5,O122='Price Data'!$F$6,'Price Data'!$G$6,O122='Price Data'!$F$7,'Price Data'!$G$7,TRUE,"")</f>
        <v>2.6763636363636367</v>
      </c>
      <c r="AB122" s="1" t="str" cm="1">
        <f t="array" ref="AB122">_xlfn.IFS(Q122='Price Data'!$F$3,'Price Data'!$G$3,Q122='Price Data'!$F$4,'Price Data'!$G$4,Q122='Price Data'!$F$5,'Price Data'!$G$5,Q122='Price Data'!$F$6,'Price Data'!$G$6,Q122='Price Data'!$F$7,'Price Data'!$G$7,TRUE,"")</f>
        <v/>
      </c>
      <c r="AC122" s="1" t="str" cm="1">
        <f t="array" ref="AC122">_xlfn.IFS(S122='Price Data'!$F$3,'Price Data'!$G$3,S122='Price Data'!$F$4,'Price Data'!$G$4,S122='Price Data'!$F$5,'Price Data'!$G$5,S122='Price Data'!$F$6,'Price Data'!$G$6,S122='Price Data'!$F$7,'Price Data'!$G$7,TRUE,"")</f>
        <v/>
      </c>
      <c r="AD122" s="1" t="str" cm="1">
        <f t="array" ref="AD122">_xlfn.IFS(U122='Price Data'!$F$3,'Price Data'!$G$3,U122='Price Data'!$F$4,'Price Data'!$G$4,U122='Price Data'!$F$5,'Price Data'!$G$5,U122='Price Data'!$F$6,'Price Data'!$G$6,U122='Price Data'!$F$7,'Price Data'!$G$7,TRUE,"")</f>
        <v/>
      </c>
      <c r="AK122" s="18"/>
      <c r="AL122" s="1"/>
    </row>
    <row r="123" spans="1:38" x14ac:dyDescent="0.25">
      <c r="A123" s="88">
        <v>4</v>
      </c>
      <c r="B123" s="1">
        <v>7</v>
      </c>
      <c r="C123" s="1">
        <v>35.86</v>
      </c>
      <c r="D123" s="1">
        <v>2</v>
      </c>
      <c r="E123" s="1">
        <v>0</v>
      </c>
      <c r="F123" s="1">
        <v>0</v>
      </c>
      <c r="G123" s="1">
        <f t="shared" si="21"/>
        <v>0</v>
      </c>
      <c r="H123" s="1" t="s">
        <v>108</v>
      </c>
      <c r="I123" s="1">
        <f t="shared" si="20"/>
        <v>0</v>
      </c>
      <c r="J123" s="1">
        <f t="shared" si="28"/>
        <v>0</v>
      </c>
      <c r="O123" s="1" t="s">
        <v>109</v>
      </c>
      <c r="P123" s="1">
        <v>0.8</v>
      </c>
      <c r="Q123" s="1" t="s">
        <v>114</v>
      </c>
      <c r="R123" s="1">
        <v>2.2999999999999998</v>
      </c>
      <c r="S123" s="1" t="s">
        <v>112</v>
      </c>
      <c r="T123" s="1">
        <v>0</v>
      </c>
      <c r="U123" s="1" t="s">
        <v>112</v>
      </c>
      <c r="V123" s="1">
        <v>0</v>
      </c>
      <c r="W123" s="1">
        <v>0.92</v>
      </c>
      <c r="X123" s="1">
        <v>0</v>
      </c>
      <c r="Y123" s="1">
        <v>0</v>
      </c>
      <c r="Z123" s="89">
        <v>0</v>
      </c>
      <c r="AA123" s="1" cm="1">
        <f t="array" ref="AA123">_xlfn.IFS(O123='Price Data'!$F$3,'Price Data'!$G$3,O123='Price Data'!$F$4,'Price Data'!$G$4,O123='Price Data'!$F$5,'Price Data'!$G$5,O123='Price Data'!$F$6,'Price Data'!$G$6,O123='Price Data'!$F$7,'Price Data'!$G$7,TRUE,"")</f>
        <v>4.4586315789473705</v>
      </c>
      <c r="AB123" s="1" cm="1">
        <f t="array" ref="AB123">_xlfn.IFS(Q123='Price Data'!$F$3,'Price Data'!$G$3,Q123='Price Data'!$F$4,'Price Data'!$G$4,Q123='Price Data'!$F$5,'Price Data'!$G$5,Q123='Price Data'!$F$6,'Price Data'!$G$6,Q123='Price Data'!$F$7,'Price Data'!$G$7,TRUE,"")</f>
        <v>6.0346153846153863</v>
      </c>
      <c r="AC123" s="1" t="str" cm="1">
        <f t="array" ref="AC123">_xlfn.IFS(S123='Price Data'!$F$3,'Price Data'!$G$3,S123='Price Data'!$F$4,'Price Data'!$G$4,S123='Price Data'!$F$5,'Price Data'!$G$5,S123='Price Data'!$F$6,'Price Data'!$G$6,S123='Price Data'!$F$7,'Price Data'!$G$7,TRUE,"")</f>
        <v/>
      </c>
      <c r="AD123" s="1" t="str" cm="1">
        <f t="array" ref="AD123">_xlfn.IFS(U123='Price Data'!$F$3,'Price Data'!$G$3,U123='Price Data'!$F$4,'Price Data'!$G$4,U123='Price Data'!$F$5,'Price Data'!$G$5,U123='Price Data'!$F$6,'Price Data'!$G$6,U123='Price Data'!$F$7,'Price Data'!$G$7,TRUE,"")</f>
        <v/>
      </c>
      <c r="AK123" s="18"/>
      <c r="AL123" s="1"/>
    </row>
    <row r="124" spans="1:38" x14ac:dyDescent="0.25">
      <c r="A124" s="88">
        <v>4</v>
      </c>
      <c r="B124" s="1">
        <v>8</v>
      </c>
      <c r="C124" s="1">
        <v>42.1</v>
      </c>
      <c r="D124" s="1">
        <v>3</v>
      </c>
      <c r="E124" s="1">
        <v>0</v>
      </c>
      <c r="F124" s="1">
        <v>0</v>
      </c>
      <c r="G124" s="1">
        <f t="shared" si="21"/>
        <v>0</v>
      </c>
      <c r="H124" s="1" t="s">
        <v>108</v>
      </c>
      <c r="I124" s="1">
        <f t="shared" si="20"/>
        <v>0</v>
      </c>
      <c r="J124" s="1">
        <f t="shared" si="28"/>
        <v>0</v>
      </c>
      <c r="O124" s="1" t="s">
        <v>109</v>
      </c>
      <c r="P124" s="1">
        <v>0.65</v>
      </c>
      <c r="Q124" s="1" t="s">
        <v>109</v>
      </c>
      <c r="R124" s="1">
        <v>0.81</v>
      </c>
      <c r="S124" s="1" t="s">
        <v>110</v>
      </c>
      <c r="T124" s="1">
        <v>0.95</v>
      </c>
      <c r="U124" s="1" t="s">
        <v>112</v>
      </c>
      <c r="V124" s="1">
        <v>0</v>
      </c>
      <c r="W124" s="1">
        <v>0.96</v>
      </c>
      <c r="X124" s="1">
        <v>1.04</v>
      </c>
      <c r="Y124" s="1">
        <v>0</v>
      </c>
      <c r="Z124" s="89">
        <v>0</v>
      </c>
      <c r="AA124" s="1" cm="1">
        <f t="array" ref="AA124">_xlfn.IFS(O124='Price Data'!$F$3,'Price Data'!$G$3,O124='Price Data'!$F$4,'Price Data'!$G$4,O124='Price Data'!$F$5,'Price Data'!$G$5,O124='Price Data'!$F$6,'Price Data'!$G$6,O124='Price Data'!$F$7,'Price Data'!$G$7,TRUE,"")</f>
        <v>4.4586315789473705</v>
      </c>
      <c r="AB124" s="1" cm="1">
        <f t="array" ref="AB124">_xlfn.IFS(Q124='Price Data'!$F$3,'Price Data'!$G$3,Q124='Price Data'!$F$4,'Price Data'!$G$4,Q124='Price Data'!$F$5,'Price Data'!$G$5,Q124='Price Data'!$F$6,'Price Data'!$G$6,Q124='Price Data'!$F$7,'Price Data'!$G$7,TRUE,"")</f>
        <v>4.4586315789473705</v>
      </c>
      <c r="AC124" s="1" cm="1">
        <f t="array" ref="AC124">_xlfn.IFS(S124='Price Data'!$F$3,'Price Data'!$G$3,S124='Price Data'!$F$4,'Price Data'!$G$4,S124='Price Data'!$F$5,'Price Data'!$G$5,S124='Price Data'!$F$6,'Price Data'!$G$6,S124='Price Data'!$F$7,'Price Data'!$G$7,TRUE,"")</f>
        <v>2.6763636363636367</v>
      </c>
      <c r="AD124" s="1" t="str" cm="1">
        <f t="array" ref="AD124">_xlfn.IFS(U124='Price Data'!$F$3,'Price Data'!$G$3,U124='Price Data'!$F$4,'Price Data'!$G$4,U124='Price Data'!$F$5,'Price Data'!$G$5,U124='Price Data'!$F$6,'Price Data'!$G$6,U124='Price Data'!$F$7,'Price Data'!$G$7,TRUE,"")</f>
        <v/>
      </c>
      <c r="AK124" s="18"/>
      <c r="AL124" s="1"/>
    </row>
    <row r="125" spans="1:38" x14ac:dyDescent="0.25">
      <c r="A125" s="88">
        <v>4</v>
      </c>
      <c r="B125" s="1">
        <v>9</v>
      </c>
      <c r="C125" s="1">
        <v>52.42</v>
      </c>
      <c r="D125" s="1">
        <v>2</v>
      </c>
      <c r="E125" s="1">
        <v>0</v>
      </c>
      <c r="F125" s="1">
        <v>0</v>
      </c>
      <c r="G125" s="1">
        <f t="shared" si="21"/>
        <v>0</v>
      </c>
      <c r="H125" s="1" t="s">
        <v>108</v>
      </c>
      <c r="I125" s="1">
        <f t="shared" si="20"/>
        <v>0</v>
      </c>
      <c r="J125" s="1">
        <f t="shared" si="28"/>
        <v>0</v>
      </c>
      <c r="O125" s="1" t="s">
        <v>110</v>
      </c>
      <c r="P125" s="1">
        <v>0.66</v>
      </c>
      <c r="Q125" s="1" t="s">
        <v>113</v>
      </c>
      <c r="R125" s="1">
        <v>1.1000000000000001</v>
      </c>
      <c r="S125" s="1" t="s">
        <v>112</v>
      </c>
      <c r="T125" s="1">
        <v>0</v>
      </c>
      <c r="U125" s="1" t="s">
        <v>112</v>
      </c>
      <c r="V125" s="1">
        <v>0</v>
      </c>
      <c r="W125" s="1">
        <v>0</v>
      </c>
      <c r="X125" s="1">
        <v>1.22</v>
      </c>
      <c r="Y125" s="1">
        <v>0</v>
      </c>
      <c r="Z125" s="89">
        <v>0</v>
      </c>
      <c r="AA125" s="1" cm="1">
        <f t="array" ref="AA125">_xlfn.IFS(O125='Price Data'!$F$3,'Price Data'!$G$3,O125='Price Data'!$F$4,'Price Data'!$G$4,O125='Price Data'!$F$5,'Price Data'!$G$5,O125='Price Data'!$F$6,'Price Data'!$G$6,O125='Price Data'!$F$7,'Price Data'!$G$7,TRUE,"")</f>
        <v>2.6763636363636367</v>
      </c>
      <c r="AB125" s="1" cm="1">
        <f t="array" ref="AB125">_xlfn.IFS(Q125='Price Data'!$F$3,'Price Data'!$G$3,Q125='Price Data'!$F$4,'Price Data'!$G$4,Q125='Price Data'!$F$5,'Price Data'!$G$5,Q125='Price Data'!$F$6,'Price Data'!$G$6,Q125='Price Data'!$F$7,'Price Data'!$G$7,TRUE,"")</f>
        <v>10.493246963562758</v>
      </c>
      <c r="AC125" s="1" t="str" cm="1">
        <f t="array" ref="AC125">_xlfn.IFS(S125='Price Data'!$F$3,'Price Data'!$G$3,S125='Price Data'!$F$4,'Price Data'!$G$4,S125='Price Data'!$F$5,'Price Data'!$G$5,S125='Price Data'!$F$6,'Price Data'!$G$6,S125='Price Data'!$F$7,'Price Data'!$G$7,TRUE,"")</f>
        <v/>
      </c>
      <c r="AD125" s="1" t="str" cm="1">
        <f t="array" ref="AD125">_xlfn.IFS(U125='Price Data'!$F$3,'Price Data'!$G$3,U125='Price Data'!$F$4,'Price Data'!$G$4,U125='Price Data'!$F$5,'Price Data'!$G$5,U125='Price Data'!$F$6,'Price Data'!$G$6,U125='Price Data'!$F$7,'Price Data'!$G$7,TRUE,"")</f>
        <v/>
      </c>
      <c r="AK125" s="18"/>
      <c r="AL125" s="1"/>
    </row>
    <row r="126" spans="1:38" x14ac:dyDescent="0.25">
      <c r="A126" s="88">
        <v>4</v>
      </c>
      <c r="B126" s="1">
        <v>10</v>
      </c>
      <c r="C126" s="1">
        <v>57.14</v>
      </c>
      <c r="D126" s="1">
        <v>1</v>
      </c>
      <c r="E126" s="1">
        <v>0</v>
      </c>
      <c r="F126" s="1">
        <v>0</v>
      </c>
      <c r="G126" s="1">
        <f t="shared" si="21"/>
        <v>0</v>
      </c>
      <c r="H126" s="1" t="s">
        <v>108</v>
      </c>
      <c r="I126" s="1">
        <f t="shared" si="20"/>
        <v>0</v>
      </c>
      <c r="J126" s="1">
        <f t="shared" si="28"/>
        <v>0</v>
      </c>
      <c r="O126" s="1" t="s">
        <v>109</v>
      </c>
      <c r="P126" s="1">
        <v>0.81</v>
      </c>
      <c r="Q126" s="1" t="s">
        <v>112</v>
      </c>
      <c r="R126" s="1">
        <v>0</v>
      </c>
      <c r="S126" s="1" t="s">
        <v>112</v>
      </c>
      <c r="T126" s="1">
        <v>0</v>
      </c>
      <c r="U126" s="1" t="s">
        <v>112</v>
      </c>
      <c r="V126" s="1">
        <v>0</v>
      </c>
      <c r="W126" s="1">
        <v>1.24</v>
      </c>
      <c r="X126" s="1">
        <v>0</v>
      </c>
      <c r="Y126" s="1">
        <v>0</v>
      </c>
      <c r="Z126" s="89">
        <v>0</v>
      </c>
      <c r="AA126" s="1" cm="1">
        <f t="array" ref="AA126">_xlfn.IFS(O126='Price Data'!$F$3,'Price Data'!$G$3,O126='Price Data'!$F$4,'Price Data'!$G$4,O126='Price Data'!$F$5,'Price Data'!$G$5,O126='Price Data'!$F$6,'Price Data'!$G$6,O126='Price Data'!$F$7,'Price Data'!$G$7,TRUE,"")</f>
        <v>4.4586315789473705</v>
      </c>
      <c r="AB126" s="1" t="str" cm="1">
        <f t="array" ref="AB126">_xlfn.IFS(Q126='Price Data'!$F$3,'Price Data'!$G$3,Q126='Price Data'!$F$4,'Price Data'!$G$4,Q126='Price Data'!$F$5,'Price Data'!$G$5,Q126='Price Data'!$F$6,'Price Data'!$G$6,Q126='Price Data'!$F$7,'Price Data'!$G$7,TRUE,"")</f>
        <v/>
      </c>
      <c r="AC126" s="1" t="str" cm="1">
        <f t="array" ref="AC126">_xlfn.IFS(S126='Price Data'!$F$3,'Price Data'!$G$3,S126='Price Data'!$F$4,'Price Data'!$G$4,S126='Price Data'!$F$5,'Price Data'!$G$5,S126='Price Data'!$F$6,'Price Data'!$G$6,S126='Price Data'!$F$7,'Price Data'!$G$7,TRUE,"")</f>
        <v/>
      </c>
      <c r="AD126" s="1" t="str" cm="1">
        <f t="array" ref="AD126">_xlfn.IFS(U126='Price Data'!$F$3,'Price Data'!$G$3,U126='Price Data'!$F$4,'Price Data'!$G$4,U126='Price Data'!$F$5,'Price Data'!$G$5,U126='Price Data'!$F$6,'Price Data'!$G$6,U126='Price Data'!$F$7,'Price Data'!$G$7,TRUE,"")</f>
        <v/>
      </c>
      <c r="AK126" s="18"/>
      <c r="AL126" s="1"/>
    </row>
    <row r="127" spans="1:38" x14ac:dyDescent="0.25">
      <c r="A127" s="88">
        <v>4</v>
      </c>
      <c r="B127" s="1">
        <v>11</v>
      </c>
      <c r="C127" s="1">
        <v>62.77</v>
      </c>
      <c r="D127" s="1">
        <v>4</v>
      </c>
      <c r="E127" s="1">
        <v>0</v>
      </c>
      <c r="F127" s="1">
        <v>0</v>
      </c>
      <c r="G127" s="1">
        <f t="shared" si="21"/>
        <v>0</v>
      </c>
      <c r="H127" s="1" t="s">
        <v>108</v>
      </c>
      <c r="I127" s="1">
        <f t="shared" si="20"/>
        <v>0</v>
      </c>
      <c r="J127" s="1">
        <f t="shared" si="28"/>
        <v>0</v>
      </c>
      <c r="O127" s="1" t="s">
        <v>111</v>
      </c>
      <c r="P127" s="1">
        <v>1.36</v>
      </c>
      <c r="Q127" s="1" t="s">
        <v>110</v>
      </c>
      <c r="R127" s="1">
        <v>0.84</v>
      </c>
      <c r="S127" s="1" t="s">
        <v>114</v>
      </c>
      <c r="T127" s="1">
        <v>1.72</v>
      </c>
      <c r="U127" s="1" t="s">
        <v>113</v>
      </c>
      <c r="V127" s="1">
        <v>2.5</v>
      </c>
      <c r="W127" s="1">
        <v>0</v>
      </c>
      <c r="X127" s="1">
        <v>0</v>
      </c>
      <c r="Y127" s="1">
        <v>0</v>
      </c>
      <c r="Z127" s="89">
        <v>1.39</v>
      </c>
      <c r="AA127" s="1" cm="1">
        <f t="array" ref="AA127">_xlfn.IFS(O127='Price Data'!$F$3,'Price Data'!$G$3,O127='Price Data'!$F$4,'Price Data'!$G$4,O127='Price Data'!$F$5,'Price Data'!$G$5,O127='Price Data'!$F$6,'Price Data'!$G$6,O127='Price Data'!$F$7,'Price Data'!$G$7,TRUE,"")</f>
        <v>8.710979020979023</v>
      </c>
      <c r="AB127" s="1" cm="1">
        <f t="array" ref="AB127">_xlfn.IFS(Q127='Price Data'!$F$3,'Price Data'!$G$3,Q127='Price Data'!$F$4,'Price Data'!$G$4,Q127='Price Data'!$F$5,'Price Data'!$G$5,Q127='Price Data'!$F$6,'Price Data'!$G$6,Q127='Price Data'!$F$7,'Price Data'!$G$7,TRUE,"")</f>
        <v>2.6763636363636367</v>
      </c>
      <c r="AC127" s="1" cm="1">
        <f t="array" ref="AC127">_xlfn.IFS(S127='Price Data'!$F$3,'Price Data'!$G$3,S127='Price Data'!$F$4,'Price Data'!$G$4,S127='Price Data'!$F$5,'Price Data'!$G$5,S127='Price Data'!$F$6,'Price Data'!$G$6,S127='Price Data'!$F$7,'Price Data'!$G$7,TRUE,"")</f>
        <v>6.0346153846153863</v>
      </c>
      <c r="AD127" s="1" cm="1">
        <f t="array" ref="AD127">_xlfn.IFS(U127='Price Data'!$F$3,'Price Data'!$G$3,U127='Price Data'!$F$4,'Price Data'!$G$4,U127='Price Data'!$F$5,'Price Data'!$G$5,U127='Price Data'!$F$6,'Price Data'!$G$6,U127='Price Data'!$F$7,'Price Data'!$G$7,TRUE,"")</f>
        <v>10.493246963562758</v>
      </c>
      <c r="AK127" s="18"/>
      <c r="AL127" s="1"/>
    </row>
    <row r="128" spans="1:38" x14ac:dyDescent="0.25">
      <c r="A128" s="88">
        <v>4</v>
      </c>
      <c r="B128" s="1">
        <v>12</v>
      </c>
      <c r="C128" s="1">
        <v>64.210000000000008</v>
      </c>
      <c r="D128" s="1">
        <v>1</v>
      </c>
      <c r="E128" s="1">
        <v>3</v>
      </c>
      <c r="F128" s="1">
        <v>0</v>
      </c>
      <c r="G128" s="1">
        <f t="shared" si="21"/>
        <v>3</v>
      </c>
      <c r="H128" s="1" t="s">
        <v>108</v>
      </c>
      <c r="I128" s="1">
        <f t="shared" si="20"/>
        <v>0</v>
      </c>
      <c r="J128" s="1">
        <f t="shared" si="28"/>
        <v>0</v>
      </c>
      <c r="O128" s="1" t="s">
        <v>111</v>
      </c>
      <c r="P128" s="1">
        <v>1.63</v>
      </c>
      <c r="Q128" s="1" t="s">
        <v>112</v>
      </c>
      <c r="R128" s="1">
        <v>0</v>
      </c>
      <c r="S128" s="1" t="s">
        <v>112</v>
      </c>
      <c r="T128" s="1">
        <v>0</v>
      </c>
      <c r="U128" s="1" t="s">
        <v>112</v>
      </c>
      <c r="V128" s="1">
        <v>0</v>
      </c>
      <c r="W128" s="1">
        <v>0</v>
      </c>
      <c r="X128" s="1">
        <v>0</v>
      </c>
      <c r="Y128" s="1">
        <v>0</v>
      </c>
      <c r="Z128" s="89">
        <v>0</v>
      </c>
      <c r="AA128" s="1" cm="1">
        <f t="array" ref="AA128">_xlfn.IFS(O128='Price Data'!$F$3,'Price Data'!$G$3,O128='Price Data'!$F$4,'Price Data'!$G$4,O128='Price Data'!$F$5,'Price Data'!$G$5,O128='Price Data'!$F$6,'Price Data'!$G$6,O128='Price Data'!$F$7,'Price Data'!$G$7,TRUE,"")</f>
        <v>8.710979020979023</v>
      </c>
      <c r="AB128" s="1" t="str" cm="1">
        <f t="array" ref="AB128">_xlfn.IFS(Q128='Price Data'!$F$3,'Price Data'!$G$3,Q128='Price Data'!$F$4,'Price Data'!$G$4,Q128='Price Data'!$F$5,'Price Data'!$G$5,Q128='Price Data'!$F$6,'Price Data'!$G$6,Q128='Price Data'!$F$7,'Price Data'!$G$7,TRUE,"")</f>
        <v/>
      </c>
      <c r="AC128" s="1" t="str" cm="1">
        <f t="array" ref="AC128">_xlfn.IFS(S128='Price Data'!$F$3,'Price Data'!$G$3,S128='Price Data'!$F$4,'Price Data'!$G$4,S128='Price Data'!$F$5,'Price Data'!$G$5,S128='Price Data'!$F$6,'Price Data'!$G$6,S128='Price Data'!$F$7,'Price Data'!$G$7,TRUE,"")</f>
        <v/>
      </c>
      <c r="AD128" s="1" t="str" cm="1">
        <f t="array" ref="AD128">_xlfn.IFS(U128='Price Data'!$F$3,'Price Data'!$G$3,U128='Price Data'!$F$4,'Price Data'!$G$4,U128='Price Data'!$F$5,'Price Data'!$G$5,U128='Price Data'!$F$6,'Price Data'!$G$6,U128='Price Data'!$F$7,'Price Data'!$G$7,TRUE,"")</f>
        <v/>
      </c>
      <c r="AK128" s="18"/>
      <c r="AL128" s="1"/>
    </row>
    <row r="129" spans="1:38" x14ac:dyDescent="0.25">
      <c r="A129" s="88">
        <v>4</v>
      </c>
      <c r="B129" s="1">
        <v>13</v>
      </c>
      <c r="C129" s="1">
        <v>69.930000000000007</v>
      </c>
      <c r="D129" s="1">
        <v>1</v>
      </c>
      <c r="E129" s="1">
        <v>1</v>
      </c>
      <c r="F129" s="1">
        <v>1</v>
      </c>
      <c r="G129" s="1">
        <f t="shared" si="21"/>
        <v>2</v>
      </c>
      <c r="H129" s="1" t="s">
        <v>108</v>
      </c>
      <c r="I129" s="1">
        <f t="shared" si="20"/>
        <v>0</v>
      </c>
      <c r="J129" s="1">
        <f t="shared" si="28"/>
        <v>0</v>
      </c>
      <c r="O129" s="1" t="s">
        <v>109</v>
      </c>
      <c r="P129" s="1">
        <v>0.78</v>
      </c>
      <c r="Q129" s="1" t="s">
        <v>112</v>
      </c>
      <c r="R129" s="1">
        <v>0</v>
      </c>
      <c r="S129" s="1" t="s">
        <v>112</v>
      </c>
      <c r="T129" s="1">
        <v>0</v>
      </c>
      <c r="U129" s="1" t="s">
        <v>112</v>
      </c>
      <c r="V129" s="1">
        <v>0</v>
      </c>
      <c r="W129" s="1">
        <v>1.32</v>
      </c>
      <c r="X129" s="1">
        <v>0</v>
      </c>
      <c r="Y129" s="1">
        <v>0</v>
      </c>
      <c r="Z129" s="89">
        <v>0</v>
      </c>
      <c r="AA129" s="1" cm="1">
        <f t="array" ref="AA129">_xlfn.IFS(O129='Price Data'!$F$3,'Price Data'!$G$3,O129='Price Data'!$F$4,'Price Data'!$G$4,O129='Price Data'!$F$5,'Price Data'!$G$5,O129='Price Data'!$F$6,'Price Data'!$G$6,O129='Price Data'!$F$7,'Price Data'!$G$7,TRUE,"")</f>
        <v>4.4586315789473705</v>
      </c>
      <c r="AB129" s="1" t="str" cm="1">
        <f t="array" ref="AB129">_xlfn.IFS(Q129='Price Data'!$F$3,'Price Data'!$G$3,Q129='Price Data'!$F$4,'Price Data'!$G$4,Q129='Price Data'!$F$5,'Price Data'!$G$5,Q129='Price Data'!$F$6,'Price Data'!$G$6,Q129='Price Data'!$F$7,'Price Data'!$G$7,TRUE,"")</f>
        <v/>
      </c>
      <c r="AC129" s="1" t="str" cm="1">
        <f t="array" ref="AC129">_xlfn.IFS(S129='Price Data'!$F$3,'Price Data'!$G$3,S129='Price Data'!$F$4,'Price Data'!$G$4,S129='Price Data'!$F$5,'Price Data'!$G$5,S129='Price Data'!$F$6,'Price Data'!$G$6,S129='Price Data'!$F$7,'Price Data'!$G$7,TRUE,"")</f>
        <v/>
      </c>
      <c r="AD129" s="1" t="str" cm="1">
        <f t="array" ref="AD129">_xlfn.IFS(U129='Price Data'!$F$3,'Price Data'!$G$3,U129='Price Data'!$F$4,'Price Data'!$G$4,U129='Price Data'!$F$5,'Price Data'!$G$5,U129='Price Data'!$F$6,'Price Data'!$G$6,U129='Price Data'!$F$7,'Price Data'!$G$7,TRUE,"")</f>
        <v/>
      </c>
      <c r="AK129" s="18"/>
      <c r="AL129" s="1"/>
    </row>
    <row r="130" spans="1:38" x14ac:dyDescent="0.25">
      <c r="A130" s="88">
        <v>4</v>
      </c>
      <c r="B130" s="1">
        <v>14</v>
      </c>
      <c r="C130" s="1">
        <v>70.940000000000012</v>
      </c>
      <c r="D130" s="1">
        <v>2</v>
      </c>
      <c r="E130" s="1">
        <v>1</v>
      </c>
      <c r="F130" s="1">
        <v>0</v>
      </c>
      <c r="G130" s="1">
        <f t="shared" si="21"/>
        <v>1</v>
      </c>
      <c r="H130" s="1" t="s">
        <v>108</v>
      </c>
      <c r="I130" s="1">
        <f t="shared" si="20"/>
        <v>0</v>
      </c>
      <c r="J130" s="1">
        <f t="shared" si="28"/>
        <v>0</v>
      </c>
      <c r="O130" s="1" t="s">
        <v>109</v>
      </c>
      <c r="P130" s="1">
        <v>0.91</v>
      </c>
      <c r="Q130" s="1" t="s">
        <v>114</v>
      </c>
      <c r="R130" s="1">
        <v>1.76</v>
      </c>
      <c r="S130" s="1" t="s">
        <v>112</v>
      </c>
      <c r="T130" s="1">
        <v>0</v>
      </c>
      <c r="U130" s="1" t="s">
        <v>112</v>
      </c>
      <c r="V130" s="1">
        <v>0</v>
      </c>
      <c r="W130" s="1">
        <v>1.19</v>
      </c>
      <c r="X130" s="1">
        <v>0</v>
      </c>
      <c r="Y130" s="1">
        <v>0</v>
      </c>
      <c r="Z130" s="89">
        <v>0</v>
      </c>
      <c r="AA130" s="1" cm="1">
        <f t="array" ref="AA130">_xlfn.IFS(O130='Price Data'!$F$3,'Price Data'!$G$3,O130='Price Data'!$F$4,'Price Data'!$G$4,O130='Price Data'!$F$5,'Price Data'!$G$5,O130='Price Data'!$F$6,'Price Data'!$G$6,O130='Price Data'!$F$7,'Price Data'!$G$7,TRUE,"")</f>
        <v>4.4586315789473705</v>
      </c>
      <c r="AB130" s="1" cm="1">
        <f t="array" ref="AB130">_xlfn.IFS(Q130='Price Data'!$F$3,'Price Data'!$G$3,Q130='Price Data'!$F$4,'Price Data'!$G$4,Q130='Price Data'!$F$5,'Price Data'!$G$5,Q130='Price Data'!$F$6,'Price Data'!$G$6,Q130='Price Data'!$F$7,'Price Data'!$G$7,TRUE,"")</f>
        <v>6.0346153846153863</v>
      </c>
      <c r="AC130" s="1" t="str" cm="1">
        <f t="array" ref="AC130">_xlfn.IFS(S130='Price Data'!$F$3,'Price Data'!$G$3,S130='Price Data'!$F$4,'Price Data'!$G$4,S130='Price Data'!$F$5,'Price Data'!$G$5,S130='Price Data'!$F$6,'Price Data'!$G$6,S130='Price Data'!$F$7,'Price Data'!$G$7,TRUE,"")</f>
        <v/>
      </c>
      <c r="AD130" s="1" t="str" cm="1">
        <f t="array" ref="AD130">_xlfn.IFS(U130='Price Data'!$F$3,'Price Data'!$G$3,U130='Price Data'!$F$4,'Price Data'!$G$4,U130='Price Data'!$F$5,'Price Data'!$G$5,U130='Price Data'!$F$6,'Price Data'!$G$6,U130='Price Data'!$F$7,'Price Data'!$G$7,TRUE,"")</f>
        <v/>
      </c>
      <c r="AK130" s="18"/>
      <c r="AL130" s="1"/>
    </row>
    <row r="131" spans="1:38" x14ac:dyDescent="0.25">
      <c r="A131" s="88">
        <v>4</v>
      </c>
      <c r="B131" s="1">
        <v>15</v>
      </c>
      <c r="C131" s="1">
        <v>74.360000000000014</v>
      </c>
      <c r="D131" s="1">
        <v>2</v>
      </c>
      <c r="E131" s="1">
        <v>0</v>
      </c>
      <c r="F131" s="1">
        <v>0</v>
      </c>
      <c r="G131" s="1">
        <f t="shared" si="21"/>
        <v>0</v>
      </c>
      <c r="H131" s="1" t="s">
        <v>108</v>
      </c>
      <c r="I131" s="1">
        <f t="shared" si="20"/>
        <v>0</v>
      </c>
      <c r="J131" s="1">
        <f t="shared" si="28"/>
        <v>0</v>
      </c>
      <c r="O131" s="1" t="s">
        <v>109</v>
      </c>
      <c r="P131" s="1">
        <v>0.96</v>
      </c>
      <c r="Q131" s="1" t="s">
        <v>109</v>
      </c>
      <c r="R131" s="1">
        <v>0.56999999999999995</v>
      </c>
      <c r="S131" s="1" t="s">
        <v>112</v>
      </c>
      <c r="T131" s="1">
        <v>0</v>
      </c>
      <c r="U131" s="1" t="s">
        <v>112</v>
      </c>
      <c r="V131" s="1">
        <v>0</v>
      </c>
      <c r="W131" s="1">
        <v>1.1200000000000001</v>
      </c>
      <c r="X131" s="1">
        <v>0.77</v>
      </c>
      <c r="Y131" s="1">
        <v>0</v>
      </c>
      <c r="Z131" s="89">
        <v>0</v>
      </c>
      <c r="AA131" s="1" cm="1">
        <f t="array" ref="AA131">_xlfn.IFS(O131='Price Data'!$F$3,'Price Data'!$G$3,O131='Price Data'!$F$4,'Price Data'!$G$4,O131='Price Data'!$F$5,'Price Data'!$G$5,O131='Price Data'!$F$6,'Price Data'!$G$6,O131='Price Data'!$F$7,'Price Data'!$G$7,TRUE,"")</f>
        <v>4.4586315789473705</v>
      </c>
      <c r="AB131" s="1" cm="1">
        <f t="array" ref="AB131">_xlfn.IFS(Q131='Price Data'!$F$3,'Price Data'!$G$3,Q131='Price Data'!$F$4,'Price Data'!$G$4,Q131='Price Data'!$F$5,'Price Data'!$G$5,Q131='Price Data'!$F$6,'Price Data'!$G$6,Q131='Price Data'!$F$7,'Price Data'!$G$7,TRUE,"")</f>
        <v>4.4586315789473705</v>
      </c>
      <c r="AC131" s="1" t="str" cm="1">
        <f t="array" ref="AC131">_xlfn.IFS(S131='Price Data'!$F$3,'Price Data'!$G$3,S131='Price Data'!$F$4,'Price Data'!$G$4,S131='Price Data'!$F$5,'Price Data'!$G$5,S131='Price Data'!$F$6,'Price Data'!$G$6,S131='Price Data'!$F$7,'Price Data'!$G$7,TRUE,"")</f>
        <v/>
      </c>
      <c r="AD131" s="1" t="str" cm="1">
        <f t="array" ref="AD131">_xlfn.IFS(U131='Price Data'!$F$3,'Price Data'!$G$3,U131='Price Data'!$F$4,'Price Data'!$G$4,U131='Price Data'!$F$5,'Price Data'!$G$5,U131='Price Data'!$F$6,'Price Data'!$G$6,U131='Price Data'!$F$7,'Price Data'!$G$7,TRUE,"")</f>
        <v/>
      </c>
      <c r="AK131" s="18"/>
      <c r="AL131" s="1"/>
    </row>
    <row r="132" spans="1:38" x14ac:dyDescent="0.25">
      <c r="A132" s="88">
        <v>4</v>
      </c>
      <c r="B132" s="1">
        <v>16</v>
      </c>
      <c r="C132" s="1">
        <v>83.720000000000013</v>
      </c>
      <c r="D132" s="1">
        <v>3</v>
      </c>
      <c r="E132" s="1">
        <v>0</v>
      </c>
      <c r="F132" s="1">
        <v>0</v>
      </c>
      <c r="G132" s="1">
        <f t="shared" si="21"/>
        <v>0</v>
      </c>
      <c r="H132" s="1" t="s">
        <v>108</v>
      </c>
      <c r="I132" s="1">
        <f t="shared" si="20"/>
        <v>0</v>
      </c>
      <c r="J132" s="1">
        <f t="shared" si="28"/>
        <v>0</v>
      </c>
      <c r="O132" s="1" t="s">
        <v>110</v>
      </c>
      <c r="P132" s="1">
        <v>0.84</v>
      </c>
      <c r="Q132" s="1" t="s">
        <v>109</v>
      </c>
      <c r="R132" s="1">
        <v>0.74</v>
      </c>
      <c r="S132" s="1" t="s">
        <v>113</v>
      </c>
      <c r="T132" s="1">
        <v>1.1599999999999999</v>
      </c>
      <c r="U132" s="1" t="s">
        <v>112</v>
      </c>
      <c r="V132" s="1">
        <v>0</v>
      </c>
      <c r="W132" s="1">
        <v>0</v>
      </c>
      <c r="X132" s="1">
        <v>1.47</v>
      </c>
      <c r="Y132" s="1">
        <v>1.07</v>
      </c>
      <c r="Z132" s="89">
        <v>0</v>
      </c>
      <c r="AA132" s="1" cm="1">
        <f t="array" ref="AA132">_xlfn.IFS(O132='Price Data'!$F$3,'Price Data'!$G$3,O132='Price Data'!$F$4,'Price Data'!$G$4,O132='Price Data'!$F$5,'Price Data'!$G$5,O132='Price Data'!$F$6,'Price Data'!$G$6,O132='Price Data'!$F$7,'Price Data'!$G$7,TRUE,"")</f>
        <v>2.6763636363636367</v>
      </c>
      <c r="AB132" s="1" cm="1">
        <f t="array" ref="AB132">_xlfn.IFS(Q132='Price Data'!$F$3,'Price Data'!$G$3,Q132='Price Data'!$F$4,'Price Data'!$G$4,Q132='Price Data'!$F$5,'Price Data'!$G$5,Q132='Price Data'!$F$6,'Price Data'!$G$6,Q132='Price Data'!$F$7,'Price Data'!$G$7,TRUE,"")</f>
        <v>4.4586315789473705</v>
      </c>
      <c r="AC132" s="1" cm="1">
        <f t="array" ref="AC132">_xlfn.IFS(S132='Price Data'!$F$3,'Price Data'!$G$3,S132='Price Data'!$F$4,'Price Data'!$G$4,S132='Price Data'!$F$5,'Price Data'!$G$5,S132='Price Data'!$F$6,'Price Data'!$G$6,S132='Price Data'!$F$7,'Price Data'!$G$7,TRUE,"")</f>
        <v>10.493246963562758</v>
      </c>
      <c r="AD132" s="1" t="str" cm="1">
        <f t="array" ref="AD132">_xlfn.IFS(U132='Price Data'!$F$3,'Price Data'!$G$3,U132='Price Data'!$F$4,'Price Data'!$G$4,U132='Price Data'!$F$5,'Price Data'!$G$5,U132='Price Data'!$F$6,'Price Data'!$G$6,U132='Price Data'!$F$7,'Price Data'!$G$7,TRUE,"")</f>
        <v/>
      </c>
      <c r="AK132" s="18"/>
      <c r="AL132" s="1"/>
    </row>
    <row r="133" spans="1:38" x14ac:dyDescent="0.25">
      <c r="A133" s="88">
        <v>4</v>
      </c>
      <c r="B133" s="1">
        <v>17</v>
      </c>
      <c r="C133" s="1">
        <v>85.700000000000017</v>
      </c>
      <c r="D133" s="1">
        <v>2</v>
      </c>
      <c r="E133" s="1">
        <v>1</v>
      </c>
      <c r="F133" s="1">
        <v>1</v>
      </c>
      <c r="G133" s="1">
        <f t="shared" si="21"/>
        <v>2</v>
      </c>
      <c r="H133" s="1" t="s">
        <v>108</v>
      </c>
      <c r="I133" s="1">
        <f t="shared" si="20"/>
        <v>0</v>
      </c>
      <c r="J133" s="1">
        <f t="shared" si="28"/>
        <v>0</v>
      </c>
      <c r="O133" s="1" t="s">
        <v>109</v>
      </c>
      <c r="P133" s="1">
        <v>0.69</v>
      </c>
      <c r="Q133" s="1" t="s">
        <v>109</v>
      </c>
      <c r="R133" s="1">
        <v>0.62</v>
      </c>
      <c r="S133" s="1" t="s">
        <v>112</v>
      </c>
      <c r="T133" s="1">
        <v>0</v>
      </c>
      <c r="U133" s="1" t="s">
        <v>112</v>
      </c>
      <c r="V133" s="1">
        <v>0</v>
      </c>
      <c r="W133" s="1">
        <v>0.93</v>
      </c>
      <c r="X133" s="1">
        <v>1.24</v>
      </c>
      <c r="Y133" s="1">
        <v>0</v>
      </c>
      <c r="Z133" s="89">
        <v>0</v>
      </c>
      <c r="AA133" s="1" cm="1">
        <f t="array" ref="AA133">_xlfn.IFS(O133='Price Data'!$F$3,'Price Data'!$G$3,O133='Price Data'!$F$4,'Price Data'!$G$4,O133='Price Data'!$F$5,'Price Data'!$G$5,O133='Price Data'!$F$6,'Price Data'!$G$6,O133='Price Data'!$F$7,'Price Data'!$G$7,TRUE,"")</f>
        <v>4.4586315789473705</v>
      </c>
      <c r="AB133" s="1" cm="1">
        <f t="array" ref="AB133">_xlfn.IFS(Q133='Price Data'!$F$3,'Price Data'!$G$3,Q133='Price Data'!$F$4,'Price Data'!$G$4,Q133='Price Data'!$F$5,'Price Data'!$G$5,Q133='Price Data'!$F$6,'Price Data'!$G$6,Q133='Price Data'!$F$7,'Price Data'!$G$7,TRUE,"")</f>
        <v>4.4586315789473705</v>
      </c>
      <c r="AC133" s="1" t="str" cm="1">
        <f t="array" ref="AC133">_xlfn.IFS(S133='Price Data'!$F$3,'Price Data'!$G$3,S133='Price Data'!$F$4,'Price Data'!$G$4,S133='Price Data'!$F$5,'Price Data'!$G$5,S133='Price Data'!$F$6,'Price Data'!$G$6,S133='Price Data'!$F$7,'Price Data'!$G$7,TRUE,"")</f>
        <v/>
      </c>
      <c r="AD133" s="1" t="str" cm="1">
        <f t="array" ref="AD133">_xlfn.IFS(U133='Price Data'!$F$3,'Price Data'!$G$3,U133='Price Data'!$F$4,'Price Data'!$G$4,U133='Price Data'!$F$5,'Price Data'!$G$5,U133='Price Data'!$F$6,'Price Data'!$G$6,U133='Price Data'!$F$7,'Price Data'!$G$7,TRUE,"")</f>
        <v/>
      </c>
      <c r="AK133" s="18"/>
      <c r="AL133" s="1"/>
    </row>
    <row r="134" spans="1:38" x14ac:dyDescent="0.25">
      <c r="A134" s="88">
        <v>4</v>
      </c>
      <c r="B134" s="1">
        <v>18</v>
      </c>
      <c r="C134" s="1">
        <v>99.010000000000019</v>
      </c>
      <c r="D134" s="1">
        <v>1</v>
      </c>
      <c r="E134" s="1">
        <v>0</v>
      </c>
      <c r="F134" s="1">
        <v>0</v>
      </c>
      <c r="G134" s="1">
        <f t="shared" si="21"/>
        <v>0</v>
      </c>
      <c r="H134" s="1" t="s">
        <v>108</v>
      </c>
      <c r="I134" s="1">
        <f t="shared" si="20"/>
        <v>0</v>
      </c>
      <c r="J134" s="1">
        <f t="shared" si="28"/>
        <v>0</v>
      </c>
      <c r="O134" s="1" t="s">
        <v>114</v>
      </c>
      <c r="P134" s="1">
        <v>2.2400000000000002</v>
      </c>
      <c r="Q134" s="1" t="s">
        <v>112</v>
      </c>
      <c r="R134" s="1">
        <v>0</v>
      </c>
      <c r="S134" s="1" t="s">
        <v>112</v>
      </c>
      <c r="T134" s="1">
        <v>0</v>
      </c>
      <c r="U134" s="1" t="s">
        <v>112</v>
      </c>
      <c r="V134" s="1">
        <v>0</v>
      </c>
      <c r="W134" s="1">
        <v>0</v>
      </c>
      <c r="X134" s="1">
        <v>0</v>
      </c>
      <c r="Y134" s="1">
        <v>0</v>
      </c>
      <c r="Z134" s="89">
        <v>0</v>
      </c>
      <c r="AA134" s="1" cm="1">
        <f t="array" ref="AA134">_xlfn.IFS(O134='Price Data'!$F$3,'Price Data'!$G$3,O134='Price Data'!$F$4,'Price Data'!$G$4,O134='Price Data'!$F$5,'Price Data'!$G$5,O134='Price Data'!$F$6,'Price Data'!$G$6,O134='Price Data'!$F$7,'Price Data'!$G$7,TRUE,"")</f>
        <v>6.0346153846153863</v>
      </c>
      <c r="AB134" s="1" t="str" cm="1">
        <f t="array" ref="AB134">_xlfn.IFS(Q134='Price Data'!$F$3,'Price Data'!$G$3,Q134='Price Data'!$F$4,'Price Data'!$G$4,Q134='Price Data'!$F$5,'Price Data'!$G$5,Q134='Price Data'!$F$6,'Price Data'!$G$6,Q134='Price Data'!$F$7,'Price Data'!$G$7,TRUE,"")</f>
        <v/>
      </c>
      <c r="AC134" s="1" t="str" cm="1">
        <f t="array" ref="AC134">_xlfn.IFS(S134='Price Data'!$F$3,'Price Data'!$G$3,S134='Price Data'!$F$4,'Price Data'!$G$4,S134='Price Data'!$F$5,'Price Data'!$G$5,S134='Price Data'!$F$6,'Price Data'!$G$6,S134='Price Data'!$F$7,'Price Data'!$G$7,TRUE,"")</f>
        <v/>
      </c>
      <c r="AD134" s="1" t="str" cm="1">
        <f t="array" ref="AD134">_xlfn.IFS(U134='Price Data'!$F$3,'Price Data'!$G$3,U134='Price Data'!$F$4,'Price Data'!$G$4,U134='Price Data'!$F$5,'Price Data'!$G$5,U134='Price Data'!$F$6,'Price Data'!$G$6,U134='Price Data'!$F$7,'Price Data'!$G$7,TRUE,"")</f>
        <v/>
      </c>
      <c r="AK134" s="18"/>
      <c r="AL134" s="1"/>
    </row>
    <row r="135" spans="1:38" x14ac:dyDescent="0.25">
      <c r="A135" s="88">
        <v>4</v>
      </c>
      <c r="B135" s="1">
        <v>19</v>
      </c>
      <c r="C135" s="1">
        <v>104.07000000000002</v>
      </c>
      <c r="D135" s="1">
        <v>2</v>
      </c>
      <c r="E135" s="1">
        <v>0</v>
      </c>
      <c r="F135" s="1">
        <v>0</v>
      </c>
      <c r="G135" s="1">
        <f t="shared" si="21"/>
        <v>0</v>
      </c>
      <c r="H135" s="1" t="s">
        <v>108</v>
      </c>
      <c r="I135" s="1">
        <f t="shared" si="20"/>
        <v>0</v>
      </c>
      <c r="J135" s="1">
        <f t="shared" si="28"/>
        <v>0</v>
      </c>
      <c r="O135" s="1" t="s">
        <v>109</v>
      </c>
      <c r="P135" s="1">
        <v>0.91</v>
      </c>
      <c r="Q135" s="1" t="s">
        <v>113</v>
      </c>
      <c r="R135" s="1">
        <v>2.39</v>
      </c>
      <c r="S135" s="1" t="s">
        <v>112</v>
      </c>
      <c r="T135" s="1">
        <v>0</v>
      </c>
      <c r="U135" s="1" t="s">
        <v>112</v>
      </c>
      <c r="V135" s="1">
        <v>0</v>
      </c>
      <c r="W135" s="1">
        <v>1.4</v>
      </c>
      <c r="X135" s="1">
        <v>1.33</v>
      </c>
      <c r="Y135" s="1">
        <v>0</v>
      </c>
      <c r="Z135" s="89">
        <v>0</v>
      </c>
      <c r="AA135" s="1" cm="1">
        <f t="array" ref="AA135">_xlfn.IFS(O135='Price Data'!$F$3,'Price Data'!$G$3,O135='Price Data'!$F$4,'Price Data'!$G$4,O135='Price Data'!$F$5,'Price Data'!$G$5,O135='Price Data'!$F$6,'Price Data'!$G$6,O135='Price Data'!$F$7,'Price Data'!$G$7,TRUE,"")</f>
        <v>4.4586315789473705</v>
      </c>
      <c r="AB135" s="1" cm="1">
        <f t="array" ref="AB135">_xlfn.IFS(Q135='Price Data'!$F$3,'Price Data'!$G$3,Q135='Price Data'!$F$4,'Price Data'!$G$4,Q135='Price Data'!$F$5,'Price Data'!$G$5,Q135='Price Data'!$F$6,'Price Data'!$G$6,Q135='Price Data'!$F$7,'Price Data'!$G$7,TRUE,"")</f>
        <v>10.493246963562758</v>
      </c>
      <c r="AC135" s="1" t="str" cm="1">
        <f t="array" ref="AC135">_xlfn.IFS(S135='Price Data'!$F$3,'Price Data'!$G$3,S135='Price Data'!$F$4,'Price Data'!$G$4,S135='Price Data'!$F$5,'Price Data'!$G$5,S135='Price Data'!$F$6,'Price Data'!$G$6,S135='Price Data'!$F$7,'Price Data'!$G$7,TRUE,"")</f>
        <v/>
      </c>
      <c r="AD135" s="1" t="str" cm="1">
        <f t="array" ref="AD135">_xlfn.IFS(U135='Price Data'!$F$3,'Price Data'!$G$3,U135='Price Data'!$F$4,'Price Data'!$G$4,U135='Price Data'!$F$5,'Price Data'!$G$5,U135='Price Data'!$F$6,'Price Data'!$G$6,U135='Price Data'!$F$7,'Price Data'!$G$7,TRUE,"")</f>
        <v/>
      </c>
      <c r="AK135" s="18"/>
      <c r="AL135" s="1"/>
    </row>
    <row r="136" spans="1:38" x14ac:dyDescent="0.25">
      <c r="A136" s="88">
        <v>4</v>
      </c>
      <c r="B136" s="1">
        <v>20</v>
      </c>
      <c r="C136" s="1">
        <v>106.15000000000002</v>
      </c>
      <c r="D136" s="1">
        <v>2</v>
      </c>
      <c r="E136" s="1">
        <v>1</v>
      </c>
      <c r="F136" s="1">
        <v>1</v>
      </c>
      <c r="G136" s="1">
        <f t="shared" si="21"/>
        <v>2</v>
      </c>
      <c r="H136" s="1" t="s">
        <v>108</v>
      </c>
      <c r="I136" s="1">
        <f t="shared" si="20"/>
        <v>0</v>
      </c>
      <c r="J136" s="1">
        <f t="shared" si="28"/>
        <v>0</v>
      </c>
      <c r="O136" s="1" t="s">
        <v>109</v>
      </c>
      <c r="P136" s="1">
        <v>0.87</v>
      </c>
      <c r="Q136" s="1" t="s">
        <v>109</v>
      </c>
      <c r="R136" s="1">
        <v>0.53</v>
      </c>
      <c r="S136" s="1" t="s">
        <v>112</v>
      </c>
      <c r="T136" s="1">
        <v>0</v>
      </c>
      <c r="U136" s="1" t="s">
        <v>112</v>
      </c>
      <c r="V136" s="1">
        <v>0</v>
      </c>
      <c r="W136" s="1">
        <v>0.98</v>
      </c>
      <c r="X136" s="1">
        <v>1.06</v>
      </c>
      <c r="Y136" s="1">
        <v>0</v>
      </c>
      <c r="Z136" s="89">
        <v>0</v>
      </c>
      <c r="AA136" s="1" cm="1">
        <f t="array" ref="AA136">_xlfn.IFS(O136='Price Data'!$F$3,'Price Data'!$G$3,O136='Price Data'!$F$4,'Price Data'!$G$4,O136='Price Data'!$F$5,'Price Data'!$G$5,O136='Price Data'!$F$6,'Price Data'!$G$6,O136='Price Data'!$F$7,'Price Data'!$G$7,TRUE,"")</f>
        <v>4.4586315789473705</v>
      </c>
      <c r="AB136" s="1" cm="1">
        <f t="array" ref="AB136">_xlfn.IFS(Q136='Price Data'!$F$3,'Price Data'!$G$3,Q136='Price Data'!$F$4,'Price Data'!$G$4,Q136='Price Data'!$F$5,'Price Data'!$G$5,Q136='Price Data'!$F$6,'Price Data'!$G$6,Q136='Price Data'!$F$7,'Price Data'!$G$7,TRUE,"")</f>
        <v>4.4586315789473705</v>
      </c>
      <c r="AC136" s="1" t="str" cm="1">
        <f t="array" ref="AC136">_xlfn.IFS(S136='Price Data'!$F$3,'Price Data'!$G$3,S136='Price Data'!$F$4,'Price Data'!$G$4,S136='Price Data'!$F$5,'Price Data'!$G$5,S136='Price Data'!$F$6,'Price Data'!$G$6,S136='Price Data'!$F$7,'Price Data'!$G$7,TRUE,"")</f>
        <v/>
      </c>
      <c r="AD136" s="1" t="str" cm="1">
        <f t="array" ref="AD136">_xlfn.IFS(U136='Price Data'!$F$3,'Price Data'!$G$3,U136='Price Data'!$F$4,'Price Data'!$G$4,U136='Price Data'!$F$5,'Price Data'!$G$5,U136='Price Data'!$F$6,'Price Data'!$G$6,U136='Price Data'!$F$7,'Price Data'!$G$7,TRUE,"")</f>
        <v/>
      </c>
      <c r="AK136" s="18"/>
      <c r="AL136" s="1"/>
    </row>
    <row r="137" spans="1:38" x14ac:dyDescent="0.25">
      <c r="A137" s="88">
        <v>4</v>
      </c>
      <c r="B137" s="1">
        <v>21</v>
      </c>
      <c r="C137" s="1">
        <v>109.48000000000002</v>
      </c>
      <c r="D137" s="1">
        <v>3</v>
      </c>
      <c r="E137" s="1">
        <v>0</v>
      </c>
      <c r="F137" s="1">
        <v>2</v>
      </c>
      <c r="G137" s="1">
        <f t="shared" si="21"/>
        <v>2</v>
      </c>
      <c r="H137" s="1" t="s">
        <v>108</v>
      </c>
      <c r="I137" s="1">
        <f t="shared" si="20"/>
        <v>0</v>
      </c>
      <c r="J137" s="1">
        <f t="shared" si="28"/>
        <v>0</v>
      </c>
      <c r="O137" s="1" t="s">
        <v>113</v>
      </c>
      <c r="P137" s="1">
        <v>2.16</v>
      </c>
      <c r="Q137" s="1" t="s">
        <v>114</v>
      </c>
      <c r="R137" s="1">
        <v>1.45</v>
      </c>
      <c r="S137" s="1" t="s">
        <v>110</v>
      </c>
      <c r="T137" s="1">
        <v>0.56000000000000005</v>
      </c>
      <c r="U137" s="1" t="s">
        <v>112</v>
      </c>
      <c r="V137" s="1">
        <v>0</v>
      </c>
      <c r="W137" s="1">
        <v>0.86</v>
      </c>
      <c r="X137" s="1">
        <v>0</v>
      </c>
      <c r="Y137" s="1">
        <v>0</v>
      </c>
      <c r="Z137" s="89">
        <v>0</v>
      </c>
      <c r="AA137" s="1" cm="1">
        <f t="array" ref="AA137">_xlfn.IFS(O137='Price Data'!$F$3,'Price Data'!$G$3,O137='Price Data'!$F$4,'Price Data'!$G$4,O137='Price Data'!$F$5,'Price Data'!$G$5,O137='Price Data'!$F$6,'Price Data'!$G$6,O137='Price Data'!$F$7,'Price Data'!$G$7,TRUE,"")</f>
        <v>10.493246963562758</v>
      </c>
      <c r="AB137" s="1" cm="1">
        <f t="array" ref="AB137">_xlfn.IFS(Q137='Price Data'!$F$3,'Price Data'!$G$3,Q137='Price Data'!$F$4,'Price Data'!$G$4,Q137='Price Data'!$F$5,'Price Data'!$G$5,Q137='Price Data'!$F$6,'Price Data'!$G$6,Q137='Price Data'!$F$7,'Price Data'!$G$7,TRUE,"")</f>
        <v>6.0346153846153863</v>
      </c>
      <c r="AC137" s="1" cm="1">
        <f t="array" ref="AC137">_xlfn.IFS(S137='Price Data'!$F$3,'Price Data'!$G$3,S137='Price Data'!$F$4,'Price Data'!$G$4,S137='Price Data'!$F$5,'Price Data'!$G$5,S137='Price Data'!$F$6,'Price Data'!$G$6,S137='Price Data'!$F$7,'Price Data'!$G$7,TRUE,"")</f>
        <v>2.6763636363636367</v>
      </c>
      <c r="AD137" s="1" t="str" cm="1">
        <f t="array" ref="AD137">_xlfn.IFS(U137='Price Data'!$F$3,'Price Data'!$G$3,U137='Price Data'!$F$4,'Price Data'!$G$4,U137='Price Data'!$F$5,'Price Data'!$G$5,U137='Price Data'!$F$6,'Price Data'!$G$6,U137='Price Data'!$F$7,'Price Data'!$G$7,TRUE,"")</f>
        <v/>
      </c>
      <c r="AK137" s="18"/>
      <c r="AL137" s="1"/>
    </row>
    <row r="138" spans="1:38" x14ac:dyDescent="0.25">
      <c r="A138" s="88">
        <v>4</v>
      </c>
      <c r="B138" s="1">
        <v>22</v>
      </c>
      <c r="C138" s="1">
        <v>111.98000000000002</v>
      </c>
      <c r="D138" s="1">
        <v>2</v>
      </c>
      <c r="E138" s="1">
        <v>2</v>
      </c>
      <c r="F138" s="1">
        <v>1</v>
      </c>
      <c r="G138" s="1">
        <f t="shared" si="21"/>
        <v>3</v>
      </c>
      <c r="H138" s="1" t="s">
        <v>108</v>
      </c>
      <c r="I138" s="1">
        <f t="shared" si="20"/>
        <v>0</v>
      </c>
      <c r="J138" s="1">
        <f t="shared" si="28"/>
        <v>0</v>
      </c>
      <c r="O138" s="1" t="s">
        <v>113</v>
      </c>
      <c r="P138" s="1">
        <v>2.33</v>
      </c>
      <c r="Q138" s="1" t="s">
        <v>109</v>
      </c>
      <c r="R138" s="1">
        <v>0.52</v>
      </c>
      <c r="S138" s="1" t="s">
        <v>112</v>
      </c>
      <c r="T138" s="1">
        <v>0</v>
      </c>
      <c r="U138" s="1" t="s">
        <v>112</v>
      </c>
      <c r="V138" s="1">
        <v>0</v>
      </c>
      <c r="W138" s="1">
        <v>1.45</v>
      </c>
      <c r="X138" s="1">
        <v>1.0900000000000001</v>
      </c>
      <c r="Y138" s="1">
        <v>0</v>
      </c>
      <c r="Z138" s="89">
        <v>0</v>
      </c>
      <c r="AA138" s="1" cm="1">
        <f t="array" ref="AA138">_xlfn.IFS(O138='Price Data'!$F$3,'Price Data'!$G$3,O138='Price Data'!$F$4,'Price Data'!$G$4,O138='Price Data'!$F$5,'Price Data'!$G$5,O138='Price Data'!$F$6,'Price Data'!$G$6,O138='Price Data'!$F$7,'Price Data'!$G$7,TRUE,"")</f>
        <v>10.493246963562758</v>
      </c>
      <c r="AB138" s="1" cm="1">
        <f t="array" ref="AB138">_xlfn.IFS(Q138='Price Data'!$F$3,'Price Data'!$G$3,Q138='Price Data'!$F$4,'Price Data'!$G$4,Q138='Price Data'!$F$5,'Price Data'!$G$5,Q138='Price Data'!$F$6,'Price Data'!$G$6,Q138='Price Data'!$F$7,'Price Data'!$G$7,TRUE,"")</f>
        <v>4.4586315789473705</v>
      </c>
      <c r="AC138" s="1" t="str" cm="1">
        <f t="array" ref="AC138">_xlfn.IFS(S138='Price Data'!$F$3,'Price Data'!$G$3,S138='Price Data'!$F$4,'Price Data'!$G$4,S138='Price Data'!$F$5,'Price Data'!$G$5,S138='Price Data'!$F$6,'Price Data'!$G$6,S138='Price Data'!$F$7,'Price Data'!$G$7,TRUE,"")</f>
        <v/>
      </c>
      <c r="AD138" s="1" t="str" cm="1">
        <f t="array" ref="AD138">_xlfn.IFS(U138='Price Data'!$F$3,'Price Data'!$G$3,U138='Price Data'!$F$4,'Price Data'!$G$4,U138='Price Data'!$F$5,'Price Data'!$G$5,U138='Price Data'!$F$6,'Price Data'!$G$6,U138='Price Data'!$F$7,'Price Data'!$G$7,TRUE,"")</f>
        <v/>
      </c>
      <c r="AK138" s="18"/>
      <c r="AL138" s="1"/>
    </row>
    <row r="139" spans="1:38" x14ac:dyDescent="0.25">
      <c r="A139" s="88">
        <v>4</v>
      </c>
      <c r="B139" s="1">
        <v>23</v>
      </c>
      <c r="C139" s="1">
        <v>113.75000000000001</v>
      </c>
      <c r="D139" s="1">
        <v>3</v>
      </c>
      <c r="E139" s="1">
        <v>2</v>
      </c>
      <c r="F139" s="1">
        <v>0</v>
      </c>
      <c r="G139" s="1">
        <f t="shared" si="21"/>
        <v>2</v>
      </c>
      <c r="H139" s="1" t="s">
        <v>108</v>
      </c>
      <c r="I139" s="1">
        <f t="shared" ref="I139:I202" si="29">IF(H139="NO", 0, 1)</f>
        <v>0</v>
      </c>
      <c r="J139" s="1">
        <f t="shared" si="28"/>
        <v>0</v>
      </c>
      <c r="O139" s="1" t="s">
        <v>111</v>
      </c>
      <c r="P139" s="1">
        <v>2.3199999999999998</v>
      </c>
      <c r="Q139" s="1" t="s">
        <v>113</v>
      </c>
      <c r="R139" s="1">
        <v>1.1200000000000001</v>
      </c>
      <c r="S139" s="1" t="s">
        <v>111</v>
      </c>
      <c r="T139" s="1">
        <v>1.78</v>
      </c>
      <c r="U139" s="1" t="s">
        <v>112</v>
      </c>
      <c r="V139" s="1">
        <v>0</v>
      </c>
      <c r="W139" s="1">
        <v>0</v>
      </c>
      <c r="X139" s="1">
        <v>1.46</v>
      </c>
      <c r="Y139" s="1">
        <v>0</v>
      </c>
      <c r="Z139" s="89">
        <v>0</v>
      </c>
      <c r="AA139" s="1" cm="1">
        <f t="array" ref="AA139">_xlfn.IFS(O139='Price Data'!$F$3,'Price Data'!$G$3,O139='Price Data'!$F$4,'Price Data'!$G$4,O139='Price Data'!$F$5,'Price Data'!$G$5,O139='Price Data'!$F$6,'Price Data'!$G$6,O139='Price Data'!$F$7,'Price Data'!$G$7,TRUE,"")</f>
        <v>8.710979020979023</v>
      </c>
      <c r="AB139" s="1" cm="1">
        <f t="array" ref="AB139">_xlfn.IFS(Q139='Price Data'!$F$3,'Price Data'!$G$3,Q139='Price Data'!$F$4,'Price Data'!$G$4,Q139='Price Data'!$F$5,'Price Data'!$G$5,Q139='Price Data'!$F$6,'Price Data'!$G$6,Q139='Price Data'!$F$7,'Price Data'!$G$7,TRUE,"")</f>
        <v>10.493246963562758</v>
      </c>
      <c r="AC139" s="1" cm="1">
        <f t="array" ref="AC139">_xlfn.IFS(S139='Price Data'!$F$3,'Price Data'!$G$3,S139='Price Data'!$F$4,'Price Data'!$G$4,S139='Price Data'!$F$5,'Price Data'!$G$5,S139='Price Data'!$F$6,'Price Data'!$G$6,S139='Price Data'!$F$7,'Price Data'!$G$7,TRUE,"")</f>
        <v>8.710979020979023</v>
      </c>
      <c r="AD139" s="1" t="str" cm="1">
        <f t="array" ref="AD139">_xlfn.IFS(U139='Price Data'!$F$3,'Price Data'!$G$3,U139='Price Data'!$F$4,'Price Data'!$G$4,U139='Price Data'!$F$5,'Price Data'!$G$5,U139='Price Data'!$F$6,'Price Data'!$G$6,U139='Price Data'!$F$7,'Price Data'!$G$7,TRUE,"")</f>
        <v/>
      </c>
      <c r="AK139" s="18"/>
      <c r="AL139" s="1"/>
    </row>
    <row r="140" spans="1:38" x14ac:dyDescent="0.25">
      <c r="A140" s="88">
        <v>4</v>
      </c>
      <c r="B140" s="1">
        <v>24</v>
      </c>
      <c r="C140" s="1">
        <v>117.66000000000001</v>
      </c>
      <c r="D140" s="1">
        <v>1</v>
      </c>
      <c r="E140" s="1">
        <v>3</v>
      </c>
      <c r="F140" s="1">
        <v>1</v>
      </c>
      <c r="G140" s="1">
        <f t="shared" ref="G140:G203" si="30">F140+E140</f>
        <v>4</v>
      </c>
      <c r="H140" s="1" t="s">
        <v>108</v>
      </c>
      <c r="I140" s="1">
        <f t="shared" si="29"/>
        <v>0</v>
      </c>
      <c r="J140" s="1">
        <f t="shared" si="28"/>
        <v>0</v>
      </c>
      <c r="O140" s="1" t="s">
        <v>111</v>
      </c>
      <c r="P140" s="1">
        <v>1.28</v>
      </c>
      <c r="Q140" s="1" t="s">
        <v>112</v>
      </c>
      <c r="R140" s="1">
        <v>0</v>
      </c>
      <c r="S140" s="1" t="s">
        <v>112</v>
      </c>
      <c r="T140" s="1">
        <v>0</v>
      </c>
      <c r="U140" s="1" t="s">
        <v>112</v>
      </c>
      <c r="V140" s="1">
        <v>0</v>
      </c>
      <c r="W140" s="1">
        <v>0</v>
      </c>
      <c r="X140" s="1">
        <v>0</v>
      </c>
      <c r="Y140" s="1">
        <v>0</v>
      </c>
      <c r="Z140" s="89">
        <v>0</v>
      </c>
      <c r="AA140" s="1" cm="1">
        <f t="array" ref="AA140">_xlfn.IFS(O140='Price Data'!$F$3,'Price Data'!$G$3,O140='Price Data'!$F$4,'Price Data'!$G$4,O140='Price Data'!$F$5,'Price Data'!$G$5,O140='Price Data'!$F$6,'Price Data'!$G$6,O140='Price Data'!$F$7,'Price Data'!$G$7,TRUE,"")</f>
        <v>8.710979020979023</v>
      </c>
      <c r="AB140" s="1" t="str" cm="1">
        <f t="array" ref="AB140">_xlfn.IFS(Q140='Price Data'!$F$3,'Price Data'!$G$3,Q140='Price Data'!$F$4,'Price Data'!$G$4,Q140='Price Data'!$F$5,'Price Data'!$G$5,Q140='Price Data'!$F$6,'Price Data'!$G$6,Q140='Price Data'!$F$7,'Price Data'!$G$7,TRUE,"")</f>
        <v/>
      </c>
      <c r="AC140" s="1" t="str" cm="1">
        <f t="array" ref="AC140">_xlfn.IFS(S140='Price Data'!$F$3,'Price Data'!$G$3,S140='Price Data'!$F$4,'Price Data'!$G$4,S140='Price Data'!$F$5,'Price Data'!$G$5,S140='Price Data'!$F$6,'Price Data'!$G$6,S140='Price Data'!$F$7,'Price Data'!$G$7,TRUE,"")</f>
        <v/>
      </c>
      <c r="AD140" s="1" t="str" cm="1">
        <f t="array" ref="AD140">_xlfn.IFS(U140='Price Data'!$F$3,'Price Data'!$G$3,U140='Price Data'!$F$4,'Price Data'!$G$4,U140='Price Data'!$F$5,'Price Data'!$G$5,U140='Price Data'!$F$6,'Price Data'!$G$6,U140='Price Data'!$F$7,'Price Data'!$G$7,TRUE,"")</f>
        <v/>
      </c>
      <c r="AK140" s="18"/>
      <c r="AL140" s="1"/>
    </row>
    <row r="141" spans="1:38" x14ac:dyDescent="0.25">
      <c r="A141" s="88">
        <v>4</v>
      </c>
      <c r="B141" s="1">
        <v>25</v>
      </c>
      <c r="C141" s="1">
        <v>124.08000000000001</v>
      </c>
      <c r="D141" s="1">
        <v>2</v>
      </c>
      <c r="E141" s="1">
        <v>0</v>
      </c>
      <c r="F141" s="1">
        <v>0</v>
      </c>
      <c r="G141" s="1">
        <f t="shared" si="30"/>
        <v>0</v>
      </c>
      <c r="H141" s="1" t="s">
        <v>108</v>
      </c>
      <c r="I141" s="1">
        <f t="shared" si="29"/>
        <v>0</v>
      </c>
      <c r="J141" s="1">
        <f t="shared" ref="J141:J172" si="31">I141</f>
        <v>0</v>
      </c>
      <c r="O141" s="1" t="s">
        <v>110</v>
      </c>
      <c r="P141" s="1">
        <v>0.91</v>
      </c>
      <c r="Q141" s="1" t="s">
        <v>114</v>
      </c>
      <c r="R141" s="1">
        <v>0.99</v>
      </c>
      <c r="S141" s="1" t="s">
        <v>112</v>
      </c>
      <c r="T141" s="1">
        <v>0</v>
      </c>
      <c r="U141" s="1" t="s">
        <v>112</v>
      </c>
      <c r="V141" s="1">
        <v>0</v>
      </c>
      <c r="W141" s="1">
        <v>0</v>
      </c>
      <c r="X141" s="1">
        <v>0</v>
      </c>
      <c r="Y141" s="1">
        <v>0</v>
      </c>
      <c r="Z141" s="89">
        <v>0</v>
      </c>
      <c r="AA141" s="1" cm="1">
        <f t="array" ref="AA141">_xlfn.IFS(O141='Price Data'!$F$3,'Price Data'!$G$3,O141='Price Data'!$F$4,'Price Data'!$G$4,O141='Price Data'!$F$5,'Price Data'!$G$5,O141='Price Data'!$F$6,'Price Data'!$G$6,O141='Price Data'!$F$7,'Price Data'!$G$7,TRUE,"")</f>
        <v>2.6763636363636367</v>
      </c>
      <c r="AB141" s="1" cm="1">
        <f t="array" ref="AB141">_xlfn.IFS(Q141='Price Data'!$F$3,'Price Data'!$G$3,Q141='Price Data'!$F$4,'Price Data'!$G$4,Q141='Price Data'!$F$5,'Price Data'!$G$5,Q141='Price Data'!$F$6,'Price Data'!$G$6,Q141='Price Data'!$F$7,'Price Data'!$G$7,TRUE,"")</f>
        <v>6.0346153846153863</v>
      </c>
      <c r="AC141" s="1" t="str" cm="1">
        <f t="array" ref="AC141">_xlfn.IFS(S141='Price Data'!$F$3,'Price Data'!$G$3,S141='Price Data'!$F$4,'Price Data'!$G$4,S141='Price Data'!$F$5,'Price Data'!$G$5,S141='Price Data'!$F$6,'Price Data'!$G$6,S141='Price Data'!$F$7,'Price Data'!$G$7,TRUE,"")</f>
        <v/>
      </c>
      <c r="AD141" s="1" t="str" cm="1">
        <f t="array" ref="AD141">_xlfn.IFS(U141='Price Data'!$F$3,'Price Data'!$G$3,U141='Price Data'!$F$4,'Price Data'!$G$4,U141='Price Data'!$F$5,'Price Data'!$G$5,U141='Price Data'!$F$6,'Price Data'!$G$6,U141='Price Data'!$F$7,'Price Data'!$G$7,TRUE,"")</f>
        <v/>
      </c>
      <c r="AK141" s="18"/>
      <c r="AL141" s="1"/>
    </row>
    <row r="142" spans="1:38" x14ac:dyDescent="0.25">
      <c r="A142" s="88">
        <v>4</v>
      </c>
      <c r="B142" s="1">
        <v>26</v>
      </c>
      <c r="C142" s="1">
        <v>126.00000000000001</v>
      </c>
      <c r="D142" s="1">
        <v>3</v>
      </c>
      <c r="E142" s="1">
        <v>0</v>
      </c>
      <c r="F142" s="1">
        <v>0</v>
      </c>
      <c r="G142" s="1">
        <f t="shared" si="30"/>
        <v>0</v>
      </c>
      <c r="H142" s="1" t="s">
        <v>108</v>
      </c>
      <c r="I142" s="1">
        <f t="shared" si="29"/>
        <v>0</v>
      </c>
      <c r="J142" s="1">
        <f t="shared" si="31"/>
        <v>0</v>
      </c>
      <c r="O142" s="1" t="s">
        <v>113</v>
      </c>
      <c r="P142" s="1">
        <v>0.92</v>
      </c>
      <c r="Q142" s="1" t="s">
        <v>109</v>
      </c>
      <c r="R142" s="1">
        <v>0.56000000000000005</v>
      </c>
      <c r="S142" s="1" t="s">
        <v>109</v>
      </c>
      <c r="T142" s="1">
        <v>0.95</v>
      </c>
      <c r="U142" s="1" t="s">
        <v>112</v>
      </c>
      <c r="V142" s="1">
        <v>0</v>
      </c>
      <c r="W142" s="1">
        <v>1.0900000000000001</v>
      </c>
      <c r="X142" s="1">
        <v>1</v>
      </c>
      <c r="Y142" s="1">
        <v>0.98</v>
      </c>
      <c r="Z142" s="89">
        <v>0</v>
      </c>
      <c r="AA142" s="1" cm="1">
        <f t="array" ref="AA142">_xlfn.IFS(O142='Price Data'!$F$3,'Price Data'!$G$3,O142='Price Data'!$F$4,'Price Data'!$G$4,O142='Price Data'!$F$5,'Price Data'!$G$5,O142='Price Data'!$F$6,'Price Data'!$G$6,O142='Price Data'!$F$7,'Price Data'!$G$7,TRUE,"")</f>
        <v>10.493246963562758</v>
      </c>
      <c r="AB142" s="1" cm="1">
        <f t="array" ref="AB142">_xlfn.IFS(Q142='Price Data'!$F$3,'Price Data'!$G$3,Q142='Price Data'!$F$4,'Price Data'!$G$4,Q142='Price Data'!$F$5,'Price Data'!$G$5,Q142='Price Data'!$F$6,'Price Data'!$G$6,Q142='Price Data'!$F$7,'Price Data'!$G$7,TRUE,"")</f>
        <v>4.4586315789473705</v>
      </c>
      <c r="AC142" s="1" cm="1">
        <f t="array" ref="AC142">_xlfn.IFS(S142='Price Data'!$F$3,'Price Data'!$G$3,S142='Price Data'!$F$4,'Price Data'!$G$4,S142='Price Data'!$F$5,'Price Data'!$G$5,S142='Price Data'!$F$6,'Price Data'!$G$6,S142='Price Data'!$F$7,'Price Data'!$G$7,TRUE,"")</f>
        <v>4.4586315789473705</v>
      </c>
      <c r="AD142" s="1" t="str" cm="1">
        <f t="array" ref="AD142">_xlfn.IFS(U142='Price Data'!$F$3,'Price Data'!$G$3,U142='Price Data'!$F$4,'Price Data'!$G$4,U142='Price Data'!$F$5,'Price Data'!$G$5,U142='Price Data'!$F$6,'Price Data'!$G$6,U142='Price Data'!$F$7,'Price Data'!$G$7,TRUE,"")</f>
        <v/>
      </c>
      <c r="AK142" s="18"/>
      <c r="AL142" s="1"/>
    </row>
    <row r="143" spans="1:38" x14ac:dyDescent="0.25">
      <c r="A143" s="88">
        <v>4</v>
      </c>
      <c r="B143" s="1">
        <v>27</v>
      </c>
      <c r="C143" s="1">
        <v>128.23000000000002</v>
      </c>
      <c r="D143" s="1">
        <v>4</v>
      </c>
      <c r="E143" s="1">
        <v>1</v>
      </c>
      <c r="F143" s="1">
        <v>1</v>
      </c>
      <c r="G143" s="1">
        <f t="shared" si="30"/>
        <v>2</v>
      </c>
      <c r="H143" s="1" t="s">
        <v>108</v>
      </c>
      <c r="I143" s="1">
        <f t="shared" si="29"/>
        <v>0</v>
      </c>
      <c r="J143" s="1">
        <f t="shared" si="31"/>
        <v>0</v>
      </c>
      <c r="O143" s="1" t="s">
        <v>111</v>
      </c>
      <c r="P143" s="1">
        <v>2.2400000000000002</v>
      </c>
      <c r="Q143" s="1" t="s">
        <v>109</v>
      </c>
      <c r="R143" s="1">
        <v>0.56999999999999995</v>
      </c>
      <c r="S143" s="1" t="s">
        <v>110</v>
      </c>
      <c r="T143" s="1">
        <v>0.91</v>
      </c>
      <c r="U143" s="1" t="s">
        <v>110</v>
      </c>
      <c r="V143" s="1">
        <v>0.95</v>
      </c>
      <c r="W143" s="1">
        <v>0</v>
      </c>
      <c r="X143" s="1">
        <v>0.8</v>
      </c>
      <c r="Y143" s="1">
        <v>0</v>
      </c>
      <c r="Z143" s="89">
        <v>0</v>
      </c>
      <c r="AA143" s="1" cm="1">
        <f t="array" ref="AA143">_xlfn.IFS(O143='Price Data'!$F$3,'Price Data'!$G$3,O143='Price Data'!$F$4,'Price Data'!$G$4,O143='Price Data'!$F$5,'Price Data'!$G$5,O143='Price Data'!$F$6,'Price Data'!$G$6,O143='Price Data'!$F$7,'Price Data'!$G$7,TRUE,"")</f>
        <v>8.710979020979023</v>
      </c>
      <c r="AB143" s="1" cm="1">
        <f t="array" ref="AB143">_xlfn.IFS(Q143='Price Data'!$F$3,'Price Data'!$G$3,Q143='Price Data'!$F$4,'Price Data'!$G$4,Q143='Price Data'!$F$5,'Price Data'!$G$5,Q143='Price Data'!$F$6,'Price Data'!$G$6,Q143='Price Data'!$F$7,'Price Data'!$G$7,TRUE,"")</f>
        <v>4.4586315789473705</v>
      </c>
      <c r="AC143" s="1" cm="1">
        <f t="array" ref="AC143">_xlfn.IFS(S143='Price Data'!$F$3,'Price Data'!$G$3,S143='Price Data'!$F$4,'Price Data'!$G$4,S143='Price Data'!$F$5,'Price Data'!$G$5,S143='Price Data'!$F$6,'Price Data'!$G$6,S143='Price Data'!$F$7,'Price Data'!$G$7,TRUE,"")</f>
        <v>2.6763636363636367</v>
      </c>
      <c r="AD143" s="1" cm="1">
        <f t="array" ref="AD143">_xlfn.IFS(U143='Price Data'!$F$3,'Price Data'!$G$3,U143='Price Data'!$F$4,'Price Data'!$G$4,U143='Price Data'!$F$5,'Price Data'!$G$5,U143='Price Data'!$F$6,'Price Data'!$G$6,U143='Price Data'!$F$7,'Price Data'!$G$7,TRUE,"")</f>
        <v>2.6763636363636367</v>
      </c>
      <c r="AK143" s="18"/>
      <c r="AL143" s="1"/>
    </row>
    <row r="144" spans="1:38" x14ac:dyDescent="0.25">
      <c r="A144" s="88">
        <v>4</v>
      </c>
      <c r="B144" s="1">
        <v>28</v>
      </c>
      <c r="C144" s="1">
        <v>134.67000000000002</v>
      </c>
      <c r="D144" s="1">
        <v>2</v>
      </c>
      <c r="E144" s="1">
        <v>0</v>
      </c>
      <c r="F144" s="1">
        <v>0</v>
      </c>
      <c r="G144" s="1">
        <f t="shared" si="30"/>
        <v>0</v>
      </c>
      <c r="H144" s="1" t="s">
        <v>108</v>
      </c>
      <c r="I144" s="1">
        <f t="shared" si="29"/>
        <v>0</v>
      </c>
      <c r="J144" s="1">
        <f t="shared" si="31"/>
        <v>0</v>
      </c>
      <c r="K144" s="1">
        <f>SUM(I117:I145)</f>
        <v>0</v>
      </c>
      <c r="L144" s="1">
        <f>_xlfn.STDEV.S(E117:E145)</f>
        <v>0.94556262085106713</v>
      </c>
      <c r="M144" s="1">
        <f>_xlfn.STDEV.S(F117:F145)</f>
        <v>0.52756527857006408</v>
      </c>
      <c r="O144" s="1" t="s">
        <v>109</v>
      </c>
      <c r="P144" s="1">
        <v>0.68</v>
      </c>
      <c r="Q144" s="1" t="s">
        <v>113</v>
      </c>
      <c r="R144" s="1">
        <v>2.2000000000000002</v>
      </c>
      <c r="S144" s="1" t="s">
        <v>112</v>
      </c>
      <c r="T144" s="1">
        <v>0</v>
      </c>
      <c r="U144" s="1" t="s">
        <v>112</v>
      </c>
      <c r="V144" s="1">
        <v>0</v>
      </c>
      <c r="W144" s="1">
        <v>1.21</v>
      </c>
      <c r="X144" s="1">
        <v>0.76</v>
      </c>
      <c r="Y144" s="1">
        <v>0</v>
      </c>
      <c r="Z144" s="89">
        <v>0</v>
      </c>
      <c r="AA144" s="1" cm="1">
        <f t="array" ref="AA144">_xlfn.IFS(O144='Price Data'!$F$3,'Price Data'!$G$3,O144='Price Data'!$F$4,'Price Data'!$G$4,O144='Price Data'!$F$5,'Price Data'!$G$5,O144='Price Data'!$F$6,'Price Data'!$G$6,O144='Price Data'!$F$7,'Price Data'!$G$7,TRUE,"")</f>
        <v>4.4586315789473705</v>
      </c>
      <c r="AB144" s="1" cm="1">
        <f t="array" ref="AB144">_xlfn.IFS(Q144='Price Data'!$F$3,'Price Data'!$G$3,Q144='Price Data'!$F$4,'Price Data'!$G$4,Q144='Price Data'!$F$5,'Price Data'!$G$5,Q144='Price Data'!$F$6,'Price Data'!$G$6,Q144='Price Data'!$F$7,'Price Data'!$G$7,TRUE,"")</f>
        <v>10.493246963562758</v>
      </c>
      <c r="AC144" s="1" t="str" cm="1">
        <f t="array" ref="AC144">_xlfn.IFS(S144='Price Data'!$F$3,'Price Data'!$G$3,S144='Price Data'!$F$4,'Price Data'!$G$4,S144='Price Data'!$F$5,'Price Data'!$G$5,S144='Price Data'!$F$6,'Price Data'!$G$6,S144='Price Data'!$F$7,'Price Data'!$G$7,TRUE,"")</f>
        <v/>
      </c>
      <c r="AD144" s="1" t="str" cm="1">
        <f t="array" ref="AD144">_xlfn.IFS(U144='Price Data'!$F$3,'Price Data'!$G$3,U144='Price Data'!$F$4,'Price Data'!$G$4,U144='Price Data'!$F$5,'Price Data'!$G$5,U144='Price Data'!$F$6,'Price Data'!$G$6,U144='Price Data'!$F$7,'Price Data'!$G$7,TRUE,"")</f>
        <v/>
      </c>
      <c r="AK144" s="18"/>
      <c r="AL144" s="1"/>
    </row>
    <row r="145" spans="1:38" s="125" customFormat="1" x14ac:dyDescent="0.25">
      <c r="A145" s="124">
        <v>4</v>
      </c>
      <c r="B145" s="125">
        <v>29</v>
      </c>
      <c r="C145" s="125">
        <v>144.49</v>
      </c>
      <c r="D145" s="125">
        <v>3</v>
      </c>
      <c r="E145" s="125">
        <v>0</v>
      </c>
      <c r="F145" s="125">
        <v>0</v>
      </c>
      <c r="G145" s="1">
        <f t="shared" si="30"/>
        <v>0</v>
      </c>
      <c r="H145" s="125" t="s">
        <v>108</v>
      </c>
      <c r="I145" s="125">
        <f t="shared" si="29"/>
        <v>0</v>
      </c>
      <c r="J145" s="125">
        <f t="shared" si="31"/>
        <v>0</v>
      </c>
      <c r="K145" s="125">
        <f>_xlfn.STDEV.S(J117:J145)</f>
        <v>0</v>
      </c>
      <c r="L145" s="125">
        <f>MAX(E117:E145)</f>
        <v>3</v>
      </c>
      <c r="M145" s="125">
        <f>MAX(F117:F145)</f>
        <v>2</v>
      </c>
      <c r="O145" s="125" t="s">
        <v>109</v>
      </c>
      <c r="P145" s="125">
        <v>0.85</v>
      </c>
      <c r="Q145" s="125" t="s">
        <v>109</v>
      </c>
      <c r="R145" s="125">
        <v>0.56000000000000005</v>
      </c>
      <c r="S145" s="125" t="s">
        <v>109</v>
      </c>
      <c r="T145" s="125">
        <v>0.71</v>
      </c>
      <c r="U145" s="125" t="s">
        <v>112</v>
      </c>
      <c r="V145" s="125">
        <v>0</v>
      </c>
      <c r="W145" s="125">
        <v>1.47</v>
      </c>
      <c r="X145" s="125">
        <v>1.04</v>
      </c>
      <c r="Y145" s="125">
        <v>1.1299999999999999</v>
      </c>
      <c r="Z145" s="126">
        <v>0</v>
      </c>
      <c r="AA145" s="1" cm="1">
        <f t="array" ref="AA145">_xlfn.IFS(O145='Price Data'!$F$3,'Price Data'!$G$3,O145='Price Data'!$F$4,'Price Data'!$G$4,O145='Price Data'!$F$5,'Price Data'!$G$5,O145='Price Data'!$F$6,'Price Data'!$G$6,O145='Price Data'!$F$7,'Price Data'!$G$7,TRUE,"")</f>
        <v>4.4586315789473705</v>
      </c>
      <c r="AB145" s="1" cm="1">
        <f t="array" ref="AB145">_xlfn.IFS(Q145='Price Data'!$F$3,'Price Data'!$G$3,Q145='Price Data'!$F$4,'Price Data'!$G$4,Q145='Price Data'!$F$5,'Price Data'!$G$5,Q145='Price Data'!$F$6,'Price Data'!$G$6,Q145='Price Data'!$F$7,'Price Data'!$G$7,TRUE,"")</f>
        <v>4.4586315789473705</v>
      </c>
      <c r="AC145" s="1" cm="1">
        <f t="array" ref="AC145">_xlfn.IFS(S145='Price Data'!$F$3,'Price Data'!$G$3,S145='Price Data'!$F$4,'Price Data'!$G$4,S145='Price Data'!$F$5,'Price Data'!$G$5,S145='Price Data'!$F$6,'Price Data'!$G$6,S145='Price Data'!$F$7,'Price Data'!$G$7,TRUE,"")</f>
        <v>4.4586315789473705</v>
      </c>
      <c r="AD145" s="1" t="str" cm="1">
        <f t="array" ref="AD145">_xlfn.IFS(U145='Price Data'!$F$3,'Price Data'!$G$3,U145='Price Data'!$F$4,'Price Data'!$G$4,U145='Price Data'!$F$5,'Price Data'!$G$5,U145='Price Data'!$F$6,'Price Data'!$G$6,U145='Price Data'!$F$7,'Price Data'!$G$7,TRUE,"")</f>
        <v/>
      </c>
      <c r="AK145" s="129"/>
    </row>
    <row r="146" spans="1:38" x14ac:dyDescent="0.25">
      <c r="A146" s="88">
        <v>5</v>
      </c>
      <c r="B146" s="1">
        <v>1</v>
      </c>
      <c r="C146" s="1">
        <v>0</v>
      </c>
      <c r="D146" s="1">
        <v>2</v>
      </c>
      <c r="E146" s="1">
        <v>0</v>
      </c>
      <c r="F146" s="1">
        <v>0</v>
      </c>
      <c r="G146" s="1">
        <f t="shared" si="30"/>
        <v>0</v>
      </c>
      <c r="H146" s="1" t="s">
        <v>108</v>
      </c>
      <c r="I146" s="1">
        <f t="shared" si="29"/>
        <v>0</v>
      </c>
      <c r="J146" s="1">
        <f t="shared" si="31"/>
        <v>0</v>
      </c>
      <c r="O146" s="1" t="s">
        <v>113</v>
      </c>
      <c r="P146" s="1">
        <v>1.99</v>
      </c>
      <c r="Q146" s="1" t="s">
        <v>114</v>
      </c>
      <c r="R146" s="1">
        <v>1.21</v>
      </c>
      <c r="S146" s="1" t="s">
        <v>112</v>
      </c>
      <c r="T146" s="1">
        <v>0</v>
      </c>
      <c r="U146" s="1" t="s">
        <v>112</v>
      </c>
      <c r="V146" s="1">
        <v>0</v>
      </c>
      <c r="W146" s="1">
        <v>0.79</v>
      </c>
      <c r="X146" s="1">
        <v>0</v>
      </c>
      <c r="Y146" s="1">
        <v>0</v>
      </c>
      <c r="Z146" s="89">
        <v>0</v>
      </c>
      <c r="AA146" s="1" cm="1">
        <f t="array" ref="AA146">_xlfn.IFS(O146='Price Data'!$F$3,'Price Data'!$G$3,O146='Price Data'!$F$4,'Price Data'!$G$4,O146='Price Data'!$F$5,'Price Data'!$G$5,O146='Price Data'!$F$6,'Price Data'!$G$6,O146='Price Data'!$F$7,'Price Data'!$G$7,TRUE,"")</f>
        <v>10.493246963562758</v>
      </c>
      <c r="AB146" s="1" cm="1">
        <f t="array" ref="AB146">_xlfn.IFS(Q146='Price Data'!$F$3,'Price Data'!$G$3,Q146='Price Data'!$F$4,'Price Data'!$G$4,Q146='Price Data'!$F$5,'Price Data'!$G$5,Q146='Price Data'!$F$6,'Price Data'!$G$6,Q146='Price Data'!$F$7,'Price Data'!$G$7,TRUE,"")</f>
        <v>6.0346153846153863</v>
      </c>
      <c r="AC146" s="1" t="str" cm="1">
        <f t="array" ref="AC146">_xlfn.IFS(S146='Price Data'!$F$3,'Price Data'!$G$3,S146='Price Data'!$F$4,'Price Data'!$G$4,S146='Price Data'!$F$5,'Price Data'!$G$5,S146='Price Data'!$F$6,'Price Data'!$G$6,S146='Price Data'!$F$7,'Price Data'!$G$7,TRUE,"")</f>
        <v/>
      </c>
      <c r="AD146" s="1" t="str" cm="1">
        <f t="array" ref="AD146">_xlfn.IFS(U146='Price Data'!$F$3,'Price Data'!$G$3,U146='Price Data'!$F$4,'Price Data'!$G$4,U146='Price Data'!$F$5,'Price Data'!$G$5,U146='Price Data'!$F$6,'Price Data'!$G$6,U146='Price Data'!$F$7,'Price Data'!$G$7,TRUE,"")</f>
        <v/>
      </c>
      <c r="AK146" s="18"/>
      <c r="AL146" s="1"/>
    </row>
    <row r="147" spans="1:38" x14ac:dyDescent="0.25">
      <c r="A147" s="88">
        <v>5</v>
      </c>
      <c r="B147" s="1">
        <v>2</v>
      </c>
      <c r="C147" s="1">
        <v>2.4500000000000002</v>
      </c>
      <c r="D147" s="1">
        <v>4</v>
      </c>
      <c r="E147" s="1">
        <v>1</v>
      </c>
      <c r="F147" s="1">
        <v>1</v>
      </c>
      <c r="G147" s="1">
        <f t="shared" si="30"/>
        <v>2</v>
      </c>
      <c r="H147" s="1" t="s">
        <v>108</v>
      </c>
      <c r="I147" s="1">
        <f t="shared" si="29"/>
        <v>0</v>
      </c>
      <c r="J147" s="1">
        <f t="shared" si="31"/>
        <v>0</v>
      </c>
      <c r="O147" s="1" t="s">
        <v>110</v>
      </c>
      <c r="P147" s="1">
        <v>0.75</v>
      </c>
      <c r="Q147" s="1" t="s">
        <v>114</v>
      </c>
      <c r="R147" s="1">
        <v>1.72</v>
      </c>
      <c r="S147" s="1" t="s">
        <v>109</v>
      </c>
      <c r="T147" s="1">
        <v>0.93</v>
      </c>
      <c r="U147" s="1" t="s">
        <v>109</v>
      </c>
      <c r="V147" s="1">
        <v>0.53</v>
      </c>
      <c r="W147" s="1">
        <v>0</v>
      </c>
      <c r="X147" s="1">
        <v>0</v>
      </c>
      <c r="Y147" s="1">
        <v>0.76</v>
      </c>
      <c r="Z147" s="89">
        <v>0.85</v>
      </c>
      <c r="AA147" s="1" cm="1">
        <f t="array" ref="AA147">_xlfn.IFS(O147='Price Data'!$F$3,'Price Data'!$G$3,O147='Price Data'!$F$4,'Price Data'!$G$4,O147='Price Data'!$F$5,'Price Data'!$G$5,O147='Price Data'!$F$6,'Price Data'!$G$6,O147='Price Data'!$F$7,'Price Data'!$G$7,TRUE,"")</f>
        <v>2.6763636363636367</v>
      </c>
      <c r="AB147" s="1" cm="1">
        <f t="array" ref="AB147">_xlfn.IFS(Q147='Price Data'!$F$3,'Price Data'!$G$3,Q147='Price Data'!$F$4,'Price Data'!$G$4,Q147='Price Data'!$F$5,'Price Data'!$G$5,Q147='Price Data'!$F$6,'Price Data'!$G$6,Q147='Price Data'!$F$7,'Price Data'!$G$7,TRUE,"")</f>
        <v>6.0346153846153863</v>
      </c>
      <c r="AC147" s="1" cm="1">
        <f t="array" ref="AC147">_xlfn.IFS(S147='Price Data'!$F$3,'Price Data'!$G$3,S147='Price Data'!$F$4,'Price Data'!$G$4,S147='Price Data'!$F$5,'Price Data'!$G$5,S147='Price Data'!$F$6,'Price Data'!$G$6,S147='Price Data'!$F$7,'Price Data'!$G$7,TRUE,"")</f>
        <v>4.4586315789473705</v>
      </c>
      <c r="AD147" s="1" cm="1">
        <f t="array" ref="AD147">_xlfn.IFS(U147='Price Data'!$F$3,'Price Data'!$G$3,U147='Price Data'!$F$4,'Price Data'!$G$4,U147='Price Data'!$F$5,'Price Data'!$G$5,U147='Price Data'!$F$6,'Price Data'!$G$6,U147='Price Data'!$F$7,'Price Data'!$G$7,TRUE,"")</f>
        <v>4.4586315789473705</v>
      </c>
      <c r="AK147" s="18"/>
      <c r="AL147" s="1"/>
    </row>
    <row r="148" spans="1:38" x14ac:dyDescent="0.25">
      <c r="A148" s="88">
        <v>5</v>
      </c>
      <c r="B148" s="1">
        <v>3</v>
      </c>
      <c r="C148" s="1">
        <v>6.11</v>
      </c>
      <c r="D148" s="1">
        <v>2</v>
      </c>
      <c r="E148" s="1">
        <v>2</v>
      </c>
      <c r="F148" s="1">
        <v>0</v>
      </c>
      <c r="G148" s="1">
        <f t="shared" si="30"/>
        <v>2</v>
      </c>
      <c r="H148" s="1" t="s">
        <v>108</v>
      </c>
      <c r="I148" s="1">
        <f t="shared" si="29"/>
        <v>0</v>
      </c>
      <c r="J148" s="1">
        <f t="shared" si="31"/>
        <v>0</v>
      </c>
      <c r="O148" s="1" t="s">
        <v>110</v>
      </c>
      <c r="P148" s="1">
        <v>0.51</v>
      </c>
      <c r="Q148" s="1" t="s">
        <v>113</v>
      </c>
      <c r="R148" s="1">
        <v>1.49</v>
      </c>
      <c r="S148" s="1" t="s">
        <v>112</v>
      </c>
      <c r="T148" s="1">
        <v>0</v>
      </c>
      <c r="U148" s="1" t="s">
        <v>112</v>
      </c>
      <c r="V148" s="1">
        <v>0</v>
      </c>
      <c r="W148" s="1">
        <v>0</v>
      </c>
      <c r="X148" s="1">
        <v>0.76</v>
      </c>
      <c r="Y148" s="1">
        <v>0</v>
      </c>
      <c r="Z148" s="89">
        <v>0</v>
      </c>
      <c r="AA148" s="1" cm="1">
        <f t="array" ref="AA148">_xlfn.IFS(O148='Price Data'!$F$3,'Price Data'!$G$3,O148='Price Data'!$F$4,'Price Data'!$G$4,O148='Price Data'!$F$5,'Price Data'!$G$5,O148='Price Data'!$F$6,'Price Data'!$G$6,O148='Price Data'!$F$7,'Price Data'!$G$7,TRUE,"")</f>
        <v>2.6763636363636367</v>
      </c>
      <c r="AB148" s="1" cm="1">
        <f t="array" ref="AB148">_xlfn.IFS(Q148='Price Data'!$F$3,'Price Data'!$G$3,Q148='Price Data'!$F$4,'Price Data'!$G$4,Q148='Price Data'!$F$5,'Price Data'!$G$5,Q148='Price Data'!$F$6,'Price Data'!$G$6,Q148='Price Data'!$F$7,'Price Data'!$G$7,TRUE,"")</f>
        <v>10.493246963562758</v>
      </c>
      <c r="AC148" s="1" t="str" cm="1">
        <f t="array" ref="AC148">_xlfn.IFS(S148='Price Data'!$F$3,'Price Data'!$G$3,S148='Price Data'!$F$4,'Price Data'!$G$4,S148='Price Data'!$F$5,'Price Data'!$G$5,S148='Price Data'!$F$6,'Price Data'!$G$6,S148='Price Data'!$F$7,'Price Data'!$G$7,TRUE,"")</f>
        <v/>
      </c>
      <c r="AD148" s="1" t="str" cm="1">
        <f t="array" ref="AD148">_xlfn.IFS(U148='Price Data'!$F$3,'Price Data'!$G$3,U148='Price Data'!$F$4,'Price Data'!$G$4,U148='Price Data'!$F$5,'Price Data'!$G$5,U148='Price Data'!$F$6,'Price Data'!$G$6,U148='Price Data'!$F$7,'Price Data'!$G$7,TRUE,"")</f>
        <v/>
      </c>
      <c r="AK148" s="18"/>
      <c r="AL148" s="1"/>
    </row>
    <row r="149" spans="1:38" x14ac:dyDescent="0.25">
      <c r="A149" s="88">
        <v>5</v>
      </c>
      <c r="B149" s="1">
        <v>4</v>
      </c>
      <c r="C149" s="1">
        <v>8.32</v>
      </c>
      <c r="D149" s="1">
        <v>2</v>
      </c>
      <c r="E149" s="1">
        <v>1</v>
      </c>
      <c r="F149" s="1">
        <v>0</v>
      </c>
      <c r="G149" s="1">
        <f t="shared" si="30"/>
        <v>1</v>
      </c>
      <c r="H149" s="1" t="s">
        <v>108</v>
      </c>
      <c r="I149" s="1">
        <f t="shared" si="29"/>
        <v>0</v>
      </c>
      <c r="J149" s="1">
        <f t="shared" si="31"/>
        <v>0</v>
      </c>
      <c r="O149" s="1" t="s">
        <v>109</v>
      </c>
      <c r="P149" s="1">
        <v>0.56999999999999995</v>
      </c>
      <c r="Q149" s="1" t="s">
        <v>113</v>
      </c>
      <c r="R149" s="1">
        <v>1.65</v>
      </c>
      <c r="S149" s="1" t="s">
        <v>112</v>
      </c>
      <c r="T149" s="1">
        <v>0</v>
      </c>
      <c r="U149" s="1" t="s">
        <v>112</v>
      </c>
      <c r="V149" s="1">
        <v>0</v>
      </c>
      <c r="W149" s="1">
        <v>1.0900000000000001</v>
      </c>
      <c r="X149" s="1">
        <v>1.1000000000000001</v>
      </c>
      <c r="Y149" s="1">
        <v>0</v>
      </c>
      <c r="Z149" s="89">
        <v>0</v>
      </c>
      <c r="AA149" s="1" cm="1">
        <f t="array" ref="AA149">_xlfn.IFS(O149='Price Data'!$F$3,'Price Data'!$G$3,O149='Price Data'!$F$4,'Price Data'!$G$4,O149='Price Data'!$F$5,'Price Data'!$G$5,O149='Price Data'!$F$6,'Price Data'!$G$6,O149='Price Data'!$F$7,'Price Data'!$G$7,TRUE,"")</f>
        <v>4.4586315789473705</v>
      </c>
      <c r="AB149" s="1" cm="1">
        <f t="array" ref="AB149">_xlfn.IFS(Q149='Price Data'!$F$3,'Price Data'!$G$3,Q149='Price Data'!$F$4,'Price Data'!$G$4,Q149='Price Data'!$F$5,'Price Data'!$G$5,Q149='Price Data'!$F$6,'Price Data'!$G$6,Q149='Price Data'!$F$7,'Price Data'!$G$7,TRUE,"")</f>
        <v>10.493246963562758</v>
      </c>
      <c r="AC149" s="1" t="str" cm="1">
        <f t="array" ref="AC149">_xlfn.IFS(S149='Price Data'!$F$3,'Price Data'!$G$3,S149='Price Data'!$F$4,'Price Data'!$G$4,S149='Price Data'!$F$5,'Price Data'!$G$5,S149='Price Data'!$F$6,'Price Data'!$G$6,S149='Price Data'!$F$7,'Price Data'!$G$7,TRUE,"")</f>
        <v/>
      </c>
      <c r="AD149" s="1" t="str" cm="1">
        <f t="array" ref="AD149">_xlfn.IFS(U149='Price Data'!$F$3,'Price Data'!$G$3,U149='Price Data'!$F$4,'Price Data'!$G$4,U149='Price Data'!$F$5,'Price Data'!$G$5,U149='Price Data'!$F$6,'Price Data'!$G$6,U149='Price Data'!$F$7,'Price Data'!$G$7,TRUE,"")</f>
        <v/>
      </c>
      <c r="AK149" s="18"/>
      <c r="AL149" s="1"/>
    </row>
    <row r="150" spans="1:38" x14ac:dyDescent="0.25">
      <c r="A150" s="88">
        <v>5</v>
      </c>
      <c r="B150" s="1">
        <v>5</v>
      </c>
      <c r="C150" s="1">
        <v>10.41</v>
      </c>
      <c r="D150" s="1">
        <v>1</v>
      </c>
      <c r="E150" s="1">
        <v>1</v>
      </c>
      <c r="F150" s="1">
        <v>1</v>
      </c>
      <c r="G150" s="1">
        <f t="shared" si="30"/>
        <v>2</v>
      </c>
      <c r="H150" s="1" t="s">
        <v>108</v>
      </c>
      <c r="I150" s="1">
        <f t="shared" si="29"/>
        <v>0</v>
      </c>
      <c r="J150" s="1">
        <f t="shared" si="31"/>
        <v>0</v>
      </c>
      <c r="O150" s="1" t="s">
        <v>114</v>
      </c>
      <c r="P150" s="1">
        <v>0.85</v>
      </c>
      <c r="Q150" s="1" t="s">
        <v>112</v>
      </c>
      <c r="R150" s="1">
        <v>0</v>
      </c>
      <c r="S150" s="1" t="s">
        <v>112</v>
      </c>
      <c r="T150" s="1">
        <v>0</v>
      </c>
      <c r="U150" s="1" t="s">
        <v>112</v>
      </c>
      <c r="V150" s="1">
        <v>0</v>
      </c>
      <c r="W150" s="1">
        <v>0</v>
      </c>
      <c r="X150" s="1">
        <v>0</v>
      </c>
      <c r="Y150" s="1">
        <v>0</v>
      </c>
      <c r="Z150" s="89">
        <v>0</v>
      </c>
      <c r="AA150" s="1" cm="1">
        <f t="array" ref="AA150">_xlfn.IFS(O150='Price Data'!$F$3,'Price Data'!$G$3,O150='Price Data'!$F$4,'Price Data'!$G$4,O150='Price Data'!$F$5,'Price Data'!$G$5,O150='Price Data'!$F$6,'Price Data'!$G$6,O150='Price Data'!$F$7,'Price Data'!$G$7,TRUE,"")</f>
        <v>6.0346153846153863</v>
      </c>
      <c r="AB150" s="1" t="str" cm="1">
        <f t="array" ref="AB150">_xlfn.IFS(Q150='Price Data'!$F$3,'Price Data'!$G$3,Q150='Price Data'!$F$4,'Price Data'!$G$4,Q150='Price Data'!$F$5,'Price Data'!$G$5,Q150='Price Data'!$F$6,'Price Data'!$G$6,Q150='Price Data'!$F$7,'Price Data'!$G$7,TRUE,"")</f>
        <v/>
      </c>
      <c r="AC150" s="1" t="str" cm="1">
        <f t="array" ref="AC150">_xlfn.IFS(S150='Price Data'!$F$3,'Price Data'!$G$3,S150='Price Data'!$F$4,'Price Data'!$G$4,S150='Price Data'!$F$5,'Price Data'!$G$5,S150='Price Data'!$F$6,'Price Data'!$G$6,S150='Price Data'!$F$7,'Price Data'!$G$7,TRUE,"")</f>
        <v/>
      </c>
      <c r="AD150" s="1" t="str" cm="1">
        <f t="array" ref="AD150">_xlfn.IFS(U150='Price Data'!$F$3,'Price Data'!$G$3,U150='Price Data'!$F$4,'Price Data'!$G$4,U150='Price Data'!$F$5,'Price Data'!$G$5,U150='Price Data'!$F$6,'Price Data'!$G$6,U150='Price Data'!$F$7,'Price Data'!$G$7,TRUE,"")</f>
        <v/>
      </c>
      <c r="AK150" s="18"/>
      <c r="AL150" s="1"/>
    </row>
    <row r="151" spans="1:38" x14ac:dyDescent="0.25">
      <c r="A151" s="88">
        <v>5</v>
      </c>
      <c r="B151" s="1">
        <v>6</v>
      </c>
      <c r="C151" s="1">
        <v>14.15</v>
      </c>
      <c r="D151" s="1">
        <v>2</v>
      </c>
      <c r="E151" s="1">
        <v>0</v>
      </c>
      <c r="F151" s="1">
        <v>0</v>
      </c>
      <c r="G151" s="1">
        <f t="shared" si="30"/>
        <v>0</v>
      </c>
      <c r="H151" s="1" t="s">
        <v>108</v>
      </c>
      <c r="I151" s="1">
        <f t="shared" si="29"/>
        <v>0</v>
      </c>
      <c r="J151" s="1">
        <f t="shared" si="31"/>
        <v>0</v>
      </c>
      <c r="O151" s="1" t="s">
        <v>114</v>
      </c>
      <c r="P151" s="1">
        <v>1.43</v>
      </c>
      <c r="Q151" s="1" t="s">
        <v>110</v>
      </c>
      <c r="R151" s="1">
        <v>0.62</v>
      </c>
      <c r="S151" s="1" t="s">
        <v>112</v>
      </c>
      <c r="T151" s="1">
        <v>0</v>
      </c>
      <c r="U151" s="1" t="s">
        <v>112</v>
      </c>
      <c r="V151" s="1">
        <v>0</v>
      </c>
      <c r="W151" s="1">
        <v>0</v>
      </c>
      <c r="X151" s="1">
        <v>0</v>
      </c>
      <c r="Y151" s="1">
        <v>0</v>
      </c>
      <c r="Z151" s="89">
        <v>0</v>
      </c>
      <c r="AA151" s="1" cm="1">
        <f t="array" ref="AA151">_xlfn.IFS(O151='Price Data'!$F$3,'Price Data'!$G$3,O151='Price Data'!$F$4,'Price Data'!$G$4,O151='Price Data'!$F$5,'Price Data'!$G$5,O151='Price Data'!$F$6,'Price Data'!$G$6,O151='Price Data'!$F$7,'Price Data'!$G$7,TRUE,"")</f>
        <v>6.0346153846153863</v>
      </c>
      <c r="AB151" s="1" cm="1">
        <f t="array" ref="AB151">_xlfn.IFS(Q151='Price Data'!$F$3,'Price Data'!$G$3,Q151='Price Data'!$F$4,'Price Data'!$G$4,Q151='Price Data'!$F$5,'Price Data'!$G$5,Q151='Price Data'!$F$6,'Price Data'!$G$6,Q151='Price Data'!$F$7,'Price Data'!$G$7,TRUE,"")</f>
        <v>2.6763636363636367</v>
      </c>
      <c r="AC151" s="1" t="str" cm="1">
        <f t="array" ref="AC151">_xlfn.IFS(S151='Price Data'!$F$3,'Price Data'!$G$3,S151='Price Data'!$F$4,'Price Data'!$G$4,S151='Price Data'!$F$5,'Price Data'!$G$5,S151='Price Data'!$F$6,'Price Data'!$G$6,S151='Price Data'!$F$7,'Price Data'!$G$7,TRUE,"")</f>
        <v/>
      </c>
      <c r="AD151" s="1" t="str" cm="1">
        <f t="array" ref="AD151">_xlfn.IFS(U151='Price Data'!$F$3,'Price Data'!$G$3,U151='Price Data'!$F$4,'Price Data'!$G$4,U151='Price Data'!$F$5,'Price Data'!$G$5,U151='Price Data'!$F$6,'Price Data'!$G$6,U151='Price Data'!$F$7,'Price Data'!$G$7,TRUE,"")</f>
        <v/>
      </c>
      <c r="AK151" s="18"/>
      <c r="AL151" s="1"/>
    </row>
    <row r="152" spans="1:38" x14ac:dyDescent="0.25">
      <c r="A152" s="88">
        <v>5</v>
      </c>
      <c r="B152" s="1">
        <v>7</v>
      </c>
      <c r="C152" s="1">
        <v>16.14</v>
      </c>
      <c r="D152" s="1">
        <v>2</v>
      </c>
      <c r="E152" s="1">
        <v>1</v>
      </c>
      <c r="F152" s="1">
        <v>0</v>
      </c>
      <c r="G152" s="1">
        <f t="shared" si="30"/>
        <v>1</v>
      </c>
      <c r="H152" s="1" t="s">
        <v>108</v>
      </c>
      <c r="I152" s="1">
        <f t="shared" si="29"/>
        <v>0</v>
      </c>
      <c r="J152" s="1">
        <f t="shared" si="31"/>
        <v>0</v>
      </c>
      <c r="O152" s="1" t="s">
        <v>113</v>
      </c>
      <c r="P152" s="1">
        <v>1.78</v>
      </c>
      <c r="Q152" s="1" t="s">
        <v>113</v>
      </c>
      <c r="R152" s="1">
        <v>2.2599999999999998</v>
      </c>
      <c r="S152" s="1" t="s">
        <v>112</v>
      </c>
      <c r="T152" s="1">
        <v>0</v>
      </c>
      <c r="U152" s="1" t="s">
        <v>112</v>
      </c>
      <c r="V152" s="1">
        <v>0</v>
      </c>
      <c r="W152" s="1">
        <v>0.77</v>
      </c>
      <c r="X152" s="1">
        <v>1.44</v>
      </c>
      <c r="Y152" s="1">
        <v>0</v>
      </c>
      <c r="Z152" s="89">
        <v>0</v>
      </c>
      <c r="AA152" s="1" cm="1">
        <f t="array" ref="AA152">_xlfn.IFS(O152='Price Data'!$F$3,'Price Data'!$G$3,O152='Price Data'!$F$4,'Price Data'!$G$4,O152='Price Data'!$F$5,'Price Data'!$G$5,O152='Price Data'!$F$6,'Price Data'!$G$6,O152='Price Data'!$F$7,'Price Data'!$G$7,TRUE,"")</f>
        <v>10.493246963562758</v>
      </c>
      <c r="AB152" s="1" cm="1">
        <f t="array" ref="AB152">_xlfn.IFS(Q152='Price Data'!$F$3,'Price Data'!$G$3,Q152='Price Data'!$F$4,'Price Data'!$G$4,Q152='Price Data'!$F$5,'Price Data'!$G$5,Q152='Price Data'!$F$6,'Price Data'!$G$6,Q152='Price Data'!$F$7,'Price Data'!$G$7,TRUE,"")</f>
        <v>10.493246963562758</v>
      </c>
      <c r="AC152" s="1" t="str" cm="1">
        <f t="array" ref="AC152">_xlfn.IFS(S152='Price Data'!$F$3,'Price Data'!$G$3,S152='Price Data'!$F$4,'Price Data'!$G$4,S152='Price Data'!$F$5,'Price Data'!$G$5,S152='Price Data'!$F$6,'Price Data'!$G$6,S152='Price Data'!$F$7,'Price Data'!$G$7,TRUE,"")</f>
        <v/>
      </c>
      <c r="AD152" s="1" t="str" cm="1">
        <f t="array" ref="AD152">_xlfn.IFS(U152='Price Data'!$F$3,'Price Data'!$G$3,U152='Price Data'!$F$4,'Price Data'!$G$4,U152='Price Data'!$F$5,'Price Data'!$G$5,U152='Price Data'!$F$6,'Price Data'!$G$6,U152='Price Data'!$F$7,'Price Data'!$G$7,TRUE,"")</f>
        <v/>
      </c>
      <c r="AK152" s="18"/>
      <c r="AL152" s="1"/>
    </row>
    <row r="153" spans="1:38" x14ac:dyDescent="0.25">
      <c r="A153" s="88">
        <v>5</v>
      </c>
      <c r="B153" s="1">
        <v>8</v>
      </c>
      <c r="C153" s="1">
        <v>19.39</v>
      </c>
      <c r="D153" s="1">
        <v>2</v>
      </c>
      <c r="E153" s="1">
        <v>1</v>
      </c>
      <c r="F153" s="1">
        <v>0</v>
      </c>
      <c r="G153" s="1">
        <f t="shared" si="30"/>
        <v>1</v>
      </c>
      <c r="H153" s="1" t="s">
        <v>108</v>
      </c>
      <c r="I153" s="1">
        <f t="shared" si="29"/>
        <v>0</v>
      </c>
      <c r="J153" s="1">
        <f t="shared" si="31"/>
        <v>0</v>
      </c>
      <c r="O153" s="1" t="s">
        <v>111</v>
      </c>
      <c r="P153" s="1">
        <v>2.4700000000000002</v>
      </c>
      <c r="Q153" s="1" t="s">
        <v>110</v>
      </c>
      <c r="R153" s="1">
        <v>0.78</v>
      </c>
      <c r="S153" s="1" t="s">
        <v>112</v>
      </c>
      <c r="T153" s="1">
        <v>0</v>
      </c>
      <c r="U153" s="1" t="s">
        <v>112</v>
      </c>
      <c r="V153" s="1">
        <v>0</v>
      </c>
      <c r="W153" s="1">
        <v>0</v>
      </c>
      <c r="X153" s="1">
        <v>0</v>
      </c>
      <c r="Y153" s="1">
        <v>0</v>
      </c>
      <c r="Z153" s="89">
        <v>0</v>
      </c>
      <c r="AA153" s="1" cm="1">
        <f t="array" ref="AA153">_xlfn.IFS(O153='Price Data'!$F$3,'Price Data'!$G$3,O153='Price Data'!$F$4,'Price Data'!$G$4,O153='Price Data'!$F$5,'Price Data'!$G$5,O153='Price Data'!$F$6,'Price Data'!$G$6,O153='Price Data'!$F$7,'Price Data'!$G$7,TRUE,"")</f>
        <v>8.710979020979023</v>
      </c>
      <c r="AB153" s="1" cm="1">
        <f t="array" ref="AB153">_xlfn.IFS(Q153='Price Data'!$F$3,'Price Data'!$G$3,Q153='Price Data'!$F$4,'Price Data'!$G$4,Q153='Price Data'!$F$5,'Price Data'!$G$5,Q153='Price Data'!$F$6,'Price Data'!$G$6,Q153='Price Data'!$F$7,'Price Data'!$G$7,TRUE,"")</f>
        <v>2.6763636363636367</v>
      </c>
      <c r="AC153" s="1" t="str" cm="1">
        <f t="array" ref="AC153">_xlfn.IFS(S153='Price Data'!$F$3,'Price Data'!$G$3,S153='Price Data'!$F$4,'Price Data'!$G$4,S153='Price Data'!$F$5,'Price Data'!$G$5,S153='Price Data'!$F$6,'Price Data'!$G$6,S153='Price Data'!$F$7,'Price Data'!$G$7,TRUE,"")</f>
        <v/>
      </c>
      <c r="AD153" s="1" t="str" cm="1">
        <f t="array" ref="AD153">_xlfn.IFS(U153='Price Data'!$F$3,'Price Data'!$G$3,U153='Price Data'!$F$4,'Price Data'!$G$4,U153='Price Data'!$F$5,'Price Data'!$G$5,U153='Price Data'!$F$6,'Price Data'!$G$6,U153='Price Data'!$F$7,'Price Data'!$G$7,TRUE,"")</f>
        <v/>
      </c>
      <c r="AK153" s="18"/>
      <c r="AL153" s="1"/>
    </row>
    <row r="154" spans="1:38" x14ac:dyDescent="0.25">
      <c r="A154" s="88">
        <v>5</v>
      </c>
      <c r="B154" s="1">
        <v>9</v>
      </c>
      <c r="C154" s="1">
        <v>24.23</v>
      </c>
      <c r="D154" s="1">
        <v>2</v>
      </c>
      <c r="E154" s="1">
        <v>0</v>
      </c>
      <c r="F154" s="1">
        <v>0</v>
      </c>
      <c r="G154" s="1">
        <f t="shared" si="30"/>
        <v>0</v>
      </c>
      <c r="H154" s="1" t="s">
        <v>108</v>
      </c>
      <c r="I154" s="1">
        <f t="shared" si="29"/>
        <v>0</v>
      </c>
      <c r="J154" s="1">
        <f t="shared" si="31"/>
        <v>0</v>
      </c>
      <c r="O154" s="1" t="s">
        <v>109</v>
      </c>
      <c r="P154" s="1">
        <v>0.83</v>
      </c>
      <c r="Q154" s="1" t="s">
        <v>110</v>
      </c>
      <c r="R154" s="1">
        <v>0.67</v>
      </c>
      <c r="S154" s="1" t="s">
        <v>112</v>
      </c>
      <c r="T154" s="1">
        <v>0</v>
      </c>
      <c r="U154" s="1" t="s">
        <v>112</v>
      </c>
      <c r="V154" s="1">
        <v>0</v>
      </c>
      <c r="W154" s="1">
        <v>1.1000000000000001</v>
      </c>
      <c r="X154" s="1">
        <v>0</v>
      </c>
      <c r="Y154" s="1">
        <v>0</v>
      </c>
      <c r="Z154" s="89">
        <v>0</v>
      </c>
      <c r="AA154" s="1" cm="1">
        <f t="array" ref="AA154">_xlfn.IFS(O154='Price Data'!$F$3,'Price Data'!$G$3,O154='Price Data'!$F$4,'Price Data'!$G$4,O154='Price Data'!$F$5,'Price Data'!$G$5,O154='Price Data'!$F$6,'Price Data'!$G$6,O154='Price Data'!$F$7,'Price Data'!$G$7,TRUE,"")</f>
        <v>4.4586315789473705</v>
      </c>
      <c r="AB154" s="1" cm="1">
        <f t="array" ref="AB154">_xlfn.IFS(Q154='Price Data'!$F$3,'Price Data'!$G$3,Q154='Price Data'!$F$4,'Price Data'!$G$4,Q154='Price Data'!$F$5,'Price Data'!$G$5,Q154='Price Data'!$F$6,'Price Data'!$G$6,Q154='Price Data'!$F$7,'Price Data'!$G$7,TRUE,"")</f>
        <v>2.6763636363636367</v>
      </c>
      <c r="AC154" s="1" t="str" cm="1">
        <f t="array" ref="AC154">_xlfn.IFS(S154='Price Data'!$F$3,'Price Data'!$G$3,S154='Price Data'!$F$4,'Price Data'!$G$4,S154='Price Data'!$F$5,'Price Data'!$G$5,S154='Price Data'!$F$6,'Price Data'!$G$6,S154='Price Data'!$F$7,'Price Data'!$G$7,TRUE,"")</f>
        <v/>
      </c>
      <c r="AD154" s="1" t="str" cm="1">
        <f t="array" ref="AD154">_xlfn.IFS(U154='Price Data'!$F$3,'Price Data'!$G$3,U154='Price Data'!$F$4,'Price Data'!$G$4,U154='Price Data'!$F$5,'Price Data'!$G$5,U154='Price Data'!$F$6,'Price Data'!$G$6,U154='Price Data'!$F$7,'Price Data'!$G$7,TRUE,"")</f>
        <v/>
      </c>
      <c r="AK154" s="18"/>
      <c r="AL154" s="1"/>
    </row>
    <row r="155" spans="1:38" x14ac:dyDescent="0.25">
      <c r="A155" s="88">
        <v>5</v>
      </c>
      <c r="B155" s="1">
        <v>10</v>
      </c>
      <c r="C155" s="1">
        <v>25.67</v>
      </c>
      <c r="D155" s="1">
        <v>1</v>
      </c>
      <c r="E155" s="1">
        <v>1</v>
      </c>
      <c r="F155" s="1">
        <v>1</v>
      </c>
      <c r="G155" s="1">
        <f t="shared" si="30"/>
        <v>2</v>
      </c>
      <c r="H155" s="1" t="s">
        <v>108</v>
      </c>
      <c r="I155" s="1">
        <f t="shared" si="29"/>
        <v>0</v>
      </c>
      <c r="J155" s="1">
        <f t="shared" si="31"/>
        <v>0</v>
      </c>
      <c r="O155" s="1" t="s">
        <v>109</v>
      </c>
      <c r="P155" s="1">
        <v>0.64</v>
      </c>
      <c r="Q155" s="1" t="s">
        <v>112</v>
      </c>
      <c r="R155" s="1">
        <v>0</v>
      </c>
      <c r="S155" s="1" t="s">
        <v>112</v>
      </c>
      <c r="T155" s="1">
        <v>0</v>
      </c>
      <c r="U155" s="1" t="s">
        <v>112</v>
      </c>
      <c r="V155" s="1">
        <v>0</v>
      </c>
      <c r="W155" s="1">
        <v>0.93</v>
      </c>
      <c r="X155" s="1">
        <v>0</v>
      </c>
      <c r="Y155" s="1">
        <v>0</v>
      </c>
      <c r="Z155" s="89">
        <v>0</v>
      </c>
      <c r="AA155" s="1" cm="1">
        <f t="array" ref="AA155">_xlfn.IFS(O155='Price Data'!$F$3,'Price Data'!$G$3,O155='Price Data'!$F$4,'Price Data'!$G$4,O155='Price Data'!$F$5,'Price Data'!$G$5,O155='Price Data'!$F$6,'Price Data'!$G$6,O155='Price Data'!$F$7,'Price Data'!$G$7,TRUE,"")</f>
        <v>4.4586315789473705</v>
      </c>
      <c r="AB155" s="1" t="str" cm="1">
        <f t="array" ref="AB155">_xlfn.IFS(Q155='Price Data'!$F$3,'Price Data'!$G$3,Q155='Price Data'!$F$4,'Price Data'!$G$4,Q155='Price Data'!$F$5,'Price Data'!$G$5,Q155='Price Data'!$F$6,'Price Data'!$G$6,Q155='Price Data'!$F$7,'Price Data'!$G$7,TRUE,"")</f>
        <v/>
      </c>
      <c r="AC155" s="1" t="str" cm="1">
        <f t="array" ref="AC155">_xlfn.IFS(S155='Price Data'!$F$3,'Price Data'!$G$3,S155='Price Data'!$F$4,'Price Data'!$G$4,S155='Price Data'!$F$5,'Price Data'!$G$5,S155='Price Data'!$F$6,'Price Data'!$G$6,S155='Price Data'!$F$7,'Price Data'!$G$7,TRUE,"")</f>
        <v/>
      </c>
      <c r="AD155" s="1" t="str" cm="1">
        <f t="array" ref="AD155">_xlfn.IFS(U155='Price Data'!$F$3,'Price Data'!$G$3,U155='Price Data'!$F$4,'Price Data'!$G$4,U155='Price Data'!$F$5,'Price Data'!$G$5,U155='Price Data'!$F$6,'Price Data'!$G$6,U155='Price Data'!$F$7,'Price Data'!$G$7,TRUE,"")</f>
        <v/>
      </c>
      <c r="AK155" s="18"/>
      <c r="AL155" s="1"/>
    </row>
    <row r="156" spans="1:38" x14ac:dyDescent="0.25">
      <c r="A156" s="88">
        <v>5</v>
      </c>
      <c r="B156" s="1">
        <v>11</v>
      </c>
      <c r="C156" s="1">
        <v>28.270000000000003</v>
      </c>
      <c r="D156" s="1">
        <v>2</v>
      </c>
      <c r="E156" s="1">
        <v>0</v>
      </c>
      <c r="F156" s="1">
        <v>0</v>
      </c>
      <c r="G156" s="1">
        <f t="shared" si="30"/>
        <v>0</v>
      </c>
      <c r="H156" s="1" t="s">
        <v>108</v>
      </c>
      <c r="I156" s="1">
        <f t="shared" si="29"/>
        <v>0</v>
      </c>
      <c r="J156" s="1">
        <f t="shared" si="31"/>
        <v>0</v>
      </c>
      <c r="O156" s="1" t="s">
        <v>109</v>
      </c>
      <c r="P156" s="1">
        <v>0.5</v>
      </c>
      <c r="Q156" s="1" t="s">
        <v>114</v>
      </c>
      <c r="R156" s="1">
        <v>0.94</v>
      </c>
      <c r="S156" s="1" t="s">
        <v>112</v>
      </c>
      <c r="T156" s="1">
        <v>0</v>
      </c>
      <c r="U156" s="1" t="s">
        <v>112</v>
      </c>
      <c r="V156" s="1">
        <v>0</v>
      </c>
      <c r="W156" s="1">
        <v>0.75</v>
      </c>
      <c r="X156" s="1">
        <v>0</v>
      </c>
      <c r="Y156" s="1">
        <v>0</v>
      </c>
      <c r="Z156" s="89">
        <v>0</v>
      </c>
      <c r="AA156" s="1" cm="1">
        <f t="array" ref="AA156">_xlfn.IFS(O156='Price Data'!$F$3,'Price Data'!$G$3,O156='Price Data'!$F$4,'Price Data'!$G$4,O156='Price Data'!$F$5,'Price Data'!$G$5,O156='Price Data'!$F$6,'Price Data'!$G$6,O156='Price Data'!$F$7,'Price Data'!$G$7,TRUE,"")</f>
        <v>4.4586315789473705</v>
      </c>
      <c r="AB156" s="1" cm="1">
        <f t="array" ref="AB156">_xlfn.IFS(Q156='Price Data'!$F$3,'Price Data'!$G$3,Q156='Price Data'!$F$4,'Price Data'!$G$4,Q156='Price Data'!$F$5,'Price Data'!$G$5,Q156='Price Data'!$F$6,'Price Data'!$G$6,Q156='Price Data'!$F$7,'Price Data'!$G$7,TRUE,"")</f>
        <v>6.0346153846153863</v>
      </c>
      <c r="AC156" s="1" t="str" cm="1">
        <f t="array" ref="AC156">_xlfn.IFS(S156='Price Data'!$F$3,'Price Data'!$G$3,S156='Price Data'!$F$4,'Price Data'!$G$4,S156='Price Data'!$F$5,'Price Data'!$G$5,S156='Price Data'!$F$6,'Price Data'!$G$6,S156='Price Data'!$F$7,'Price Data'!$G$7,TRUE,"")</f>
        <v/>
      </c>
      <c r="AD156" s="1" t="str" cm="1">
        <f t="array" ref="AD156">_xlfn.IFS(U156='Price Data'!$F$3,'Price Data'!$G$3,U156='Price Data'!$F$4,'Price Data'!$G$4,U156='Price Data'!$F$5,'Price Data'!$G$5,U156='Price Data'!$F$6,'Price Data'!$G$6,U156='Price Data'!$F$7,'Price Data'!$G$7,TRUE,"")</f>
        <v/>
      </c>
      <c r="AK156" s="18"/>
      <c r="AL156" s="1"/>
    </row>
    <row r="157" spans="1:38" x14ac:dyDescent="0.25">
      <c r="A157" s="88">
        <v>5</v>
      </c>
      <c r="B157" s="1">
        <v>12</v>
      </c>
      <c r="C157" s="1">
        <v>28.320000000000004</v>
      </c>
      <c r="D157" s="1">
        <v>1</v>
      </c>
      <c r="E157" s="1">
        <v>2</v>
      </c>
      <c r="F157" s="1">
        <v>0</v>
      </c>
      <c r="G157" s="1">
        <f t="shared" si="30"/>
        <v>2</v>
      </c>
      <c r="H157" s="1" t="s">
        <v>108</v>
      </c>
      <c r="I157" s="1">
        <f t="shared" si="29"/>
        <v>0</v>
      </c>
      <c r="J157" s="1">
        <f t="shared" si="31"/>
        <v>0</v>
      </c>
      <c r="O157" s="1" t="s">
        <v>109</v>
      </c>
      <c r="P157" s="1">
        <v>0.52</v>
      </c>
      <c r="Q157" s="1" t="s">
        <v>112</v>
      </c>
      <c r="R157" s="1">
        <v>0</v>
      </c>
      <c r="S157" s="1" t="s">
        <v>112</v>
      </c>
      <c r="T157" s="1">
        <v>0</v>
      </c>
      <c r="U157" s="1" t="s">
        <v>112</v>
      </c>
      <c r="V157" s="1">
        <v>0</v>
      </c>
      <c r="W157" s="1">
        <v>0.92</v>
      </c>
      <c r="X157" s="1">
        <v>0</v>
      </c>
      <c r="Y157" s="1">
        <v>0</v>
      </c>
      <c r="Z157" s="89">
        <v>0</v>
      </c>
      <c r="AA157" s="1" cm="1">
        <f t="array" ref="AA157">_xlfn.IFS(O157='Price Data'!$F$3,'Price Data'!$G$3,O157='Price Data'!$F$4,'Price Data'!$G$4,O157='Price Data'!$F$5,'Price Data'!$G$5,O157='Price Data'!$F$6,'Price Data'!$G$6,O157='Price Data'!$F$7,'Price Data'!$G$7,TRUE,"")</f>
        <v>4.4586315789473705</v>
      </c>
      <c r="AB157" s="1" t="str" cm="1">
        <f t="array" ref="AB157">_xlfn.IFS(Q157='Price Data'!$F$3,'Price Data'!$G$3,Q157='Price Data'!$F$4,'Price Data'!$G$4,Q157='Price Data'!$F$5,'Price Data'!$G$5,Q157='Price Data'!$F$6,'Price Data'!$G$6,Q157='Price Data'!$F$7,'Price Data'!$G$7,TRUE,"")</f>
        <v/>
      </c>
      <c r="AC157" s="1" t="str" cm="1">
        <f t="array" ref="AC157">_xlfn.IFS(S157='Price Data'!$F$3,'Price Data'!$G$3,S157='Price Data'!$F$4,'Price Data'!$G$4,S157='Price Data'!$F$5,'Price Data'!$G$5,S157='Price Data'!$F$6,'Price Data'!$G$6,S157='Price Data'!$F$7,'Price Data'!$G$7,TRUE,"")</f>
        <v/>
      </c>
      <c r="AD157" s="1" t="str" cm="1">
        <f t="array" ref="AD157">_xlfn.IFS(U157='Price Data'!$F$3,'Price Data'!$G$3,U157='Price Data'!$F$4,'Price Data'!$G$4,U157='Price Data'!$F$5,'Price Data'!$G$5,U157='Price Data'!$F$6,'Price Data'!$G$6,U157='Price Data'!$F$7,'Price Data'!$G$7,TRUE,"")</f>
        <v/>
      </c>
      <c r="AK157" s="18"/>
      <c r="AL157" s="1"/>
    </row>
    <row r="158" spans="1:38" x14ac:dyDescent="0.25">
      <c r="A158" s="88">
        <v>5</v>
      </c>
      <c r="B158" s="1">
        <v>13</v>
      </c>
      <c r="C158" s="1">
        <v>34.85</v>
      </c>
      <c r="D158" s="1">
        <v>2</v>
      </c>
      <c r="E158" s="1">
        <v>0</v>
      </c>
      <c r="F158" s="1">
        <v>0</v>
      </c>
      <c r="G158" s="1">
        <f t="shared" si="30"/>
        <v>0</v>
      </c>
      <c r="H158" s="1" t="s">
        <v>108</v>
      </c>
      <c r="I158" s="1">
        <f t="shared" si="29"/>
        <v>0</v>
      </c>
      <c r="J158" s="1">
        <f t="shared" si="31"/>
        <v>0</v>
      </c>
      <c r="O158" s="1" t="s">
        <v>113</v>
      </c>
      <c r="P158" s="1">
        <v>1.6</v>
      </c>
      <c r="Q158" s="1" t="s">
        <v>113</v>
      </c>
      <c r="R158" s="1">
        <v>2.12</v>
      </c>
      <c r="S158" s="1" t="s">
        <v>112</v>
      </c>
      <c r="T158" s="1">
        <v>0</v>
      </c>
      <c r="U158" s="1" t="s">
        <v>112</v>
      </c>
      <c r="V158" s="1">
        <v>0</v>
      </c>
      <c r="W158" s="1">
        <v>0.98</v>
      </c>
      <c r="X158" s="1">
        <v>0.98</v>
      </c>
      <c r="Y158" s="1">
        <v>0</v>
      </c>
      <c r="Z158" s="89">
        <v>0</v>
      </c>
      <c r="AA158" s="1" cm="1">
        <f t="array" ref="AA158">_xlfn.IFS(O158='Price Data'!$F$3,'Price Data'!$G$3,O158='Price Data'!$F$4,'Price Data'!$G$4,O158='Price Data'!$F$5,'Price Data'!$G$5,O158='Price Data'!$F$6,'Price Data'!$G$6,O158='Price Data'!$F$7,'Price Data'!$G$7,TRUE,"")</f>
        <v>10.493246963562758</v>
      </c>
      <c r="AB158" s="1" cm="1">
        <f t="array" ref="AB158">_xlfn.IFS(Q158='Price Data'!$F$3,'Price Data'!$G$3,Q158='Price Data'!$F$4,'Price Data'!$G$4,Q158='Price Data'!$F$5,'Price Data'!$G$5,Q158='Price Data'!$F$6,'Price Data'!$G$6,Q158='Price Data'!$F$7,'Price Data'!$G$7,TRUE,"")</f>
        <v>10.493246963562758</v>
      </c>
      <c r="AC158" s="1" t="str" cm="1">
        <f t="array" ref="AC158">_xlfn.IFS(S158='Price Data'!$F$3,'Price Data'!$G$3,S158='Price Data'!$F$4,'Price Data'!$G$4,S158='Price Data'!$F$5,'Price Data'!$G$5,S158='Price Data'!$F$6,'Price Data'!$G$6,S158='Price Data'!$F$7,'Price Data'!$G$7,TRUE,"")</f>
        <v/>
      </c>
      <c r="AD158" s="1" t="str" cm="1">
        <f t="array" ref="AD158">_xlfn.IFS(U158='Price Data'!$F$3,'Price Data'!$G$3,U158='Price Data'!$F$4,'Price Data'!$G$4,U158='Price Data'!$F$5,'Price Data'!$G$5,U158='Price Data'!$F$6,'Price Data'!$G$6,U158='Price Data'!$F$7,'Price Data'!$G$7,TRUE,"")</f>
        <v/>
      </c>
      <c r="AK158" s="18"/>
      <c r="AL158" s="1"/>
    </row>
    <row r="159" spans="1:38" x14ac:dyDescent="0.25">
      <c r="A159" s="88">
        <v>5</v>
      </c>
      <c r="B159" s="1">
        <v>14</v>
      </c>
      <c r="C159" s="1">
        <v>35.71</v>
      </c>
      <c r="D159" s="1">
        <v>2</v>
      </c>
      <c r="E159" s="1">
        <v>2</v>
      </c>
      <c r="F159" s="1">
        <v>0</v>
      </c>
      <c r="G159" s="1">
        <f t="shared" si="30"/>
        <v>2</v>
      </c>
      <c r="H159" s="1" t="s">
        <v>108</v>
      </c>
      <c r="I159" s="1">
        <f t="shared" si="29"/>
        <v>0</v>
      </c>
      <c r="J159" s="1">
        <f t="shared" si="31"/>
        <v>0</v>
      </c>
      <c r="O159" s="1" t="s">
        <v>113</v>
      </c>
      <c r="P159" s="1">
        <v>1.44</v>
      </c>
      <c r="Q159" s="1" t="s">
        <v>111</v>
      </c>
      <c r="R159" s="1">
        <v>1.0900000000000001</v>
      </c>
      <c r="S159" s="1" t="s">
        <v>112</v>
      </c>
      <c r="T159" s="1">
        <v>0</v>
      </c>
      <c r="U159" s="1" t="s">
        <v>112</v>
      </c>
      <c r="V159" s="1">
        <v>0</v>
      </c>
      <c r="W159" s="1">
        <v>0.88</v>
      </c>
      <c r="X159" s="1">
        <v>0</v>
      </c>
      <c r="Y159" s="1">
        <v>0</v>
      </c>
      <c r="Z159" s="89">
        <v>0</v>
      </c>
      <c r="AA159" s="1" cm="1">
        <f t="array" ref="AA159">_xlfn.IFS(O159='Price Data'!$F$3,'Price Data'!$G$3,O159='Price Data'!$F$4,'Price Data'!$G$4,O159='Price Data'!$F$5,'Price Data'!$G$5,O159='Price Data'!$F$6,'Price Data'!$G$6,O159='Price Data'!$F$7,'Price Data'!$G$7,TRUE,"")</f>
        <v>10.493246963562758</v>
      </c>
      <c r="AB159" s="1" cm="1">
        <f t="array" ref="AB159">_xlfn.IFS(Q159='Price Data'!$F$3,'Price Data'!$G$3,Q159='Price Data'!$F$4,'Price Data'!$G$4,Q159='Price Data'!$F$5,'Price Data'!$G$5,Q159='Price Data'!$F$6,'Price Data'!$G$6,Q159='Price Data'!$F$7,'Price Data'!$G$7,TRUE,"")</f>
        <v>8.710979020979023</v>
      </c>
      <c r="AC159" s="1" t="str" cm="1">
        <f t="array" ref="AC159">_xlfn.IFS(S159='Price Data'!$F$3,'Price Data'!$G$3,S159='Price Data'!$F$4,'Price Data'!$G$4,S159='Price Data'!$F$5,'Price Data'!$G$5,S159='Price Data'!$F$6,'Price Data'!$G$6,S159='Price Data'!$F$7,'Price Data'!$G$7,TRUE,"")</f>
        <v/>
      </c>
      <c r="AD159" s="1" t="str" cm="1">
        <f t="array" ref="AD159">_xlfn.IFS(U159='Price Data'!$F$3,'Price Data'!$G$3,U159='Price Data'!$F$4,'Price Data'!$G$4,U159='Price Data'!$F$5,'Price Data'!$G$5,U159='Price Data'!$F$6,'Price Data'!$G$6,U159='Price Data'!$F$7,'Price Data'!$G$7,TRUE,"")</f>
        <v/>
      </c>
      <c r="AK159" s="18"/>
      <c r="AL159" s="1"/>
    </row>
    <row r="160" spans="1:38" x14ac:dyDescent="0.25">
      <c r="A160" s="88">
        <v>5</v>
      </c>
      <c r="B160" s="1">
        <v>15</v>
      </c>
      <c r="C160" s="1">
        <v>40.96</v>
      </c>
      <c r="D160" s="1">
        <v>3</v>
      </c>
      <c r="E160" s="1">
        <v>1</v>
      </c>
      <c r="F160" s="1">
        <v>0</v>
      </c>
      <c r="G160" s="1">
        <f t="shared" si="30"/>
        <v>1</v>
      </c>
      <c r="H160" s="1" t="s">
        <v>108</v>
      </c>
      <c r="I160" s="1">
        <f t="shared" si="29"/>
        <v>0</v>
      </c>
      <c r="J160" s="1">
        <f t="shared" si="31"/>
        <v>0</v>
      </c>
      <c r="O160" s="1" t="s">
        <v>111</v>
      </c>
      <c r="P160" s="1">
        <v>1.46</v>
      </c>
      <c r="Q160" s="1" t="s">
        <v>110</v>
      </c>
      <c r="R160" s="1">
        <v>0.93</v>
      </c>
      <c r="S160" s="1" t="s">
        <v>109</v>
      </c>
      <c r="T160" s="1">
        <v>0.67</v>
      </c>
      <c r="U160" s="1" t="s">
        <v>112</v>
      </c>
      <c r="V160" s="1">
        <v>0</v>
      </c>
      <c r="W160" s="1">
        <v>0</v>
      </c>
      <c r="X160" s="1">
        <v>0</v>
      </c>
      <c r="Y160" s="1">
        <v>1.28</v>
      </c>
      <c r="Z160" s="89">
        <v>0</v>
      </c>
      <c r="AA160" s="1" cm="1">
        <f t="array" ref="AA160">_xlfn.IFS(O160='Price Data'!$F$3,'Price Data'!$G$3,O160='Price Data'!$F$4,'Price Data'!$G$4,O160='Price Data'!$F$5,'Price Data'!$G$5,O160='Price Data'!$F$6,'Price Data'!$G$6,O160='Price Data'!$F$7,'Price Data'!$G$7,TRUE,"")</f>
        <v>8.710979020979023</v>
      </c>
      <c r="AB160" s="1" cm="1">
        <f t="array" ref="AB160">_xlfn.IFS(Q160='Price Data'!$F$3,'Price Data'!$G$3,Q160='Price Data'!$F$4,'Price Data'!$G$4,Q160='Price Data'!$F$5,'Price Data'!$G$5,Q160='Price Data'!$F$6,'Price Data'!$G$6,Q160='Price Data'!$F$7,'Price Data'!$G$7,TRUE,"")</f>
        <v>2.6763636363636367</v>
      </c>
      <c r="AC160" s="1" cm="1">
        <f t="array" ref="AC160">_xlfn.IFS(S160='Price Data'!$F$3,'Price Data'!$G$3,S160='Price Data'!$F$4,'Price Data'!$G$4,S160='Price Data'!$F$5,'Price Data'!$G$5,S160='Price Data'!$F$6,'Price Data'!$G$6,S160='Price Data'!$F$7,'Price Data'!$G$7,TRUE,"")</f>
        <v>4.4586315789473705</v>
      </c>
      <c r="AD160" s="1" t="str" cm="1">
        <f t="array" ref="AD160">_xlfn.IFS(U160='Price Data'!$F$3,'Price Data'!$G$3,U160='Price Data'!$F$4,'Price Data'!$G$4,U160='Price Data'!$F$5,'Price Data'!$G$5,U160='Price Data'!$F$6,'Price Data'!$G$6,U160='Price Data'!$F$7,'Price Data'!$G$7,TRUE,"")</f>
        <v/>
      </c>
      <c r="AK160" s="18"/>
      <c r="AL160" s="1"/>
    </row>
    <row r="161" spans="1:38" x14ac:dyDescent="0.25">
      <c r="A161" s="88">
        <v>5</v>
      </c>
      <c r="B161" s="1">
        <v>16</v>
      </c>
      <c r="C161" s="1">
        <v>42.97</v>
      </c>
      <c r="D161" s="1">
        <v>2</v>
      </c>
      <c r="E161" s="1">
        <v>2</v>
      </c>
      <c r="F161" s="1">
        <v>0</v>
      </c>
      <c r="G161" s="1">
        <f t="shared" si="30"/>
        <v>2</v>
      </c>
      <c r="H161" s="1" t="s">
        <v>108</v>
      </c>
      <c r="I161" s="1">
        <f t="shared" si="29"/>
        <v>0</v>
      </c>
      <c r="J161" s="1">
        <f t="shared" si="31"/>
        <v>0</v>
      </c>
      <c r="O161" s="1" t="s">
        <v>110</v>
      </c>
      <c r="P161" s="1">
        <v>0.91</v>
      </c>
      <c r="Q161" s="1" t="s">
        <v>113</v>
      </c>
      <c r="R161" s="1">
        <v>2.12</v>
      </c>
      <c r="S161" s="1" t="s">
        <v>112</v>
      </c>
      <c r="T161" s="1">
        <v>0</v>
      </c>
      <c r="U161" s="1" t="s">
        <v>112</v>
      </c>
      <c r="V161" s="1">
        <v>0</v>
      </c>
      <c r="W161" s="1">
        <v>0</v>
      </c>
      <c r="X161" s="1">
        <v>0.9</v>
      </c>
      <c r="Y161" s="1">
        <v>0</v>
      </c>
      <c r="Z161" s="89">
        <v>0</v>
      </c>
      <c r="AA161" s="1" cm="1">
        <f t="array" ref="AA161">_xlfn.IFS(O161='Price Data'!$F$3,'Price Data'!$G$3,O161='Price Data'!$F$4,'Price Data'!$G$4,O161='Price Data'!$F$5,'Price Data'!$G$5,O161='Price Data'!$F$6,'Price Data'!$G$6,O161='Price Data'!$F$7,'Price Data'!$G$7,TRUE,"")</f>
        <v>2.6763636363636367</v>
      </c>
      <c r="AB161" s="1" cm="1">
        <f t="array" ref="AB161">_xlfn.IFS(Q161='Price Data'!$F$3,'Price Data'!$G$3,Q161='Price Data'!$F$4,'Price Data'!$G$4,Q161='Price Data'!$F$5,'Price Data'!$G$5,Q161='Price Data'!$F$6,'Price Data'!$G$6,Q161='Price Data'!$F$7,'Price Data'!$G$7,TRUE,"")</f>
        <v>10.493246963562758</v>
      </c>
      <c r="AC161" s="1" t="str" cm="1">
        <f t="array" ref="AC161">_xlfn.IFS(S161='Price Data'!$F$3,'Price Data'!$G$3,S161='Price Data'!$F$4,'Price Data'!$G$4,S161='Price Data'!$F$5,'Price Data'!$G$5,S161='Price Data'!$F$6,'Price Data'!$G$6,S161='Price Data'!$F$7,'Price Data'!$G$7,TRUE,"")</f>
        <v/>
      </c>
      <c r="AD161" s="1" t="str" cm="1">
        <f t="array" ref="AD161">_xlfn.IFS(U161='Price Data'!$F$3,'Price Data'!$G$3,U161='Price Data'!$F$4,'Price Data'!$G$4,U161='Price Data'!$F$5,'Price Data'!$G$5,U161='Price Data'!$F$6,'Price Data'!$G$6,U161='Price Data'!$F$7,'Price Data'!$G$7,TRUE,"")</f>
        <v/>
      </c>
      <c r="AK161" s="18"/>
      <c r="AL161" s="1"/>
    </row>
    <row r="162" spans="1:38" x14ac:dyDescent="0.25">
      <c r="A162" s="88">
        <v>5</v>
      </c>
      <c r="B162" s="1">
        <v>17</v>
      </c>
      <c r="C162" s="1">
        <v>44.37</v>
      </c>
      <c r="D162" s="1">
        <v>2</v>
      </c>
      <c r="E162" s="1">
        <v>2</v>
      </c>
      <c r="F162" s="1">
        <v>1</v>
      </c>
      <c r="G162" s="1">
        <f t="shared" si="30"/>
        <v>3</v>
      </c>
      <c r="H162" s="1" t="s">
        <v>108</v>
      </c>
      <c r="I162" s="1">
        <f t="shared" si="29"/>
        <v>0</v>
      </c>
      <c r="J162" s="1">
        <f t="shared" si="31"/>
        <v>0</v>
      </c>
      <c r="O162" s="1" t="s">
        <v>111</v>
      </c>
      <c r="P162" s="1">
        <v>1.24</v>
      </c>
      <c r="Q162" s="1" t="s">
        <v>114</v>
      </c>
      <c r="R162" s="1">
        <v>2.16</v>
      </c>
      <c r="S162" s="1" t="s">
        <v>112</v>
      </c>
      <c r="T162" s="1">
        <v>0</v>
      </c>
      <c r="U162" s="1" t="s">
        <v>112</v>
      </c>
      <c r="V162" s="1">
        <v>0</v>
      </c>
      <c r="W162" s="1">
        <v>0</v>
      </c>
      <c r="X162" s="1">
        <v>0</v>
      </c>
      <c r="Y162" s="1">
        <v>0</v>
      </c>
      <c r="Z162" s="89">
        <v>0</v>
      </c>
      <c r="AA162" s="1" cm="1">
        <f t="array" ref="AA162">_xlfn.IFS(O162='Price Data'!$F$3,'Price Data'!$G$3,O162='Price Data'!$F$4,'Price Data'!$G$4,O162='Price Data'!$F$5,'Price Data'!$G$5,O162='Price Data'!$F$6,'Price Data'!$G$6,O162='Price Data'!$F$7,'Price Data'!$G$7,TRUE,"")</f>
        <v>8.710979020979023</v>
      </c>
      <c r="AB162" s="1" cm="1">
        <f t="array" ref="AB162">_xlfn.IFS(Q162='Price Data'!$F$3,'Price Data'!$G$3,Q162='Price Data'!$F$4,'Price Data'!$G$4,Q162='Price Data'!$F$5,'Price Data'!$G$5,Q162='Price Data'!$F$6,'Price Data'!$G$6,Q162='Price Data'!$F$7,'Price Data'!$G$7,TRUE,"")</f>
        <v>6.0346153846153863</v>
      </c>
      <c r="AC162" s="1" t="str" cm="1">
        <f t="array" ref="AC162">_xlfn.IFS(S162='Price Data'!$F$3,'Price Data'!$G$3,S162='Price Data'!$F$4,'Price Data'!$G$4,S162='Price Data'!$F$5,'Price Data'!$G$5,S162='Price Data'!$F$6,'Price Data'!$G$6,S162='Price Data'!$F$7,'Price Data'!$G$7,TRUE,"")</f>
        <v/>
      </c>
      <c r="AD162" s="1" t="str" cm="1">
        <f t="array" ref="AD162">_xlfn.IFS(U162='Price Data'!$F$3,'Price Data'!$G$3,U162='Price Data'!$F$4,'Price Data'!$G$4,U162='Price Data'!$F$5,'Price Data'!$G$5,U162='Price Data'!$F$6,'Price Data'!$G$6,U162='Price Data'!$F$7,'Price Data'!$G$7,TRUE,"")</f>
        <v/>
      </c>
      <c r="AK162" s="18"/>
      <c r="AL162" s="1"/>
    </row>
    <row r="163" spans="1:38" x14ac:dyDescent="0.25">
      <c r="A163" s="88">
        <v>5</v>
      </c>
      <c r="B163" s="1">
        <v>18</v>
      </c>
      <c r="C163" s="1">
        <v>46.26</v>
      </c>
      <c r="D163" s="1">
        <v>2</v>
      </c>
      <c r="E163" s="1">
        <v>3</v>
      </c>
      <c r="F163" s="1">
        <v>0</v>
      </c>
      <c r="G163" s="1">
        <f t="shared" si="30"/>
        <v>3</v>
      </c>
      <c r="H163" s="1" t="s">
        <v>108</v>
      </c>
      <c r="I163" s="1">
        <f t="shared" si="29"/>
        <v>0</v>
      </c>
      <c r="J163" s="1">
        <f t="shared" si="31"/>
        <v>0</v>
      </c>
      <c r="O163" s="1" t="s">
        <v>114</v>
      </c>
      <c r="P163" s="1">
        <v>2.25</v>
      </c>
      <c r="Q163" s="1" t="s">
        <v>113</v>
      </c>
      <c r="R163" s="1">
        <v>1.53</v>
      </c>
      <c r="S163" s="1" t="s">
        <v>112</v>
      </c>
      <c r="T163" s="1">
        <v>0</v>
      </c>
      <c r="U163" s="1" t="s">
        <v>112</v>
      </c>
      <c r="V163" s="1">
        <v>0</v>
      </c>
      <c r="W163" s="1">
        <v>0</v>
      </c>
      <c r="X163" s="1">
        <v>1.1299999999999999</v>
      </c>
      <c r="Y163" s="1">
        <v>0</v>
      </c>
      <c r="Z163" s="89">
        <v>0</v>
      </c>
      <c r="AA163" s="1" cm="1">
        <f t="array" ref="AA163">_xlfn.IFS(O163='Price Data'!$F$3,'Price Data'!$G$3,O163='Price Data'!$F$4,'Price Data'!$G$4,O163='Price Data'!$F$5,'Price Data'!$G$5,O163='Price Data'!$F$6,'Price Data'!$G$6,O163='Price Data'!$F$7,'Price Data'!$G$7,TRUE,"")</f>
        <v>6.0346153846153863</v>
      </c>
      <c r="AB163" s="1" cm="1">
        <f t="array" ref="AB163">_xlfn.IFS(Q163='Price Data'!$F$3,'Price Data'!$G$3,Q163='Price Data'!$F$4,'Price Data'!$G$4,Q163='Price Data'!$F$5,'Price Data'!$G$5,Q163='Price Data'!$F$6,'Price Data'!$G$6,Q163='Price Data'!$F$7,'Price Data'!$G$7,TRUE,"")</f>
        <v>10.493246963562758</v>
      </c>
      <c r="AC163" s="1" t="str" cm="1">
        <f t="array" ref="AC163">_xlfn.IFS(S163='Price Data'!$F$3,'Price Data'!$G$3,S163='Price Data'!$F$4,'Price Data'!$G$4,S163='Price Data'!$F$5,'Price Data'!$G$5,S163='Price Data'!$F$6,'Price Data'!$G$6,S163='Price Data'!$F$7,'Price Data'!$G$7,TRUE,"")</f>
        <v/>
      </c>
      <c r="AD163" s="1" t="str" cm="1">
        <f t="array" ref="AD163">_xlfn.IFS(U163='Price Data'!$F$3,'Price Data'!$G$3,U163='Price Data'!$F$4,'Price Data'!$G$4,U163='Price Data'!$F$5,'Price Data'!$G$5,U163='Price Data'!$F$6,'Price Data'!$G$6,U163='Price Data'!$F$7,'Price Data'!$G$7,TRUE,"")</f>
        <v/>
      </c>
      <c r="AK163" s="18"/>
      <c r="AL163" s="1"/>
    </row>
    <row r="164" spans="1:38" x14ac:dyDescent="0.25">
      <c r="A164" s="88">
        <v>5</v>
      </c>
      <c r="B164" s="1">
        <v>19</v>
      </c>
      <c r="C164" s="1">
        <v>55.3</v>
      </c>
      <c r="D164" s="1">
        <v>2</v>
      </c>
      <c r="E164" s="1">
        <v>0</v>
      </c>
      <c r="F164" s="1">
        <v>1</v>
      </c>
      <c r="G164" s="1">
        <f t="shared" si="30"/>
        <v>1</v>
      </c>
      <c r="H164" s="1" t="s">
        <v>108</v>
      </c>
      <c r="I164" s="1">
        <f t="shared" si="29"/>
        <v>0</v>
      </c>
      <c r="J164" s="1">
        <f t="shared" si="31"/>
        <v>0</v>
      </c>
      <c r="O164" s="1" t="s">
        <v>109</v>
      </c>
      <c r="P164" s="1">
        <v>0.81</v>
      </c>
      <c r="Q164" s="1" t="s">
        <v>111</v>
      </c>
      <c r="R164" s="1">
        <v>1.69</v>
      </c>
      <c r="S164" s="1" t="s">
        <v>112</v>
      </c>
      <c r="T164" s="1">
        <v>0</v>
      </c>
      <c r="U164" s="1" t="s">
        <v>112</v>
      </c>
      <c r="V164" s="1">
        <v>0</v>
      </c>
      <c r="W164" s="1">
        <v>0.79</v>
      </c>
      <c r="X164" s="1">
        <v>0</v>
      </c>
      <c r="Y164" s="1">
        <v>0</v>
      </c>
      <c r="Z164" s="89">
        <v>0</v>
      </c>
      <c r="AA164" s="1" cm="1">
        <f t="array" ref="AA164">_xlfn.IFS(O164='Price Data'!$F$3,'Price Data'!$G$3,O164='Price Data'!$F$4,'Price Data'!$G$4,O164='Price Data'!$F$5,'Price Data'!$G$5,O164='Price Data'!$F$6,'Price Data'!$G$6,O164='Price Data'!$F$7,'Price Data'!$G$7,TRUE,"")</f>
        <v>4.4586315789473705</v>
      </c>
      <c r="AB164" s="1" cm="1">
        <f t="array" ref="AB164">_xlfn.IFS(Q164='Price Data'!$F$3,'Price Data'!$G$3,Q164='Price Data'!$F$4,'Price Data'!$G$4,Q164='Price Data'!$F$5,'Price Data'!$G$5,Q164='Price Data'!$F$6,'Price Data'!$G$6,Q164='Price Data'!$F$7,'Price Data'!$G$7,TRUE,"")</f>
        <v>8.710979020979023</v>
      </c>
      <c r="AC164" s="1" t="str" cm="1">
        <f t="array" ref="AC164">_xlfn.IFS(S164='Price Data'!$F$3,'Price Data'!$G$3,S164='Price Data'!$F$4,'Price Data'!$G$4,S164='Price Data'!$F$5,'Price Data'!$G$5,S164='Price Data'!$F$6,'Price Data'!$G$6,S164='Price Data'!$F$7,'Price Data'!$G$7,TRUE,"")</f>
        <v/>
      </c>
      <c r="AD164" s="1" t="str" cm="1">
        <f t="array" ref="AD164">_xlfn.IFS(U164='Price Data'!$F$3,'Price Data'!$G$3,U164='Price Data'!$F$4,'Price Data'!$G$4,U164='Price Data'!$F$5,'Price Data'!$G$5,U164='Price Data'!$F$6,'Price Data'!$G$6,U164='Price Data'!$F$7,'Price Data'!$G$7,TRUE,"")</f>
        <v/>
      </c>
      <c r="AK164" s="18"/>
      <c r="AL164" s="1"/>
    </row>
    <row r="165" spans="1:38" x14ac:dyDescent="0.25">
      <c r="A165" s="88">
        <v>5</v>
      </c>
      <c r="B165" s="1">
        <v>20</v>
      </c>
      <c r="C165" s="1">
        <v>61.03</v>
      </c>
      <c r="D165" s="1">
        <v>1</v>
      </c>
      <c r="E165" s="1">
        <v>0</v>
      </c>
      <c r="F165" s="1">
        <v>0</v>
      </c>
      <c r="G165" s="1">
        <f t="shared" si="30"/>
        <v>0</v>
      </c>
      <c r="H165" s="1" t="s">
        <v>108</v>
      </c>
      <c r="I165" s="1">
        <f t="shared" si="29"/>
        <v>0</v>
      </c>
      <c r="J165" s="1">
        <f t="shared" si="31"/>
        <v>0</v>
      </c>
      <c r="O165" s="1" t="s">
        <v>109</v>
      </c>
      <c r="P165" s="1">
        <v>0.57999999999999996</v>
      </c>
      <c r="Q165" s="1" t="s">
        <v>112</v>
      </c>
      <c r="R165" s="1">
        <v>0</v>
      </c>
      <c r="S165" s="1" t="s">
        <v>112</v>
      </c>
      <c r="T165" s="1">
        <v>0</v>
      </c>
      <c r="U165" s="1" t="s">
        <v>112</v>
      </c>
      <c r="V165" s="1">
        <v>0</v>
      </c>
      <c r="W165" s="1">
        <v>1.07</v>
      </c>
      <c r="X165" s="1">
        <v>0</v>
      </c>
      <c r="Y165" s="1">
        <v>0</v>
      </c>
      <c r="Z165" s="89">
        <v>0</v>
      </c>
      <c r="AA165" s="1" cm="1">
        <f t="array" ref="AA165">_xlfn.IFS(O165='Price Data'!$F$3,'Price Data'!$G$3,O165='Price Data'!$F$4,'Price Data'!$G$4,O165='Price Data'!$F$5,'Price Data'!$G$5,O165='Price Data'!$F$6,'Price Data'!$G$6,O165='Price Data'!$F$7,'Price Data'!$G$7,TRUE,"")</f>
        <v>4.4586315789473705</v>
      </c>
      <c r="AB165" s="1" t="str" cm="1">
        <f t="array" ref="AB165">_xlfn.IFS(Q165='Price Data'!$F$3,'Price Data'!$G$3,Q165='Price Data'!$F$4,'Price Data'!$G$4,Q165='Price Data'!$F$5,'Price Data'!$G$5,Q165='Price Data'!$F$6,'Price Data'!$G$6,Q165='Price Data'!$F$7,'Price Data'!$G$7,TRUE,"")</f>
        <v/>
      </c>
      <c r="AC165" s="1" t="str" cm="1">
        <f t="array" ref="AC165">_xlfn.IFS(S165='Price Data'!$F$3,'Price Data'!$G$3,S165='Price Data'!$F$4,'Price Data'!$G$4,S165='Price Data'!$F$5,'Price Data'!$G$5,S165='Price Data'!$F$6,'Price Data'!$G$6,S165='Price Data'!$F$7,'Price Data'!$G$7,TRUE,"")</f>
        <v/>
      </c>
      <c r="AD165" s="1" t="str" cm="1">
        <f t="array" ref="AD165">_xlfn.IFS(U165='Price Data'!$F$3,'Price Data'!$G$3,U165='Price Data'!$F$4,'Price Data'!$G$4,U165='Price Data'!$F$5,'Price Data'!$G$5,U165='Price Data'!$F$6,'Price Data'!$G$6,U165='Price Data'!$F$7,'Price Data'!$G$7,TRUE,"")</f>
        <v/>
      </c>
      <c r="AK165" s="18"/>
      <c r="AL165" s="1"/>
    </row>
    <row r="166" spans="1:38" x14ac:dyDescent="0.25">
      <c r="A166" s="88">
        <v>5</v>
      </c>
      <c r="B166" s="1">
        <v>21</v>
      </c>
      <c r="C166" s="1">
        <v>61.11</v>
      </c>
      <c r="D166" s="1">
        <v>1</v>
      </c>
      <c r="E166" s="1">
        <v>1</v>
      </c>
      <c r="F166" s="1">
        <v>0</v>
      </c>
      <c r="G166" s="1">
        <f t="shared" si="30"/>
        <v>1</v>
      </c>
      <c r="H166" s="1" t="s">
        <v>108</v>
      </c>
      <c r="I166" s="1">
        <f t="shared" si="29"/>
        <v>0</v>
      </c>
      <c r="J166" s="1">
        <f t="shared" si="31"/>
        <v>0</v>
      </c>
      <c r="O166" s="1" t="s">
        <v>109</v>
      </c>
      <c r="P166" s="1">
        <v>0.57999999999999996</v>
      </c>
      <c r="Q166" s="1" t="s">
        <v>112</v>
      </c>
      <c r="R166" s="1">
        <v>0</v>
      </c>
      <c r="S166" s="1" t="s">
        <v>112</v>
      </c>
      <c r="T166" s="1">
        <v>0</v>
      </c>
      <c r="U166" s="1" t="s">
        <v>112</v>
      </c>
      <c r="V166" s="1">
        <v>0</v>
      </c>
      <c r="W166" s="1">
        <v>0.96</v>
      </c>
      <c r="X166" s="1">
        <v>0</v>
      </c>
      <c r="Y166" s="1">
        <v>0</v>
      </c>
      <c r="Z166" s="89">
        <v>0</v>
      </c>
      <c r="AA166" s="1" cm="1">
        <f t="array" ref="AA166">_xlfn.IFS(O166='Price Data'!$F$3,'Price Data'!$G$3,O166='Price Data'!$F$4,'Price Data'!$G$4,O166='Price Data'!$F$5,'Price Data'!$G$5,O166='Price Data'!$F$6,'Price Data'!$G$6,O166='Price Data'!$F$7,'Price Data'!$G$7,TRUE,"")</f>
        <v>4.4586315789473705</v>
      </c>
      <c r="AB166" s="1" t="str" cm="1">
        <f t="array" ref="AB166">_xlfn.IFS(Q166='Price Data'!$F$3,'Price Data'!$G$3,Q166='Price Data'!$F$4,'Price Data'!$G$4,Q166='Price Data'!$F$5,'Price Data'!$G$5,Q166='Price Data'!$F$6,'Price Data'!$G$6,Q166='Price Data'!$F$7,'Price Data'!$G$7,TRUE,"")</f>
        <v/>
      </c>
      <c r="AC166" s="1" t="str" cm="1">
        <f t="array" ref="AC166">_xlfn.IFS(S166='Price Data'!$F$3,'Price Data'!$G$3,S166='Price Data'!$F$4,'Price Data'!$G$4,S166='Price Data'!$F$5,'Price Data'!$G$5,S166='Price Data'!$F$6,'Price Data'!$G$6,S166='Price Data'!$F$7,'Price Data'!$G$7,TRUE,"")</f>
        <v/>
      </c>
      <c r="AD166" s="1" t="str" cm="1">
        <f t="array" ref="AD166">_xlfn.IFS(U166='Price Data'!$F$3,'Price Data'!$G$3,U166='Price Data'!$F$4,'Price Data'!$G$4,U166='Price Data'!$F$5,'Price Data'!$G$5,U166='Price Data'!$F$6,'Price Data'!$G$6,U166='Price Data'!$F$7,'Price Data'!$G$7,TRUE,"")</f>
        <v/>
      </c>
      <c r="AK166" s="18"/>
      <c r="AL166" s="1"/>
    </row>
    <row r="167" spans="1:38" x14ac:dyDescent="0.25">
      <c r="A167" s="88">
        <v>5</v>
      </c>
      <c r="B167" s="1">
        <v>22</v>
      </c>
      <c r="C167" s="1">
        <v>67.680000000000007</v>
      </c>
      <c r="D167" s="1">
        <v>2</v>
      </c>
      <c r="E167" s="1">
        <v>0</v>
      </c>
      <c r="F167" s="1">
        <v>0</v>
      </c>
      <c r="G167" s="1">
        <f t="shared" si="30"/>
        <v>0</v>
      </c>
      <c r="H167" s="1" t="s">
        <v>108</v>
      </c>
      <c r="I167" s="1">
        <f t="shared" si="29"/>
        <v>0</v>
      </c>
      <c r="J167" s="1">
        <f t="shared" si="31"/>
        <v>0</v>
      </c>
      <c r="O167" s="1" t="s">
        <v>111</v>
      </c>
      <c r="P167" s="1">
        <v>1.02</v>
      </c>
      <c r="Q167" s="1" t="s">
        <v>111</v>
      </c>
      <c r="R167" s="1">
        <v>1.58</v>
      </c>
      <c r="S167" s="1" t="s">
        <v>112</v>
      </c>
      <c r="T167" s="1">
        <v>0</v>
      </c>
      <c r="U167" s="1" t="s">
        <v>112</v>
      </c>
      <c r="V167" s="1">
        <v>0</v>
      </c>
      <c r="W167" s="1">
        <v>0</v>
      </c>
      <c r="X167" s="1">
        <v>0</v>
      </c>
      <c r="Y167" s="1">
        <v>0</v>
      </c>
      <c r="Z167" s="89">
        <v>0</v>
      </c>
      <c r="AA167" s="1" cm="1">
        <f t="array" ref="AA167">_xlfn.IFS(O167='Price Data'!$F$3,'Price Data'!$G$3,O167='Price Data'!$F$4,'Price Data'!$G$4,O167='Price Data'!$F$5,'Price Data'!$G$5,O167='Price Data'!$F$6,'Price Data'!$G$6,O167='Price Data'!$F$7,'Price Data'!$G$7,TRUE,"")</f>
        <v>8.710979020979023</v>
      </c>
      <c r="AB167" s="1" cm="1">
        <f t="array" ref="AB167">_xlfn.IFS(Q167='Price Data'!$F$3,'Price Data'!$G$3,Q167='Price Data'!$F$4,'Price Data'!$G$4,Q167='Price Data'!$F$5,'Price Data'!$G$5,Q167='Price Data'!$F$6,'Price Data'!$G$6,Q167='Price Data'!$F$7,'Price Data'!$G$7,TRUE,"")</f>
        <v>8.710979020979023</v>
      </c>
      <c r="AC167" s="1" t="str" cm="1">
        <f t="array" ref="AC167">_xlfn.IFS(S167='Price Data'!$F$3,'Price Data'!$G$3,S167='Price Data'!$F$4,'Price Data'!$G$4,S167='Price Data'!$F$5,'Price Data'!$G$5,S167='Price Data'!$F$6,'Price Data'!$G$6,S167='Price Data'!$F$7,'Price Data'!$G$7,TRUE,"")</f>
        <v/>
      </c>
      <c r="AD167" s="1" t="str" cm="1">
        <f t="array" ref="AD167">_xlfn.IFS(U167='Price Data'!$F$3,'Price Data'!$G$3,U167='Price Data'!$F$4,'Price Data'!$G$4,U167='Price Data'!$F$5,'Price Data'!$G$5,U167='Price Data'!$F$6,'Price Data'!$G$6,U167='Price Data'!$F$7,'Price Data'!$G$7,TRUE,"")</f>
        <v/>
      </c>
      <c r="AK167" s="18"/>
      <c r="AL167" s="1"/>
    </row>
    <row r="168" spans="1:38" x14ac:dyDescent="0.25">
      <c r="A168" s="88">
        <v>5</v>
      </c>
      <c r="B168" s="1">
        <v>23</v>
      </c>
      <c r="C168" s="1">
        <v>70.09</v>
      </c>
      <c r="D168" s="1">
        <v>2</v>
      </c>
      <c r="E168" s="1">
        <v>1</v>
      </c>
      <c r="F168" s="1">
        <v>0</v>
      </c>
      <c r="G168" s="1">
        <f t="shared" si="30"/>
        <v>1</v>
      </c>
      <c r="H168" s="1" t="s">
        <v>108</v>
      </c>
      <c r="I168" s="1">
        <f t="shared" si="29"/>
        <v>0</v>
      </c>
      <c r="J168" s="1">
        <f t="shared" si="31"/>
        <v>0</v>
      </c>
      <c r="O168" s="1" t="s">
        <v>109</v>
      </c>
      <c r="P168" s="1">
        <v>0.94</v>
      </c>
      <c r="Q168" s="1" t="s">
        <v>113</v>
      </c>
      <c r="R168" s="1">
        <v>1.49</v>
      </c>
      <c r="S168" s="1" t="s">
        <v>112</v>
      </c>
      <c r="T168" s="1">
        <v>0</v>
      </c>
      <c r="U168" s="1" t="s">
        <v>112</v>
      </c>
      <c r="V168" s="1">
        <v>0</v>
      </c>
      <c r="W168" s="1">
        <v>0.85</v>
      </c>
      <c r="X168" s="1">
        <v>1.47</v>
      </c>
      <c r="Y168" s="1">
        <v>0</v>
      </c>
      <c r="Z168" s="89">
        <v>0</v>
      </c>
      <c r="AA168" s="1" cm="1">
        <f t="array" ref="AA168">_xlfn.IFS(O168='Price Data'!$F$3,'Price Data'!$G$3,O168='Price Data'!$F$4,'Price Data'!$G$4,O168='Price Data'!$F$5,'Price Data'!$G$5,O168='Price Data'!$F$6,'Price Data'!$G$6,O168='Price Data'!$F$7,'Price Data'!$G$7,TRUE,"")</f>
        <v>4.4586315789473705</v>
      </c>
      <c r="AB168" s="1" cm="1">
        <f t="array" ref="AB168">_xlfn.IFS(Q168='Price Data'!$F$3,'Price Data'!$G$3,Q168='Price Data'!$F$4,'Price Data'!$G$4,Q168='Price Data'!$F$5,'Price Data'!$G$5,Q168='Price Data'!$F$6,'Price Data'!$G$6,Q168='Price Data'!$F$7,'Price Data'!$G$7,TRUE,"")</f>
        <v>10.493246963562758</v>
      </c>
      <c r="AC168" s="1" t="str" cm="1">
        <f t="array" ref="AC168">_xlfn.IFS(S168='Price Data'!$F$3,'Price Data'!$G$3,S168='Price Data'!$F$4,'Price Data'!$G$4,S168='Price Data'!$F$5,'Price Data'!$G$5,S168='Price Data'!$F$6,'Price Data'!$G$6,S168='Price Data'!$F$7,'Price Data'!$G$7,TRUE,"")</f>
        <v/>
      </c>
      <c r="AD168" s="1" t="str" cm="1">
        <f t="array" ref="AD168">_xlfn.IFS(U168='Price Data'!$F$3,'Price Data'!$G$3,U168='Price Data'!$F$4,'Price Data'!$G$4,U168='Price Data'!$F$5,'Price Data'!$G$5,U168='Price Data'!$F$6,'Price Data'!$G$6,U168='Price Data'!$F$7,'Price Data'!$G$7,TRUE,"")</f>
        <v/>
      </c>
      <c r="AK168" s="18"/>
      <c r="AL168" s="1"/>
    </row>
    <row r="169" spans="1:38" x14ac:dyDescent="0.25">
      <c r="A169" s="88">
        <v>5</v>
      </c>
      <c r="B169" s="1">
        <v>24</v>
      </c>
      <c r="C169" s="1">
        <v>83.29</v>
      </c>
      <c r="D169" s="1">
        <v>4</v>
      </c>
      <c r="E169" s="1">
        <v>0</v>
      </c>
      <c r="F169" s="1">
        <v>0</v>
      </c>
      <c r="G169" s="1">
        <f t="shared" si="30"/>
        <v>0</v>
      </c>
      <c r="H169" s="1" t="s">
        <v>108</v>
      </c>
      <c r="I169" s="1">
        <f t="shared" si="29"/>
        <v>0</v>
      </c>
      <c r="J169" s="1">
        <f t="shared" si="31"/>
        <v>0</v>
      </c>
      <c r="O169" s="1" t="s">
        <v>113</v>
      </c>
      <c r="P169" s="1">
        <v>2.15</v>
      </c>
      <c r="Q169" s="1" t="s">
        <v>110</v>
      </c>
      <c r="R169" s="1">
        <v>0.99</v>
      </c>
      <c r="S169" s="1" t="s">
        <v>110</v>
      </c>
      <c r="T169" s="1">
        <v>0.67</v>
      </c>
      <c r="U169" s="1" t="s">
        <v>113</v>
      </c>
      <c r="V169" s="1">
        <v>1.76</v>
      </c>
      <c r="W169" s="1">
        <v>1.01</v>
      </c>
      <c r="X169" s="1">
        <v>0</v>
      </c>
      <c r="Y169" s="1">
        <v>0</v>
      </c>
      <c r="Z169" s="89">
        <v>1.33</v>
      </c>
      <c r="AA169" s="1" cm="1">
        <f t="array" ref="AA169">_xlfn.IFS(O169='Price Data'!$F$3,'Price Data'!$G$3,O169='Price Data'!$F$4,'Price Data'!$G$4,O169='Price Data'!$F$5,'Price Data'!$G$5,O169='Price Data'!$F$6,'Price Data'!$G$6,O169='Price Data'!$F$7,'Price Data'!$G$7,TRUE,"")</f>
        <v>10.493246963562758</v>
      </c>
      <c r="AB169" s="1" cm="1">
        <f t="array" ref="AB169">_xlfn.IFS(Q169='Price Data'!$F$3,'Price Data'!$G$3,Q169='Price Data'!$F$4,'Price Data'!$G$4,Q169='Price Data'!$F$5,'Price Data'!$G$5,Q169='Price Data'!$F$6,'Price Data'!$G$6,Q169='Price Data'!$F$7,'Price Data'!$G$7,TRUE,"")</f>
        <v>2.6763636363636367</v>
      </c>
      <c r="AC169" s="1" cm="1">
        <f t="array" ref="AC169">_xlfn.IFS(S169='Price Data'!$F$3,'Price Data'!$G$3,S169='Price Data'!$F$4,'Price Data'!$G$4,S169='Price Data'!$F$5,'Price Data'!$G$5,S169='Price Data'!$F$6,'Price Data'!$G$6,S169='Price Data'!$F$7,'Price Data'!$G$7,TRUE,"")</f>
        <v>2.6763636363636367</v>
      </c>
      <c r="AD169" s="1" cm="1">
        <f t="array" ref="AD169">_xlfn.IFS(U169='Price Data'!$F$3,'Price Data'!$G$3,U169='Price Data'!$F$4,'Price Data'!$G$4,U169='Price Data'!$F$5,'Price Data'!$G$5,U169='Price Data'!$F$6,'Price Data'!$G$6,U169='Price Data'!$F$7,'Price Data'!$G$7,TRUE,"")</f>
        <v>10.493246963562758</v>
      </c>
      <c r="AK169" s="18"/>
      <c r="AL169" s="1"/>
    </row>
    <row r="170" spans="1:38" x14ac:dyDescent="0.25">
      <c r="A170" s="88">
        <v>5</v>
      </c>
      <c r="B170" s="1">
        <v>25</v>
      </c>
      <c r="C170" s="1">
        <v>85.600000000000009</v>
      </c>
      <c r="D170" s="1">
        <v>2</v>
      </c>
      <c r="E170" s="1">
        <v>3</v>
      </c>
      <c r="F170" s="1">
        <v>1</v>
      </c>
      <c r="G170" s="1">
        <f t="shared" si="30"/>
        <v>4</v>
      </c>
      <c r="H170" s="1" t="s">
        <v>108</v>
      </c>
      <c r="I170" s="1">
        <f t="shared" si="29"/>
        <v>0</v>
      </c>
      <c r="J170" s="1">
        <f t="shared" si="31"/>
        <v>0</v>
      </c>
      <c r="O170" s="1" t="s">
        <v>110</v>
      </c>
      <c r="P170" s="1">
        <v>0.66</v>
      </c>
      <c r="Q170" s="1" t="s">
        <v>109</v>
      </c>
      <c r="R170" s="1">
        <v>0.66</v>
      </c>
      <c r="S170" s="1" t="s">
        <v>112</v>
      </c>
      <c r="T170" s="1">
        <v>0</v>
      </c>
      <c r="U170" s="1" t="s">
        <v>112</v>
      </c>
      <c r="V170" s="1">
        <v>0</v>
      </c>
      <c r="W170" s="1">
        <v>0</v>
      </c>
      <c r="X170" s="1">
        <v>1.05</v>
      </c>
      <c r="Y170" s="1">
        <v>0</v>
      </c>
      <c r="Z170" s="89">
        <v>0</v>
      </c>
      <c r="AA170" s="1" cm="1">
        <f t="array" ref="AA170">_xlfn.IFS(O170='Price Data'!$F$3,'Price Data'!$G$3,O170='Price Data'!$F$4,'Price Data'!$G$4,O170='Price Data'!$F$5,'Price Data'!$G$5,O170='Price Data'!$F$6,'Price Data'!$G$6,O170='Price Data'!$F$7,'Price Data'!$G$7,TRUE,"")</f>
        <v>2.6763636363636367</v>
      </c>
      <c r="AB170" s="1" cm="1">
        <f t="array" ref="AB170">_xlfn.IFS(Q170='Price Data'!$F$3,'Price Data'!$G$3,Q170='Price Data'!$F$4,'Price Data'!$G$4,Q170='Price Data'!$F$5,'Price Data'!$G$5,Q170='Price Data'!$F$6,'Price Data'!$G$6,Q170='Price Data'!$F$7,'Price Data'!$G$7,TRUE,"")</f>
        <v>4.4586315789473705</v>
      </c>
      <c r="AC170" s="1" t="str" cm="1">
        <f t="array" ref="AC170">_xlfn.IFS(S170='Price Data'!$F$3,'Price Data'!$G$3,S170='Price Data'!$F$4,'Price Data'!$G$4,S170='Price Data'!$F$5,'Price Data'!$G$5,S170='Price Data'!$F$6,'Price Data'!$G$6,S170='Price Data'!$F$7,'Price Data'!$G$7,TRUE,"")</f>
        <v/>
      </c>
      <c r="AD170" s="1" t="str" cm="1">
        <f t="array" ref="AD170">_xlfn.IFS(U170='Price Data'!$F$3,'Price Data'!$G$3,U170='Price Data'!$F$4,'Price Data'!$G$4,U170='Price Data'!$F$5,'Price Data'!$G$5,U170='Price Data'!$F$6,'Price Data'!$G$6,U170='Price Data'!$F$7,'Price Data'!$G$7,TRUE,"")</f>
        <v/>
      </c>
      <c r="AK170" s="18"/>
      <c r="AL170" s="1"/>
    </row>
    <row r="171" spans="1:38" x14ac:dyDescent="0.25">
      <c r="A171" s="88">
        <v>5</v>
      </c>
      <c r="B171" s="1">
        <v>26</v>
      </c>
      <c r="C171" s="1">
        <v>89.51</v>
      </c>
      <c r="D171" s="1">
        <v>4</v>
      </c>
      <c r="E171" s="1">
        <v>2</v>
      </c>
      <c r="F171" s="1">
        <v>1</v>
      </c>
      <c r="G171" s="1">
        <f t="shared" si="30"/>
        <v>3</v>
      </c>
      <c r="H171" s="1" t="s">
        <v>108</v>
      </c>
      <c r="I171" s="1">
        <f t="shared" si="29"/>
        <v>0</v>
      </c>
      <c r="J171" s="1">
        <f t="shared" si="31"/>
        <v>0</v>
      </c>
      <c r="O171" s="1" t="s">
        <v>113</v>
      </c>
      <c r="P171" s="1">
        <v>2.04</v>
      </c>
      <c r="Q171" s="1" t="s">
        <v>109</v>
      </c>
      <c r="R171" s="1">
        <v>0.55000000000000004</v>
      </c>
      <c r="S171" s="1" t="s">
        <v>113</v>
      </c>
      <c r="T171" s="1">
        <v>1.6</v>
      </c>
      <c r="U171" s="1" t="s">
        <v>114</v>
      </c>
      <c r="V171" s="1">
        <v>0.95</v>
      </c>
      <c r="W171" s="1">
        <v>1.34</v>
      </c>
      <c r="X171" s="1">
        <v>0.98</v>
      </c>
      <c r="Y171" s="1">
        <v>0.94</v>
      </c>
      <c r="Z171" s="89">
        <v>0</v>
      </c>
      <c r="AA171" s="1" cm="1">
        <f t="array" ref="AA171">_xlfn.IFS(O171='Price Data'!$F$3,'Price Data'!$G$3,O171='Price Data'!$F$4,'Price Data'!$G$4,O171='Price Data'!$F$5,'Price Data'!$G$5,O171='Price Data'!$F$6,'Price Data'!$G$6,O171='Price Data'!$F$7,'Price Data'!$G$7,TRUE,"")</f>
        <v>10.493246963562758</v>
      </c>
      <c r="AB171" s="1" cm="1">
        <f t="array" ref="AB171">_xlfn.IFS(Q171='Price Data'!$F$3,'Price Data'!$G$3,Q171='Price Data'!$F$4,'Price Data'!$G$4,Q171='Price Data'!$F$5,'Price Data'!$G$5,Q171='Price Data'!$F$6,'Price Data'!$G$6,Q171='Price Data'!$F$7,'Price Data'!$G$7,TRUE,"")</f>
        <v>4.4586315789473705</v>
      </c>
      <c r="AC171" s="1" cm="1">
        <f t="array" ref="AC171">_xlfn.IFS(S171='Price Data'!$F$3,'Price Data'!$G$3,S171='Price Data'!$F$4,'Price Data'!$G$4,S171='Price Data'!$F$5,'Price Data'!$G$5,S171='Price Data'!$F$6,'Price Data'!$G$6,S171='Price Data'!$F$7,'Price Data'!$G$7,TRUE,"")</f>
        <v>10.493246963562758</v>
      </c>
      <c r="AD171" s="1" cm="1">
        <f t="array" ref="AD171">_xlfn.IFS(U171='Price Data'!$F$3,'Price Data'!$G$3,U171='Price Data'!$F$4,'Price Data'!$G$4,U171='Price Data'!$F$5,'Price Data'!$G$5,U171='Price Data'!$F$6,'Price Data'!$G$6,U171='Price Data'!$F$7,'Price Data'!$G$7,TRUE,"")</f>
        <v>6.0346153846153863</v>
      </c>
      <c r="AK171" s="18"/>
      <c r="AL171" s="1"/>
    </row>
    <row r="172" spans="1:38" x14ac:dyDescent="0.25">
      <c r="A172" s="88">
        <v>5</v>
      </c>
      <c r="B172" s="1">
        <v>27</v>
      </c>
      <c r="C172" s="1">
        <v>90.240000000000009</v>
      </c>
      <c r="D172" s="1">
        <v>2</v>
      </c>
      <c r="E172" s="1">
        <v>4</v>
      </c>
      <c r="F172" s="1">
        <v>1</v>
      </c>
      <c r="G172" s="1">
        <f t="shared" si="30"/>
        <v>5</v>
      </c>
      <c r="H172" s="1" t="s">
        <v>108</v>
      </c>
      <c r="I172" s="1">
        <f t="shared" si="29"/>
        <v>0</v>
      </c>
      <c r="J172" s="1">
        <f t="shared" si="31"/>
        <v>0</v>
      </c>
      <c r="O172" s="1" t="s">
        <v>111</v>
      </c>
      <c r="P172" s="1">
        <v>1</v>
      </c>
      <c r="Q172" s="1" t="s">
        <v>113</v>
      </c>
      <c r="R172" s="1">
        <v>1.92</v>
      </c>
      <c r="S172" s="1" t="s">
        <v>112</v>
      </c>
      <c r="T172" s="1">
        <v>0</v>
      </c>
      <c r="U172" s="1" t="s">
        <v>112</v>
      </c>
      <c r="V172" s="1">
        <v>0</v>
      </c>
      <c r="W172" s="1">
        <v>0</v>
      </c>
      <c r="X172" s="1">
        <v>1.28</v>
      </c>
      <c r="Y172" s="1">
        <v>0</v>
      </c>
      <c r="Z172" s="89">
        <v>0</v>
      </c>
      <c r="AA172" s="1" cm="1">
        <f t="array" ref="AA172">_xlfn.IFS(O172='Price Data'!$F$3,'Price Data'!$G$3,O172='Price Data'!$F$4,'Price Data'!$G$4,O172='Price Data'!$F$5,'Price Data'!$G$5,O172='Price Data'!$F$6,'Price Data'!$G$6,O172='Price Data'!$F$7,'Price Data'!$G$7,TRUE,"")</f>
        <v>8.710979020979023</v>
      </c>
      <c r="AB172" s="1" cm="1">
        <f t="array" ref="AB172">_xlfn.IFS(Q172='Price Data'!$F$3,'Price Data'!$G$3,Q172='Price Data'!$F$4,'Price Data'!$G$4,Q172='Price Data'!$F$5,'Price Data'!$G$5,Q172='Price Data'!$F$6,'Price Data'!$G$6,Q172='Price Data'!$F$7,'Price Data'!$G$7,TRUE,"")</f>
        <v>10.493246963562758</v>
      </c>
      <c r="AC172" s="1" t="str" cm="1">
        <f t="array" ref="AC172">_xlfn.IFS(S172='Price Data'!$F$3,'Price Data'!$G$3,S172='Price Data'!$F$4,'Price Data'!$G$4,S172='Price Data'!$F$5,'Price Data'!$G$5,S172='Price Data'!$F$6,'Price Data'!$G$6,S172='Price Data'!$F$7,'Price Data'!$G$7,TRUE,"")</f>
        <v/>
      </c>
      <c r="AD172" s="1" t="str" cm="1">
        <f t="array" ref="AD172">_xlfn.IFS(U172='Price Data'!$F$3,'Price Data'!$G$3,U172='Price Data'!$F$4,'Price Data'!$G$4,U172='Price Data'!$F$5,'Price Data'!$G$5,U172='Price Data'!$F$6,'Price Data'!$G$6,U172='Price Data'!$F$7,'Price Data'!$G$7,TRUE,"")</f>
        <v/>
      </c>
      <c r="AK172" s="18"/>
      <c r="AL172" s="1"/>
    </row>
    <row r="173" spans="1:38" x14ac:dyDescent="0.25">
      <c r="A173" s="88">
        <v>5</v>
      </c>
      <c r="B173" s="1">
        <v>28</v>
      </c>
      <c r="C173" s="1">
        <v>93.18</v>
      </c>
      <c r="D173" s="1">
        <v>2</v>
      </c>
      <c r="E173" s="1">
        <v>4</v>
      </c>
      <c r="F173" s="1">
        <v>2</v>
      </c>
      <c r="G173" s="1">
        <f t="shared" si="30"/>
        <v>6</v>
      </c>
      <c r="H173" s="1" t="s">
        <v>108</v>
      </c>
      <c r="I173" s="1">
        <f t="shared" si="29"/>
        <v>0</v>
      </c>
      <c r="J173" s="1">
        <f t="shared" ref="J173:J204" si="32">I173</f>
        <v>0</v>
      </c>
      <c r="O173" s="1" t="s">
        <v>113</v>
      </c>
      <c r="P173" s="1">
        <v>1.0900000000000001</v>
      </c>
      <c r="Q173" s="1" t="s">
        <v>110</v>
      </c>
      <c r="R173" s="1">
        <v>0.75</v>
      </c>
      <c r="S173" s="1" t="s">
        <v>112</v>
      </c>
      <c r="T173" s="1">
        <v>0</v>
      </c>
      <c r="U173" s="1" t="s">
        <v>112</v>
      </c>
      <c r="V173" s="1">
        <v>0</v>
      </c>
      <c r="W173" s="1">
        <v>1.36</v>
      </c>
      <c r="X173" s="1">
        <v>0</v>
      </c>
      <c r="Y173" s="1">
        <v>0</v>
      </c>
      <c r="Z173" s="89">
        <v>0</v>
      </c>
      <c r="AA173" s="1" cm="1">
        <f t="array" ref="AA173">_xlfn.IFS(O173='Price Data'!$F$3,'Price Data'!$G$3,O173='Price Data'!$F$4,'Price Data'!$G$4,O173='Price Data'!$F$5,'Price Data'!$G$5,O173='Price Data'!$F$6,'Price Data'!$G$6,O173='Price Data'!$F$7,'Price Data'!$G$7,TRUE,"")</f>
        <v>10.493246963562758</v>
      </c>
      <c r="AB173" s="1" cm="1">
        <f t="array" ref="AB173">_xlfn.IFS(Q173='Price Data'!$F$3,'Price Data'!$G$3,Q173='Price Data'!$F$4,'Price Data'!$G$4,Q173='Price Data'!$F$5,'Price Data'!$G$5,Q173='Price Data'!$F$6,'Price Data'!$G$6,Q173='Price Data'!$F$7,'Price Data'!$G$7,TRUE,"")</f>
        <v>2.6763636363636367</v>
      </c>
      <c r="AC173" s="1" t="str" cm="1">
        <f t="array" ref="AC173">_xlfn.IFS(S173='Price Data'!$F$3,'Price Data'!$G$3,S173='Price Data'!$F$4,'Price Data'!$G$4,S173='Price Data'!$F$5,'Price Data'!$G$5,S173='Price Data'!$F$6,'Price Data'!$G$6,S173='Price Data'!$F$7,'Price Data'!$G$7,TRUE,"")</f>
        <v/>
      </c>
      <c r="AD173" s="1" t="str" cm="1">
        <f t="array" ref="AD173">_xlfn.IFS(U173='Price Data'!$F$3,'Price Data'!$G$3,U173='Price Data'!$F$4,'Price Data'!$G$4,U173='Price Data'!$F$5,'Price Data'!$G$5,U173='Price Data'!$F$6,'Price Data'!$G$6,U173='Price Data'!$F$7,'Price Data'!$G$7,TRUE,"")</f>
        <v/>
      </c>
      <c r="AK173" s="18"/>
      <c r="AL173" s="1"/>
    </row>
    <row r="174" spans="1:38" x14ac:dyDescent="0.25">
      <c r="A174" s="88">
        <v>5</v>
      </c>
      <c r="B174" s="1">
        <v>29</v>
      </c>
      <c r="C174" s="1">
        <v>101.09</v>
      </c>
      <c r="D174" s="1">
        <v>3</v>
      </c>
      <c r="E174" s="1">
        <v>0</v>
      </c>
      <c r="F174" s="1">
        <v>0</v>
      </c>
      <c r="G174" s="1">
        <f t="shared" si="30"/>
        <v>0</v>
      </c>
      <c r="H174" s="1" t="s">
        <v>108</v>
      </c>
      <c r="I174" s="1">
        <f t="shared" si="29"/>
        <v>0</v>
      </c>
      <c r="J174" s="1">
        <f t="shared" si="32"/>
        <v>0</v>
      </c>
      <c r="O174" s="1" t="s">
        <v>109</v>
      </c>
      <c r="P174" s="1">
        <v>0.51</v>
      </c>
      <c r="Q174" s="1" t="s">
        <v>109</v>
      </c>
      <c r="R174" s="1">
        <v>0.86</v>
      </c>
      <c r="S174" s="1" t="s">
        <v>114</v>
      </c>
      <c r="T174" s="1">
        <v>1.54</v>
      </c>
      <c r="U174" s="1" t="s">
        <v>112</v>
      </c>
      <c r="V174" s="1">
        <v>0</v>
      </c>
      <c r="W174" s="1">
        <v>1</v>
      </c>
      <c r="X174" s="1">
        <v>1.39</v>
      </c>
      <c r="Y174" s="1">
        <v>0</v>
      </c>
      <c r="Z174" s="89">
        <v>0</v>
      </c>
      <c r="AA174" s="1" cm="1">
        <f t="array" ref="AA174">_xlfn.IFS(O174='Price Data'!$F$3,'Price Data'!$G$3,O174='Price Data'!$F$4,'Price Data'!$G$4,O174='Price Data'!$F$5,'Price Data'!$G$5,O174='Price Data'!$F$6,'Price Data'!$G$6,O174='Price Data'!$F$7,'Price Data'!$G$7,TRUE,"")</f>
        <v>4.4586315789473705</v>
      </c>
      <c r="AB174" s="1" cm="1">
        <f t="array" ref="AB174">_xlfn.IFS(Q174='Price Data'!$F$3,'Price Data'!$G$3,Q174='Price Data'!$F$4,'Price Data'!$G$4,Q174='Price Data'!$F$5,'Price Data'!$G$5,Q174='Price Data'!$F$6,'Price Data'!$G$6,Q174='Price Data'!$F$7,'Price Data'!$G$7,TRUE,"")</f>
        <v>4.4586315789473705</v>
      </c>
      <c r="AC174" s="1" cm="1">
        <f t="array" ref="AC174">_xlfn.IFS(S174='Price Data'!$F$3,'Price Data'!$G$3,S174='Price Data'!$F$4,'Price Data'!$G$4,S174='Price Data'!$F$5,'Price Data'!$G$5,S174='Price Data'!$F$6,'Price Data'!$G$6,S174='Price Data'!$F$7,'Price Data'!$G$7,TRUE,"")</f>
        <v>6.0346153846153863</v>
      </c>
      <c r="AD174" s="1" t="str" cm="1">
        <f t="array" ref="AD174">_xlfn.IFS(U174='Price Data'!$F$3,'Price Data'!$G$3,U174='Price Data'!$F$4,'Price Data'!$G$4,U174='Price Data'!$F$5,'Price Data'!$G$5,U174='Price Data'!$F$6,'Price Data'!$G$6,U174='Price Data'!$F$7,'Price Data'!$G$7,TRUE,"")</f>
        <v/>
      </c>
      <c r="AK174" s="18"/>
      <c r="AL174" s="1"/>
    </row>
    <row r="175" spans="1:38" x14ac:dyDescent="0.25">
      <c r="A175" s="88">
        <v>5</v>
      </c>
      <c r="B175" s="1">
        <v>30</v>
      </c>
      <c r="C175" s="1">
        <v>105.42</v>
      </c>
      <c r="D175" s="1">
        <v>2</v>
      </c>
      <c r="E175" s="1">
        <v>0</v>
      </c>
      <c r="F175" s="1">
        <v>0</v>
      </c>
      <c r="G175" s="1">
        <f t="shared" si="30"/>
        <v>0</v>
      </c>
      <c r="H175" s="1" t="s">
        <v>108</v>
      </c>
      <c r="I175" s="1">
        <f t="shared" si="29"/>
        <v>0</v>
      </c>
      <c r="J175" s="1">
        <f t="shared" si="32"/>
        <v>0</v>
      </c>
      <c r="O175" s="1" t="s">
        <v>110</v>
      </c>
      <c r="P175" s="1">
        <v>0.96</v>
      </c>
      <c r="Q175" s="1" t="s">
        <v>109</v>
      </c>
      <c r="R175" s="1">
        <v>0.92</v>
      </c>
      <c r="S175" s="1" t="s">
        <v>112</v>
      </c>
      <c r="T175" s="1">
        <v>0</v>
      </c>
      <c r="U175" s="1" t="s">
        <v>112</v>
      </c>
      <c r="V175" s="1">
        <v>0</v>
      </c>
      <c r="W175" s="1">
        <v>0</v>
      </c>
      <c r="X175" s="1">
        <v>0.81</v>
      </c>
      <c r="Y175" s="1">
        <v>0</v>
      </c>
      <c r="Z175" s="89">
        <v>0</v>
      </c>
      <c r="AA175" s="1" cm="1">
        <f t="array" ref="AA175">_xlfn.IFS(O175='Price Data'!$F$3,'Price Data'!$G$3,O175='Price Data'!$F$4,'Price Data'!$G$4,O175='Price Data'!$F$5,'Price Data'!$G$5,O175='Price Data'!$F$6,'Price Data'!$G$6,O175='Price Data'!$F$7,'Price Data'!$G$7,TRUE,"")</f>
        <v>2.6763636363636367</v>
      </c>
      <c r="AB175" s="1" cm="1">
        <f t="array" ref="AB175">_xlfn.IFS(Q175='Price Data'!$F$3,'Price Data'!$G$3,Q175='Price Data'!$F$4,'Price Data'!$G$4,Q175='Price Data'!$F$5,'Price Data'!$G$5,Q175='Price Data'!$F$6,'Price Data'!$G$6,Q175='Price Data'!$F$7,'Price Data'!$G$7,TRUE,"")</f>
        <v>4.4586315789473705</v>
      </c>
      <c r="AC175" s="1" t="str" cm="1">
        <f t="array" ref="AC175">_xlfn.IFS(S175='Price Data'!$F$3,'Price Data'!$G$3,S175='Price Data'!$F$4,'Price Data'!$G$4,S175='Price Data'!$F$5,'Price Data'!$G$5,S175='Price Data'!$F$6,'Price Data'!$G$6,S175='Price Data'!$F$7,'Price Data'!$G$7,TRUE,"")</f>
        <v/>
      </c>
      <c r="AD175" s="1" t="str" cm="1">
        <f t="array" ref="AD175">_xlfn.IFS(U175='Price Data'!$F$3,'Price Data'!$G$3,U175='Price Data'!$F$4,'Price Data'!$G$4,U175='Price Data'!$F$5,'Price Data'!$G$5,U175='Price Data'!$F$6,'Price Data'!$G$6,U175='Price Data'!$F$7,'Price Data'!$G$7,TRUE,"")</f>
        <v/>
      </c>
      <c r="AK175" s="18"/>
      <c r="AL175" s="1"/>
    </row>
    <row r="176" spans="1:38" x14ac:dyDescent="0.25">
      <c r="A176" s="88">
        <v>5</v>
      </c>
      <c r="B176" s="1">
        <v>31</v>
      </c>
      <c r="C176" s="1">
        <v>114.33</v>
      </c>
      <c r="D176" s="1">
        <v>3</v>
      </c>
      <c r="E176" s="1">
        <v>0</v>
      </c>
      <c r="F176" s="1">
        <v>0</v>
      </c>
      <c r="G176" s="1">
        <f t="shared" si="30"/>
        <v>0</v>
      </c>
      <c r="H176" s="1" t="s">
        <v>108</v>
      </c>
      <c r="I176" s="1">
        <f t="shared" si="29"/>
        <v>0</v>
      </c>
      <c r="J176" s="1">
        <f t="shared" si="32"/>
        <v>0</v>
      </c>
      <c r="O176" s="1" t="s">
        <v>114</v>
      </c>
      <c r="P176" s="1">
        <v>1.61</v>
      </c>
      <c r="Q176" s="1" t="s">
        <v>113</v>
      </c>
      <c r="R176" s="1">
        <v>0.76</v>
      </c>
      <c r="S176" s="1" t="s">
        <v>114</v>
      </c>
      <c r="T176" s="1">
        <v>1.01</v>
      </c>
      <c r="U176" s="1" t="s">
        <v>112</v>
      </c>
      <c r="V176" s="1">
        <v>0</v>
      </c>
      <c r="W176" s="1">
        <v>0</v>
      </c>
      <c r="X176" s="1">
        <v>1.26</v>
      </c>
      <c r="Y176" s="1">
        <v>0</v>
      </c>
      <c r="Z176" s="89">
        <v>0</v>
      </c>
      <c r="AA176" s="1" cm="1">
        <f t="array" ref="AA176">_xlfn.IFS(O176='Price Data'!$F$3,'Price Data'!$G$3,O176='Price Data'!$F$4,'Price Data'!$G$4,O176='Price Data'!$F$5,'Price Data'!$G$5,O176='Price Data'!$F$6,'Price Data'!$G$6,O176='Price Data'!$F$7,'Price Data'!$G$7,TRUE,"")</f>
        <v>6.0346153846153863</v>
      </c>
      <c r="AB176" s="1" cm="1">
        <f t="array" ref="AB176">_xlfn.IFS(Q176='Price Data'!$F$3,'Price Data'!$G$3,Q176='Price Data'!$F$4,'Price Data'!$G$4,Q176='Price Data'!$F$5,'Price Data'!$G$5,Q176='Price Data'!$F$6,'Price Data'!$G$6,Q176='Price Data'!$F$7,'Price Data'!$G$7,TRUE,"")</f>
        <v>10.493246963562758</v>
      </c>
      <c r="AC176" s="1" cm="1">
        <f t="array" ref="AC176">_xlfn.IFS(S176='Price Data'!$F$3,'Price Data'!$G$3,S176='Price Data'!$F$4,'Price Data'!$G$4,S176='Price Data'!$F$5,'Price Data'!$G$5,S176='Price Data'!$F$6,'Price Data'!$G$6,S176='Price Data'!$F$7,'Price Data'!$G$7,TRUE,"")</f>
        <v>6.0346153846153863</v>
      </c>
      <c r="AD176" s="1" t="str" cm="1">
        <f t="array" ref="AD176">_xlfn.IFS(U176='Price Data'!$F$3,'Price Data'!$G$3,U176='Price Data'!$F$4,'Price Data'!$G$4,U176='Price Data'!$F$5,'Price Data'!$G$5,U176='Price Data'!$F$6,'Price Data'!$G$6,U176='Price Data'!$F$7,'Price Data'!$G$7,TRUE,"")</f>
        <v/>
      </c>
      <c r="AK176" s="18"/>
      <c r="AL176" s="1"/>
    </row>
    <row r="177" spans="1:38" x14ac:dyDescent="0.25">
      <c r="A177" s="88">
        <v>5</v>
      </c>
      <c r="B177" s="1">
        <v>32</v>
      </c>
      <c r="C177" s="1">
        <v>115.51</v>
      </c>
      <c r="D177" s="1">
        <v>4</v>
      </c>
      <c r="E177" s="1">
        <v>3</v>
      </c>
      <c r="F177" s="1">
        <v>0</v>
      </c>
      <c r="G177" s="1">
        <f t="shared" si="30"/>
        <v>3</v>
      </c>
      <c r="H177" s="1" t="s">
        <v>108</v>
      </c>
      <c r="I177" s="1">
        <f t="shared" si="29"/>
        <v>0</v>
      </c>
      <c r="J177" s="1">
        <f t="shared" si="32"/>
        <v>0</v>
      </c>
      <c r="O177" s="1" t="s">
        <v>114</v>
      </c>
      <c r="P177" s="1">
        <v>1.18</v>
      </c>
      <c r="Q177" s="1" t="s">
        <v>109</v>
      </c>
      <c r="R177" s="1">
        <v>0.55000000000000004</v>
      </c>
      <c r="S177" s="1" t="s">
        <v>109</v>
      </c>
      <c r="T177" s="1">
        <v>0.52</v>
      </c>
      <c r="U177" s="1" t="s">
        <v>110</v>
      </c>
      <c r="V177" s="1">
        <v>0.75</v>
      </c>
      <c r="W177" s="1">
        <v>0</v>
      </c>
      <c r="X177" s="1">
        <v>1.46</v>
      </c>
      <c r="Y177" s="1">
        <v>1.02</v>
      </c>
      <c r="Z177" s="89">
        <v>0</v>
      </c>
      <c r="AA177" s="1" cm="1">
        <f t="array" ref="AA177">_xlfn.IFS(O177='Price Data'!$F$3,'Price Data'!$G$3,O177='Price Data'!$F$4,'Price Data'!$G$4,O177='Price Data'!$F$5,'Price Data'!$G$5,O177='Price Data'!$F$6,'Price Data'!$G$6,O177='Price Data'!$F$7,'Price Data'!$G$7,TRUE,"")</f>
        <v>6.0346153846153863</v>
      </c>
      <c r="AB177" s="1" cm="1">
        <f t="array" ref="AB177">_xlfn.IFS(Q177='Price Data'!$F$3,'Price Data'!$G$3,Q177='Price Data'!$F$4,'Price Data'!$G$4,Q177='Price Data'!$F$5,'Price Data'!$G$5,Q177='Price Data'!$F$6,'Price Data'!$G$6,Q177='Price Data'!$F$7,'Price Data'!$G$7,TRUE,"")</f>
        <v>4.4586315789473705</v>
      </c>
      <c r="AC177" s="1" cm="1">
        <f t="array" ref="AC177">_xlfn.IFS(S177='Price Data'!$F$3,'Price Data'!$G$3,S177='Price Data'!$F$4,'Price Data'!$G$4,S177='Price Data'!$F$5,'Price Data'!$G$5,S177='Price Data'!$F$6,'Price Data'!$G$6,S177='Price Data'!$F$7,'Price Data'!$G$7,TRUE,"")</f>
        <v>4.4586315789473705</v>
      </c>
      <c r="AD177" s="1" cm="1">
        <f t="array" ref="AD177">_xlfn.IFS(U177='Price Data'!$F$3,'Price Data'!$G$3,U177='Price Data'!$F$4,'Price Data'!$G$4,U177='Price Data'!$F$5,'Price Data'!$G$5,U177='Price Data'!$F$6,'Price Data'!$G$6,U177='Price Data'!$F$7,'Price Data'!$G$7,TRUE,"")</f>
        <v>2.6763636363636367</v>
      </c>
      <c r="AK177" s="18"/>
      <c r="AL177" s="1"/>
    </row>
    <row r="178" spans="1:38" x14ac:dyDescent="0.25">
      <c r="A178" s="88">
        <v>5</v>
      </c>
      <c r="B178" s="1">
        <v>33</v>
      </c>
      <c r="C178" s="1">
        <v>126.57000000000001</v>
      </c>
      <c r="D178" s="1">
        <v>3</v>
      </c>
      <c r="E178" s="1">
        <v>0</v>
      </c>
      <c r="F178" s="1">
        <v>0</v>
      </c>
      <c r="G178" s="1">
        <f t="shared" si="30"/>
        <v>0</v>
      </c>
      <c r="H178" s="1" t="s">
        <v>108</v>
      </c>
      <c r="I178" s="1">
        <f t="shared" si="29"/>
        <v>0</v>
      </c>
      <c r="J178" s="1">
        <f t="shared" si="32"/>
        <v>0</v>
      </c>
      <c r="O178" s="1" t="s">
        <v>111</v>
      </c>
      <c r="P178" s="1">
        <v>1.04</v>
      </c>
      <c r="Q178" s="1" t="s">
        <v>113</v>
      </c>
      <c r="R178" s="1">
        <v>0.78</v>
      </c>
      <c r="S178" s="1" t="s">
        <v>113</v>
      </c>
      <c r="T178" s="1">
        <v>0.95</v>
      </c>
      <c r="U178" s="1" t="s">
        <v>112</v>
      </c>
      <c r="V178" s="1">
        <v>0</v>
      </c>
      <c r="W178" s="1">
        <v>0</v>
      </c>
      <c r="X178" s="1">
        <v>1.44</v>
      </c>
      <c r="Y178" s="1">
        <v>0.9</v>
      </c>
      <c r="Z178" s="89">
        <v>0</v>
      </c>
      <c r="AA178" s="1" cm="1">
        <f t="array" ref="AA178">_xlfn.IFS(O178='Price Data'!$F$3,'Price Data'!$G$3,O178='Price Data'!$F$4,'Price Data'!$G$4,O178='Price Data'!$F$5,'Price Data'!$G$5,O178='Price Data'!$F$6,'Price Data'!$G$6,O178='Price Data'!$F$7,'Price Data'!$G$7,TRUE,"")</f>
        <v>8.710979020979023</v>
      </c>
      <c r="AB178" s="1" cm="1">
        <f t="array" ref="AB178">_xlfn.IFS(Q178='Price Data'!$F$3,'Price Data'!$G$3,Q178='Price Data'!$F$4,'Price Data'!$G$4,Q178='Price Data'!$F$5,'Price Data'!$G$5,Q178='Price Data'!$F$6,'Price Data'!$G$6,Q178='Price Data'!$F$7,'Price Data'!$G$7,TRUE,"")</f>
        <v>10.493246963562758</v>
      </c>
      <c r="AC178" s="1" cm="1">
        <f t="array" ref="AC178">_xlfn.IFS(S178='Price Data'!$F$3,'Price Data'!$G$3,S178='Price Data'!$F$4,'Price Data'!$G$4,S178='Price Data'!$F$5,'Price Data'!$G$5,S178='Price Data'!$F$6,'Price Data'!$G$6,S178='Price Data'!$F$7,'Price Data'!$G$7,TRUE,"")</f>
        <v>10.493246963562758</v>
      </c>
      <c r="AD178" s="1" t="str" cm="1">
        <f t="array" ref="AD178">_xlfn.IFS(U178='Price Data'!$F$3,'Price Data'!$G$3,U178='Price Data'!$F$4,'Price Data'!$G$4,U178='Price Data'!$F$5,'Price Data'!$G$5,U178='Price Data'!$F$6,'Price Data'!$G$6,U178='Price Data'!$F$7,'Price Data'!$G$7,TRUE,"")</f>
        <v/>
      </c>
      <c r="AK178" s="18"/>
      <c r="AL178" s="1"/>
    </row>
    <row r="179" spans="1:38" x14ac:dyDescent="0.25">
      <c r="A179" s="88">
        <v>5</v>
      </c>
      <c r="B179" s="1">
        <v>34</v>
      </c>
      <c r="C179" s="1">
        <v>129.20000000000002</v>
      </c>
      <c r="D179" s="1">
        <v>1</v>
      </c>
      <c r="E179" s="1">
        <v>1</v>
      </c>
      <c r="F179" s="1">
        <v>1</v>
      </c>
      <c r="G179" s="1">
        <f t="shared" si="30"/>
        <v>2</v>
      </c>
      <c r="H179" s="1" t="s">
        <v>108</v>
      </c>
      <c r="I179" s="1">
        <f t="shared" si="29"/>
        <v>0</v>
      </c>
      <c r="J179" s="1">
        <f t="shared" si="32"/>
        <v>0</v>
      </c>
      <c r="O179" s="1" t="s">
        <v>113</v>
      </c>
      <c r="P179" s="1">
        <v>1.32</v>
      </c>
      <c r="Q179" s="1" t="s">
        <v>112</v>
      </c>
      <c r="R179" s="1">
        <v>0</v>
      </c>
      <c r="S179" s="1" t="s">
        <v>112</v>
      </c>
      <c r="T179" s="1">
        <v>0</v>
      </c>
      <c r="U179" s="1" t="s">
        <v>112</v>
      </c>
      <c r="V179" s="1">
        <v>0</v>
      </c>
      <c r="W179" s="1">
        <v>1.49</v>
      </c>
      <c r="X179" s="1">
        <v>0</v>
      </c>
      <c r="Y179" s="1">
        <v>0</v>
      </c>
      <c r="Z179" s="89">
        <v>0</v>
      </c>
      <c r="AA179" s="1" cm="1">
        <f t="array" ref="AA179">_xlfn.IFS(O179='Price Data'!$F$3,'Price Data'!$G$3,O179='Price Data'!$F$4,'Price Data'!$G$4,O179='Price Data'!$F$5,'Price Data'!$G$5,O179='Price Data'!$F$6,'Price Data'!$G$6,O179='Price Data'!$F$7,'Price Data'!$G$7,TRUE,"")</f>
        <v>10.493246963562758</v>
      </c>
      <c r="AB179" s="1" t="str" cm="1">
        <f t="array" ref="AB179">_xlfn.IFS(Q179='Price Data'!$F$3,'Price Data'!$G$3,Q179='Price Data'!$F$4,'Price Data'!$G$4,Q179='Price Data'!$F$5,'Price Data'!$G$5,Q179='Price Data'!$F$6,'Price Data'!$G$6,Q179='Price Data'!$F$7,'Price Data'!$G$7,TRUE,"")</f>
        <v/>
      </c>
      <c r="AC179" s="1" t="str" cm="1">
        <f t="array" ref="AC179">_xlfn.IFS(S179='Price Data'!$F$3,'Price Data'!$G$3,S179='Price Data'!$F$4,'Price Data'!$G$4,S179='Price Data'!$F$5,'Price Data'!$G$5,S179='Price Data'!$F$6,'Price Data'!$G$6,S179='Price Data'!$F$7,'Price Data'!$G$7,TRUE,"")</f>
        <v/>
      </c>
      <c r="AD179" s="1" t="str" cm="1">
        <f t="array" ref="AD179">_xlfn.IFS(U179='Price Data'!$F$3,'Price Data'!$G$3,U179='Price Data'!$F$4,'Price Data'!$G$4,U179='Price Data'!$F$5,'Price Data'!$G$5,U179='Price Data'!$F$6,'Price Data'!$G$6,U179='Price Data'!$F$7,'Price Data'!$G$7,TRUE,"")</f>
        <v/>
      </c>
      <c r="AK179" s="18"/>
      <c r="AL179" s="1"/>
    </row>
    <row r="180" spans="1:38" x14ac:dyDescent="0.25">
      <c r="A180" s="88">
        <v>5</v>
      </c>
      <c r="B180" s="1">
        <v>35</v>
      </c>
      <c r="C180" s="1">
        <v>130.39000000000001</v>
      </c>
      <c r="D180" s="1">
        <v>1</v>
      </c>
      <c r="E180" s="1">
        <v>1</v>
      </c>
      <c r="F180" s="1">
        <v>1</v>
      </c>
      <c r="G180" s="1">
        <f t="shared" si="30"/>
        <v>2</v>
      </c>
      <c r="H180" s="1" t="s">
        <v>108</v>
      </c>
      <c r="I180" s="1">
        <f t="shared" si="29"/>
        <v>0</v>
      </c>
      <c r="J180" s="1">
        <f t="shared" si="32"/>
        <v>0</v>
      </c>
      <c r="O180" s="1" t="s">
        <v>110</v>
      </c>
      <c r="P180" s="1">
        <v>0.89</v>
      </c>
      <c r="Q180" s="1" t="s">
        <v>112</v>
      </c>
      <c r="R180" s="1">
        <v>0</v>
      </c>
      <c r="S180" s="1" t="s">
        <v>112</v>
      </c>
      <c r="T180" s="1">
        <v>0</v>
      </c>
      <c r="U180" s="1" t="s">
        <v>112</v>
      </c>
      <c r="V180" s="1">
        <v>0</v>
      </c>
      <c r="W180" s="1">
        <v>0</v>
      </c>
      <c r="X180" s="1">
        <v>0</v>
      </c>
      <c r="Y180" s="1">
        <v>0</v>
      </c>
      <c r="Z180" s="89">
        <v>0</v>
      </c>
      <c r="AA180" s="1" cm="1">
        <f t="array" ref="AA180">_xlfn.IFS(O180='Price Data'!$F$3,'Price Data'!$G$3,O180='Price Data'!$F$4,'Price Data'!$G$4,O180='Price Data'!$F$5,'Price Data'!$G$5,O180='Price Data'!$F$6,'Price Data'!$G$6,O180='Price Data'!$F$7,'Price Data'!$G$7,TRUE,"")</f>
        <v>2.6763636363636367</v>
      </c>
      <c r="AB180" s="1" t="str" cm="1">
        <f t="array" ref="AB180">_xlfn.IFS(Q180='Price Data'!$F$3,'Price Data'!$G$3,Q180='Price Data'!$F$4,'Price Data'!$G$4,Q180='Price Data'!$F$5,'Price Data'!$G$5,Q180='Price Data'!$F$6,'Price Data'!$G$6,Q180='Price Data'!$F$7,'Price Data'!$G$7,TRUE,"")</f>
        <v/>
      </c>
      <c r="AC180" s="1" t="str" cm="1">
        <f t="array" ref="AC180">_xlfn.IFS(S180='Price Data'!$F$3,'Price Data'!$G$3,S180='Price Data'!$F$4,'Price Data'!$G$4,S180='Price Data'!$F$5,'Price Data'!$G$5,S180='Price Data'!$F$6,'Price Data'!$G$6,S180='Price Data'!$F$7,'Price Data'!$G$7,TRUE,"")</f>
        <v/>
      </c>
      <c r="AD180" s="1" t="str" cm="1">
        <f t="array" ref="AD180">_xlfn.IFS(U180='Price Data'!$F$3,'Price Data'!$G$3,U180='Price Data'!$F$4,'Price Data'!$G$4,U180='Price Data'!$F$5,'Price Data'!$G$5,U180='Price Data'!$F$6,'Price Data'!$G$6,U180='Price Data'!$F$7,'Price Data'!$G$7,TRUE,"")</f>
        <v/>
      </c>
      <c r="AK180" s="18"/>
      <c r="AL180" s="1"/>
    </row>
    <row r="181" spans="1:38" x14ac:dyDescent="0.25">
      <c r="A181" s="88">
        <v>5</v>
      </c>
      <c r="B181" s="1">
        <v>36</v>
      </c>
      <c r="C181" s="1">
        <v>131.26000000000002</v>
      </c>
      <c r="D181" s="1">
        <v>3</v>
      </c>
      <c r="E181" s="1">
        <v>1</v>
      </c>
      <c r="F181" s="1">
        <v>1</v>
      </c>
      <c r="G181" s="1">
        <f t="shared" si="30"/>
        <v>2</v>
      </c>
      <c r="H181" s="1" t="s">
        <v>108</v>
      </c>
      <c r="I181" s="1">
        <f t="shared" si="29"/>
        <v>0</v>
      </c>
      <c r="J181" s="1">
        <f t="shared" si="32"/>
        <v>0</v>
      </c>
      <c r="O181" s="1" t="s">
        <v>110</v>
      </c>
      <c r="P181" s="1">
        <v>0.86</v>
      </c>
      <c r="Q181" s="1" t="s">
        <v>113</v>
      </c>
      <c r="R181" s="1">
        <v>1.5</v>
      </c>
      <c r="S181" s="1" t="s">
        <v>109</v>
      </c>
      <c r="T181" s="1">
        <v>0.79</v>
      </c>
      <c r="U181" s="1" t="s">
        <v>112</v>
      </c>
      <c r="V181" s="1">
        <v>0</v>
      </c>
      <c r="W181" s="1">
        <v>0</v>
      </c>
      <c r="X181" s="1">
        <v>1.31</v>
      </c>
      <c r="Y181" s="1">
        <v>0.92</v>
      </c>
      <c r="Z181" s="89">
        <v>0</v>
      </c>
      <c r="AA181" s="1" cm="1">
        <f t="array" ref="AA181">_xlfn.IFS(O181='Price Data'!$F$3,'Price Data'!$G$3,O181='Price Data'!$F$4,'Price Data'!$G$4,O181='Price Data'!$F$5,'Price Data'!$G$5,O181='Price Data'!$F$6,'Price Data'!$G$6,O181='Price Data'!$F$7,'Price Data'!$G$7,TRUE,"")</f>
        <v>2.6763636363636367</v>
      </c>
      <c r="AB181" s="1" cm="1">
        <f t="array" ref="AB181">_xlfn.IFS(Q181='Price Data'!$F$3,'Price Data'!$G$3,Q181='Price Data'!$F$4,'Price Data'!$G$4,Q181='Price Data'!$F$5,'Price Data'!$G$5,Q181='Price Data'!$F$6,'Price Data'!$G$6,Q181='Price Data'!$F$7,'Price Data'!$G$7,TRUE,"")</f>
        <v>10.493246963562758</v>
      </c>
      <c r="AC181" s="1" cm="1">
        <f t="array" ref="AC181">_xlfn.IFS(S181='Price Data'!$F$3,'Price Data'!$G$3,S181='Price Data'!$F$4,'Price Data'!$G$4,S181='Price Data'!$F$5,'Price Data'!$G$5,S181='Price Data'!$F$6,'Price Data'!$G$6,S181='Price Data'!$F$7,'Price Data'!$G$7,TRUE,"")</f>
        <v>4.4586315789473705</v>
      </c>
      <c r="AD181" s="1" t="str" cm="1">
        <f t="array" ref="AD181">_xlfn.IFS(U181='Price Data'!$F$3,'Price Data'!$G$3,U181='Price Data'!$F$4,'Price Data'!$G$4,U181='Price Data'!$F$5,'Price Data'!$G$5,U181='Price Data'!$F$6,'Price Data'!$G$6,U181='Price Data'!$F$7,'Price Data'!$G$7,TRUE,"")</f>
        <v/>
      </c>
      <c r="AK181" s="18"/>
      <c r="AL181" s="1"/>
    </row>
    <row r="182" spans="1:38" x14ac:dyDescent="0.25">
      <c r="A182" s="88">
        <v>5</v>
      </c>
      <c r="B182" s="1">
        <v>37</v>
      </c>
      <c r="C182" s="1">
        <v>132.05000000000001</v>
      </c>
      <c r="D182" s="1">
        <v>1</v>
      </c>
      <c r="E182" s="1">
        <v>3</v>
      </c>
      <c r="F182" s="1">
        <v>1</v>
      </c>
      <c r="G182" s="1">
        <f t="shared" si="30"/>
        <v>4</v>
      </c>
      <c r="H182" s="1" t="s">
        <v>108</v>
      </c>
      <c r="I182" s="1">
        <f t="shared" si="29"/>
        <v>0</v>
      </c>
      <c r="J182" s="1">
        <f t="shared" si="32"/>
        <v>0</v>
      </c>
      <c r="O182" s="1" t="s">
        <v>111</v>
      </c>
      <c r="P182" s="1">
        <v>1.56</v>
      </c>
      <c r="Q182" s="1" t="s">
        <v>112</v>
      </c>
      <c r="R182" s="1">
        <v>0</v>
      </c>
      <c r="S182" s="1" t="s">
        <v>112</v>
      </c>
      <c r="T182" s="1">
        <v>0</v>
      </c>
      <c r="U182" s="1" t="s">
        <v>112</v>
      </c>
      <c r="V182" s="1">
        <v>0</v>
      </c>
      <c r="W182" s="1">
        <v>0</v>
      </c>
      <c r="X182" s="1">
        <v>0</v>
      </c>
      <c r="Y182" s="1">
        <v>0</v>
      </c>
      <c r="Z182" s="89">
        <v>0</v>
      </c>
      <c r="AA182" s="1" cm="1">
        <f t="array" ref="AA182">_xlfn.IFS(O182='Price Data'!$F$3,'Price Data'!$G$3,O182='Price Data'!$F$4,'Price Data'!$G$4,O182='Price Data'!$F$5,'Price Data'!$G$5,O182='Price Data'!$F$6,'Price Data'!$G$6,O182='Price Data'!$F$7,'Price Data'!$G$7,TRUE,"")</f>
        <v>8.710979020979023</v>
      </c>
      <c r="AB182" s="1" t="str" cm="1">
        <f t="array" ref="AB182">_xlfn.IFS(Q182='Price Data'!$F$3,'Price Data'!$G$3,Q182='Price Data'!$F$4,'Price Data'!$G$4,Q182='Price Data'!$F$5,'Price Data'!$G$5,Q182='Price Data'!$F$6,'Price Data'!$G$6,Q182='Price Data'!$F$7,'Price Data'!$G$7,TRUE,"")</f>
        <v/>
      </c>
      <c r="AC182" s="1" t="str" cm="1">
        <f t="array" ref="AC182">_xlfn.IFS(S182='Price Data'!$F$3,'Price Data'!$G$3,S182='Price Data'!$F$4,'Price Data'!$G$4,S182='Price Data'!$F$5,'Price Data'!$G$5,S182='Price Data'!$F$6,'Price Data'!$G$6,S182='Price Data'!$F$7,'Price Data'!$G$7,TRUE,"")</f>
        <v/>
      </c>
      <c r="AD182" s="1" t="str" cm="1">
        <f t="array" ref="AD182">_xlfn.IFS(U182='Price Data'!$F$3,'Price Data'!$G$3,U182='Price Data'!$F$4,'Price Data'!$G$4,U182='Price Data'!$F$5,'Price Data'!$G$5,U182='Price Data'!$F$6,'Price Data'!$G$6,U182='Price Data'!$F$7,'Price Data'!$G$7,TRUE,"")</f>
        <v/>
      </c>
      <c r="AK182" s="18"/>
      <c r="AL182" s="1"/>
    </row>
    <row r="183" spans="1:38" x14ac:dyDescent="0.25">
      <c r="A183" s="88">
        <v>5</v>
      </c>
      <c r="B183" s="1">
        <v>38</v>
      </c>
      <c r="C183" s="1">
        <v>132.52000000000001</v>
      </c>
      <c r="D183" s="1">
        <v>3</v>
      </c>
      <c r="E183" s="1">
        <v>3</v>
      </c>
      <c r="F183" s="1">
        <v>0</v>
      </c>
      <c r="G183" s="1">
        <f t="shared" si="30"/>
        <v>3</v>
      </c>
      <c r="H183" s="1" t="s">
        <v>108</v>
      </c>
      <c r="I183" s="1">
        <f t="shared" si="29"/>
        <v>0</v>
      </c>
      <c r="J183" s="1">
        <f t="shared" si="32"/>
        <v>0</v>
      </c>
      <c r="O183" s="1" t="s">
        <v>109</v>
      </c>
      <c r="P183" s="1">
        <v>0.56000000000000005</v>
      </c>
      <c r="Q183" s="1" t="s">
        <v>113</v>
      </c>
      <c r="R183" s="1">
        <v>1.96</v>
      </c>
      <c r="S183" s="1" t="s">
        <v>110</v>
      </c>
      <c r="T183" s="1">
        <v>0.73</v>
      </c>
      <c r="U183" s="1" t="s">
        <v>112</v>
      </c>
      <c r="V183" s="1">
        <v>0</v>
      </c>
      <c r="W183" s="1">
        <v>0.84</v>
      </c>
      <c r="X183" s="1">
        <v>0.77</v>
      </c>
      <c r="Y183" s="1">
        <v>0</v>
      </c>
      <c r="Z183" s="89">
        <v>0</v>
      </c>
      <c r="AA183" s="1" cm="1">
        <f t="array" ref="AA183">_xlfn.IFS(O183='Price Data'!$F$3,'Price Data'!$G$3,O183='Price Data'!$F$4,'Price Data'!$G$4,O183='Price Data'!$F$5,'Price Data'!$G$5,O183='Price Data'!$F$6,'Price Data'!$G$6,O183='Price Data'!$F$7,'Price Data'!$G$7,TRUE,"")</f>
        <v>4.4586315789473705</v>
      </c>
      <c r="AB183" s="1" cm="1">
        <f t="array" ref="AB183">_xlfn.IFS(Q183='Price Data'!$F$3,'Price Data'!$G$3,Q183='Price Data'!$F$4,'Price Data'!$G$4,Q183='Price Data'!$F$5,'Price Data'!$G$5,Q183='Price Data'!$F$6,'Price Data'!$G$6,Q183='Price Data'!$F$7,'Price Data'!$G$7,TRUE,"")</f>
        <v>10.493246963562758</v>
      </c>
      <c r="AC183" s="1" cm="1">
        <f t="array" ref="AC183">_xlfn.IFS(S183='Price Data'!$F$3,'Price Data'!$G$3,S183='Price Data'!$F$4,'Price Data'!$G$4,S183='Price Data'!$F$5,'Price Data'!$G$5,S183='Price Data'!$F$6,'Price Data'!$G$6,S183='Price Data'!$F$7,'Price Data'!$G$7,TRUE,"")</f>
        <v>2.6763636363636367</v>
      </c>
      <c r="AD183" s="1" t="str" cm="1">
        <f t="array" ref="AD183">_xlfn.IFS(U183='Price Data'!$F$3,'Price Data'!$G$3,U183='Price Data'!$F$4,'Price Data'!$G$4,U183='Price Data'!$F$5,'Price Data'!$G$5,U183='Price Data'!$F$6,'Price Data'!$G$6,U183='Price Data'!$F$7,'Price Data'!$G$7,TRUE,"")</f>
        <v/>
      </c>
      <c r="AK183" s="18"/>
      <c r="AL183" s="1"/>
    </row>
    <row r="184" spans="1:38" x14ac:dyDescent="0.25">
      <c r="A184" s="88">
        <v>5</v>
      </c>
      <c r="B184" s="1">
        <v>39</v>
      </c>
      <c r="C184" s="1">
        <v>136.05000000000001</v>
      </c>
      <c r="D184" s="1">
        <v>4</v>
      </c>
      <c r="E184" s="1">
        <v>4</v>
      </c>
      <c r="F184" s="1">
        <v>1</v>
      </c>
      <c r="G184" s="1">
        <f t="shared" si="30"/>
        <v>5</v>
      </c>
      <c r="H184" s="1" t="s">
        <v>108</v>
      </c>
      <c r="I184" s="1">
        <f t="shared" si="29"/>
        <v>0</v>
      </c>
      <c r="J184" s="1">
        <f t="shared" si="32"/>
        <v>0</v>
      </c>
      <c r="O184" s="1" t="s">
        <v>113</v>
      </c>
      <c r="P184" s="1">
        <v>1.03</v>
      </c>
      <c r="Q184" s="1" t="s">
        <v>111</v>
      </c>
      <c r="R184" s="1">
        <v>1.8</v>
      </c>
      <c r="S184" s="1" t="s">
        <v>109</v>
      </c>
      <c r="T184" s="1">
        <v>0.8</v>
      </c>
      <c r="U184" s="1" t="s">
        <v>114</v>
      </c>
      <c r="V184" s="1">
        <v>1.62</v>
      </c>
      <c r="W184" s="1">
        <v>0.79</v>
      </c>
      <c r="X184" s="1">
        <v>0</v>
      </c>
      <c r="Y184" s="1">
        <v>0.77</v>
      </c>
      <c r="Z184" s="89">
        <v>0</v>
      </c>
      <c r="AA184" s="1" cm="1">
        <f t="array" ref="AA184">_xlfn.IFS(O184='Price Data'!$F$3,'Price Data'!$G$3,O184='Price Data'!$F$4,'Price Data'!$G$4,O184='Price Data'!$F$5,'Price Data'!$G$5,O184='Price Data'!$F$6,'Price Data'!$G$6,O184='Price Data'!$F$7,'Price Data'!$G$7,TRUE,"")</f>
        <v>10.493246963562758</v>
      </c>
      <c r="AB184" s="1" cm="1">
        <f t="array" ref="AB184">_xlfn.IFS(Q184='Price Data'!$F$3,'Price Data'!$G$3,Q184='Price Data'!$F$4,'Price Data'!$G$4,Q184='Price Data'!$F$5,'Price Data'!$G$5,Q184='Price Data'!$F$6,'Price Data'!$G$6,Q184='Price Data'!$F$7,'Price Data'!$G$7,TRUE,"")</f>
        <v>8.710979020979023</v>
      </c>
      <c r="AC184" s="1" cm="1">
        <f t="array" ref="AC184">_xlfn.IFS(S184='Price Data'!$F$3,'Price Data'!$G$3,S184='Price Data'!$F$4,'Price Data'!$G$4,S184='Price Data'!$F$5,'Price Data'!$G$5,S184='Price Data'!$F$6,'Price Data'!$G$6,S184='Price Data'!$F$7,'Price Data'!$G$7,TRUE,"")</f>
        <v>4.4586315789473705</v>
      </c>
      <c r="AD184" s="1" cm="1">
        <f t="array" ref="AD184">_xlfn.IFS(U184='Price Data'!$F$3,'Price Data'!$G$3,U184='Price Data'!$F$4,'Price Data'!$G$4,U184='Price Data'!$F$5,'Price Data'!$G$5,U184='Price Data'!$F$6,'Price Data'!$G$6,U184='Price Data'!$F$7,'Price Data'!$G$7,TRUE,"")</f>
        <v>6.0346153846153863</v>
      </c>
      <c r="AK184" s="18"/>
      <c r="AL184" s="1"/>
    </row>
    <row r="185" spans="1:38" x14ac:dyDescent="0.25">
      <c r="A185" s="88">
        <v>5</v>
      </c>
      <c r="B185" s="1">
        <v>40</v>
      </c>
      <c r="C185" s="1">
        <v>136.63000000000002</v>
      </c>
      <c r="D185" s="1">
        <v>2</v>
      </c>
      <c r="E185" s="1">
        <v>7</v>
      </c>
      <c r="F185" s="1">
        <v>0</v>
      </c>
      <c r="G185" s="1">
        <f t="shared" si="30"/>
        <v>7</v>
      </c>
      <c r="H185" s="1" t="s">
        <v>116</v>
      </c>
      <c r="I185" s="1">
        <f t="shared" si="29"/>
        <v>1</v>
      </c>
      <c r="J185" s="1">
        <f t="shared" si="32"/>
        <v>1</v>
      </c>
      <c r="O185" s="1" t="s">
        <v>112</v>
      </c>
      <c r="P185" s="1">
        <v>0</v>
      </c>
      <c r="Q185" s="1" t="s">
        <v>112</v>
      </c>
      <c r="R185" s="1">
        <v>0</v>
      </c>
      <c r="S185" s="1" t="s">
        <v>112</v>
      </c>
      <c r="T185" s="1">
        <v>0</v>
      </c>
      <c r="U185" s="1" t="s">
        <v>112</v>
      </c>
      <c r="V185" s="1">
        <v>0</v>
      </c>
      <c r="W185" s="1">
        <v>0</v>
      </c>
      <c r="X185" s="1">
        <v>0</v>
      </c>
      <c r="Y185" s="1">
        <v>0</v>
      </c>
      <c r="Z185" s="89">
        <v>0</v>
      </c>
      <c r="AA185" s="1" t="str" cm="1">
        <f t="array" ref="AA185">_xlfn.IFS(O185='Price Data'!$F$3,'Price Data'!$G$3,O185='Price Data'!$F$4,'Price Data'!$G$4,O185='Price Data'!$F$5,'Price Data'!$G$5,O185='Price Data'!$F$6,'Price Data'!$G$6,O185='Price Data'!$F$7,'Price Data'!$G$7,TRUE,"")</f>
        <v/>
      </c>
      <c r="AB185" s="1" t="str" cm="1">
        <f t="array" ref="AB185">_xlfn.IFS(Q185='Price Data'!$F$3,'Price Data'!$G$3,Q185='Price Data'!$F$4,'Price Data'!$G$4,Q185='Price Data'!$F$5,'Price Data'!$G$5,Q185='Price Data'!$F$6,'Price Data'!$G$6,Q185='Price Data'!$F$7,'Price Data'!$G$7,TRUE,"")</f>
        <v/>
      </c>
      <c r="AC185" s="1" t="str" cm="1">
        <f t="array" ref="AC185">_xlfn.IFS(S185='Price Data'!$F$3,'Price Data'!$G$3,S185='Price Data'!$F$4,'Price Data'!$G$4,S185='Price Data'!$F$5,'Price Data'!$G$5,S185='Price Data'!$F$6,'Price Data'!$G$6,S185='Price Data'!$F$7,'Price Data'!$G$7,TRUE,"")</f>
        <v/>
      </c>
      <c r="AD185" s="1" t="str" cm="1">
        <f t="array" ref="AD185">_xlfn.IFS(U185='Price Data'!$F$3,'Price Data'!$G$3,U185='Price Data'!$F$4,'Price Data'!$G$4,U185='Price Data'!$F$5,'Price Data'!$G$5,U185='Price Data'!$F$6,'Price Data'!$G$6,U185='Price Data'!$F$7,'Price Data'!$G$7,TRUE,"")</f>
        <v/>
      </c>
      <c r="AK185" s="18"/>
      <c r="AL185" s="1"/>
    </row>
    <row r="186" spans="1:38" x14ac:dyDescent="0.25">
      <c r="A186" s="88">
        <v>5</v>
      </c>
      <c r="B186" s="1">
        <v>41</v>
      </c>
      <c r="C186" s="1">
        <v>141.77000000000001</v>
      </c>
      <c r="D186" s="1">
        <v>1</v>
      </c>
      <c r="E186" s="1">
        <v>3</v>
      </c>
      <c r="F186" s="1">
        <v>0</v>
      </c>
      <c r="G186" s="1">
        <f t="shared" si="30"/>
        <v>3</v>
      </c>
      <c r="H186" s="1" t="s">
        <v>108</v>
      </c>
      <c r="I186" s="1">
        <f t="shared" si="29"/>
        <v>0</v>
      </c>
      <c r="J186" s="1">
        <f t="shared" si="32"/>
        <v>0</v>
      </c>
      <c r="O186" s="1" t="s">
        <v>114</v>
      </c>
      <c r="P186" s="1">
        <v>2.34</v>
      </c>
      <c r="Q186" s="1" t="s">
        <v>112</v>
      </c>
      <c r="R186" s="1">
        <v>0</v>
      </c>
      <c r="S186" s="1" t="s">
        <v>112</v>
      </c>
      <c r="T186" s="1">
        <v>0</v>
      </c>
      <c r="U186" s="1" t="s">
        <v>112</v>
      </c>
      <c r="V186" s="1">
        <v>0</v>
      </c>
      <c r="W186" s="1">
        <v>0</v>
      </c>
      <c r="X186" s="1">
        <v>0</v>
      </c>
      <c r="Y186" s="1">
        <v>0</v>
      </c>
      <c r="Z186" s="89">
        <v>0</v>
      </c>
      <c r="AA186" s="1" cm="1">
        <f t="array" ref="AA186">_xlfn.IFS(O186='Price Data'!$F$3,'Price Data'!$G$3,O186='Price Data'!$F$4,'Price Data'!$G$4,O186='Price Data'!$F$5,'Price Data'!$G$5,O186='Price Data'!$F$6,'Price Data'!$G$6,O186='Price Data'!$F$7,'Price Data'!$G$7,TRUE,"")</f>
        <v>6.0346153846153863</v>
      </c>
      <c r="AB186" s="1" t="str" cm="1">
        <f t="array" ref="AB186">_xlfn.IFS(Q186='Price Data'!$F$3,'Price Data'!$G$3,Q186='Price Data'!$F$4,'Price Data'!$G$4,Q186='Price Data'!$F$5,'Price Data'!$G$5,Q186='Price Data'!$F$6,'Price Data'!$G$6,Q186='Price Data'!$F$7,'Price Data'!$G$7,TRUE,"")</f>
        <v/>
      </c>
      <c r="AC186" s="1" t="str" cm="1">
        <f t="array" ref="AC186">_xlfn.IFS(S186='Price Data'!$F$3,'Price Data'!$G$3,S186='Price Data'!$F$4,'Price Data'!$G$4,S186='Price Data'!$F$5,'Price Data'!$G$5,S186='Price Data'!$F$6,'Price Data'!$G$6,S186='Price Data'!$F$7,'Price Data'!$G$7,TRUE,"")</f>
        <v/>
      </c>
      <c r="AD186" s="1" t="str" cm="1">
        <f t="array" ref="AD186">_xlfn.IFS(U186='Price Data'!$F$3,'Price Data'!$G$3,U186='Price Data'!$F$4,'Price Data'!$G$4,U186='Price Data'!$F$5,'Price Data'!$G$5,U186='Price Data'!$F$6,'Price Data'!$G$6,U186='Price Data'!$F$7,'Price Data'!$G$7,TRUE,"")</f>
        <v/>
      </c>
      <c r="AK186" s="18"/>
      <c r="AL186" s="1"/>
    </row>
    <row r="187" spans="1:38" x14ac:dyDescent="0.25">
      <c r="A187" s="88">
        <v>5</v>
      </c>
      <c r="B187" s="1">
        <v>42</v>
      </c>
      <c r="C187" s="1">
        <v>145.49</v>
      </c>
      <c r="D187" s="1">
        <v>2</v>
      </c>
      <c r="E187" s="1">
        <v>1</v>
      </c>
      <c r="F187" s="1">
        <v>0</v>
      </c>
      <c r="G187" s="1">
        <f t="shared" si="30"/>
        <v>1</v>
      </c>
      <c r="H187" s="1" t="s">
        <v>108</v>
      </c>
      <c r="I187" s="1">
        <f t="shared" si="29"/>
        <v>0</v>
      </c>
      <c r="J187" s="1">
        <f t="shared" si="32"/>
        <v>0</v>
      </c>
      <c r="O187" s="1" t="s">
        <v>110</v>
      </c>
      <c r="P187" s="1">
        <v>0.87</v>
      </c>
      <c r="Q187" s="1" t="s">
        <v>109</v>
      </c>
      <c r="R187" s="1">
        <v>0.62</v>
      </c>
      <c r="S187" s="1" t="s">
        <v>112</v>
      </c>
      <c r="T187" s="1">
        <v>0</v>
      </c>
      <c r="U187" s="1" t="s">
        <v>112</v>
      </c>
      <c r="V187" s="1">
        <v>0</v>
      </c>
      <c r="W187" s="1">
        <v>0</v>
      </c>
      <c r="X187" s="1">
        <v>1.37</v>
      </c>
      <c r="Y187" s="1">
        <v>0</v>
      </c>
      <c r="Z187" s="89">
        <v>0</v>
      </c>
      <c r="AA187" s="1" cm="1">
        <f t="array" ref="AA187">_xlfn.IFS(O187='Price Data'!$F$3,'Price Data'!$G$3,O187='Price Data'!$F$4,'Price Data'!$G$4,O187='Price Data'!$F$5,'Price Data'!$G$5,O187='Price Data'!$F$6,'Price Data'!$G$6,O187='Price Data'!$F$7,'Price Data'!$G$7,TRUE,"")</f>
        <v>2.6763636363636367</v>
      </c>
      <c r="AB187" s="1" cm="1">
        <f t="array" ref="AB187">_xlfn.IFS(Q187='Price Data'!$F$3,'Price Data'!$G$3,Q187='Price Data'!$F$4,'Price Data'!$G$4,Q187='Price Data'!$F$5,'Price Data'!$G$5,Q187='Price Data'!$F$6,'Price Data'!$G$6,Q187='Price Data'!$F$7,'Price Data'!$G$7,TRUE,"")</f>
        <v>4.4586315789473705</v>
      </c>
      <c r="AC187" s="1" t="str" cm="1">
        <f t="array" ref="AC187">_xlfn.IFS(S187='Price Data'!$F$3,'Price Data'!$G$3,S187='Price Data'!$F$4,'Price Data'!$G$4,S187='Price Data'!$F$5,'Price Data'!$G$5,S187='Price Data'!$F$6,'Price Data'!$G$6,S187='Price Data'!$F$7,'Price Data'!$G$7,TRUE,"")</f>
        <v/>
      </c>
      <c r="AD187" s="1" t="str" cm="1">
        <f t="array" ref="AD187">_xlfn.IFS(U187='Price Data'!$F$3,'Price Data'!$G$3,U187='Price Data'!$F$4,'Price Data'!$G$4,U187='Price Data'!$F$5,'Price Data'!$G$5,U187='Price Data'!$F$6,'Price Data'!$G$6,U187='Price Data'!$F$7,'Price Data'!$G$7,TRUE,"")</f>
        <v/>
      </c>
      <c r="AK187" s="18"/>
      <c r="AL187" s="1"/>
    </row>
    <row r="188" spans="1:38" x14ac:dyDescent="0.25">
      <c r="A188" s="88">
        <v>5</v>
      </c>
      <c r="B188" s="1">
        <v>43</v>
      </c>
      <c r="C188" s="1">
        <v>146.20000000000002</v>
      </c>
      <c r="D188" s="1">
        <v>2</v>
      </c>
      <c r="E188" s="1">
        <v>3</v>
      </c>
      <c r="F188" s="1">
        <v>0</v>
      </c>
      <c r="G188" s="1">
        <f t="shared" si="30"/>
        <v>3</v>
      </c>
      <c r="H188" s="1" t="s">
        <v>108</v>
      </c>
      <c r="I188" s="1">
        <f t="shared" si="29"/>
        <v>0</v>
      </c>
      <c r="J188" s="1">
        <f t="shared" si="32"/>
        <v>0</v>
      </c>
      <c r="K188" s="1">
        <f>SUM(I146:I188)</f>
        <v>1</v>
      </c>
      <c r="L188" s="1">
        <f>_xlfn.STDEV.S(E146:E189)</f>
        <v>1.5171674397274459</v>
      </c>
      <c r="M188" s="1">
        <f>_xlfn.STDEV.S(F146:F189)</f>
        <v>0.53225754785778812</v>
      </c>
      <c r="O188" s="1" t="s">
        <v>111</v>
      </c>
      <c r="P188" s="1">
        <v>1.51</v>
      </c>
      <c r="Q188" s="1" t="s">
        <v>109</v>
      </c>
      <c r="R188" s="1">
        <v>0.55000000000000004</v>
      </c>
      <c r="S188" s="1" t="s">
        <v>112</v>
      </c>
      <c r="T188" s="1">
        <v>0</v>
      </c>
      <c r="U188" s="1" t="s">
        <v>112</v>
      </c>
      <c r="V188" s="1">
        <v>0</v>
      </c>
      <c r="W188" s="1">
        <v>0</v>
      </c>
      <c r="X188" s="1">
        <v>0.81</v>
      </c>
      <c r="Y188" s="1">
        <v>0</v>
      </c>
      <c r="Z188" s="89">
        <v>0</v>
      </c>
      <c r="AA188" s="1" cm="1">
        <f t="array" ref="AA188">_xlfn.IFS(O188='Price Data'!$F$3,'Price Data'!$G$3,O188='Price Data'!$F$4,'Price Data'!$G$4,O188='Price Data'!$F$5,'Price Data'!$G$5,O188='Price Data'!$F$6,'Price Data'!$G$6,O188='Price Data'!$F$7,'Price Data'!$G$7,TRUE,"")</f>
        <v>8.710979020979023</v>
      </c>
      <c r="AB188" s="1" cm="1">
        <f t="array" ref="AB188">_xlfn.IFS(Q188='Price Data'!$F$3,'Price Data'!$G$3,Q188='Price Data'!$F$4,'Price Data'!$G$4,Q188='Price Data'!$F$5,'Price Data'!$G$5,Q188='Price Data'!$F$6,'Price Data'!$G$6,Q188='Price Data'!$F$7,'Price Data'!$G$7,TRUE,"")</f>
        <v>4.4586315789473705</v>
      </c>
      <c r="AC188" s="1" t="str" cm="1">
        <f t="array" ref="AC188">_xlfn.IFS(S188='Price Data'!$F$3,'Price Data'!$G$3,S188='Price Data'!$F$4,'Price Data'!$G$4,S188='Price Data'!$F$5,'Price Data'!$G$5,S188='Price Data'!$F$6,'Price Data'!$G$6,S188='Price Data'!$F$7,'Price Data'!$G$7,TRUE,"")</f>
        <v/>
      </c>
      <c r="AD188" s="1" t="str" cm="1">
        <f t="array" ref="AD188">_xlfn.IFS(U188='Price Data'!$F$3,'Price Data'!$G$3,U188='Price Data'!$F$4,'Price Data'!$G$4,U188='Price Data'!$F$5,'Price Data'!$G$5,U188='Price Data'!$F$6,'Price Data'!$G$6,U188='Price Data'!$F$7,'Price Data'!$G$7,TRUE,"")</f>
        <v/>
      </c>
      <c r="AK188" s="18"/>
      <c r="AL188" s="1"/>
    </row>
    <row r="189" spans="1:38" s="125" customFormat="1" x14ac:dyDescent="0.25">
      <c r="A189" s="124">
        <v>5</v>
      </c>
      <c r="B189" s="125">
        <v>44</v>
      </c>
      <c r="C189" s="125">
        <v>149.92000000000002</v>
      </c>
      <c r="D189" s="125">
        <v>2</v>
      </c>
      <c r="E189" s="125">
        <v>2</v>
      </c>
      <c r="F189" s="125">
        <v>1</v>
      </c>
      <c r="G189" s="1">
        <f t="shared" si="30"/>
        <v>3</v>
      </c>
      <c r="H189" s="125" t="s">
        <v>108</v>
      </c>
      <c r="I189" s="125">
        <f t="shared" si="29"/>
        <v>0</v>
      </c>
      <c r="J189" s="125">
        <f t="shared" si="32"/>
        <v>0</v>
      </c>
      <c r="K189" s="125">
        <f>_xlfn.STDEV.S(J146:J189)</f>
        <v>0.15075567228888181</v>
      </c>
      <c r="L189" s="125">
        <f>MAX(E146:E189)</f>
        <v>7</v>
      </c>
      <c r="M189" s="125">
        <f>MAX(F146:F189)</f>
        <v>2</v>
      </c>
      <c r="O189" s="125" t="s">
        <v>114</v>
      </c>
      <c r="P189" s="125">
        <v>1.79</v>
      </c>
      <c r="Q189" s="125" t="s">
        <v>109</v>
      </c>
      <c r="R189" s="125">
        <v>0.92</v>
      </c>
      <c r="S189" s="125" t="s">
        <v>112</v>
      </c>
      <c r="T189" s="125">
        <v>0</v>
      </c>
      <c r="U189" s="125" t="s">
        <v>112</v>
      </c>
      <c r="V189" s="125">
        <v>0</v>
      </c>
      <c r="W189" s="125">
        <v>0</v>
      </c>
      <c r="X189" s="125">
        <v>0.9</v>
      </c>
      <c r="Y189" s="125">
        <v>0</v>
      </c>
      <c r="Z189" s="126">
        <v>0</v>
      </c>
      <c r="AA189" s="1" cm="1">
        <f t="array" ref="AA189">_xlfn.IFS(O189='Price Data'!$F$3,'Price Data'!$G$3,O189='Price Data'!$F$4,'Price Data'!$G$4,O189='Price Data'!$F$5,'Price Data'!$G$5,O189='Price Data'!$F$6,'Price Data'!$G$6,O189='Price Data'!$F$7,'Price Data'!$G$7,TRUE,"")</f>
        <v>6.0346153846153863</v>
      </c>
      <c r="AB189" s="1" cm="1">
        <f t="array" ref="AB189">_xlfn.IFS(Q189='Price Data'!$F$3,'Price Data'!$G$3,Q189='Price Data'!$F$4,'Price Data'!$G$4,Q189='Price Data'!$F$5,'Price Data'!$G$5,Q189='Price Data'!$F$6,'Price Data'!$G$6,Q189='Price Data'!$F$7,'Price Data'!$G$7,TRUE,"")</f>
        <v>4.4586315789473705</v>
      </c>
      <c r="AC189" s="1" t="str" cm="1">
        <f t="array" ref="AC189">_xlfn.IFS(S189='Price Data'!$F$3,'Price Data'!$G$3,S189='Price Data'!$F$4,'Price Data'!$G$4,S189='Price Data'!$F$5,'Price Data'!$G$5,S189='Price Data'!$F$6,'Price Data'!$G$6,S189='Price Data'!$F$7,'Price Data'!$G$7,TRUE,"")</f>
        <v/>
      </c>
      <c r="AD189" s="1" t="str" cm="1">
        <f t="array" ref="AD189">_xlfn.IFS(U189='Price Data'!$F$3,'Price Data'!$G$3,U189='Price Data'!$F$4,'Price Data'!$G$4,U189='Price Data'!$F$5,'Price Data'!$G$5,U189='Price Data'!$F$6,'Price Data'!$G$6,U189='Price Data'!$F$7,'Price Data'!$G$7,TRUE,"")</f>
        <v/>
      </c>
      <c r="AK189" s="129"/>
    </row>
    <row r="190" spans="1:38" x14ac:dyDescent="0.25">
      <c r="A190" s="88">
        <v>6</v>
      </c>
      <c r="B190" s="1">
        <v>1</v>
      </c>
      <c r="C190" s="1">
        <v>0</v>
      </c>
      <c r="D190" s="1">
        <v>2</v>
      </c>
      <c r="E190" s="1">
        <v>0</v>
      </c>
      <c r="F190" s="1">
        <v>0</v>
      </c>
      <c r="G190" s="1">
        <f t="shared" si="30"/>
        <v>0</v>
      </c>
      <c r="H190" s="1" t="s">
        <v>108</v>
      </c>
      <c r="I190" s="1">
        <f t="shared" si="29"/>
        <v>0</v>
      </c>
      <c r="J190" s="1">
        <f t="shared" si="32"/>
        <v>0</v>
      </c>
      <c r="O190" s="1" t="s">
        <v>113</v>
      </c>
      <c r="P190" s="1">
        <v>2.16</v>
      </c>
      <c r="Q190" s="1" t="s">
        <v>111</v>
      </c>
      <c r="R190" s="1">
        <v>1.62</v>
      </c>
      <c r="S190" s="1" t="s">
        <v>112</v>
      </c>
      <c r="T190" s="1">
        <v>0</v>
      </c>
      <c r="U190" s="1" t="s">
        <v>112</v>
      </c>
      <c r="V190" s="1">
        <v>0</v>
      </c>
      <c r="W190" s="1">
        <v>1.1000000000000001</v>
      </c>
      <c r="X190" s="1">
        <v>0</v>
      </c>
      <c r="Y190" s="1">
        <v>0</v>
      </c>
      <c r="Z190" s="89">
        <v>0</v>
      </c>
      <c r="AA190" s="1" cm="1">
        <f t="array" ref="AA190">_xlfn.IFS(O190='Price Data'!$F$3,'Price Data'!$G$3,O190='Price Data'!$F$4,'Price Data'!$G$4,O190='Price Data'!$F$5,'Price Data'!$G$5,O190='Price Data'!$F$6,'Price Data'!$G$6,O190='Price Data'!$F$7,'Price Data'!$G$7,TRUE,"")</f>
        <v>10.493246963562758</v>
      </c>
      <c r="AB190" s="1" cm="1">
        <f t="array" ref="AB190">_xlfn.IFS(Q190='Price Data'!$F$3,'Price Data'!$G$3,Q190='Price Data'!$F$4,'Price Data'!$G$4,Q190='Price Data'!$F$5,'Price Data'!$G$5,Q190='Price Data'!$F$6,'Price Data'!$G$6,Q190='Price Data'!$F$7,'Price Data'!$G$7,TRUE,"")</f>
        <v>8.710979020979023</v>
      </c>
      <c r="AC190" s="1" t="str" cm="1">
        <f t="array" ref="AC190">_xlfn.IFS(S190='Price Data'!$F$3,'Price Data'!$G$3,S190='Price Data'!$F$4,'Price Data'!$G$4,S190='Price Data'!$F$5,'Price Data'!$G$5,S190='Price Data'!$F$6,'Price Data'!$G$6,S190='Price Data'!$F$7,'Price Data'!$G$7,TRUE,"")</f>
        <v/>
      </c>
      <c r="AD190" s="1" t="str" cm="1">
        <f t="array" ref="AD190">_xlfn.IFS(U190='Price Data'!$F$3,'Price Data'!$G$3,U190='Price Data'!$F$4,'Price Data'!$G$4,U190='Price Data'!$F$5,'Price Data'!$G$5,U190='Price Data'!$F$6,'Price Data'!$G$6,U190='Price Data'!$F$7,'Price Data'!$G$7,TRUE,"")</f>
        <v/>
      </c>
      <c r="AK190" s="18"/>
      <c r="AL190" s="1"/>
    </row>
    <row r="191" spans="1:38" x14ac:dyDescent="0.25">
      <c r="A191" s="88">
        <v>6</v>
      </c>
      <c r="B191" s="1">
        <v>2</v>
      </c>
      <c r="C191" s="1">
        <v>6.27</v>
      </c>
      <c r="D191" s="1">
        <v>3</v>
      </c>
      <c r="E191" s="1">
        <v>0</v>
      </c>
      <c r="F191" s="1">
        <v>0</v>
      </c>
      <c r="G191" s="1">
        <f t="shared" si="30"/>
        <v>0</v>
      </c>
      <c r="H191" s="1" t="s">
        <v>108</v>
      </c>
      <c r="I191" s="1">
        <f t="shared" si="29"/>
        <v>0</v>
      </c>
      <c r="J191" s="1">
        <f t="shared" si="32"/>
        <v>0</v>
      </c>
      <c r="O191" s="1" t="s">
        <v>113</v>
      </c>
      <c r="P191" s="1">
        <v>2.14</v>
      </c>
      <c r="Q191" s="1" t="s">
        <v>114</v>
      </c>
      <c r="R191" s="1">
        <v>1.72</v>
      </c>
      <c r="S191" s="1" t="s">
        <v>114</v>
      </c>
      <c r="T191" s="1">
        <v>1.43</v>
      </c>
      <c r="U191" s="1" t="s">
        <v>112</v>
      </c>
      <c r="V191" s="1">
        <v>0</v>
      </c>
      <c r="W191" s="1">
        <v>1.21</v>
      </c>
      <c r="X191" s="1">
        <v>0</v>
      </c>
      <c r="Y191" s="1">
        <v>0</v>
      </c>
      <c r="Z191" s="89">
        <v>0</v>
      </c>
      <c r="AA191" s="1" cm="1">
        <f t="array" ref="AA191">_xlfn.IFS(O191='Price Data'!$F$3,'Price Data'!$G$3,O191='Price Data'!$F$4,'Price Data'!$G$4,O191='Price Data'!$F$5,'Price Data'!$G$5,O191='Price Data'!$F$6,'Price Data'!$G$6,O191='Price Data'!$F$7,'Price Data'!$G$7,TRUE,"")</f>
        <v>10.493246963562758</v>
      </c>
      <c r="AB191" s="1" cm="1">
        <f t="array" ref="AB191">_xlfn.IFS(Q191='Price Data'!$F$3,'Price Data'!$G$3,Q191='Price Data'!$F$4,'Price Data'!$G$4,Q191='Price Data'!$F$5,'Price Data'!$G$5,Q191='Price Data'!$F$6,'Price Data'!$G$6,Q191='Price Data'!$F$7,'Price Data'!$G$7,TRUE,"")</f>
        <v>6.0346153846153863</v>
      </c>
      <c r="AC191" s="1" cm="1">
        <f t="array" ref="AC191">_xlfn.IFS(S191='Price Data'!$F$3,'Price Data'!$G$3,S191='Price Data'!$F$4,'Price Data'!$G$4,S191='Price Data'!$F$5,'Price Data'!$G$5,S191='Price Data'!$F$6,'Price Data'!$G$6,S191='Price Data'!$F$7,'Price Data'!$G$7,TRUE,"")</f>
        <v>6.0346153846153863</v>
      </c>
      <c r="AD191" s="1" t="str" cm="1">
        <f t="array" ref="AD191">_xlfn.IFS(U191='Price Data'!$F$3,'Price Data'!$G$3,U191='Price Data'!$F$4,'Price Data'!$G$4,U191='Price Data'!$F$5,'Price Data'!$G$5,U191='Price Data'!$F$6,'Price Data'!$G$6,U191='Price Data'!$F$7,'Price Data'!$G$7,TRUE,"")</f>
        <v/>
      </c>
      <c r="AK191" s="18"/>
      <c r="AL191" s="1"/>
    </row>
    <row r="192" spans="1:38" x14ac:dyDescent="0.25">
      <c r="A192" s="88">
        <v>6</v>
      </c>
      <c r="B192" s="1">
        <v>3</v>
      </c>
      <c r="C192" s="1">
        <v>10.7</v>
      </c>
      <c r="D192" s="1">
        <v>2</v>
      </c>
      <c r="E192" s="1">
        <v>1</v>
      </c>
      <c r="F192" s="1">
        <v>0</v>
      </c>
      <c r="G192" s="1">
        <f t="shared" si="30"/>
        <v>1</v>
      </c>
      <c r="H192" s="1" t="s">
        <v>108</v>
      </c>
      <c r="I192" s="1">
        <f t="shared" si="29"/>
        <v>0</v>
      </c>
      <c r="J192" s="1">
        <f t="shared" si="32"/>
        <v>0</v>
      </c>
      <c r="O192" s="1" t="s">
        <v>111</v>
      </c>
      <c r="P192" s="1">
        <v>0.75</v>
      </c>
      <c r="Q192" s="1" t="s">
        <v>114</v>
      </c>
      <c r="R192" s="1">
        <v>0.98</v>
      </c>
      <c r="S192" s="1" t="s">
        <v>112</v>
      </c>
      <c r="T192" s="1">
        <v>0</v>
      </c>
      <c r="U192" s="1" t="s">
        <v>112</v>
      </c>
      <c r="V192" s="1">
        <v>0</v>
      </c>
      <c r="W192" s="1">
        <v>0</v>
      </c>
      <c r="X192" s="1">
        <v>0</v>
      </c>
      <c r="Y192" s="1">
        <v>0</v>
      </c>
      <c r="Z192" s="89">
        <v>0</v>
      </c>
      <c r="AA192" s="1" cm="1">
        <f t="array" ref="AA192">_xlfn.IFS(O192='Price Data'!$F$3,'Price Data'!$G$3,O192='Price Data'!$F$4,'Price Data'!$G$4,O192='Price Data'!$F$5,'Price Data'!$G$5,O192='Price Data'!$F$6,'Price Data'!$G$6,O192='Price Data'!$F$7,'Price Data'!$G$7,TRUE,"")</f>
        <v>8.710979020979023</v>
      </c>
      <c r="AB192" s="1" cm="1">
        <f t="array" ref="AB192">_xlfn.IFS(Q192='Price Data'!$F$3,'Price Data'!$G$3,Q192='Price Data'!$F$4,'Price Data'!$G$4,Q192='Price Data'!$F$5,'Price Data'!$G$5,Q192='Price Data'!$F$6,'Price Data'!$G$6,Q192='Price Data'!$F$7,'Price Data'!$G$7,TRUE,"")</f>
        <v>6.0346153846153863</v>
      </c>
      <c r="AC192" s="1" t="str" cm="1">
        <f t="array" ref="AC192">_xlfn.IFS(S192='Price Data'!$F$3,'Price Data'!$G$3,S192='Price Data'!$F$4,'Price Data'!$G$4,S192='Price Data'!$F$5,'Price Data'!$G$5,S192='Price Data'!$F$6,'Price Data'!$G$6,S192='Price Data'!$F$7,'Price Data'!$G$7,TRUE,"")</f>
        <v/>
      </c>
      <c r="AD192" s="1" t="str" cm="1">
        <f t="array" ref="AD192">_xlfn.IFS(U192='Price Data'!$F$3,'Price Data'!$G$3,U192='Price Data'!$F$4,'Price Data'!$G$4,U192='Price Data'!$F$5,'Price Data'!$G$5,U192='Price Data'!$F$6,'Price Data'!$G$6,U192='Price Data'!$F$7,'Price Data'!$G$7,TRUE,"")</f>
        <v/>
      </c>
      <c r="AK192" s="18"/>
      <c r="AL192" s="1"/>
    </row>
    <row r="193" spans="1:38" x14ac:dyDescent="0.25">
      <c r="A193" s="88">
        <v>6</v>
      </c>
      <c r="B193" s="1">
        <v>4</v>
      </c>
      <c r="C193" s="1">
        <v>12.309999999999999</v>
      </c>
      <c r="D193" s="1">
        <v>3</v>
      </c>
      <c r="E193" s="1">
        <v>2</v>
      </c>
      <c r="F193" s="1">
        <v>0</v>
      </c>
      <c r="G193" s="1">
        <f t="shared" si="30"/>
        <v>2</v>
      </c>
      <c r="H193" s="1" t="s">
        <v>108</v>
      </c>
      <c r="I193" s="1">
        <f t="shared" si="29"/>
        <v>0</v>
      </c>
      <c r="J193" s="1">
        <f t="shared" si="32"/>
        <v>0</v>
      </c>
      <c r="O193" s="1" t="s">
        <v>109</v>
      </c>
      <c r="P193" s="1">
        <v>0.7</v>
      </c>
      <c r="Q193" s="1" t="s">
        <v>109</v>
      </c>
      <c r="R193" s="1">
        <v>0.6</v>
      </c>
      <c r="S193" s="1" t="s">
        <v>111</v>
      </c>
      <c r="T193" s="1">
        <v>0.84</v>
      </c>
      <c r="U193" s="1" t="s">
        <v>112</v>
      </c>
      <c r="V193" s="1">
        <v>0</v>
      </c>
      <c r="W193" s="1">
        <v>1.47</v>
      </c>
      <c r="X193" s="1">
        <v>0.75</v>
      </c>
      <c r="Y193" s="1">
        <v>0</v>
      </c>
      <c r="Z193" s="89">
        <v>0</v>
      </c>
      <c r="AA193" s="1" cm="1">
        <f t="array" ref="AA193">_xlfn.IFS(O193='Price Data'!$F$3,'Price Data'!$G$3,O193='Price Data'!$F$4,'Price Data'!$G$4,O193='Price Data'!$F$5,'Price Data'!$G$5,O193='Price Data'!$F$6,'Price Data'!$G$6,O193='Price Data'!$F$7,'Price Data'!$G$7,TRUE,"")</f>
        <v>4.4586315789473705</v>
      </c>
      <c r="AB193" s="1" cm="1">
        <f t="array" ref="AB193">_xlfn.IFS(Q193='Price Data'!$F$3,'Price Data'!$G$3,Q193='Price Data'!$F$4,'Price Data'!$G$4,Q193='Price Data'!$F$5,'Price Data'!$G$5,Q193='Price Data'!$F$6,'Price Data'!$G$6,Q193='Price Data'!$F$7,'Price Data'!$G$7,TRUE,"")</f>
        <v>4.4586315789473705</v>
      </c>
      <c r="AC193" s="1" cm="1">
        <f t="array" ref="AC193">_xlfn.IFS(S193='Price Data'!$F$3,'Price Data'!$G$3,S193='Price Data'!$F$4,'Price Data'!$G$4,S193='Price Data'!$F$5,'Price Data'!$G$5,S193='Price Data'!$F$6,'Price Data'!$G$6,S193='Price Data'!$F$7,'Price Data'!$G$7,TRUE,"")</f>
        <v>8.710979020979023</v>
      </c>
      <c r="AD193" s="1" t="str" cm="1">
        <f t="array" ref="AD193">_xlfn.IFS(U193='Price Data'!$F$3,'Price Data'!$G$3,U193='Price Data'!$F$4,'Price Data'!$G$4,U193='Price Data'!$F$5,'Price Data'!$G$5,U193='Price Data'!$F$6,'Price Data'!$G$6,U193='Price Data'!$F$7,'Price Data'!$G$7,TRUE,"")</f>
        <v/>
      </c>
      <c r="AK193" s="18"/>
      <c r="AL193" s="1"/>
    </row>
    <row r="194" spans="1:38" x14ac:dyDescent="0.25">
      <c r="A194" s="88">
        <v>6</v>
      </c>
      <c r="B194" s="1">
        <v>5</v>
      </c>
      <c r="C194" s="1">
        <v>12.879999999999999</v>
      </c>
      <c r="D194" s="1">
        <v>3</v>
      </c>
      <c r="E194" s="1">
        <v>4</v>
      </c>
      <c r="F194" s="1">
        <v>0</v>
      </c>
      <c r="G194" s="1">
        <f t="shared" si="30"/>
        <v>4</v>
      </c>
      <c r="H194" s="1" t="s">
        <v>108</v>
      </c>
      <c r="I194" s="1">
        <f t="shared" si="29"/>
        <v>0</v>
      </c>
      <c r="J194" s="1">
        <f t="shared" si="32"/>
        <v>0</v>
      </c>
      <c r="O194" s="1" t="s">
        <v>109</v>
      </c>
      <c r="P194" s="1">
        <v>0.97</v>
      </c>
      <c r="Q194" s="1" t="s">
        <v>110</v>
      </c>
      <c r="R194" s="1">
        <v>0.95</v>
      </c>
      <c r="S194" s="1" t="s">
        <v>114</v>
      </c>
      <c r="T194" s="1">
        <v>1.37</v>
      </c>
      <c r="U194" s="1" t="s">
        <v>112</v>
      </c>
      <c r="V194" s="1">
        <v>0</v>
      </c>
      <c r="W194" s="1">
        <v>0.88</v>
      </c>
      <c r="X194" s="1">
        <v>0</v>
      </c>
      <c r="Y194" s="1">
        <v>0</v>
      </c>
      <c r="Z194" s="89">
        <v>0</v>
      </c>
      <c r="AA194" s="1" cm="1">
        <f t="array" ref="AA194">_xlfn.IFS(O194='Price Data'!$F$3,'Price Data'!$G$3,O194='Price Data'!$F$4,'Price Data'!$G$4,O194='Price Data'!$F$5,'Price Data'!$G$5,O194='Price Data'!$F$6,'Price Data'!$G$6,O194='Price Data'!$F$7,'Price Data'!$G$7,TRUE,"")</f>
        <v>4.4586315789473705</v>
      </c>
      <c r="AB194" s="1" cm="1">
        <f t="array" ref="AB194">_xlfn.IFS(Q194='Price Data'!$F$3,'Price Data'!$G$3,Q194='Price Data'!$F$4,'Price Data'!$G$4,Q194='Price Data'!$F$5,'Price Data'!$G$5,Q194='Price Data'!$F$6,'Price Data'!$G$6,Q194='Price Data'!$F$7,'Price Data'!$G$7,TRUE,"")</f>
        <v>2.6763636363636367</v>
      </c>
      <c r="AC194" s="1" cm="1">
        <f t="array" ref="AC194">_xlfn.IFS(S194='Price Data'!$F$3,'Price Data'!$G$3,S194='Price Data'!$F$4,'Price Data'!$G$4,S194='Price Data'!$F$5,'Price Data'!$G$5,S194='Price Data'!$F$6,'Price Data'!$G$6,S194='Price Data'!$F$7,'Price Data'!$G$7,TRUE,"")</f>
        <v>6.0346153846153863</v>
      </c>
      <c r="AD194" s="1" t="str" cm="1">
        <f t="array" ref="AD194">_xlfn.IFS(U194='Price Data'!$F$3,'Price Data'!$G$3,U194='Price Data'!$F$4,'Price Data'!$G$4,U194='Price Data'!$F$5,'Price Data'!$G$5,U194='Price Data'!$F$6,'Price Data'!$G$6,U194='Price Data'!$F$7,'Price Data'!$G$7,TRUE,"")</f>
        <v/>
      </c>
      <c r="AK194" s="18"/>
      <c r="AL194" s="1"/>
    </row>
    <row r="195" spans="1:38" x14ac:dyDescent="0.25">
      <c r="A195" s="88">
        <v>6</v>
      </c>
      <c r="B195" s="1">
        <v>6</v>
      </c>
      <c r="C195" s="1">
        <v>15.94</v>
      </c>
      <c r="D195" s="1">
        <v>2</v>
      </c>
      <c r="E195" s="1">
        <v>3</v>
      </c>
      <c r="F195" s="1">
        <v>1</v>
      </c>
      <c r="G195" s="1">
        <f t="shared" si="30"/>
        <v>4</v>
      </c>
      <c r="H195" s="1" t="s">
        <v>108</v>
      </c>
      <c r="I195" s="1">
        <f t="shared" si="29"/>
        <v>0</v>
      </c>
      <c r="J195" s="1">
        <f t="shared" si="32"/>
        <v>0</v>
      </c>
      <c r="O195" s="1" t="s">
        <v>113</v>
      </c>
      <c r="P195" s="1">
        <v>2.4700000000000002</v>
      </c>
      <c r="Q195" s="1" t="s">
        <v>110</v>
      </c>
      <c r="R195" s="1">
        <v>0.92</v>
      </c>
      <c r="S195" s="1" t="s">
        <v>112</v>
      </c>
      <c r="T195" s="1">
        <v>0</v>
      </c>
      <c r="U195" s="1" t="s">
        <v>112</v>
      </c>
      <c r="V195" s="1">
        <v>0</v>
      </c>
      <c r="W195" s="1">
        <v>1.02</v>
      </c>
      <c r="X195" s="1">
        <v>0</v>
      </c>
      <c r="Y195" s="1">
        <v>0</v>
      </c>
      <c r="Z195" s="89">
        <v>0</v>
      </c>
      <c r="AA195" s="1" cm="1">
        <f t="array" ref="AA195">_xlfn.IFS(O195='Price Data'!$F$3,'Price Data'!$G$3,O195='Price Data'!$F$4,'Price Data'!$G$4,O195='Price Data'!$F$5,'Price Data'!$G$5,O195='Price Data'!$F$6,'Price Data'!$G$6,O195='Price Data'!$F$7,'Price Data'!$G$7,TRUE,"")</f>
        <v>10.493246963562758</v>
      </c>
      <c r="AB195" s="1" cm="1">
        <f t="array" ref="AB195">_xlfn.IFS(Q195='Price Data'!$F$3,'Price Data'!$G$3,Q195='Price Data'!$F$4,'Price Data'!$G$4,Q195='Price Data'!$F$5,'Price Data'!$G$5,Q195='Price Data'!$F$6,'Price Data'!$G$6,Q195='Price Data'!$F$7,'Price Data'!$G$7,TRUE,"")</f>
        <v>2.6763636363636367</v>
      </c>
      <c r="AC195" s="1" t="str" cm="1">
        <f t="array" ref="AC195">_xlfn.IFS(S195='Price Data'!$F$3,'Price Data'!$G$3,S195='Price Data'!$F$4,'Price Data'!$G$4,S195='Price Data'!$F$5,'Price Data'!$G$5,S195='Price Data'!$F$6,'Price Data'!$G$6,S195='Price Data'!$F$7,'Price Data'!$G$7,TRUE,"")</f>
        <v/>
      </c>
      <c r="AD195" s="1" t="str" cm="1">
        <f t="array" ref="AD195">_xlfn.IFS(U195='Price Data'!$F$3,'Price Data'!$G$3,U195='Price Data'!$F$4,'Price Data'!$G$4,U195='Price Data'!$F$5,'Price Data'!$G$5,U195='Price Data'!$F$6,'Price Data'!$G$6,U195='Price Data'!$F$7,'Price Data'!$G$7,TRUE,"")</f>
        <v/>
      </c>
      <c r="AK195" s="18"/>
      <c r="AL195" s="1"/>
    </row>
    <row r="196" spans="1:38" x14ac:dyDescent="0.25">
      <c r="A196" s="88">
        <v>6</v>
      </c>
      <c r="B196" s="1">
        <v>7</v>
      </c>
      <c r="C196" s="1">
        <v>19.259999999999998</v>
      </c>
      <c r="D196" s="1">
        <v>3</v>
      </c>
      <c r="E196" s="1">
        <v>2</v>
      </c>
      <c r="F196" s="1">
        <v>0</v>
      </c>
      <c r="G196" s="1">
        <f t="shared" si="30"/>
        <v>2</v>
      </c>
      <c r="H196" s="1" t="s">
        <v>108</v>
      </c>
      <c r="I196" s="1">
        <f t="shared" si="29"/>
        <v>0</v>
      </c>
      <c r="J196" s="1">
        <f t="shared" si="32"/>
        <v>0</v>
      </c>
      <c r="O196" s="1" t="s">
        <v>114</v>
      </c>
      <c r="P196" s="1">
        <v>1.05</v>
      </c>
      <c r="Q196" s="1" t="s">
        <v>113</v>
      </c>
      <c r="R196" s="1">
        <v>1.05</v>
      </c>
      <c r="S196" s="1" t="s">
        <v>114</v>
      </c>
      <c r="T196" s="1">
        <v>0.79</v>
      </c>
      <c r="U196" s="1" t="s">
        <v>112</v>
      </c>
      <c r="V196" s="1">
        <v>0</v>
      </c>
      <c r="W196" s="1">
        <v>0</v>
      </c>
      <c r="X196" s="1">
        <v>1.06</v>
      </c>
      <c r="Y196" s="1">
        <v>0</v>
      </c>
      <c r="Z196" s="89">
        <v>0</v>
      </c>
      <c r="AA196" s="1" cm="1">
        <f t="array" ref="AA196">_xlfn.IFS(O196='Price Data'!$F$3,'Price Data'!$G$3,O196='Price Data'!$F$4,'Price Data'!$G$4,O196='Price Data'!$F$5,'Price Data'!$G$5,O196='Price Data'!$F$6,'Price Data'!$G$6,O196='Price Data'!$F$7,'Price Data'!$G$7,TRUE,"")</f>
        <v>6.0346153846153863</v>
      </c>
      <c r="AB196" s="1" cm="1">
        <f t="array" ref="AB196">_xlfn.IFS(Q196='Price Data'!$F$3,'Price Data'!$G$3,Q196='Price Data'!$F$4,'Price Data'!$G$4,Q196='Price Data'!$F$5,'Price Data'!$G$5,Q196='Price Data'!$F$6,'Price Data'!$G$6,Q196='Price Data'!$F$7,'Price Data'!$G$7,TRUE,"")</f>
        <v>10.493246963562758</v>
      </c>
      <c r="AC196" s="1" cm="1">
        <f t="array" ref="AC196">_xlfn.IFS(S196='Price Data'!$F$3,'Price Data'!$G$3,S196='Price Data'!$F$4,'Price Data'!$G$4,S196='Price Data'!$F$5,'Price Data'!$G$5,S196='Price Data'!$F$6,'Price Data'!$G$6,S196='Price Data'!$F$7,'Price Data'!$G$7,TRUE,"")</f>
        <v>6.0346153846153863</v>
      </c>
      <c r="AD196" s="1" t="str" cm="1">
        <f t="array" ref="AD196">_xlfn.IFS(U196='Price Data'!$F$3,'Price Data'!$G$3,U196='Price Data'!$F$4,'Price Data'!$G$4,U196='Price Data'!$F$5,'Price Data'!$G$5,U196='Price Data'!$F$6,'Price Data'!$G$6,U196='Price Data'!$F$7,'Price Data'!$G$7,TRUE,"")</f>
        <v/>
      </c>
      <c r="AK196" s="18"/>
      <c r="AL196" s="1"/>
    </row>
    <row r="197" spans="1:38" x14ac:dyDescent="0.25">
      <c r="A197" s="88">
        <v>6</v>
      </c>
      <c r="B197" s="1">
        <v>8</v>
      </c>
      <c r="C197" s="1">
        <v>21.79</v>
      </c>
      <c r="D197" s="1">
        <v>1</v>
      </c>
      <c r="E197" s="1">
        <v>4</v>
      </c>
      <c r="F197" s="1">
        <v>1</v>
      </c>
      <c r="G197" s="1">
        <f t="shared" si="30"/>
        <v>5</v>
      </c>
      <c r="H197" s="1" t="s">
        <v>108</v>
      </c>
      <c r="I197" s="1">
        <f t="shared" si="29"/>
        <v>0</v>
      </c>
      <c r="J197" s="1">
        <f t="shared" si="32"/>
        <v>0</v>
      </c>
      <c r="O197" s="1" t="s">
        <v>113</v>
      </c>
      <c r="P197" s="1">
        <v>1.61</v>
      </c>
      <c r="Q197" s="1" t="s">
        <v>112</v>
      </c>
      <c r="R197" s="1">
        <v>0</v>
      </c>
      <c r="S197" s="1" t="s">
        <v>112</v>
      </c>
      <c r="T197" s="1">
        <v>0</v>
      </c>
      <c r="U197" s="1" t="s">
        <v>112</v>
      </c>
      <c r="V197" s="1">
        <v>0</v>
      </c>
      <c r="W197" s="1">
        <v>1.04</v>
      </c>
      <c r="X197" s="1">
        <v>0</v>
      </c>
      <c r="Y197" s="1">
        <v>0</v>
      </c>
      <c r="Z197" s="89">
        <v>0</v>
      </c>
      <c r="AA197" s="1" cm="1">
        <f t="array" ref="AA197">_xlfn.IFS(O197='Price Data'!$F$3,'Price Data'!$G$3,O197='Price Data'!$F$4,'Price Data'!$G$4,O197='Price Data'!$F$5,'Price Data'!$G$5,O197='Price Data'!$F$6,'Price Data'!$G$6,O197='Price Data'!$F$7,'Price Data'!$G$7,TRUE,"")</f>
        <v>10.493246963562758</v>
      </c>
      <c r="AB197" s="1" t="str" cm="1">
        <f t="array" ref="AB197">_xlfn.IFS(Q197='Price Data'!$F$3,'Price Data'!$G$3,Q197='Price Data'!$F$4,'Price Data'!$G$4,Q197='Price Data'!$F$5,'Price Data'!$G$5,Q197='Price Data'!$F$6,'Price Data'!$G$6,Q197='Price Data'!$F$7,'Price Data'!$G$7,TRUE,"")</f>
        <v/>
      </c>
      <c r="AC197" s="1" t="str" cm="1">
        <f t="array" ref="AC197">_xlfn.IFS(S197='Price Data'!$F$3,'Price Data'!$G$3,S197='Price Data'!$F$4,'Price Data'!$G$4,S197='Price Data'!$F$5,'Price Data'!$G$5,S197='Price Data'!$F$6,'Price Data'!$G$6,S197='Price Data'!$F$7,'Price Data'!$G$7,TRUE,"")</f>
        <v/>
      </c>
      <c r="AD197" s="1" t="str" cm="1">
        <f t="array" ref="AD197">_xlfn.IFS(U197='Price Data'!$F$3,'Price Data'!$G$3,U197='Price Data'!$F$4,'Price Data'!$G$4,U197='Price Data'!$F$5,'Price Data'!$G$5,U197='Price Data'!$F$6,'Price Data'!$G$6,U197='Price Data'!$F$7,'Price Data'!$G$7,TRUE,"")</f>
        <v/>
      </c>
      <c r="AK197" s="18"/>
      <c r="AL197" s="1"/>
    </row>
    <row r="198" spans="1:38" x14ac:dyDescent="0.25">
      <c r="A198" s="88">
        <v>6</v>
      </c>
      <c r="B198" s="1">
        <v>9</v>
      </c>
      <c r="C198" s="1">
        <v>30.21</v>
      </c>
      <c r="D198" s="1">
        <v>1</v>
      </c>
      <c r="E198" s="1">
        <v>0</v>
      </c>
      <c r="F198" s="1">
        <v>0</v>
      </c>
      <c r="G198" s="1">
        <f t="shared" si="30"/>
        <v>0</v>
      </c>
      <c r="H198" s="1" t="s">
        <v>108</v>
      </c>
      <c r="I198" s="1">
        <f t="shared" si="29"/>
        <v>0</v>
      </c>
      <c r="J198" s="1">
        <f t="shared" si="32"/>
        <v>0</v>
      </c>
      <c r="O198" s="1" t="s">
        <v>111</v>
      </c>
      <c r="P198" s="1">
        <v>1.71</v>
      </c>
      <c r="Q198" s="1" t="s">
        <v>112</v>
      </c>
      <c r="R198" s="1">
        <v>0</v>
      </c>
      <c r="S198" s="1" t="s">
        <v>112</v>
      </c>
      <c r="T198" s="1">
        <v>0</v>
      </c>
      <c r="U198" s="1" t="s">
        <v>112</v>
      </c>
      <c r="V198" s="1">
        <v>0</v>
      </c>
      <c r="W198" s="1">
        <v>0</v>
      </c>
      <c r="X198" s="1">
        <v>0</v>
      </c>
      <c r="Y198" s="1">
        <v>0</v>
      </c>
      <c r="Z198" s="89">
        <v>0</v>
      </c>
      <c r="AA198" s="1" cm="1">
        <f t="array" ref="AA198">_xlfn.IFS(O198='Price Data'!$F$3,'Price Data'!$G$3,O198='Price Data'!$F$4,'Price Data'!$G$4,O198='Price Data'!$F$5,'Price Data'!$G$5,O198='Price Data'!$F$6,'Price Data'!$G$6,O198='Price Data'!$F$7,'Price Data'!$G$7,TRUE,"")</f>
        <v>8.710979020979023</v>
      </c>
      <c r="AB198" s="1" t="str" cm="1">
        <f t="array" ref="AB198">_xlfn.IFS(Q198='Price Data'!$F$3,'Price Data'!$G$3,Q198='Price Data'!$F$4,'Price Data'!$G$4,Q198='Price Data'!$F$5,'Price Data'!$G$5,Q198='Price Data'!$F$6,'Price Data'!$G$6,Q198='Price Data'!$F$7,'Price Data'!$G$7,TRUE,"")</f>
        <v/>
      </c>
      <c r="AC198" s="1" t="str" cm="1">
        <f t="array" ref="AC198">_xlfn.IFS(S198='Price Data'!$F$3,'Price Data'!$G$3,S198='Price Data'!$F$4,'Price Data'!$G$4,S198='Price Data'!$F$5,'Price Data'!$G$5,S198='Price Data'!$F$6,'Price Data'!$G$6,S198='Price Data'!$F$7,'Price Data'!$G$7,TRUE,"")</f>
        <v/>
      </c>
      <c r="AD198" s="1" t="str" cm="1">
        <f t="array" ref="AD198">_xlfn.IFS(U198='Price Data'!$F$3,'Price Data'!$G$3,U198='Price Data'!$F$4,'Price Data'!$G$4,U198='Price Data'!$F$5,'Price Data'!$G$5,U198='Price Data'!$F$6,'Price Data'!$G$6,U198='Price Data'!$F$7,'Price Data'!$G$7,TRUE,"")</f>
        <v/>
      </c>
      <c r="AK198" s="18"/>
      <c r="AL198" s="1"/>
    </row>
    <row r="199" spans="1:38" x14ac:dyDescent="0.25">
      <c r="A199" s="88">
        <v>6</v>
      </c>
      <c r="B199" s="1">
        <v>10</v>
      </c>
      <c r="C199" s="1">
        <v>31.12</v>
      </c>
      <c r="D199" s="1">
        <v>2</v>
      </c>
      <c r="E199" s="1">
        <v>1</v>
      </c>
      <c r="F199" s="1">
        <v>0</v>
      </c>
      <c r="G199" s="1">
        <f t="shared" si="30"/>
        <v>1</v>
      </c>
      <c r="H199" s="1" t="s">
        <v>108</v>
      </c>
      <c r="I199" s="1">
        <f t="shared" si="29"/>
        <v>0</v>
      </c>
      <c r="J199" s="1">
        <f t="shared" si="32"/>
        <v>0</v>
      </c>
      <c r="O199" s="1" t="s">
        <v>114</v>
      </c>
      <c r="P199" s="1">
        <v>1.72</v>
      </c>
      <c r="Q199" s="1" t="s">
        <v>113</v>
      </c>
      <c r="R199" s="1">
        <v>1.61</v>
      </c>
      <c r="S199" s="1" t="s">
        <v>112</v>
      </c>
      <c r="T199" s="1">
        <v>0</v>
      </c>
      <c r="U199" s="1" t="s">
        <v>112</v>
      </c>
      <c r="V199" s="1">
        <v>0</v>
      </c>
      <c r="W199" s="1">
        <v>0</v>
      </c>
      <c r="X199" s="1">
        <v>1.38</v>
      </c>
      <c r="Y199" s="1">
        <v>0</v>
      </c>
      <c r="Z199" s="89">
        <v>0</v>
      </c>
      <c r="AA199" s="1" cm="1">
        <f t="array" ref="AA199">_xlfn.IFS(O199='Price Data'!$F$3,'Price Data'!$G$3,O199='Price Data'!$F$4,'Price Data'!$G$4,O199='Price Data'!$F$5,'Price Data'!$G$5,O199='Price Data'!$F$6,'Price Data'!$G$6,O199='Price Data'!$F$7,'Price Data'!$G$7,TRUE,"")</f>
        <v>6.0346153846153863</v>
      </c>
      <c r="AB199" s="1" cm="1">
        <f t="array" ref="AB199">_xlfn.IFS(Q199='Price Data'!$F$3,'Price Data'!$G$3,Q199='Price Data'!$F$4,'Price Data'!$G$4,Q199='Price Data'!$F$5,'Price Data'!$G$5,Q199='Price Data'!$F$6,'Price Data'!$G$6,Q199='Price Data'!$F$7,'Price Data'!$G$7,TRUE,"")</f>
        <v>10.493246963562758</v>
      </c>
      <c r="AC199" s="1" t="str" cm="1">
        <f t="array" ref="AC199">_xlfn.IFS(S199='Price Data'!$F$3,'Price Data'!$G$3,S199='Price Data'!$F$4,'Price Data'!$G$4,S199='Price Data'!$F$5,'Price Data'!$G$5,S199='Price Data'!$F$6,'Price Data'!$G$6,S199='Price Data'!$F$7,'Price Data'!$G$7,TRUE,"")</f>
        <v/>
      </c>
      <c r="AD199" s="1" t="str" cm="1">
        <f t="array" ref="AD199">_xlfn.IFS(U199='Price Data'!$F$3,'Price Data'!$G$3,U199='Price Data'!$F$4,'Price Data'!$G$4,U199='Price Data'!$F$5,'Price Data'!$G$5,U199='Price Data'!$F$6,'Price Data'!$G$6,U199='Price Data'!$F$7,'Price Data'!$G$7,TRUE,"")</f>
        <v/>
      </c>
      <c r="AK199" s="18"/>
      <c r="AL199" s="1"/>
    </row>
    <row r="200" spans="1:38" x14ac:dyDescent="0.25">
      <c r="A200" s="88">
        <v>6</v>
      </c>
      <c r="B200" s="1">
        <v>11</v>
      </c>
      <c r="C200" s="1">
        <v>31.32</v>
      </c>
      <c r="D200" s="1">
        <v>2</v>
      </c>
      <c r="E200" s="1">
        <v>3</v>
      </c>
      <c r="F200" s="1">
        <v>0</v>
      </c>
      <c r="G200" s="1">
        <f t="shared" si="30"/>
        <v>3</v>
      </c>
      <c r="H200" s="1" t="s">
        <v>108</v>
      </c>
      <c r="I200" s="1">
        <f t="shared" si="29"/>
        <v>0</v>
      </c>
      <c r="J200" s="1">
        <f t="shared" si="32"/>
        <v>0</v>
      </c>
      <c r="O200" s="1" t="s">
        <v>110</v>
      </c>
      <c r="P200" s="1">
        <v>0.85</v>
      </c>
      <c r="Q200" s="1" t="s">
        <v>109</v>
      </c>
      <c r="R200" s="1">
        <v>0.66</v>
      </c>
      <c r="S200" s="1" t="s">
        <v>112</v>
      </c>
      <c r="T200" s="1">
        <v>0</v>
      </c>
      <c r="U200" s="1" t="s">
        <v>112</v>
      </c>
      <c r="V200" s="1">
        <v>0</v>
      </c>
      <c r="W200" s="1">
        <v>0</v>
      </c>
      <c r="X200" s="1">
        <v>1.4</v>
      </c>
      <c r="Y200" s="1">
        <v>0</v>
      </c>
      <c r="Z200" s="89">
        <v>0</v>
      </c>
      <c r="AA200" s="1" cm="1">
        <f t="array" ref="AA200">_xlfn.IFS(O200='Price Data'!$F$3,'Price Data'!$G$3,O200='Price Data'!$F$4,'Price Data'!$G$4,O200='Price Data'!$F$5,'Price Data'!$G$5,O200='Price Data'!$F$6,'Price Data'!$G$6,O200='Price Data'!$F$7,'Price Data'!$G$7,TRUE,"")</f>
        <v>2.6763636363636367</v>
      </c>
      <c r="AB200" s="1" cm="1">
        <f t="array" ref="AB200">_xlfn.IFS(Q200='Price Data'!$F$3,'Price Data'!$G$3,Q200='Price Data'!$F$4,'Price Data'!$G$4,Q200='Price Data'!$F$5,'Price Data'!$G$5,Q200='Price Data'!$F$6,'Price Data'!$G$6,Q200='Price Data'!$F$7,'Price Data'!$G$7,TRUE,"")</f>
        <v>4.4586315789473705</v>
      </c>
      <c r="AC200" s="1" t="str" cm="1">
        <f t="array" ref="AC200">_xlfn.IFS(S200='Price Data'!$F$3,'Price Data'!$G$3,S200='Price Data'!$F$4,'Price Data'!$G$4,S200='Price Data'!$F$5,'Price Data'!$G$5,S200='Price Data'!$F$6,'Price Data'!$G$6,S200='Price Data'!$F$7,'Price Data'!$G$7,TRUE,"")</f>
        <v/>
      </c>
      <c r="AD200" s="1" t="str" cm="1">
        <f t="array" ref="AD200">_xlfn.IFS(U200='Price Data'!$F$3,'Price Data'!$G$3,U200='Price Data'!$F$4,'Price Data'!$G$4,U200='Price Data'!$F$5,'Price Data'!$G$5,U200='Price Data'!$F$6,'Price Data'!$G$6,U200='Price Data'!$F$7,'Price Data'!$G$7,TRUE,"")</f>
        <v/>
      </c>
      <c r="AK200" s="18"/>
      <c r="AL200" s="1"/>
    </row>
    <row r="201" spans="1:38" x14ac:dyDescent="0.25">
      <c r="A201" s="88">
        <v>6</v>
      </c>
      <c r="B201" s="1">
        <v>12</v>
      </c>
      <c r="C201" s="1">
        <v>35.549999999999997</v>
      </c>
      <c r="D201" s="1">
        <v>3</v>
      </c>
      <c r="E201" s="1">
        <v>2</v>
      </c>
      <c r="F201" s="1">
        <v>1</v>
      </c>
      <c r="G201" s="1">
        <f t="shared" si="30"/>
        <v>3</v>
      </c>
      <c r="H201" s="1" t="s">
        <v>108</v>
      </c>
      <c r="I201" s="1">
        <f t="shared" si="29"/>
        <v>0</v>
      </c>
      <c r="J201" s="1">
        <f t="shared" si="32"/>
        <v>0</v>
      </c>
      <c r="O201" s="1" t="s">
        <v>109</v>
      </c>
      <c r="P201" s="1">
        <v>0.56000000000000005</v>
      </c>
      <c r="Q201" s="1" t="s">
        <v>109</v>
      </c>
      <c r="R201" s="1">
        <v>0.67</v>
      </c>
      <c r="S201" s="1" t="s">
        <v>114</v>
      </c>
      <c r="T201" s="1">
        <v>1.06</v>
      </c>
      <c r="U201" s="1" t="s">
        <v>112</v>
      </c>
      <c r="V201" s="1">
        <v>0</v>
      </c>
      <c r="W201" s="1">
        <v>1.1299999999999999</v>
      </c>
      <c r="X201" s="1">
        <v>1.48</v>
      </c>
      <c r="Y201" s="1">
        <v>0</v>
      </c>
      <c r="Z201" s="89">
        <v>0</v>
      </c>
      <c r="AA201" s="1" cm="1">
        <f t="array" ref="AA201">_xlfn.IFS(O201='Price Data'!$F$3,'Price Data'!$G$3,O201='Price Data'!$F$4,'Price Data'!$G$4,O201='Price Data'!$F$5,'Price Data'!$G$5,O201='Price Data'!$F$6,'Price Data'!$G$6,O201='Price Data'!$F$7,'Price Data'!$G$7,TRUE,"")</f>
        <v>4.4586315789473705</v>
      </c>
      <c r="AB201" s="1" cm="1">
        <f t="array" ref="AB201">_xlfn.IFS(Q201='Price Data'!$F$3,'Price Data'!$G$3,Q201='Price Data'!$F$4,'Price Data'!$G$4,Q201='Price Data'!$F$5,'Price Data'!$G$5,Q201='Price Data'!$F$6,'Price Data'!$G$6,Q201='Price Data'!$F$7,'Price Data'!$G$7,TRUE,"")</f>
        <v>4.4586315789473705</v>
      </c>
      <c r="AC201" s="1" cm="1">
        <f t="array" ref="AC201">_xlfn.IFS(S201='Price Data'!$F$3,'Price Data'!$G$3,S201='Price Data'!$F$4,'Price Data'!$G$4,S201='Price Data'!$F$5,'Price Data'!$G$5,S201='Price Data'!$F$6,'Price Data'!$G$6,S201='Price Data'!$F$7,'Price Data'!$G$7,TRUE,"")</f>
        <v>6.0346153846153863</v>
      </c>
      <c r="AD201" s="1" t="str" cm="1">
        <f t="array" ref="AD201">_xlfn.IFS(U201='Price Data'!$F$3,'Price Data'!$G$3,U201='Price Data'!$F$4,'Price Data'!$G$4,U201='Price Data'!$F$5,'Price Data'!$G$5,U201='Price Data'!$F$6,'Price Data'!$G$6,U201='Price Data'!$F$7,'Price Data'!$G$7,TRUE,"")</f>
        <v/>
      </c>
      <c r="AK201" s="18"/>
      <c r="AL201" s="1"/>
    </row>
    <row r="202" spans="1:38" x14ac:dyDescent="0.25">
      <c r="A202" s="88">
        <v>6</v>
      </c>
      <c r="B202" s="1">
        <v>13</v>
      </c>
      <c r="C202" s="1">
        <v>36.68</v>
      </c>
      <c r="D202" s="1">
        <v>4</v>
      </c>
      <c r="E202" s="1">
        <v>4</v>
      </c>
      <c r="F202" s="1">
        <v>0</v>
      </c>
      <c r="G202" s="1">
        <f t="shared" si="30"/>
        <v>4</v>
      </c>
      <c r="H202" s="1" t="s">
        <v>108</v>
      </c>
      <c r="I202" s="1">
        <f t="shared" si="29"/>
        <v>0</v>
      </c>
      <c r="J202" s="1">
        <f t="shared" si="32"/>
        <v>0</v>
      </c>
      <c r="O202" s="1" t="s">
        <v>113</v>
      </c>
      <c r="P202" s="1">
        <v>1.78</v>
      </c>
      <c r="Q202" s="1" t="s">
        <v>111</v>
      </c>
      <c r="R202" s="1">
        <v>2.1800000000000002</v>
      </c>
      <c r="S202" s="1" t="s">
        <v>109</v>
      </c>
      <c r="T202" s="1">
        <v>0.86</v>
      </c>
      <c r="U202" s="1" t="s">
        <v>109</v>
      </c>
      <c r="V202" s="1">
        <v>0.61</v>
      </c>
      <c r="W202" s="1">
        <v>1.23</v>
      </c>
      <c r="X202" s="1">
        <v>0</v>
      </c>
      <c r="Y202" s="1">
        <v>1.46</v>
      </c>
      <c r="Z202" s="89">
        <v>1.32</v>
      </c>
      <c r="AA202" s="1" cm="1">
        <f t="array" ref="AA202">_xlfn.IFS(O202='Price Data'!$F$3,'Price Data'!$G$3,O202='Price Data'!$F$4,'Price Data'!$G$4,O202='Price Data'!$F$5,'Price Data'!$G$5,O202='Price Data'!$F$6,'Price Data'!$G$6,O202='Price Data'!$F$7,'Price Data'!$G$7,TRUE,"")</f>
        <v>10.493246963562758</v>
      </c>
      <c r="AB202" s="1" cm="1">
        <f t="array" ref="AB202">_xlfn.IFS(Q202='Price Data'!$F$3,'Price Data'!$G$3,Q202='Price Data'!$F$4,'Price Data'!$G$4,Q202='Price Data'!$F$5,'Price Data'!$G$5,Q202='Price Data'!$F$6,'Price Data'!$G$6,Q202='Price Data'!$F$7,'Price Data'!$G$7,TRUE,"")</f>
        <v>8.710979020979023</v>
      </c>
      <c r="AC202" s="1" cm="1">
        <f t="array" ref="AC202">_xlfn.IFS(S202='Price Data'!$F$3,'Price Data'!$G$3,S202='Price Data'!$F$4,'Price Data'!$G$4,S202='Price Data'!$F$5,'Price Data'!$G$5,S202='Price Data'!$F$6,'Price Data'!$G$6,S202='Price Data'!$F$7,'Price Data'!$G$7,TRUE,"")</f>
        <v>4.4586315789473705</v>
      </c>
      <c r="AD202" s="1" cm="1">
        <f t="array" ref="AD202">_xlfn.IFS(U202='Price Data'!$F$3,'Price Data'!$G$3,U202='Price Data'!$F$4,'Price Data'!$G$4,U202='Price Data'!$F$5,'Price Data'!$G$5,U202='Price Data'!$F$6,'Price Data'!$G$6,U202='Price Data'!$F$7,'Price Data'!$G$7,TRUE,"")</f>
        <v>4.4586315789473705</v>
      </c>
      <c r="AK202" s="18"/>
      <c r="AL202" s="1"/>
    </row>
    <row r="203" spans="1:38" x14ac:dyDescent="0.25">
      <c r="A203" s="88">
        <v>6</v>
      </c>
      <c r="B203" s="1">
        <v>14</v>
      </c>
      <c r="C203" s="1">
        <v>39.15</v>
      </c>
      <c r="D203" s="1">
        <v>1</v>
      </c>
      <c r="E203" s="1">
        <v>4</v>
      </c>
      <c r="F203" s="1">
        <v>2</v>
      </c>
      <c r="G203" s="1">
        <f t="shared" si="30"/>
        <v>6</v>
      </c>
      <c r="H203" s="1" t="s">
        <v>108</v>
      </c>
      <c r="I203" s="1">
        <f t="shared" ref="I203:I266" si="33">IF(H203="NO", 0, 1)</f>
        <v>0</v>
      </c>
      <c r="J203" s="1">
        <f t="shared" si="32"/>
        <v>0</v>
      </c>
      <c r="O203" s="1" t="s">
        <v>113</v>
      </c>
      <c r="P203" s="1">
        <v>1.85</v>
      </c>
      <c r="Q203" s="1" t="s">
        <v>112</v>
      </c>
      <c r="R203" s="1">
        <v>0</v>
      </c>
      <c r="S203" s="1" t="s">
        <v>112</v>
      </c>
      <c r="T203" s="1">
        <v>0</v>
      </c>
      <c r="U203" s="1" t="s">
        <v>112</v>
      </c>
      <c r="V203" s="1">
        <v>0</v>
      </c>
      <c r="W203" s="1">
        <v>1.1399999999999999</v>
      </c>
      <c r="X203" s="1">
        <v>0</v>
      </c>
      <c r="Y203" s="1">
        <v>0</v>
      </c>
      <c r="Z203" s="89">
        <v>0</v>
      </c>
      <c r="AA203" s="1" cm="1">
        <f t="array" ref="AA203">_xlfn.IFS(O203='Price Data'!$F$3,'Price Data'!$G$3,O203='Price Data'!$F$4,'Price Data'!$G$4,O203='Price Data'!$F$5,'Price Data'!$G$5,O203='Price Data'!$F$6,'Price Data'!$G$6,O203='Price Data'!$F$7,'Price Data'!$G$7,TRUE,"")</f>
        <v>10.493246963562758</v>
      </c>
      <c r="AB203" s="1" t="str" cm="1">
        <f t="array" ref="AB203">_xlfn.IFS(Q203='Price Data'!$F$3,'Price Data'!$G$3,Q203='Price Data'!$F$4,'Price Data'!$G$4,Q203='Price Data'!$F$5,'Price Data'!$G$5,Q203='Price Data'!$F$6,'Price Data'!$G$6,Q203='Price Data'!$F$7,'Price Data'!$G$7,TRUE,"")</f>
        <v/>
      </c>
      <c r="AC203" s="1" t="str" cm="1">
        <f t="array" ref="AC203">_xlfn.IFS(S203='Price Data'!$F$3,'Price Data'!$G$3,S203='Price Data'!$F$4,'Price Data'!$G$4,S203='Price Data'!$F$5,'Price Data'!$G$5,S203='Price Data'!$F$6,'Price Data'!$G$6,S203='Price Data'!$F$7,'Price Data'!$G$7,TRUE,"")</f>
        <v/>
      </c>
      <c r="AD203" s="1" t="str" cm="1">
        <f t="array" ref="AD203">_xlfn.IFS(U203='Price Data'!$F$3,'Price Data'!$G$3,U203='Price Data'!$F$4,'Price Data'!$G$4,U203='Price Data'!$F$5,'Price Data'!$G$5,U203='Price Data'!$F$6,'Price Data'!$G$6,U203='Price Data'!$F$7,'Price Data'!$G$7,TRUE,"")</f>
        <v/>
      </c>
      <c r="AK203" s="18"/>
      <c r="AL203" s="1"/>
    </row>
    <row r="204" spans="1:38" x14ac:dyDescent="0.25">
      <c r="A204" s="88">
        <v>6</v>
      </c>
      <c r="B204" s="1">
        <v>15</v>
      </c>
      <c r="C204" s="1">
        <v>44.83</v>
      </c>
      <c r="D204" s="1">
        <v>2</v>
      </c>
      <c r="E204" s="1">
        <v>1</v>
      </c>
      <c r="F204" s="1">
        <v>2</v>
      </c>
      <c r="G204" s="1">
        <f t="shared" ref="G204:G267" si="34">F204+E204</f>
        <v>3</v>
      </c>
      <c r="H204" s="1" t="s">
        <v>108</v>
      </c>
      <c r="I204" s="1">
        <f t="shared" si="33"/>
        <v>0</v>
      </c>
      <c r="J204" s="1">
        <f t="shared" si="32"/>
        <v>0</v>
      </c>
      <c r="O204" s="1" t="s">
        <v>111</v>
      </c>
      <c r="P204" s="1">
        <v>0.94</v>
      </c>
      <c r="Q204" s="1" t="s">
        <v>109</v>
      </c>
      <c r="R204" s="1">
        <v>0.67</v>
      </c>
      <c r="S204" s="1" t="s">
        <v>112</v>
      </c>
      <c r="T204" s="1">
        <v>0</v>
      </c>
      <c r="U204" s="1" t="s">
        <v>112</v>
      </c>
      <c r="V204" s="1">
        <v>0</v>
      </c>
      <c r="W204" s="1">
        <v>0</v>
      </c>
      <c r="X204" s="1">
        <v>1.06</v>
      </c>
      <c r="Y204" s="1">
        <v>0</v>
      </c>
      <c r="Z204" s="89">
        <v>0</v>
      </c>
      <c r="AA204" s="1" cm="1">
        <f t="array" ref="AA204">_xlfn.IFS(O204='Price Data'!$F$3,'Price Data'!$G$3,O204='Price Data'!$F$4,'Price Data'!$G$4,O204='Price Data'!$F$5,'Price Data'!$G$5,O204='Price Data'!$F$6,'Price Data'!$G$6,O204='Price Data'!$F$7,'Price Data'!$G$7,TRUE,"")</f>
        <v>8.710979020979023</v>
      </c>
      <c r="AB204" s="1" cm="1">
        <f t="array" ref="AB204">_xlfn.IFS(Q204='Price Data'!$F$3,'Price Data'!$G$3,Q204='Price Data'!$F$4,'Price Data'!$G$4,Q204='Price Data'!$F$5,'Price Data'!$G$5,Q204='Price Data'!$F$6,'Price Data'!$G$6,Q204='Price Data'!$F$7,'Price Data'!$G$7,TRUE,"")</f>
        <v>4.4586315789473705</v>
      </c>
      <c r="AC204" s="1" t="str" cm="1">
        <f t="array" ref="AC204">_xlfn.IFS(S204='Price Data'!$F$3,'Price Data'!$G$3,S204='Price Data'!$F$4,'Price Data'!$G$4,S204='Price Data'!$F$5,'Price Data'!$G$5,S204='Price Data'!$F$6,'Price Data'!$G$6,S204='Price Data'!$F$7,'Price Data'!$G$7,TRUE,"")</f>
        <v/>
      </c>
      <c r="AD204" s="1" t="str" cm="1">
        <f t="array" ref="AD204">_xlfn.IFS(U204='Price Data'!$F$3,'Price Data'!$G$3,U204='Price Data'!$F$4,'Price Data'!$G$4,U204='Price Data'!$F$5,'Price Data'!$G$5,U204='Price Data'!$F$6,'Price Data'!$G$6,U204='Price Data'!$F$7,'Price Data'!$G$7,TRUE,"")</f>
        <v/>
      </c>
      <c r="AK204" s="18"/>
      <c r="AL204" s="1"/>
    </row>
    <row r="205" spans="1:38" x14ac:dyDescent="0.25">
      <c r="A205" s="88">
        <v>6</v>
      </c>
      <c r="B205" s="1">
        <v>16</v>
      </c>
      <c r="C205" s="1">
        <v>48.46</v>
      </c>
      <c r="D205" s="1">
        <v>3</v>
      </c>
      <c r="E205" s="1">
        <v>0</v>
      </c>
      <c r="F205" s="1">
        <v>1</v>
      </c>
      <c r="G205" s="1">
        <f t="shared" si="34"/>
        <v>1</v>
      </c>
      <c r="H205" s="1" t="s">
        <v>108</v>
      </c>
      <c r="I205" s="1">
        <f t="shared" si="33"/>
        <v>0</v>
      </c>
      <c r="J205" s="1">
        <f t="shared" ref="J205:J222" si="35">I205</f>
        <v>0</v>
      </c>
      <c r="O205" s="1" t="s">
        <v>109</v>
      </c>
      <c r="P205" s="1">
        <v>0.94</v>
      </c>
      <c r="Q205" s="1" t="s">
        <v>110</v>
      </c>
      <c r="R205" s="1">
        <v>0.56999999999999995</v>
      </c>
      <c r="S205" s="1" t="s">
        <v>111</v>
      </c>
      <c r="T205" s="1">
        <v>1.48</v>
      </c>
      <c r="U205" s="1" t="s">
        <v>112</v>
      </c>
      <c r="V205" s="1">
        <v>0</v>
      </c>
      <c r="W205" s="1">
        <v>1.2</v>
      </c>
      <c r="X205" s="1">
        <v>0</v>
      </c>
      <c r="Y205" s="1">
        <v>0</v>
      </c>
      <c r="Z205" s="89">
        <v>0</v>
      </c>
      <c r="AA205" s="1" cm="1">
        <f t="array" ref="AA205">_xlfn.IFS(O205='Price Data'!$F$3,'Price Data'!$G$3,O205='Price Data'!$F$4,'Price Data'!$G$4,O205='Price Data'!$F$5,'Price Data'!$G$5,O205='Price Data'!$F$6,'Price Data'!$G$6,O205='Price Data'!$F$7,'Price Data'!$G$7,TRUE,"")</f>
        <v>4.4586315789473705</v>
      </c>
      <c r="AB205" s="1" cm="1">
        <f t="array" ref="AB205">_xlfn.IFS(Q205='Price Data'!$F$3,'Price Data'!$G$3,Q205='Price Data'!$F$4,'Price Data'!$G$4,Q205='Price Data'!$F$5,'Price Data'!$G$5,Q205='Price Data'!$F$6,'Price Data'!$G$6,Q205='Price Data'!$F$7,'Price Data'!$G$7,TRUE,"")</f>
        <v>2.6763636363636367</v>
      </c>
      <c r="AC205" s="1" cm="1">
        <f t="array" ref="AC205">_xlfn.IFS(S205='Price Data'!$F$3,'Price Data'!$G$3,S205='Price Data'!$F$4,'Price Data'!$G$4,S205='Price Data'!$F$5,'Price Data'!$G$5,S205='Price Data'!$F$6,'Price Data'!$G$6,S205='Price Data'!$F$7,'Price Data'!$G$7,TRUE,"")</f>
        <v>8.710979020979023</v>
      </c>
      <c r="AD205" s="1" t="str" cm="1">
        <f t="array" ref="AD205">_xlfn.IFS(U205='Price Data'!$F$3,'Price Data'!$G$3,U205='Price Data'!$F$4,'Price Data'!$G$4,U205='Price Data'!$F$5,'Price Data'!$G$5,U205='Price Data'!$F$6,'Price Data'!$G$6,U205='Price Data'!$F$7,'Price Data'!$G$7,TRUE,"")</f>
        <v/>
      </c>
      <c r="AK205" s="18"/>
      <c r="AL205" s="1"/>
    </row>
    <row r="206" spans="1:38" x14ac:dyDescent="0.25">
      <c r="A206" s="88">
        <v>6</v>
      </c>
      <c r="B206" s="1">
        <v>17</v>
      </c>
      <c r="C206" s="1">
        <v>49.02</v>
      </c>
      <c r="D206" s="1">
        <v>1</v>
      </c>
      <c r="E206" s="1">
        <v>3</v>
      </c>
      <c r="F206" s="1">
        <v>0</v>
      </c>
      <c r="G206" s="1">
        <f t="shared" si="34"/>
        <v>3</v>
      </c>
      <c r="H206" s="1" t="s">
        <v>108</v>
      </c>
      <c r="I206" s="1">
        <f t="shared" si="33"/>
        <v>0</v>
      </c>
      <c r="J206" s="1">
        <f t="shared" si="35"/>
        <v>0</v>
      </c>
      <c r="O206" s="1" t="s">
        <v>113</v>
      </c>
      <c r="P206" s="1">
        <v>2.0499999999999998</v>
      </c>
      <c r="Q206" s="1" t="s">
        <v>112</v>
      </c>
      <c r="R206" s="1">
        <v>0</v>
      </c>
      <c r="S206" s="1" t="s">
        <v>112</v>
      </c>
      <c r="T206" s="1">
        <v>0</v>
      </c>
      <c r="U206" s="1" t="s">
        <v>112</v>
      </c>
      <c r="V206" s="1">
        <v>0</v>
      </c>
      <c r="W206" s="1">
        <v>1.1499999999999999</v>
      </c>
      <c r="X206" s="1">
        <v>0</v>
      </c>
      <c r="Y206" s="1">
        <v>0</v>
      </c>
      <c r="Z206" s="89">
        <v>0</v>
      </c>
      <c r="AA206" s="1" cm="1">
        <f t="array" ref="AA206">_xlfn.IFS(O206='Price Data'!$F$3,'Price Data'!$G$3,O206='Price Data'!$F$4,'Price Data'!$G$4,O206='Price Data'!$F$5,'Price Data'!$G$5,O206='Price Data'!$F$6,'Price Data'!$G$6,O206='Price Data'!$F$7,'Price Data'!$G$7,TRUE,"")</f>
        <v>10.493246963562758</v>
      </c>
      <c r="AB206" s="1" t="str" cm="1">
        <f t="array" ref="AB206">_xlfn.IFS(Q206='Price Data'!$F$3,'Price Data'!$G$3,Q206='Price Data'!$F$4,'Price Data'!$G$4,Q206='Price Data'!$F$5,'Price Data'!$G$5,Q206='Price Data'!$F$6,'Price Data'!$G$6,Q206='Price Data'!$F$7,'Price Data'!$G$7,TRUE,"")</f>
        <v/>
      </c>
      <c r="AC206" s="1" t="str" cm="1">
        <f t="array" ref="AC206">_xlfn.IFS(S206='Price Data'!$F$3,'Price Data'!$G$3,S206='Price Data'!$F$4,'Price Data'!$G$4,S206='Price Data'!$F$5,'Price Data'!$G$5,S206='Price Data'!$F$6,'Price Data'!$G$6,S206='Price Data'!$F$7,'Price Data'!$G$7,TRUE,"")</f>
        <v/>
      </c>
      <c r="AD206" s="1" t="str" cm="1">
        <f t="array" ref="AD206">_xlfn.IFS(U206='Price Data'!$F$3,'Price Data'!$G$3,U206='Price Data'!$F$4,'Price Data'!$G$4,U206='Price Data'!$F$5,'Price Data'!$G$5,U206='Price Data'!$F$6,'Price Data'!$G$6,U206='Price Data'!$F$7,'Price Data'!$G$7,TRUE,"")</f>
        <v/>
      </c>
      <c r="AK206" s="18"/>
      <c r="AL206" s="1"/>
    </row>
    <row r="207" spans="1:38" x14ac:dyDescent="0.25">
      <c r="A207" s="88">
        <v>6</v>
      </c>
      <c r="B207" s="1">
        <v>18</v>
      </c>
      <c r="C207" s="1">
        <v>55.980000000000004</v>
      </c>
      <c r="D207" s="1">
        <v>3</v>
      </c>
      <c r="E207" s="1">
        <v>0</v>
      </c>
      <c r="F207" s="1">
        <v>0</v>
      </c>
      <c r="G207" s="1">
        <f t="shared" si="34"/>
        <v>0</v>
      </c>
      <c r="H207" s="1" t="s">
        <v>108</v>
      </c>
      <c r="I207" s="1">
        <f t="shared" si="33"/>
        <v>0</v>
      </c>
      <c r="J207" s="1">
        <f t="shared" si="35"/>
        <v>0</v>
      </c>
      <c r="O207" s="1" t="s">
        <v>109</v>
      </c>
      <c r="P207" s="1">
        <v>0.72</v>
      </c>
      <c r="Q207" s="1" t="s">
        <v>110</v>
      </c>
      <c r="R207" s="1">
        <v>0.64</v>
      </c>
      <c r="S207" s="1" t="s">
        <v>110</v>
      </c>
      <c r="T207" s="1">
        <v>0.67</v>
      </c>
      <c r="U207" s="1" t="s">
        <v>112</v>
      </c>
      <c r="V207" s="1">
        <v>0</v>
      </c>
      <c r="W207" s="1">
        <v>1.26</v>
      </c>
      <c r="X207" s="1">
        <v>0</v>
      </c>
      <c r="Y207" s="1">
        <v>0</v>
      </c>
      <c r="Z207" s="89">
        <v>0</v>
      </c>
      <c r="AA207" s="1" cm="1">
        <f t="array" ref="AA207">_xlfn.IFS(O207='Price Data'!$F$3,'Price Data'!$G$3,O207='Price Data'!$F$4,'Price Data'!$G$4,O207='Price Data'!$F$5,'Price Data'!$G$5,O207='Price Data'!$F$6,'Price Data'!$G$6,O207='Price Data'!$F$7,'Price Data'!$G$7,TRUE,"")</f>
        <v>4.4586315789473705</v>
      </c>
      <c r="AB207" s="1" cm="1">
        <f t="array" ref="AB207">_xlfn.IFS(Q207='Price Data'!$F$3,'Price Data'!$G$3,Q207='Price Data'!$F$4,'Price Data'!$G$4,Q207='Price Data'!$F$5,'Price Data'!$G$5,Q207='Price Data'!$F$6,'Price Data'!$G$6,Q207='Price Data'!$F$7,'Price Data'!$G$7,TRUE,"")</f>
        <v>2.6763636363636367</v>
      </c>
      <c r="AC207" s="1" cm="1">
        <f t="array" ref="AC207">_xlfn.IFS(S207='Price Data'!$F$3,'Price Data'!$G$3,S207='Price Data'!$F$4,'Price Data'!$G$4,S207='Price Data'!$F$5,'Price Data'!$G$5,S207='Price Data'!$F$6,'Price Data'!$G$6,S207='Price Data'!$F$7,'Price Data'!$G$7,TRUE,"")</f>
        <v>2.6763636363636367</v>
      </c>
      <c r="AD207" s="1" t="str" cm="1">
        <f t="array" ref="AD207">_xlfn.IFS(U207='Price Data'!$F$3,'Price Data'!$G$3,U207='Price Data'!$F$4,'Price Data'!$G$4,U207='Price Data'!$F$5,'Price Data'!$G$5,U207='Price Data'!$F$6,'Price Data'!$G$6,U207='Price Data'!$F$7,'Price Data'!$G$7,TRUE,"")</f>
        <v/>
      </c>
      <c r="AK207" s="18"/>
      <c r="AL207" s="1"/>
    </row>
    <row r="208" spans="1:38" x14ac:dyDescent="0.25">
      <c r="A208" s="88">
        <v>6</v>
      </c>
      <c r="B208" s="1">
        <v>19</v>
      </c>
      <c r="C208" s="1">
        <v>64.81</v>
      </c>
      <c r="D208" s="1">
        <v>1</v>
      </c>
      <c r="E208" s="1">
        <v>0</v>
      </c>
      <c r="F208" s="1">
        <v>0</v>
      </c>
      <c r="G208" s="1">
        <f t="shared" si="34"/>
        <v>0</v>
      </c>
      <c r="H208" s="1" t="s">
        <v>108</v>
      </c>
      <c r="I208" s="1">
        <f t="shared" si="33"/>
        <v>0</v>
      </c>
      <c r="J208" s="1">
        <f t="shared" si="35"/>
        <v>0</v>
      </c>
      <c r="O208" s="1" t="s">
        <v>109</v>
      </c>
      <c r="P208" s="1">
        <v>0.92</v>
      </c>
      <c r="Q208" s="1" t="s">
        <v>112</v>
      </c>
      <c r="R208" s="1">
        <v>0</v>
      </c>
      <c r="S208" s="1" t="s">
        <v>112</v>
      </c>
      <c r="T208" s="1">
        <v>0</v>
      </c>
      <c r="U208" s="1" t="s">
        <v>112</v>
      </c>
      <c r="V208" s="1">
        <v>0</v>
      </c>
      <c r="W208" s="1">
        <v>1.08</v>
      </c>
      <c r="X208" s="1">
        <v>0</v>
      </c>
      <c r="Y208" s="1">
        <v>0</v>
      </c>
      <c r="Z208" s="89">
        <v>0</v>
      </c>
      <c r="AA208" s="1" cm="1">
        <f t="array" ref="AA208">_xlfn.IFS(O208='Price Data'!$F$3,'Price Data'!$G$3,O208='Price Data'!$F$4,'Price Data'!$G$4,O208='Price Data'!$F$5,'Price Data'!$G$5,O208='Price Data'!$F$6,'Price Data'!$G$6,O208='Price Data'!$F$7,'Price Data'!$G$7,TRUE,"")</f>
        <v>4.4586315789473705</v>
      </c>
      <c r="AB208" s="1" t="str" cm="1">
        <f t="array" ref="AB208">_xlfn.IFS(Q208='Price Data'!$F$3,'Price Data'!$G$3,Q208='Price Data'!$F$4,'Price Data'!$G$4,Q208='Price Data'!$F$5,'Price Data'!$G$5,Q208='Price Data'!$F$6,'Price Data'!$G$6,Q208='Price Data'!$F$7,'Price Data'!$G$7,TRUE,"")</f>
        <v/>
      </c>
      <c r="AC208" s="1" t="str" cm="1">
        <f t="array" ref="AC208">_xlfn.IFS(S208='Price Data'!$F$3,'Price Data'!$G$3,S208='Price Data'!$F$4,'Price Data'!$G$4,S208='Price Data'!$F$5,'Price Data'!$G$5,S208='Price Data'!$F$6,'Price Data'!$G$6,S208='Price Data'!$F$7,'Price Data'!$G$7,TRUE,"")</f>
        <v/>
      </c>
      <c r="AD208" s="1" t="str" cm="1">
        <f t="array" ref="AD208">_xlfn.IFS(U208='Price Data'!$F$3,'Price Data'!$G$3,U208='Price Data'!$F$4,'Price Data'!$G$4,U208='Price Data'!$F$5,'Price Data'!$G$5,U208='Price Data'!$F$6,'Price Data'!$G$6,U208='Price Data'!$F$7,'Price Data'!$G$7,TRUE,"")</f>
        <v/>
      </c>
      <c r="AK208" s="18"/>
      <c r="AL208" s="1"/>
    </row>
    <row r="209" spans="1:38" x14ac:dyDescent="0.25">
      <c r="A209" s="88">
        <v>6</v>
      </c>
      <c r="B209" s="1">
        <v>20</v>
      </c>
      <c r="C209" s="1">
        <v>70.240000000000009</v>
      </c>
      <c r="D209" s="1">
        <v>2</v>
      </c>
      <c r="E209" s="1">
        <v>0</v>
      </c>
      <c r="F209" s="1">
        <v>0</v>
      </c>
      <c r="G209" s="1">
        <f t="shared" si="34"/>
        <v>0</v>
      </c>
      <c r="H209" s="1" t="s">
        <v>108</v>
      </c>
      <c r="I209" s="1">
        <f t="shared" si="33"/>
        <v>0</v>
      </c>
      <c r="J209" s="1">
        <f t="shared" si="35"/>
        <v>0</v>
      </c>
      <c r="O209" s="1" t="s">
        <v>114</v>
      </c>
      <c r="P209" s="1">
        <v>1.53</v>
      </c>
      <c r="Q209" s="1" t="s">
        <v>109</v>
      </c>
      <c r="R209" s="1">
        <v>0.53</v>
      </c>
      <c r="S209" s="1" t="s">
        <v>112</v>
      </c>
      <c r="T209" s="1">
        <v>0</v>
      </c>
      <c r="U209" s="1" t="s">
        <v>112</v>
      </c>
      <c r="V209" s="1">
        <v>0</v>
      </c>
      <c r="W209" s="1">
        <v>0</v>
      </c>
      <c r="X209" s="1">
        <v>0.99</v>
      </c>
      <c r="Y209" s="1">
        <v>0</v>
      </c>
      <c r="Z209" s="89">
        <v>0</v>
      </c>
      <c r="AA209" s="1" cm="1">
        <f t="array" ref="AA209">_xlfn.IFS(O209='Price Data'!$F$3,'Price Data'!$G$3,O209='Price Data'!$F$4,'Price Data'!$G$4,O209='Price Data'!$F$5,'Price Data'!$G$5,O209='Price Data'!$F$6,'Price Data'!$G$6,O209='Price Data'!$F$7,'Price Data'!$G$7,TRUE,"")</f>
        <v>6.0346153846153863</v>
      </c>
      <c r="AB209" s="1" cm="1">
        <f t="array" ref="AB209">_xlfn.IFS(Q209='Price Data'!$F$3,'Price Data'!$G$3,Q209='Price Data'!$F$4,'Price Data'!$G$4,Q209='Price Data'!$F$5,'Price Data'!$G$5,Q209='Price Data'!$F$6,'Price Data'!$G$6,Q209='Price Data'!$F$7,'Price Data'!$G$7,TRUE,"")</f>
        <v>4.4586315789473705</v>
      </c>
      <c r="AC209" s="1" t="str" cm="1">
        <f t="array" ref="AC209">_xlfn.IFS(S209='Price Data'!$F$3,'Price Data'!$G$3,S209='Price Data'!$F$4,'Price Data'!$G$4,S209='Price Data'!$F$5,'Price Data'!$G$5,S209='Price Data'!$F$6,'Price Data'!$G$6,S209='Price Data'!$F$7,'Price Data'!$G$7,TRUE,"")</f>
        <v/>
      </c>
      <c r="AD209" s="1" t="str" cm="1">
        <f t="array" ref="AD209">_xlfn.IFS(U209='Price Data'!$F$3,'Price Data'!$G$3,U209='Price Data'!$F$4,'Price Data'!$G$4,U209='Price Data'!$F$5,'Price Data'!$G$5,U209='Price Data'!$F$6,'Price Data'!$G$6,U209='Price Data'!$F$7,'Price Data'!$G$7,TRUE,"")</f>
        <v/>
      </c>
      <c r="AK209" s="18"/>
      <c r="AL209" s="1"/>
    </row>
    <row r="210" spans="1:38" x14ac:dyDescent="0.25">
      <c r="A210" s="88">
        <v>6</v>
      </c>
      <c r="B210" s="1">
        <v>21</v>
      </c>
      <c r="C210" s="1">
        <v>76.2</v>
      </c>
      <c r="D210" s="1">
        <v>3</v>
      </c>
      <c r="E210" s="1">
        <v>0</v>
      </c>
      <c r="F210" s="1">
        <v>0</v>
      </c>
      <c r="G210" s="1">
        <f t="shared" si="34"/>
        <v>0</v>
      </c>
      <c r="H210" s="1" t="s">
        <v>108</v>
      </c>
      <c r="I210" s="1">
        <f t="shared" si="33"/>
        <v>0</v>
      </c>
      <c r="J210" s="1">
        <f t="shared" si="35"/>
        <v>0</v>
      </c>
      <c r="O210" s="1" t="s">
        <v>111</v>
      </c>
      <c r="P210" s="1">
        <v>1.79</v>
      </c>
      <c r="Q210" s="1" t="s">
        <v>109</v>
      </c>
      <c r="R210" s="1">
        <v>0.86</v>
      </c>
      <c r="S210" s="1" t="s">
        <v>114</v>
      </c>
      <c r="T210" s="1">
        <v>0.89</v>
      </c>
      <c r="U210" s="1" t="s">
        <v>112</v>
      </c>
      <c r="V210" s="1">
        <v>0</v>
      </c>
      <c r="W210" s="1">
        <v>0</v>
      </c>
      <c r="X210" s="1">
        <v>1.32</v>
      </c>
      <c r="Y210" s="1">
        <v>0</v>
      </c>
      <c r="Z210" s="89">
        <v>0</v>
      </c>
      <c r="AA210" s="1" cm="1">
        <f t="array" ref="AA210">_xlfn.IFS(O210='Price Data'!$F$3,'Price Data'!$G$3,O210='Price Data'!$F$4,'Price Data'!$G$4,O210='Price Data'!$F$5,'Price Data'!$G$5,O210='Price Data'!$F$6,'Price Data'!$G$6,O210='Price Data'!$F$7,'Price Data'!$G$7,TRUE,"")</f>
        <v>8.710979020979023</v>
      </c>
      <c r="AB210" s="1" cm="1">
        <f t="array" ref="AB210">_xlfn.IFS(Q210='Price Data'!$F$3,'Price Data'!$G$3,Q210='Price Data'!$F$4,'Price Data'!$G$4,Q210='Price Data'!$F$5,'Price Data'!$G$5,Q210='Price Data'!$F$6,'Price Data'!$G$6,Q210='Price Data'!$F$7,'Price Data'!$G$7,TRUE,"")</f>
        <v>4.4586315789473705</v>
      </c>
      <c r="AC210" s="1" cm="1">
        <f t="array" ref="AC210">_xlfn.IFS(S210='Price Data'!$F$3,'Price Data'!$G$3,S210='Price Data'!$F$4,'Price Data'!$G$4,S210='Price Data'!$F$5,'Price Data'!$G$5,S210='Price Data'!$F$6,'Price Data'!$G$6,S210='Price Data'!$F$7,'Price Data'!$G$7,TRUE,"")</f>
        <v>6.0346153846153863</v>
      </c>
      <c r="AD210" s="1" t="str" cm="1">
        <f t="array" ref="AD210">_xlfn.IFS(U210='Price Data'!$F$3,'Price Data'!$G$3,U210='Price Data'!$F$4,'Price Data'!$G$4,U210='Price Data'!$F$5,'Price Data'!$G$5,U210='Price Data'!$F$6,'Price Data'!$G$6,U210='Price Data'!$F$7,'Price Data'!$G$7,TRUE,"")</f>
        <v/>
      </c>
      <c r="AK210" s="18"/>
      <c r="AL210" s="1"/>
    </row>
    <row r="211" spans="1:38" x14ac:dyDescent="0.25">
      <c r="A211" s="88">
        <v>6</v>
      </c>
      <c r="B211" s="1">
        <v>22</v>
      </c>
      <c r="C211" s="1">
        <v>76.84</v>
      </c>
      <c r="D211" s="1">
        <v>2</v>
      </c>
      <c r="E211" s="1">
        <v>3</v>
      </c>
      <c r="F211" s="1">
        <v>0</v>
      </c>
      <c r="G211" s="1">
        <f t="shared" si="34"/>
        <v>3</v>
      </c>
      <c r="H211" s="1" t="s">
        <v>108</v>
      </c>
      <c r="I211" s="1">
        <f t="shared" si="33"/>
        <v>0</v>
      </c>
      <c r="J211" s="1">
        <f t="shared" si="35"/>
        <v>0</v>
      </c>
      <c r="O211" s="1" t="s">
        <v>110</v>
      </c>
      <c r="P211" s="1">
        <v>0.92</v>
      </c>
      <c r="Q211" s="1" t="s">
        <v>111</v>
      </c>
      <c r="R211" s="1">
        <v>1.82</v>
      </c>
      <c r="S211" s="1" t="s">
        <v>112</v>
      </c>
      <c r="T211" s="1">
        <v>0</v>
      </c>
      <c r="U211" s="1" t="s">
        <v>112</v>
      </c>
      <c r="V211" s="1">
        <v>0</v>
      </c>
      <c r="W211" s="1">
        <v>0</v>
      </c>
      <c r="X211" s="1">
        <v>0</v>
      </c>
      <c r="Y211" s="1">
        <v>0</v>
      </c>
      <c r="Z211" s="89">
        <v>0</v>
      </c>
      <c r="AA211" s="1" cm="1">
        <f t="array" ref="AA211">_xlfn.IFS(O211='Price Data'!$F$3,'Price Data'!$G$3,O211='Price Data'!$F$4,'Price Data'!$G$4,O211='Price Data'!$F$5,'Price Data'!$G$5,O211='Price Data'!$F$6,'Price Data'!$G$6,O211='Price Data'!$F$7,'Price Data'!$G$7,TRUE,"")</f>
        <v>2.6763636363636367</v>
      </c>
      <c r="AB211" s="1" cm="1">
        <f t="array" ref="AB211">_xlfn.IFS(Q211='Price Data'!$F$3,'Price Data'!$G$3,Q211='Price Data'!$F$4,'Price Data'!$G$4,Q211='Price Data'!$F$5,'Price Data'!$G$5,Q211='Price Data'!$F$6,'Price Data'!$G$6,Q211='Price Data'!$F$7,'Price Data'!$G$7,TRUE,"")</f>
        <v>8.710979020979023</v>
      </c>
      <c r="AC211" s="1" t="str" cm="1">
        <f t="array" ref="AC211">_xlfn.IFS(S211='Price Data'!$F$3,'Price Data'!$G$3,S211='Price Data'!$F$4,'Price Data'!$G$4,S211='Price Data'!$F$5,'Price Data'!$G$5,S211='Price Data'!$F$6,'Price Data'!$G$6,S211='Price Data'!$F$7,'Price Data'!$G$7,TRUE,"")</f>
        <v/>
      </c>
      <c r="AD211" s="1" t="str" cm="1">
        <f t="array" ref="AD211">_xlfn.IFS(U211='Price Data'!$F$3,'Price Data'!$G$3,U211='Price Data'!$F$4,'Price Data'!$G$4,U211='Price Data'!$F$5,'Price Data'!$G$5,U211='Price Data'!$F$6,'Price Data'!$G$6,U211='Price Data'!$F$7,'Price Data'!$G$7,TRUE,"")</f>
        <v/>
      </c>
      <c r="AK211" s="18"/>
      <c r="AL211" s="1"/>
    </row>
    <row r="212" spans="1:38" x14ac:dyDescent="0.25">
      <c r="A212" s="88">
        <v>6</v>
      </c>
      <c r="B212" s="1">
        <v>23</v>
      </c>
      <c r="C212" s="1">
        <v>81.97</v>
      </c>
      <c r="D212" s="1">
        <v>2</v>
      </c>
      <c r="E212" s="1">
        <v>1</v>
      </c>
      <c r="F212" s="1">
        <v>0</v>
      </c>
      <c r="G212" s="1">
        <f t="shared" si="34"/>
        <v>1</v>
      </c>
      <c r="H212" s="1" t="s">
        <v>108</v>
      </c>
      <c r="I212" s="1">
        <f t="shared" si="33"/>
        <v>0</v>
      </c>
      <c r="J212" s="1">
        <f t="shared" si="35"/>
        <v>0</v>
      </c>
      <c r="O212" s="1" t="s">
        <v>110</v>
      </c>
      <c r="P212" s="1">
        <v>0.59</v>
      </c>
      <c r="Q212" s="1" t="s">
        <v>109</v>
      </c>
      <c r="R212" s="1">
        <v>0.79</v>
      </c>
      <c r="S212" s="1" t="s">
        <v>112</v>
      </c>
      <c r="T212" s="1">
        <v>0</v>
      </c>
      <c r="U212" s="1" t="s">
        <v>112</v>
      </c>
      <c r="V212" s="1">
        <v>0</v>
      </c>
      <c r="W212" s="1">
        <v>0</v>
      </c>
      <c r="X212" s="1">
        <v>0.79</v>
      </c>
      <c r="Y212" s="1">
        <v>0</v>
      </c>
      <c r="Z212" s="89">
        <v>0</v>
      </c>
      <c r="AA212" s="1" cm="1">
        <f t="array" ref="AA212">_xlfn.IFS(O212='Price Data'!$F$3,'Price Data'!$G$3,O212='Price Data'!$F$4,'Price Data'!$G$4,O212='Price Data'!$F$5,'Price Data'!$G$5,O212='Price Data'!$F$6,'Price Data'!$G$6,O212='Price Data'!$F$7,'Price Data'!$G$7,TRUE,"")</f>
        <v>2.6763636363636367</v>
      </c>
      <c r="AB212" s="1" cm="1">
        <f t="array" ref="AB212">_xlfn.IFS(Q212='Price Data'!$F$3,'Price Data'!$G$3,Q212='Price Data'!$F$4,'Price Data'!$G$4,Q212='Price Data'!$F$5,'Price Data'!$G$5,Q212='Price Data'!$F$6,'Price Data'!$G$6,Q212='Price Data'!$F$7,'Price Data'!$G$7,TRUE,"")</f>
        <v>4.4586315789473705</v>
      </c>
      <c r="AC212" s="1" t="str" cm="1">
        <f t="array" ref="AC212">_xlfn.IFS(S212='Price Data'!$F$3,'Price Data'!$G$3,S212='Price Data'!$F$4,'Price Data'!$G$4,S212='Price Data'!$F$5,'Price Data'!$G$5,S212='Price Data'!$F$6,'Price Data'!$G$6,S212='Price Data'!$F$7,'Price Data'!$G$7,TRUE,"")</f>
        <v/>
      </c>
      <c r="AD212" s="1" t="str" cm="1">
        <f t="array" ref="AD212">_xlfn.IFS(U212='Price Data'!$F$3,'Price Data'!$G$3,U212='Price Data'!$F$4,'Price Data'!$G$4,U212='Price Data'!$F$5,'Price Data'!$G$5,U212='Price Data'!$F$6,'Price Data'!$G$6,U212='Price Data'!$F$7,'Price Data'!$G$7,TRUE,"")</f>
        <v/>
      </c>
      <c r="AK212" s="18"/>
      <c r="AL212" s="1"/>
    </row>
    <row r="213" spans="1:38" x14ac:dyDescent="0.25">
      <c r="A213" s="88">
        <v>6</v>
      </c>
      <c r="B213" s="1">
        <v>24</v>
      </c>
      <c r="C213" s="1">
        <v>82.64</v>
      </c>
      <c r="D213" s="1">
        <v>3</v>
      </c>
      <c r="E213" s="1">
        <v>2</v>
      </c>
      <c r="F213" s="1">
        <v>0</v>
      </c>
      <c r="G213" s="1">
        <f t="shared" si="34"/>
        <v>2</v>
      </c>
      <c r="H213" s="1" t="s">
        <v>108</v>
      </c>
      <c r="I213" s="1">
        <f t="shared" si="33"/>
        <v>0</v>
      </c>
      <c r="J213" s="1">
        <f t="shared" si="35"/>
        <v>0</v>
      </c>
      <c r="O213" s="1" t="s">
        <v>111</v>
      </c>
      <c r="P213" s="1">
        <v>2.11</v>
      </c>
      <c r="Q213" s="1" t="s">
        <v>113</v>
      </c>
      <c r="R213" s="1">
        <v>2.1800000000000002</v>
      </c>
      <c r="S213" s="1" t="s">
        <v>110</v>
      </c>
      <c r="T213" s="1">
        <v>0.77</v>
      </c>
      <c r="U213" s="1" t="s">
        <v>112</v>
      </c>
      <c r="V213" s="1">
        <v>0</v>
      </c>
      <c r="W213" s="1">
        <v>0</v>
      </c>
      <c r="X213" s="1">
        <v>1.34</v>
      </c>
      <c r="Y213" s="1">
        <v>0</v>
      </c>
      <c r="Z213" s="89">
        <v>0</v>
      </c>
      <c r="AA213" s="1" cm="1">
        <f t="array" ref="AA213">_xlfn.IFS(O213='Price Data'!$F$3,'Price Data'!$G$3,O213='Price Data'!$F$4,'Price Data'!$G$4,O213='Price Data'!$F$5,'Price Data'!$G$5,O213='Price Data'!$F$6,'Price Data'!$G$6,O213='Price Data'!$F$7,'Price Data'!$G$7,TRUE,"")</f>
        <v>8.710979020979023</v>
      </c>
      <c r="AB213" s="1" cm="1">
        <f t="array" ref="AB213">_xlfn.IFS(Q213='Price Data'!$F$3,'Price Data'!$G$3,Q213='Price Data'!$F$4,'Price Data'!$G$4,Q213='Price Data'!$F$5,'Price Data'!$G$5,Q213='Price Data'!$F$6,'Price Data'!$G$6,Q213='Price Data'!$F$7,'Price Data'!$G$7,TRUE,"")</f>
        <v>10.493246963562758</v>
      </c>
      <c r="AC213" s="1" cm="1">
        <f t="array" ref="AC213">_xlfn.IFS(S213='Price Data'!$F$3,'Price Data'!$G$3,S213='Price Data'!$F$4,'Price Data'!$G$4,S213='Price Data'!$F$5,'Price Data'!$G$5,S213='Price Data'!$F$6,'Price Data'!$G$6,S213='Price Data'!$F$7,'Price Data'!$G$7,TRUE,"")</f>
        <v>2.6763636363636367</v>
      </c>
      <c r="AD213" s="1" t="str" cm="1">
        <f t="array" ref="AD213">_xlfn.IFS(U213='Price Data'!$F$3,'Price Data'!$G$3,U213='Price Data'!$F$4,'Price Data'!$G$4,U213='Price Data'!$F$5,'Price Data'!$G$5,U213='Price Data'!$F$6,'Price Data'!$G$6,U213='Price Data'!$F$7,'Price Data'!$G$7,TRUE,"")</f>
        <v/>
      </c>
      <c r="AK213" s="18"/>
      <c r="AL213" s="1"/>
    </row>
    <row r="214" spans="1:38" x14ac:dyDescent="0.25">
      <c r="A214" s="88">
        <v>6</v>
      </c>
      <c r="B214" s="1">
        <v>25</v>
      </c>
      <c r="C214" s="1">
        <v>84.74</v>
      </c>
      <c r="D214" s="1">
        <v>1</v>
      </c>
      <c r="E214" s="1">
        <v>3</v>
      </c>
      <c r="F214" s="1">
        <v>0</v>
      </c>
      <c r="G214" s="1">
        <f t="shared" si="34"/>
        <v>3</v>
      </c>
      <c r="H214" s="1" t="s">
        <v>108</v>
      </c>
      <c r="I214" s="1">
        <f t="shared" si="33"/>
        <v>0</v>
      </c>
      <c r="J214" s="1">
        <f t="shared" si="35"/>
        <v>0</v>
      </c>
      <c r="O214" s="1" t="s">
        <v>109</v>
      </c>
      <c r="P214" s="1">
        <v>0.92</v>
      </c>
      <c r="Q214" s="1" t="s">
        <v>112</v>
      </c>
      <c r="R214" s="1">
        <v>0</v>
      </c>
      <c r="S214" s="1" t="s">
        <v>112</v>
      </c>
      <c r="T214" s="1">
        <v>0</v>
      </c>
      <c r="U214" s="1" t="s">
        <v>112</v>
      </c>
      <c r="V214" s="1">
        <v>0</v>
      </c>
      <c r="W214" s="1">
        <v>0.91</v>
      </c>
      <c r="X214" s="1">
        <v>0</v>
      </c>
      <c r="Y214" s="1">
        <v>0</v>
      </c>
      <c r="Z214" s="89">
        <v>0</v>
      </c>
      <c r="AA214" s="1" cm="1">
        <f t="array" ref="AA214">_xlfn.IFS(O214='Price Data'!$F$3,'Price Data'!$G$3,O214='Price Data'!$F$4,'Price Data'!$G$4,O214='Price Data'!$F$5,'Price Data'!$G$5,O214='Price Data'!$F$6,'Price Data'!$G$6,O214='Price Data'!$F$7,'Price Data'!$G$7,TRUE,"")</f>
        <v>4.4586315789473705</v>
      </c>
      <c r="AB214" s="1" t="str" cm="1">
        <f t="array" ref="AB214">_xlfn.IFS(Q214='Price Data'!$F$3,'Price Data'!$G$3,Q214='Price Data'!$F$4,'Price Data'!$G$4,Q214='Price Data'!$F$5,'Price Data'!$G$5,Q214='Price Data'!$F$6,'Price Data'!$G$6,Q214='Price Data'!$F$7,'Price Data'!$G$7,TRUE,"")</f>
        <v/>
      </c>
      <c r="AC214" s="1" t="str" cm="1">
        <f t="array" ref="AC214">_xlfn.IFS(S214='Price Data'!$F$3,'Price Data'!$G$3,S214='Price Data'!$F$4,'Price Data'!$G$4,S214='Price Data'!$F$5,'Price Data'!$G$5,S214='Price Data'!$F$6,'Price Data'!$G$6,S214='Price Data'!$F$7,'Price Data'!$G$7,TRUE,"")</f>
        <v/>
      </c>
      <c r="AD214" s="1" t="str" cm="1">
        <f t="array" ref="AD214">_xlfn.IFS(U214='Price Data'!$F$3,'Price Data'!$G$3,U214='Price Data'!$F$4,'Price Data'!$G$4,U214='Price Data'!$F$5,'Price Data'!$G$5,U214='Price Data'!$F$6,'Price Data'!$G$6,U214='Price Data'!$F$7,'Price Data'!$G$7,TRUE,"")</f>
        <v/>
      </c>
      <c r="AK214" s="18"/>
      <c r="AL214" s="1"/>
    </row>
    <row r="215" spans="1:38" x14ac:dyDescent="0.25">
      <c r="A215" s="88">
        <v>6</v>
      </c>
      <c r="B215" s="1">
        <v>26</v>
      </c>
      <c r="C215" s="1">
        <v>89.86999999999999</v>
      </c>
      <c r="D215" s="1">
        <v>4</v>
      </c>
      <c r="E215" s="1">
        <v>0</v>
      </c>
      <c r="F215" s="1">
        <v>1</v>
      </c>
      <c r="G215" s="1">
        <f t="shared" si="34"/>
        <v>1</v>
      </c>
      <c r="H215" s="1" t="s">
        <v>108</v>
      </c>
      <c r="I215" s="1">
        <f t="shared" si="33"/>
        <v>0</v>
      </c>
      <c r="J215" s="1">
        <f t="shared" si="35"/>
        <v>0</v>
      </c>
      <c r="O215" s="1" t="s">
        <v>110</v>
      </c>
      <c r="P215" s="1">
        <v>0.9</v>
      </c>
      <c r="Q215" s="1" t="s">
        <v>113</v>
      </c>
      <c r="R215" s="1">
        <v>1.96</v>
      </c>
      <c r="S215" s="1" t="s">
        <v>109</v>
      </c>
      <c r="T215" s="1">
        <v>0.61</v>
      </c>
      <c r="U215" s="1" t="s">
        <v>114</v>
      </c>
      <c r="V215" s="1">
        <v>1.58</v>
      </c>
      <c r="W215" s="1">
        <v>0</v>
      </c>
      <c r="X215" s="1">
        <v>1.08</v>
      </c>
      <c r="Y215" s="1">
        <v>0.82</v>
      </c>
      <c r="Z215" s="89">
        <v>0</v>
      </c>
      <c r="AA215" s="1" cm="1">
        <f t="array" ref="AA215">_xlfn.IFS(O215='Price Data'!$F$3,'Price Data'!$G$3,O215='Price Data'!$F$4,'Price Data'!$G$4,O215='Price Data'!$F$5,'Price Data'!$G$5,O215='Price Data'!$F$6,'Price Data'!$G$6,O215='Price Data'!$F$7,'Price Data'!$G$7,TRUE,"")</f>
        <v>2.6763636363636367</v>
      </c>
      <c r="AB215" s="1" cm="1">
        <f t="array" ref="AB215">_xlfn.IFS(Q215='Price Data'!$F$3,'Price Data'!$G$3,Q215='Price Data'!$F$4,'Price Data'!$G$4,Q215='Price Data'!$F$5,'Price Data'!$G$5,Q215='Price Data'!$F$6,'Price Data'!$G$6,Q215='Price Data'!$F$7,'Price Data'!$G$7,TRUE,"")</f>
        <v>10.493246963562758</v>
      </c>
      <c r="AC215" s="1" cm="1">
        <f t="array" ref="AC215">_xlfn.IFS(S215='Price Data'!$F$3,'Price Data'!$G$3,S215='Price Data'!$F$4,'Price Data'!$G$4,S215='Price Data'!$F$5,'Price Data'!$G$5,S215='Price Data'!$F$6,'Price Data'!$G$6,S215='Price Data'!$F$7,'Price Data'!$G$7,TRUE,"")</f>
        <v>4.4586315789473705</v>
      </c>
      <c r="AD215" s="1" cm="1">
        <f t="array" ref="AD215">_xlfn.IFS(U215='Price Data'!$F$3,'Price Data'!$G$3,U215='Price Data'!$F$4,'Price Data'!$G$4,U215='Price Data'!$F$5,'Price Data'!$G$5,U215='Price Data'!$F$6,'Price Data'!$G$6,U215='Price Data'!$F$7,'Price Data'!$G$7,TRUE,"")</f>
        <v>6.0346153846153863</v>
      </c>
      <c r="AK215" s="18"/>
      <c r="AL215" s="1"/>
    </row>
    <row r="216" spans="1:38" x14ac:dyDescent="0.25">
      <c r="A216" s="88">
        <v>6</v>
      </c>
      <c r="B216" s="1">
        <v>27</v>
      </c>
      <c r="C216" s="1">
        <v>91.199999999999989</v>
      </c>
      <c r="D216" s="1">
        <v>2</v>
      </c>
      <c r="E216" s="1">
        <v>3</v>
      </c>
      <c r="F216" s="1">
        <v>0</v>
      </c>
      <c r="G216" s="1">
        <f t="shared" si="34"/>
        <v>3</v>
      </c>
      <c r="H216" s="1" t="s">
        <v>108</v>
      </c>
      <c r="I216" s="1">
        <f t="shared" si="33"/>
        <v>0</v>
      </c>
      <c r="J216" s="1">
        <f t="shared" si="35"/>
        <v>0</v>
      </c>
      <c r="O216" s="1" t="s">
        <v>113</v>
      </c>
      <c r="P216" s="1">
        <v>2.39</v>
      </c>
      <c r="Q216" s="1" t="s">
        <v>113</v>
      </c>
      <c r="R216" s="1">
        <v>0.94</v>
      </c>
      <c r="S216" s="1" t="s">
        <v>112</v>
      </c>
      <c r="T216" s="1">
        <v>0</v>
      </c>
      <c r="U216" s="1" t="s">
        <v>112</v>
      </c>
      <c r="V216" s="1">
        <v>0</v>
      </c>
      <c r="W216" s="1">
        <v>1.38</v>
      </c>
      <c r="X216" s="1">
        <v>1.29</v>
      </c>
      <c r="Y216" s="1">
        <v>0</v>
      </c>
      <c r="Z216" s="89">
        <v>0</v>
      </c>
      <c r="AA216" s="1" cm="1">
        <f t="array" ref="AA216">_xlfn.IFS(O216='Price Data'!$F$3,'Price Data'!$G$3,O216='Price Data'!$F$4,'Price Data'!$G$4,O216='Price Data'!$F$5,'Price Data'!$G$5,O216='Price Data'!$F$6,'Price Data'!$G$6,O216='Price Data'!$F$7,'Price Data'!$G$7,TRUE,"")</f>
        <v>10.493246963562758</v>
      </c>
      <c r="AB216" s="1" cm="1">
        <f t="array" ref="AB216">_xlfn.IFS(Q216='Price Data'!$F$3,'Price Data'!$G$3,Q216='Price Data'!$F$4,'Price Data'!$G$4,Q216='Price Data'!$F$5,'Price Data'!$G$5,Q216='Price Data'!$F$6,'Price Data'!$G$6,Q216='Price Data'!$F$7,'Price Data'!$G$7,TRUE,"")</f>
        <v>10.493246963562758</v>
      </c>
      <c r="AC216" s="1" t="str" cm="1">
        <f t="array" ref="AC216">_xlfn.IFS(S216='Price Data'!$F$3,'Price Data'!$G$3,S216='Price Data'!$F$4,'Price Data'!$G$4,S216='Price Data'!$F$5,'Price Data'!$G$5,S216='Price Data'!$F$6,'Price Data'!$G$6,S216='Price Data'!$F$7,'Price Data'!$G$7,TRUE,"")</f>
        <v/>
      </c>
      <c r="AD216" s="1" t="str" cm="1">
        <f t="array" ref="AD216">_xlfn.IFS(U216='Price Data'!$F$3,'Price Data'!$G$3,U216='Price Data'!$F$4,'Price Data'!$G$4,U216='Price Data'!$F$5,'Price Data'!$G$5,U216='Price Data'!$F$6,'Price Data'!$G$6,U216='Price Data'!$F$7,'Price Data'!$G$7,TRUE,"")</f>
        <v/>
      </c>
      <c r="AK216" s="18"/>
      <c r="AL216" s="1"/>
    </row>
    <row r="217" spans="1:38" x14ac:dyDescent="0.25">
      <c r="A217" s="88">
        <v>6</v>
      </c>
      <c r="B217" s="1">
        <v>28</v>
      </c>
      <c r="C217" s="1">
        <v>93.149999999999991</v>
      </c>
      <c r="D217" s="1">
        <v>1</v>
      </c>
      <c r="E217" s="1">
        <v>4</v>
      </c>
      <c r="F217" s="1">
        <v>1</v>
      </c>
      <c r="G217" s="1">
        <f t="shared" si="34"/>
        <v>5</v>
      </c>
      <c r="H217" s="1" t="s">
        <v>108</v>
      </c>
      <c r="I217" s="1">
        <f t="shared" si="33"/>
        <v>0</v>
      </c>
      <c r="J217" s="1">
        <f t="shared" si="35"/>
        <v>0</v>
      </c>
      <c r="O217" s="1" t="s">
        <v>114</v>
      </c>
      <c r="P217" s="1">
        <v>2.38</v>
      </c>
      <c r="Q217" s="1" t="s">
        <v>112</v>
      </c>
      <c r="R217" s="1">
        <v>0</v>
      </c>
      <c r="S217" s="1" t="s">
        <v>112</v>
      </c>
      <c r="T217" s="1">
        <v>0</v>
      </c>
      <c r="U217" s="1" t="s">
        <v>112</v>
      </c>
      <c r="V217" s="1">
        <v>0</v>
      </c>
      <c r="W217" s="1">
        <v>0</v>
      </c>
      <c r="X217" s="1">
        <v>0</v>
      </c>
      <c r="Y217" s="1">
        <v>0</v>
      </c>
      <c r="Z217" s="89">
        <v>0</v>
      </c>
      <c r="AA217" s="1" cm="1">
        <f t="array" ref="AA217">_xlfn.IFS(O217='Price Data'!$F$3,'Price Data'!$G$3,O217='Price Data'!$F$4,'Price Data'!$G$4,O217='Price Data'!$F$5,'Price Data'!$G$5,O217='Price Data'!$F$6,'Price Data'!$G$6,O217='Price Data'!$F$7,'Price Data'!$G$7,TRUE,"")</f>
        <v>6.0346153846153863</v>
      </c>
      <c r="AB217" s="1" t="str" cm="1">
        <f t="array" ref="AB217">_xlfn.IFS(Q217='Price Data'!$F$3,'Price Data'!$G$3,Q217='Price Data'!$F$4,'Price Data'!$G$4,Q217='Price Data'!$F$5,'Price Data'!$G$5,Q217='Price Data'!$F$6,'Price Data'!$G$6,Q217='Price Data'!$F$7,'Price Data'!$G$7,TRUE,"")</f>
        <v/>
      </c>
      <c r="AC217" s="1" t="str" cm="1">
        <f t="array" ref="AC217">_xlfn.IFS(S217='Price Data'!$F$3,'Price Data'!$G$3,S217='Price Data'!$F$4,'Price Data'!$G$4,S217='Price Data'!$F$5,'Price Data'!$G$5,S217='Price Data'!$F$6,'Price Data'!$G$6,S217='Price Data'!$F$7,'Price Data'!$G$7,TRUE,"")</f>
        <v/>
      </c>
      <c r="AD217" s="1" t="str" cm="1">
        <f t="array" ref="AD217">_xlfn.IFS(U217='Price Data'!$F$3,'Price Data'!$G$3,U217='Price Data'!$F$4,'Price Data'!$G$4,U217='Price Data'!$F$5,'Price Data'!$G$5,U217='Price Data'!$F$6,'Price Data'!$G$6,U217='Price Data'!$F$7,'Price Data'!$G$7,TRUE,"")</f>
        <v/>
      </c>
      <c r="AK217" s="18"/>
      <c r="AL217" s="1"/>
    </row>
    <row r="218" spans="1:38" x14ac:dyDescent="0.25">
      <c r="A218" s="88">
        <v>6</v>
      </c>
      <c r="B218" s="1">
        <v>29</v>
      </c>
      <c r="C218" s="1">
        <v>94.279999999999987</v>
      </c>
      <c r="D218" s="1">
        <v>1</v>
      </c>
      <c r="E218" s="1">
        <v>4</v>
      </c>
      <c r="F218" s="1">
        <v>1</v>
      </c>
      <c r="G218" s="1">
        <f t="shared" si="34"/>
        <v>5</v>
      </c>
      <c r="H218" s="1" t="s">
        <v>108</v>
      </c>
      <c r="I218" s="1">
        <f t="shared" si="33"/>
        <v>0</v>
      </c>
      <c r="J218" s="1">
        <f t="shared" si="35"/>
        <v>0</v>
      </c>
      <c r="O218" s="1" t="s">
        <v>114</v>
      </c>
      <c r="P218" s="1">
        <v>1</v>
      </c>
      <c r="Q218" s="1" t="s">
        <v>112</v>
      </c>
      <c r="R218" s="1">
        <v>0</v>
      </c>
      <c r="S218" s="1" t="s">
        <v>112</v>
      </c>
      <c r="T218" s="1">
        <v>0</v>
      </c>
      <c r="U218" s="1" t="s">
        <v>112</v>
      </c>
      <c r="V218" s="1">
        <v>0</v>
      </c>
      <c r="W218" s="1">
        <v>0</v>
      </c>
      <c r="X218" s="1">
        <v>0</v>
      </c>
      <c r="Y218" s="1">
        <v>0</v>
      </c>
      <c r="Z218" s="89">
        <v>0</v>
      </c>
      <c r="AA218" s="1" cm="1">
        <f t="array" ref="AA218">_xlfn.IFS(O218='Price Data'!$F$3,'Price Data'!$G$3,O218='Price Data'!$F$4,'Price Data'!$G$4,O218='Price Data'!$F$5,'Price Data'!$G$5,O218='Price Data'!$F$6,'Price Data'!$G$6,O218='Price Data'!$F$7,'Price Data'!$G$7,TRUE,"")</f>
        <v>6.0346153846153863</v>
      </c>
      <c r="AB218" s="1" t="str" cm="1">
        <f t="array" ref="AB218">_xlfn.IFS(Q218='Price Data'!$F$3,'Price Data'!$G$3,Q218='Price Data'!$F$4,'Price Data'!$G$4,Q218='Price Data'!$F$5,'Price Data'!$G$5,Q218='Price Data'!$F$6,'Price Data'!$G$6,Q218='Price Data'!$F$7,'Price Data'!$G$7,TRUE,"")</f>
        <v/>
      </c>
      <c r="AC218" s="1" t="str" cm="1">
        <f t="array" ref="AC218">_xlfn.IFS(S218='Price Data'!$F$3,'Price Data'!$G$3,S218='Price Data'!$F$4,'Price Data'!$G$4,S218='Price Data'!$F$5,'Price Data'!$G$5,S218='Price Data'!$F$6,'Price Data'!$G$6,S218='Price Data'!$F$7,'Price Data'!$G$7,TRUE,"")</f>
        <v/>
      </c>
      <c r="AD218" s="1" t="str" cm="1">
        <f t="array" ref="AD218">_xlfn.IFS(U218='Price Data'!$F$3,'Price Data'!$G$3,U218='Price Data'!$F$4,'Price Data'!$G$4,U218='Price Data'!$F$5,'Price Data'!$G$5,U218='Price Data'!$F$6,'Price Data'!$G$6,U218='Price Data'!$F$7,'Price Data'!$G$7,TRUE,"")</f>
        <v/>
      </c>
      <c r="AK218" s="18"/>
      <c r="AL218" s="1"/>
    </row>
    <row r="219" spans="1:38" x14ac:dyDescent="0.25">
      <c r="A219" s="88">
        <v>6</v>
      </c>
      <c r="B219" s="1">
        <v>30</v>
      </c>
      <c r="C219" s="1">
        <v>96.529999999999987</v>
      </c>
      <c r="D219" s="1">
        <v>2</v>
      </c>
      <c r="E219" s="1">
        <v>4</v>
      </c>
      <c r="F219" s="1">
        <v>0</v>
      </c>
      <c r="G219" s="1">
        <f t="shared" si="34"/>
        <v>4</v>
      </c>
      <c r="H219" s="1" t="s">
        <v>108</v>
      </c>
      <c r="I219" s="1">
        <f t="shared" si="33"/>
        <v>0</v>
      </c>
      <c r="J219" s="1">
        <f t="shared" si="35"/>
        <v>0</v>
      </c>
      <c r="O219" s="1" t="s">
        <v>113</v>
      </c>
      <c r="P219" s="1">
        <v>2.19</v>
      </c>
      <c r="Q219" s="1" t="s">
        <v>109</v>
      </c>
      <c r="R219" s="1">
        <v>0.92</v>
      </c>
      <c r="S219" s="1" t="s">
        <v>112</v>
      </c>
      <c r="T219" s="1">
        <v>0</v>
      </c>
      <c r="U219" s="1" t="s">
        <v>112</v>
      </c>
      <c r="V219" s="1">
        <v>0</v>
      </c>
      <c r="W219" s="1">
        <v>1.05</v>
      </c>
      <c r="X219" s="1">
        <v>1.1499999999999999</v>
      </c>
      <c r="Y219" s="1">
        <v>0</v>
      </c>
      <c r="Z219" s="89">
        <v>0</v>
      </c>
      <c r="AA219" s="1" cm="1">
        <f t="array" ref="AA219">_xlfn.IFS(O219='Price Data'!$F$3,'Price Data'!$G$3,O219='Price Data'!$F$4,'Price Data'!$G$4,O219='Price Data'!$F$5,'Price Data'!$G$5,O219='Price Data'!$F$6,'Price Data'!$G$6,O219='Price Data'!$F$7,'Price Data'!$G$7,TRUE,"")</f>
        <v>10.493246963562758</v>
      </c>
      <c r="AB219" s="1" cm="1">
        <f t="array" ref="AB219">_xlfn.IFS(Q219='Price Data'!$F$3,'Price Data'!$G$3,Q219='Price Data'!$F$4,'Price Data'!$G$4,Q219='Price Data'!$F$5,'Price Data'!$G$5,Q219='Price Data'!$F$6,'Price Data'!$G$6,Q219='Price Data'!$F$7,'Price Data'!$G$7,TRUE,"")</f>
        <v>4.4586315789473705</v>
      </c>
      <c r="AC219" s="1" t="str" cm="1">
        <f t="array" ref="AC219">_xlfn.IFS(S219='Price Data'!$F$3,'Price Data'!$G$3,S219='Price Data'!$F$4,'Price Data'!$G$4,S219='Price Data'!$F$5,'Price Data'!$G$5,S219='Price Data'!$F$6,'Price Data'!$G$6,S219='Price Data'!$F$7,'Price Data'!$G$7,TRUE,"")</f>
        <v/>
      </c>
      <c r="AD219" s="1" t="str" cm="1">
        <f t="array" ref="AD219">_xlfn.IFS(U219='Price Data'!$F$3,'Price Data'!$G$3,U219='Price Data'!$F$4,'Price Data'!$G$4,U219='Price Data'!$F$5,'Price Data'!$G$5,U219='Price Data'!$F$6,'Price Data'!$G$6,U219='Price Data'!$F$7,'Price Data'!$G$7,TRUE,"")</f>
        <v/>
      </c>
      <c r="AK219" s="18"/>
      <c r="AL219" s="1"/>
    </row>
    <row r="220" spans="1:38" x14ac:dyDescent="0.25">
      <c r="A220" s="88">
        <v>6</v>
      </c>
      <c r="B220" s="1">
        <v>31</v>
      </c>
      <c r="C220" s="1">
        <v>96.759999999999991</v>
      </c>
      <c r="D220" s="1">
        <v>2</v>
      </c>
      <c r="E220" s="1">
        <v>6</v>
      </c>
      <c r="F220" s="1">
        <v>0</v>
      </c>
      <c r="G220" s="1">
        <f t="shared" si="34"/>
        <v>6</v>
      </c>
      <c r="H220" s="1" t="s">
        <v>116</v>
      </c>
      <c r="I220" s="1">
        <f t="shared" si="33"/>
        <v>1</v>
      </c>
      <c r="J220" s="1">
        <f t="shared" si="35"/>
        <v>1</v>
      </c>
      <c r="O220" s="1" t="s">
        <v>112</v>
      </c>
      <c r="P220" s="1">
        <v>0</v>
      </c>
      <c r="Q220" s="1" t="s">
        <v>112</v>
      </c>
      <c r="R220" s="1">
        <v>0</v>
      </c>
      <c r="S220" s="1" t="s">
        <v>112</v>
      </c>
      <c r="T220" s="1">
        <v>0</v>
      </c>
      <c r="U220" s="1" t="s">
        <v>112</v>
      </c>
      <c r="V220" s="1">
        <v>0</v>
      </c>
      <c r="W220" s="1">
        <v>0</v>
      </c>
      <c r="X220" s="1">
        <v>0</v>
      </c>
      <c r="Y220" s="1">
        <v>0</v>
      </c>
      <c r="Z220" s="89">
        <v>0</v>
      </c>
      <c r="AA220" s="1" t="str" cm="1">
        <f t="array" ref="AA220">_xlfn.IFS(O220='Price Data'!$F$3,'Price Data'!$G$3,O220='Price Data'!$F$4,'Price Data'!$G$4,O220='Price Data'!$F$5,'Price Data'!$G$5,O220='Price Data'!$F$6,'Price Data'!$G$6,O220='Price Data'!$F$7,'Price Data'!$G$7,TRUE,"")</f>
        <v/>
      </c>
      <c r="AB220" s="1" t="str" cm="1">
        <f t="array" ref="AB220">_xlfn.IFS(Q220='Price Data'!$F$3,'Price Data'!$G$3,Q220='Price Data'!$F$4,'Price Data'!$G$4,Q220='Price Data'!$F$5,'Price Data'!$G$5,Q220='Price Data'!$F$6,'Price Data'!$G$6,Q220='Price Data'!$F$7,'Price Data'!$G$7,TRUE,"")</f>
        <v/>
      </c>
      <c r="AC220" s="1" t="str" cm="1">
        <f t="array" ref="AC220">_xlfn.IFS(S220='Price Data'!$F$3,'Price Data'!$G$3,S220='Price Data'!$F$4,'Price Data'!$G$4,S220='Price Data'!$F$5,'Price Data'!$G$5,S220='Price Data'!$F$6,'Price Data'!$G$6,S220='Price Data'!$F$7,'Price Data'!$G$7,TRUE,"")</f>
        <v/>
      </c>
      <c r="AD220" s="1" t="str" cm="1">
        <f t="array" ref="AD220">_xlfn.IFS(U220='Price Data'!$F$3,'Price Data'!$G$3,U220='Price Data'!$F$4,'Price Data'!$G$4,U220='Price Data'!$F$5,'Price Data'!$G$5,U220='Price Data'!$F$6,'Price Data'!$G$6,U220='Price Data'!$F$7,'Price Data'!$G$7,TRUE,"")</f>
        <v/>
      </c>
      <c r="AK220" s="18"/>
      <c r="AL220" s="1"/>
    </row>
    <row r="221" spans="1:38" x14ac:dyDescent="0.25">
      <c r="A221" s="88">
        <v>6</v>
      </c>
      <c r="B221" s="1">
        <v>32</v>
      </c>
      <c r="C221" s="1">
        <v>105.99999999999999</v>
      </c>
      <c r="D221" s="1">
        <v>1</v>
      </c>
      <c r="E221" s="1">
        <v>0</v>
      </c>
      <c r="F221" s="1">
        <v>1</v>
      </c>
      <c r="G221" s="1">
        <f t="shared" si="34"/>
        <v>1</v>
      </c>
      <c r="H221" s="1" t="s">
        <v>108</v>
      </c>
      <c r="I221" s="1">
        <f t="shared" si="33"/>
        <v>0</v>
      </c>
      <c r="J221" s="1">
        <f t="shared" si="35"/>
        <v>0</v>
      </c>
      <c r="O221" s="1" t="s">
        <v>111</v>
      </c>
      <c r="P221" s="1">
        <v>2.19</v>
      </c>
      <c r="Q221" s="1" t="s">
        <v>112</v>
      </c>
      <c r="R221" s="1">
        <v>0</v>
      </c>
      <c r="S221" s="1" t="s">
        <v>112</v>
      </c>
      <c r="T221" s="1">
        <v>0</v>
      </c>
      <c r="U221" s="1" t="s">
        <v>112</v>
      </c>
      <c r="V221" s="1">
        <v>0</v>
      </c>
      <c r="W221" s="1">
        <v>0</v>
      </c>
      <c r="X221" s="1">
        <v>0</v>
      </c>
      <c r="Y221" s="1">
        <v>0</v>
      </c>
      <c r="Z221" s="89">
        <v>0</v>
      </c>
      <c r="AA221" s="1" cm="1">
        <f t="array" ref="AA221">_xlfn.IFS(O221='Price Data'!$F$3,'Price Data'!$G$3,O221='Price Data'!$F$4,'Price Data'!$G$4,O221='Price Data'!$F$5,'Price Data'!$G$5,O221='Price Data'!$F$6,'Price Data'!$G$6,O221='Price Data'!$F$7,'Price Data'!$G$7,TRUE,"")</f>
        <v>8.710979020979023</v>
      </c>
      <c r="AB221" s="1" t="str" cm="1">
        <f t="array" ref="AB221">_xlfn.IFS(Q221='Price Data'!$F$3,'Price Data'!$G$3,Q221='Price Data'!$F$4,'Price Data'!$G$4,Q221='Price Data'!$F$5,'Price Data'!$G$5,Q221='Price Data'!$F$6,'Price Data'!$G$6,Q221='Price Data'!$F$7,'Price Data'!$G$7,TRUE,"")</f>
        <v/>
      </c>
      <c r="AC221" s="1" t="str" cm="1">
        <f t="array" ref="AC221">_xlfn.IFS(S221='Price Data'!$F$3,'Price Data'!$G$3,S221='Price Data'!$F$4,'Price Data'!$G$4,S221='Price Data'!$F$5,'Price Data'!$G$5,S221='Price Data'!$F$6,'Price Data'!$G$6,S221='Price Data'!$F$7,'Price Data'!$G$7,TRUE,"")</f>
        <v/>
      </c>
      <c r="AD221" s="1" t="str" cm="1">
        <f t="array" ref="AD221">_xlfn.IFS(U221='Price Data'!$F$3,'Price Data'!$G$3,U221='Price Data'!$F$4,'Price Data'!$G$4,U221='Price Data'!$F$5,'Price Data'!$G$5,U221='Price Data'!$F$6,'Price Data'!$G$6,U221='Price Data'!$F$7,'Price Data'!$G$7,TRUE,"")</f>
        <v/>
      </c>
      <c r="AK221" s="18"/>
      <c r="AL221" s="1"/>
    </row>
    <row r="222" spans="1:38" x14ac:dyDescent="0.25">
      <c r="A222" s="88">
        <v>6</v>
      </c>
      <c r="B222" s="1">
        <v>33</v>
      </c>
      <c r="C222" s="1">
        <v>106.16999999999999</v>
      </c>
      <c r="D222" s="1">
        <v>4</v>
      </c>
      <c r="E222" s="1">
        <v>1</v>
      </c>
      <c r="F222" s="1">
        <v>0</v>
      </c>
      <c r="G222" s="1">
        <f t="shared" si="34"/>
        <v>1</v>
      </c>
      <c r="H222" s="1" t="s">
        <v>108</v>
      </c>
      <c r="I222" s="1">
        <f t="shared" si="33"/>
        <v>0</v>
      </c>
      <c r="J222" s="1">
        <f t="shared" si="35"/>
        <v>0</v>
      </c>
      <c r="O222" s="1" t="s">
        <v>109</v>
      </c>
      <c r="P222" s="1">
        <v>0.64</v>
      </c>
      <c r="Q222" s="1" t="s">
        <v>113</v>
      </c>
      <c r="R222" s="1">
        <v>2.29</v>
      </c>
      <c r="S222" s="1" t="s">
        <v>113</v>
      </c>
      <c r="T222" s="1">
        <v>1.65</v>
      </c>
      <c r="U222" s="1" t="s">
        <v>109</v>
      </c>
      <c r="V222" s="1">
        <v>0.76</v>
      </c>
      <c r="W222" s="1">
        <v>1.01</v>
      </c>
      <c r="X222" s="1">
        <v>0.89</v>
      </c>
      <c r="Y222" s="1">
        <v>0.82</v>
      </c>
      <c r="Z222" s="89">
        <v>1.21</v>
      </c>
      <c r="AA222" s="1" cm="1">
        <f t="array" ref="AA222">_xlfn.IFS(O222='Price Data'!$F$3,'Price Data'!$G$3,O222='Price Data'!$F$4,'Price Data'!$G$4,O222='Price Data'!$F$5,'Price Data'!$G$5,O222='Price Data'!$F$6,'Price Data'!$G$6,O222='Price Data'!$F$7,'Price Data'!$G$7,TRUE,"")</f>
        <v>4.4586315789473705</v>
      </c>
      <c r="AB222" s="1" cm="1">
        <f t="array" ref="AB222">_xlfn.IFS(Q222='Price Data'!$F$3,'Price Data'!$G$3,Q222='Price Data'!$F$4,'Price Data'!$G$4,Q222='Price Data'!$F$5,'Price Data'!$G$5,Q222='Price Data'!$F$6,'Price Data'!$G$6,Q222='Price Data'!$F$7,'Price Data'!$G$7,TRUE,"")</f>
        <v>10.493246963562758</v>
      </c>
      <c r="AC222" s="1" cm="1">
        <f t="array" ref="AC222">_xlfn.IFS(S222='Price Data'!$F$3,'Price Data'!$G$3,S222='Price Data'!$F$4,'Price Data'!$G$4,S222='Price Data'!$F$5,'Price Data'!$G$5,S222='Price Data'!$F$6,'Price Data'!$G$6,S222='Price Data'!$F$7,'Price Data'!$G$7,TRUE,"")</f>
        <v>10.493246963562758</v>
      </c>
      <c r="AD222" s="1" cm="1">
        <f t="array" ref="AD222">_xlfn.IFS(U222='Price Data'!$F$3,'Price Data'!$G$3,U222='Price Data'!$F$4,'Price Data'!$G$4,U222='Price Data'!$F$5,'Price Data'!$G$5,U222='Price Data'!$F$6,'Price Data'!$G$6,U222='Price Data'!$F$7,'Price Data'!$G$7,TRUE,"")</f>
        <v>4.4586315789473705</v>
      </c>
      <c r="AK222" s="18"/>
      <c r="AL222" s="1"/>
    </row>
    <row r="223" spans="1:38" x14ac:dyDescent="0.25">
      <c r="A223" s="88">
        <v>6</v>
      </c>
      <c r="B223" s="1">
        <v>34</v>
      </c>
      <c r="C223" s="1">
        <v>106.57999999999998</v>
      </c>
      <c r="D223" s="1">
        <v>2</v>
      </c>
      <c r="E223" s="1">
        <v>5</v>
      </c>
      <c r="F223" s="1">
        <v>0</v>
      </c>
      <c r="G223" s="1">
        <f t="shared" si="34"/>
        <v>5</v>
      </c>
      <c r="H223" s="1" t="s">
        <v>116</v>
      </c>
      <c r="I223" s="1">
        <f t="shared" si="33"/>
        <v>1</v>
      </c>
      <c r="J223" s="1">
        <v>2</v>
      </c>
      <c r="O223" s="1" t="s">
        <v>112</v>
      </c>
      <c r="P223" s="1">
        <v>0</v>
      </c>
      <c r="Q223" s="1" t="s">
        <v>112</v>
      </c>
      <c r="R223" s="1">
        <v>0</v>
      </c>
      <c r="S223" s="1" t="s">
        <v>112</v>
      </c>
      <c r="T223" s="1">
        <v>0</v>
      </c>
      <c r="U223" s="1" t="s">
        <v>112</v>
      </c>
      <c r="V223" s="1">
        <v>0</v>
      </c>
      <c r="W223" s="1">
        <v>0</v>
      </c>
      <c r="X223" s="1">
        <v>0</v>
      </c>
      <c r="Y223" s="1">
        <v>0</v>
      </c>
      <c r="Z223" s="89">
        <v>0</v>
      </c>
      <c r="AA223" s="1" t="str" cm="1">
        <f t="array" ref="AA223">_xlfn.IFS(O223='Price Data'!$F$3,'Price Data'!$G$3,O223='Price Data'!$F$4,'Price Data'!$G$4,O223='Price Data'!$F$5,'Price Data'!$G$5,O223='Price Data'!$F$6,'Price Data'!$G$6,O223='Price Data'!$F$7,'Price Data'!$G$7,TRUE,"")</f>
        <v/>
      </c>
      <c r="AB223" s="1" t="str" cm="1">
        <f t="array" ref="AB223">_xlfn.IFS(Q223='Price Data'!$F$3,'Price Data'!$G$3,Q223='Price Data'!$F$4,'Price Data'!$G$4,Q223='Price Data'!$F$5,'Price Data'!$G$5,Q223='Price Data'!$F$6,'Price Data'!$G$6,Q223='Price Data'!$F$7,'Price Data'!$G$7,TRUE,"")</f>
        <v/>
      </c>
      <c r="AC223" s="1" t="str" cm="1">
        <f t="array" ref="AC223">_xlfn.IFS(S223='Price Data'!$F$3,'Price Data'!$G$3,S223='Price Data'!$F$4,'Price Data'!$G$4,S223='Price Data'!$F$5,'Price Data'!$G$5,S223='Price Data'!$F$6,'Price Data'!$G$6,S223='Price Data'!$F$7,'Price Data'!$G$7,TRUE,"")</f>
        <v/>
      </c>
      <c r="AD223" s="1" t="str" cm="1">
        <f t="array" ref="AD223">_xlfn.IFS(U223='Price Data'!$F$3,'Price Data'!$G$3,U223='Price Data'!$F$4,'Price Data'!$G$4,U223='Price Data'!$F$5,'Price Data'!$G$5,U223='Price Data'!$F$6,'Price Data'!$G$6,U223='Price Data'!$F$7,'Price Data'!$G$7,TRUE,"")</f>
        <v/>
      </c>
      <c r="AK223" s="18"/>
      <c r="AL223" s="1"/>
    </row>
    <row r="224" spans="1:38" x14ac:dyDescent="0.25">
      <c r="A224" s="88">
        <v>6</v>
      </c>
      <c r="B224" s="1">
        <v>35</v>
      </c>
      <c r="C224" s="1">
        <v>107.95999999999998</v>
      </c>
      <c r="D224" s="1">
        <v>2</v>
      </c>
      <c r="E224" s="1">
        <v>5</v>
      </c>
      <c r="F224" s="1">
        <v>0</v>
      </c>
      <c r="G224" s="1">
        <f t="shared" si="34"/>
        <v>5</v>
      </c>
      <c r="H224" s="1" t="s">
        <v>116</v>
      </c>
      <c r="I224" s="1">
        <f t="shared" si="33"/>
        <v>1</v>
      </c>
      <c r="J224" s="1">
        <v>3</v>
      </c>
      <c r="O224" s="1" t="s">
        <v>112</v>
      </c>
      <c r="P224" s="1">
        <v>0</v>
      </c>
      <c r="Q224" s="1" t="s">
        <v>112</v>
      </c>
      <c r="R224" s="1">
        <v>0</v>
      </c>
      <c r="S224" s="1" t="s">
        <v>112</v>
      </c>
      <c r="T224" s="1">
        <v>0</v>
      </c>
      <c r="U224" s="1" t="s">
        <v>112</v>
      </c>
      <c r="V224" s="1">
        <v>0</v>
      </c>
      <c r="W224" s="1">
        <v>0</v>
      </c>
      <c r="X224" s="1">
        <v>0</v>
      </c>
      <c r="Y224" s="1">
        <v>0</v>
      </c>
      <c r="Z224" s="89">
        <v>0</v>
      </c>
      <c r="AA224" s="1" t="str" cm="1">
        <f t="array" ref="AA224">_xlfn.IFS(O224='Price Data'!$F$3,'Price Data'!$G$3,O224='Price Data'!$F$4,'Price Data'!$G$4,O224='Price Data'!$F$5,'Price Data'!$G$5,O224='Price Data'!$F$6,'Price Data'!$G$6,O224='Price Data'!$F$7,'Price Data'!$G$7,TRUE,"")</f>
        <v/>
      </c>
      <c r="AB224" s="1" t="str" cm="1">
        <f t="array" ref="AB224">_xlfn.IFS(Q224='Price Data'!$F$3,'Price Data'!$G$3,Q224='Price Data'!$F$4,'Price Data'!$G$4,Q224='Price Data'!$F$5,'Price Data'!$G$5,Q224='Price Data'!$F$6,'Price Data'!$G$6,Q224='Price Data'!$F$7,'Price Data'!$G$7,TRUE,"")</f>
        <v/>
      </c>
      <c r="AC224" s="1" t="str" cm="1">
        <f t="array" ref="AC224">_xlfn.IFS(S224='Price Data'!$F$3,'Price Data'!$G$3,S224='Price Data'!$F$4,'Price Data'!$G$4,S224='Price Data'!$F$5,'Price Data'!$G$5,S224='Price Data'!$F$6,'Price Data'!$G$6,S224='Price Data'!$F$7,'Price Data'!$G$7,TRUE,"")</f>
        <v/>
      </c>
      <c r="AD224" s="1" t="str" cm="1">
        <f t="array" ref="AD224">_xlfn.IFS(U224='Price Data'!$F$3,'Price Data'!$G$3,U224='Price Data'!$F$4,'Price Data'!$G$4,U224='Price Data'!$F$5,'Price Data'!$G$5,U224='Price Data'!$F$6,'Price Data'!$G$6,U224='Price Data'!$F$7,'Price Data'!$G$7,TRUE,"")</f>
        <v/>
      </c>
      <c r="AK224" s="18"/>
      <c r="AL224" s="1"/>
    </row>
    <row r="225" spans="1:38" x14ac:dyDescent="0.25">
      <c r="A225" s="88">
        <v>6</v>
      </c>
      <c r="B225" s="1">
        <v>36</v>
      </c>
      <c r="C225" s="1">
        <v>110.64999999999998</v>
      </c>
      <c r="D225" s="1">
        <v>1</v>
      </c>
      <c r="E225" s="1">
        <v>3</v>
      </c>
      <c r="F225" s="1">
        <v>0</v>
      </c>
      <c r="G225" s="1">
        <f t="shared" si="34"/>
        <v>3</v>
      </c>
      <c r="H225" s="1" t="s">
        <v>108</v>
      </c>
      <c r="I225" s="1">
        <f t="shared" si="33"/>
        <v>0</v>
      </c>
      <c r="J225" s="1">
        <f t="shared" ref="J225:J230" si="36">I225</f>
        <v>0</v>
      </c>
      <c r="O225" s="1" t="s">
        <v>113</v>
      </c>
      <c r="P225" s="1">
        <v>0.82</v>
      </c>
      <c r="Q225" s="1" t="s">
        <v>112</v>
      </c>
      <c r="R225" s="1">
        <v>0</v>
      </c>
      <c r="S225" s="1" t="s">
        <v>112</v>
      </c>
      <c r="T225" s="1">
        <v>0</v>
      </c>
      <c r="U225" s="1" t="s">
        <v>112</v>
      </c>
      <c r="V225" s="1">
        <v>0</v>
      </c>
      <c r="W225" s="1">
        <v>0.77</v>
      </c>
      <c r="X225" s="1">
        <v>0</v>
      </c>
      <c r="Y225" s="1">
        <v>0</v>
      </c>
      <c r="Z225" s="89">
        <v>0</v>
      </c>
      <c r="AA225" s="1" cm="1">
        <f t="array" ref="AA225">_xlfn.IFS(O225='Price Data'!$F$3,'Price Data'!$G$3,O225='Price Data'!$F$4,'Price Data'!$G$4,O225='Price Data'!$F$5,'Price Data'!$G$5,O225='Price Data'!$F$6,'Price Data'!$G$6,O225='Price Data'!$F$7,'Price Data'!$G$7,TRUE,"")</f>
        <v>10.493246963562758</v>
      </c>
      <c r="AB225" s="1" t="str" cm="1">
        <f t="array" ref="AB225">_xlfn.IFS(Q225='Price Data'!$F$3,'Price Data'!$G$3,Q225='Price Data'!$F$4,'Price Data'!$G$4,Q225='Price Data'!$F$5,'Price Data'!$G$5,Q225='Price Data'!$F$6,'Price Data'!$G$6,Q225='Price Data'!$F$7,'Price Data'!$G$7,TRUE,"")</f>
        <v/>
      </c>
      <c r="AC225" s="1" t="str" cm="1">
        <f t="array" ref="AC225">_xlfn.IFS(S225='Price Data'!$F$3,'Price Data'!$G$3,S225='Price Data'!$F$4,'Price Data'!$G$4,S225='Price Data'!$F$5,'Price Data'!$G$5,S225='Price Data'!$F$6,'Price Data'!$G$6,S225='Price Data'!$F$7,'Price Data'!$G$7,TRUE,"")</f>
        <v/>
      </c>
      <c r="AD225" s="1" t="str" cm="1">
        <f t="array" ref="AD225">_xlfn.IFS(U225='Price Data'!$F$3,'Price Data'!$G$3,U225='Price Data'!$F$4,'Price Data'!$G$4,U225='Price Data'!$F$5,'Price Data'!$G$5,U225='Price Data'!$F$6,'Price Data'!$G$6,U225='Price Data'!$F$7,'Price Data'!$G$7,TRUE,"")</f>
        <v/>
      </c>
      <c r="AK225" s="18"/>
      <c r="AL225" s="1"/>
    </row>
    <row r="226" spans="1:38" x14ac:dyDescent="0.25">
      <c r="A226" s="88">
        <v>6</v>
      </c>
      <c r="B226" s="1">
        <v>37</v>
      </c>
      <c r="C226" s="1">
        <v>118.66999999999997</v>
      </c>
      <c r="D226" s="1">
        <v>4</v>
      </c>
      <c r="E226" s="1">
        <v>0</v>
      </c>
      <c r="F226" s="1">
        <v>0</v>
      </c>
      <c r="G226" s="1">
        <f t="shared" si="34"/>
        <v>0</v>
      </c>
      <c r="H226" s="1" t="s">
        <v>108</v>
      </c>
      <c r="I226" s="1">
        <f t="shared" si="33"/>
        <v>0</v>
      </c>
      <c r="J226" s="1">
        <f t="shared" si="36"/>
        <v>0</v>
      </c>
      <c r="O226" s="1" t="s">
        <v>114</v>
      </c>
      <c r="P226" s="1">
        <v>0.89</v>
      </c>
      <c r="Q226" s="1" t="s">
        <v>109</v>
      </c>
      <c r="R226" s="1">
        <v>0.99</v>
      </c>
      <c r="S226" s="1" t="s">
        <v>113</v>
      </c>
      <c r="T226" s="1">
        <v>1.22</v>
      </c>
      <c r="U226" s="1" t="s">
        <v>114</v>
      </c>
      <c r="V226" s="1">
        <v>2.16</v>
      </c>
      <c r="W226" s="1">
        <v>0</v>
      </c>
      <c r="X226" s="1">
        <v>1.1499999999999999</v>
      </c>
      <c r="Y226" s="1">
        <v>1.39</v>
      </c>
      <c r="Z226" s="89">
        <v>0</v>
      </c>
      <c r="AA226" s="1" cm="1">
        <f t="array" ref="AA226">_xlfn.IFS(O226='Price Data'!$F$3,'Price Data'!$G$3,O226='Price Data'!$F$4,'Price Data'!$G$4,O226='Price Data'!$F$5,'Price Data'!$G$5,O226='Price Data'!$F$6,'Price Data'!$G$6,O226='Price Data'!$F$7,'Price Data'!$G$7,TRUE,"")</f>
        <v>6.0346153846153863</v>
      </c>
      <c r="AB226" s="1" cm="1">
        <f t="array" ref="AB226">_xlfn.IFS(Q226='Price Data'!$F$3,'Price Data'!$G$3,Q226='Price Data'!$F$4,'Price Data'!$G$4,Q226='Price Data'!$F$5,'Price Data'!$G$5,Q226='Price Data'!$F$6,'Price Data'!$G$6,Q226='Price Data'!$F$7,'Price Data'!$G$7,TRUE,"")</f>
        <v>4.4586315789473705</v>
      </c>
      <c r="AC226" s="1" cm="1">
        <f t="array" ref="AC226">_xlfn.IFS(S226='Price Data'!$F$3,'Price Data'!$G$3,S226='Price Data'!$F$4,'Price Data'!$G$4,S226='Price Data'!$F$5,'Price Data'!$G$5,S226='Price Data'!$F$6,'Price Data'!$G$6,S226='Price Data'!$F$7,'Price Data'!$G$7,TRUE,"")</f>
        <v>10.493246963562758</v>
      </c>
      <c r="AD226" s="1" cm="1">
        <f t="array" ref="AD226">_xlfn.IFS(U226='Price Data'!$F$3,'Price Data'!$G$3,U226='Price Data'!$F$4,'Price Data'!$G$4,U226='Price Data'!$F$5,'Price Data'!$G$5,U226='Price Data'!$F$6,'Price Data'!$G$6,U226='Price Data'!$F$7,'Price Data'!$G$7,TRUE,"")</f>
        <v>6.0346153846153863</v>
      </c>
      <c r="AK226" s="18"/>
      <c r="AL226" s="1"/>
    </row>
    <row r="227" spans="1:38" x14ac:dyDescent="0.25">
      <c r="A227" s="88">
        <v>6</v>
      </c>
      <c r="B227" s="1">
        <v>38</v>
      </c>
      <c r="C227" s="1">
        <v>121.35999999999997</v>
      </c>
      <c r="D227" s="1">
        <v>2</v>
      </c>
      <c r="E227" s="1">
        <v>2</v>
      </c>
      <c r="F227" s="1">
        <v>1</v>
      </c>
      <c r="G227" s="1">
        <f t="shared" si="34"/>
        <v>3</v>
      </c>
      <c r="H227" s="1" t="s">
        <v>108</v>
      </c>
      <c r="I227" s="1">
        <f t="shared" si="33"/>
        <v>0</v>
      </c>
      <c r="J227" s="1">
        <f t="shared" si="36"/>
        <v>0</v>
      </c>
      <c r="O227" s="1" t="s">
        <v>111</v>
      </c>
      <c r="P227" s="1">
        <v>2.27</v>
      </c>
      <c r="Q227" s="1" t="s">
        <v>114</v>
      </c>
      <c r="R227" s="1">
        <v>1.41</v>
      </c>
      <c r="S227" s="1" t="s">
        <v>112</v>
      </c>
      <c r="T227" s="1">
        <v>0</v>
      </c>
      <c r="U227" s="1" t="s">
        <v>112</v>
      </c>
      <c r="V227" s="1">
        <v>0</v>
      </c>
      <c r="W227" s="1">
        <v>0</v>
      </c>
      <c r="X227" s="1">
        <v>0</v>
      </c>
      <c r="Y227" s="1">
        <v>0</v>
      </c>
      <c r="Z227" s="89">
        <v>0</v>
      </c>
      <c r="AA227" s="1" cm="1">
        <f t="array" ref="AA227">_xlfn.IFS(O227='Price Data'!$F$3,'Price Data'!$G$3,O227='Price Data'!$F$4,'Price Data'!$G$4,O227='Price Data'!$F$5,'Price Data'!$G$5,O227='Price Data'!$F$6,'Price Data'!$G$6,O227='Price Data'!$F$7,'Price Data'!$G$7,TRUE,"")</f>
        <v>8.710979020979023</v>
      </c>
      <c r="AB227" s="1" cm="1">
        <f t="array" ref="AB227">_xlfn.IFS(Q227='Price Data'!$F$3,'Price Data'!$G$3,Q227='Price Data'!$F$4,'Price Data'!$G$4,Q227='Price Data'!$F$5,'Price Data'!$G$5,Q227='Price Data'!$F$6,'Price Data'!$G$6,Q227='Price Data'!$F$7,'Price Data'!$G$7,TRUE,"")</f>
        <v>6.0346153846153863</v>
      </c>
      <c r="AC227" s="1" t="str" cm="1">
        <f t="array" ref="AC227">_xlfn.IFS(S227='Price Data'!$F$3,'Price Data'!$G$3,S227='Price Data'!$F$4,'Price Data'!$G$4,S227='Price Data'!$F$5,'Price Data'!$G$5,S227='Price Data'!$F$6,'Price Data'!$G$6,S227='Price Data'!$F$7,'Price Data'!$G$7,TRUE,"")</f>
        <v/>
      </c>
      <c r="AD227" s="1" t="str" cm="1">
        <f t="array" ref="AD227">_xlfn.IFS(U227='Price Data'!$F$3,'Price Data'!$G$3,U227='Price Data'!$F$4,'Price Data'!$G$4,U227='Price Data'!$F$5,'Price Data'!$G$5,U227='Price Data'!$F$6,'Price Data'!$G$6,U227='Price Data'!$F$7,'Price Data'!$G$7,TRUE,"")</f>
        <v/>
      </c>
      <c r="AK227" s="18"/>
      <c r="AL227" s="1"/>
    </row>
    <row r="228" spans="1:38" x14ac:dyDescent="0.25">
      <c r="A228" s="88">
        <v>6</v>
      </c>
      <c r="B228" s="1">
        <v>39</v>
      </c>
      <c r="C228" s="1">
        <v>122.21999999999997</v>
      </c>
      <c r="D228" s="1">
        <v>1</v>
      </c>
      <c r="E228" s="1">
        <v>3</v>
      </c>
      <c r="F228" s="1">
        <v>1</v>
      </c>
      <c r="G228" s="1">
        <f t="shared" si="34"/>
        <v>4</v>
      </c>
      <c r="H228" s="1" t="s">
        <v>108</v>
      </c>
      <c r="I228" s="1">
        <f t="shared" si="33"/>
        <v>0</v>
      </c>
      <c r="J228" s="1">
        <f t="shared" si="36"/>
        <v>0</v>
      </c>
      <c r="O228" s="1" t="s">
        <v>109</v>
      </c>
      <c r="P228" s="1">
        <v>0.79</v>
      </c>
      <c r="Q228" s="1" t="s">
        <v>112</v>
      </c>
      <c r="R228" s="1">
        <v>0</v>
      </c>
      <c r="S228" s="1" t="s">
        <v>112</v>
      </c>
      <c r="T228" s="1">
        <v>0</v>
      </c>
      <c r="U228" s="1" t="s">
        <v>112</v>
      </c>
      <c r="V228" s="1">
        <v>0</v>
      </c>
      <c r="W228" s="1">
        <v>0.77</v>
      </c>
      <c r="X228" s="1">
        <v>0</v>
      </c>
      <c r="Y228" s="1">
        <v>0</v>
      </c>
      <c r="Z228" s="89">
        <v>0</v>
      </c>
      <c r="AA228" s="1" cm="1">
        <f t="array" ref="AA228">_xlfn.IFS(O228='Price Data'!$F$3,'Price Data'!$G$3,O228='Price Data'!$F$4,'Price Data'!$G$4,O228='Price Data'!$F$5,'Price Data'!$G$5,O228='Price Data'!$F$6,'Price Data'!$G$6,O228='Price Data'!$F$7,'Price Data'!$G$7,TRUE,"")</f>
        <v>4.4586315789473705</v>
      </c>
      <c r="AB228" s="1" t="str" cm="1">
        <f t="array" ref="AB228">_xlfn.IFS(Q228='Price Data'!$F$3,'Price Data'!$G$3,Q228='Price Data'!$F$4,'Price Data'!$G$4,Q228='Price Data'!$F$5,'Price Data'!$G$5,Q228='Price Data'!$F$6,'Price Data'!$G$6,Q228='Price Data'!$F$7,'Price Data'!$G$7,TRUE,"")</f>
        <v/>
      </c>
      <c r="AC228" s="1" t="str" cm="1">
        <f t="array" ref="AC228">_xlfn.IFS(S228='Price Data'!$F$3,'Price Data'!$G$3,S228='Price Data'!$F$4,'Price Data'!$G$4,S228='Price Data'!$F$5,'Price Data'!$G$5,S228='Price Data'!$F$6,'Price Data'!$G$6,S228='Price Data'!$F$7,'Price Data'!$G$7,TRUE,"")</f>
        <v/>
      </c>
      <c r="AD228" s="1" t="str" cm="1">
        <f t="array" ref="AD228">_xlfn.IFS(U228='Price Data'!$F$3,'Price Data'!$G$3,U228='Price Data'!$F$4,'Price Data'!$G$4,U228='Price Data'!$F$5,'Price Data'!$G$5,U228='Price Data'!$F$6,'Price Data'!$G$6,U228='Price Data'!$F$7,'Price Data'!$G$7,TRUE,"")</f>
        <v/>
      </c>
      <c r="AK228" s="18"/>
      <c r="AL228" s="1"/>
    </row>
    <row r="229" spans="1:38" x14ac:dyDescent="0.25">
      <c r="A229" s="88">
        <v>6</v>
      </c>
      <c r="B229" s="1">
        <v>40</v>
      </c>
      <c r="C229" s="1">
        <v>123.47999999999998</v>
      </c>
      <c r="D229" s="1">
        <v>2</v>
      </c>
      <c r="E229" s="1">
        <v>4</v>
      </c>
      <c r="F229" s="1">
        <v>0</v>
      </c>
      <c r="G229" s="1">
        <f t="shared" si="34"/>
        <v>4</v>
      </c>
      <c r="H229" s="1" t="s">
        <v>108</v>
      </c>
      <c r="I229" s="1">
        <f t="shared" si="33"/>
        <v>0</v>
      </c>
      <c r="J229" s="1">
        <f t="shared" si="36"/>
        <v>0</v>
      </c>
      <c r="O229" s="1" t="s">
        <v>114</v>
      </c>
      <c r="P229" s="1">
        <v>1.42</v>
      </c>
      <c r="Q229" s="1" t="s">
        <v>109</v>
      </c>
      <c r="R229" s="1">
        <v>0.56000000000000005</v>
      </c>
      <c r="S229" s="1" t="s">
        <v>112</v>
      </c>
      <c r="T229" s="1">
        <v>0</v>
      </c>
      <c r="U229" s="1" t="s">
        <v>112</v>
      </c>
      <c r="V229" s="1">
        <v>0</v>
      </c>
      <c r="W229" s="1">
        <v>0</v>
      </c>
      <c r="X229" s="1">
        <v>1.19</v>
      </c>
      <c r="Y229" s="1">
        <v>0</v>
      </c>
      <c r="Z229" s="89">
        <v>0</v>
      </c>
      <c r="AA229" s="1" cm="1">
        <f t="array" ref="AA229">_xlfn.IFS(O229='Price Data'!$F$3,'Price Data'!$G$3,O229='Price Data'!$F$4,'Price Data'!$G$4,O229='Price Data'!$F$5,'Price Data'!$G$5,O229='Price Data'!$F$6,'Price Data'!$G$6,O229='Price Data'!$F$7,'Price Data'!$G$7,TRUE,"")</f>
        <v>6.0346153846153863</v>
      </c>
      <c r="AB229" s="1" cm="1">
        <f t="array" ref="AB229">_xlfn.IFS(Q229='Price Data'!$F$3,'Price Data'!$G$3,Q229='Price Data'!$F$4,'Price Data'!$G$4,Q229='Price Data'!$F$5,'Price Data'!$G$5,Q229='Price Data'!$F$6,'Price Data'!$G$6,Q229='Price Data'!$F$7,'Price Data'!$G$7,TRUE,"")</f>
        <v>4.4586315789473705</v>
      </c>
      <c r="AC229" s="1" t="str" cm="1">
        <f t="array" ref="AC229">_xlfn.IFS(S229='Price Data'!$F$3,'Price Data'!$G$3,S229='Price Data'!$F$4,'Price Data'!$G$4,S229='Price Data'!$F$5,'Price Data'!$G$5,S229='Price Data'!$F$6,'Price Data'!$G$6,S229='Price Data'!$F$7,'Price Data'!$G$7,TRUE,"")</f>
        <v/>
      </c>
      <c r="AD229" s="1" t="str" cm="1">
        <f t="array" ref="AD229">_xlfn.IFS(U229='Price Data'!$F$3,'Price Data'!$G$3,U229='Price Data'!$F$4,'Price Data'!$G$4,U229='Price Data'!$F$5,'Price Data'!$G$5,U229='Price Data'!$F$6,'Price Data'!$G$6,U229='Price Data'!$F$7,'Price Data'!$G$7,TRUE,"")</f>
        <v/>
      </c>
      <c r="AK229" s="18"/>
      <c r="AL229" s="1"/>
    </row>
    <row r="230" spans="1:38" x14ac:dyDescent="0.25">
      <c r="A230" s="88">
        <v>6</v>
      </c>
      <c r="B230" s="1">
        <v>41</v>
      </c>
      <c r="C230" s="1">
        <v>124.15999999999998</v>
      </c>
      <c r="D230" s="1">
        <v>2</v>
      </c>
      <c r="E230" s="1">
        <v>5</v>
      </c>
      <c r="F230" s="1">
        <v>0</v>
      </c>
      <c r="G230" s="1">
        <f t="shared" si="34"/>
        <v>5</v>
      </c>
      <c r="H230" s="1" t="s">
        <v>108</v>
      </c>
      <c r="I230" s="1">
        <f t="shared" si="33"/>
        <v>0</v>
      </c>
      <c r="J230" s="1">
        <f t="shared" si="36"/>
        <v>0</v>
      </c>
      <c r="O230" s="1" t="s">
        <v>109</v>
      </c>
      <c r="P230" s="1">
        <v>0.52</v>
      </c>
      <c r="Q230" s="1" t="s">
        <v>110</v>
      </c>
      <c r="R230" s="1">
        <v>0.56000000000000005</v>
      </c>
      <c r="S230" s="1" t="s">
        <v>112</v>
      </c>
      <c r="T230" s="1">
        <v>0</v>
      </c>
      <c r="U230" s="1" t="s">
        <v>112</v>
      </c>
      <c r="V230" s="1">
        <v>0</v>
      </c>
      <c r="W230" s="1">
        <v>1.36</v>
      </c>
      <c r="X230" s="1">
        <v>0</v>
      </c>
      <c r="Y230" s="1">
        <v>0</v>
      </c>
      <c r="Z230" s="89">
        <v>0</v>
      </c>
      <c r="AA230" s="1" cm="1">
        <f t="array" ref="AA230">_xlfn.IFS(O230='Price Data'!$F$3,'Price Data'!$G$3,O230='Price Data'!$F$4,'Price Data'!$G$4,O230='Price Data'!$F$5,'Price Data'!$G$5,O230='Price Data'!$F$6,'Price Data'!$G$6,O230='Price Data'!$F$7,'Price Data'!$G$7,TRUE,"")</f>
        <v>4.4586315789473705</v>
      </c>
      <c r="AB230" s="1" cm="1">
        <f t="array" ref="AB230">_xlfn.IFS(Q230='Price Data'!$F$3,'Price Data'!$G$3,Q230='Price Data'!$F$4,'Price Data'!$G$4,Q230='Price Data'!$F$5,'Price Data'!$G$5,Q230='Price Data'!$F$6,'Price Data'!$G$6,Q230='Price Data'!$F$7,'Price Data'!$G$7,TRUE,"")</f>
        <v>2.6763636363636367</v>
      </c>
      <c r="AC230" s="1" t="str" cm="1">
        <f t="array" ref="AC230">_xlfn.IFS(S230='Price Data'!$F$3,'Price Data'!$G$3,S230='Price Data'!$F$4,'Price Data'!$G$4,S230='Price Data'!$F$5,'Price Data'!$G$5,S230='Price Data'!$F$6,'Price Data'!$G$6,S230='Price Data'!$F$7,'Price Data'!$G$7,TRUE,"")</f>
        <v/>
      </c>
      <c r="AD230" s="1" t="str" cm="1">
        <f t="array" ref="AD230">_xlfn.IFS(U230='Price Data'!$F$3,'Price Data'!$G$3,U230='Price Data'!$F$4,'Price Data'!$G$4,U230='Price Data'!$F$5,'Price Data'!$G$5,U230='Price Data'!$F$6,'Price Data'!$G$6,U230='Price Data'!$F$7,'Price Data'!$G$7,TRUE,"")</f>
        <v/>
      </c>
      <c r="AK230" s="18"/>
      <c r="AL230" s="1"/>
    </row>
    <row r="231" spans="1:38" x14ac:dyDescent="0.25">
      <c r="A231" s="88">
        <v>6</v>
      </c>
      <c r="B231" s="1">
        <v>42</v>
      </c>
      <c r="C231" s="1">
        <v>127.83999999999999</v>
      </c>
      <c r="D231" s="1">
        <v>1</v>
      </c>
      <c r="E231" s="1">
        <v>5</v>
      </c>
      <c r="F231" s="1">
        <v>0</v>
      </c>
      <c r="G231" s="1">
        <f t="shared" si="34"/>
        <v>5</v>
      </c>
      <c r="H231" s="1" t="s">
        <v>116</v>
      </c>
      <c r="I231" s="1">
        <f t="shared" si="33"/>
        <v>1</v>
      </c>
      <c r="J231" s="1">
        <v>4</v>
      </c>
      <c r="O231" s="1" t="s">
        <v>112</v>
      </c>
      <c r="P231" s="1">
        <v>0</v>
      </c>
      <c r="Q231" s="1" t="s">
        <v>112</v>
      </c>
      <c r="R231" s="1">
        <v>0</v>
      </c>
      <c r="S231" s="1" t="s">
        <v>112</v>
      </c>
      <c r="T231" s="1">
        <v>0</v>
      </c>
      <c r="U231" s="1" t="s">
        <v>112</v>
      </c>
      <c r="V231" s="1">
        <v>0</v>
      </c>
      <c r="W231" s="1">
        <v>0</v>
      </c>
      <c r="X231" s="1">
        <v>0</v>
      </c>
      <c r="Y231" s="1">
        <v>0</v>
      </c>
      <c r="Z231" s="89">
        <v>0</v>
      </c>
      <c r="AA231" s="1" t="str" cm="1">
        <f t="array" ref="AA231">_xlfn.IFS(O231='Price Data'!$F$3,'Price Data'!$G$3,O231='Price Data'!$F$4,'Price Data'!$G$4,O231='Price Data'!$F$5,'Price Data'!$G$5,O231='Price Data'!$F$6,'Price Data'!$G$6,O231='Price Data'!$F$7,'Price Data'!$G$7,TRUE,"")</f>
        <v/>
      </c>
      <c r="AB231" s="1" t="str" cm="1">
        <f t="array" ref="AB231">_xlfn.IFS(Q231='Price Data'!$F$3,'Price Data'!$G$3,Q231='Price Data'!$F$4,'Price Data'!$G$4,Q231='Price Data'!$F$5,'Price Data'!$G$5,Q231='Price Data'!$F$6,'Price Data'!$G$6,Q231='Price Data'!$F$7,'Price Data'!$G$7,TRUE,"")</f>
        <v/>
      </c>
      <c r="AC231" s="1" t="str" cm="1">
        <f t="array" ref="AC231">_xlfn.IFS(S231='Price Data'!$F$3,'Price Data'!$G$3,S231='Price Data'!$F$4,'Price Data'!$G$4,S231='Price Data'!$F$5,'Price Data'!$G$5,S231='Price Data'!$F$6,'Price Data'!$G$6,S231='Price Data'!$F$7,'Price Data'!$G$7,TRUE,"")</f>
        <v/>
      </c>
      <c r="AD231" s="1" t="str" cm="1">
        <f t="array" ref="AD231">_xlfn.IFS(U231='Price Data'!$F$3,'Price Data'!$G$3,U231='Price Data'!$F$4,'Price Data'!$G$4,U231='Price Data'!$F$5,'Price Data'!$G$5,U231='Price Data'!$F$6,'Price Data'!$G$6,U231='Price Data'!$F$7,'Price Data'!$G$7,TRUE,"")</f>
        <v/>
      </c>
      <c r="AK231" s="18"/>
      <c r="AL231" s="1"/>
    </row>
    <row r="232" spans="1:38" x14ac:dyDescent="0.25">
      <c r="A232" s="88">
        <v>6</v>
      </c>
      <c r="B232" s="1">
        <v>43</v>
      </c>
      <c r="C232" s="1">
        <v>127.86999999999999</v>
      </c>
      <c r="D232" s="1">
        <v>3</v>
      </c>
      <c r="E232" s="1">
        <v>5</v>
      </c>
      <c r="F232" s="1">
        <v>0</v>
      </c>
      <c r="G232" s="1">
        <f t="shared" si="34"/>
        <v>5</v>
      </c>
      <c r="H232" s="1" t="s">
        <v>116</v>
      </c>
      <c r="I232" s="1">
        <f t="shared" si="33"/>
        <v>1</v>
      </c>
      <c r="J232" s="1">
        <v>5</v>
      </c>
      <c r="O232" s="1" t="s">
        <v>112</v>
      </c>
      <c r="P232" s="1">
        <v>0</v>
      </c>
      <c r="Q232" s="1" t="s">
        <v>112</v>
      </c>
      <c r="R232" s="1">
        <v>0</v>
      </c>
      <c r="S232" s="1" t="s">
        <v>112</v>
      </c>
      <c r="T232" s="1">
        <v>0</v>
      </c>
      <c r="U232" s="1" t="s">
        <v>112</v>
      </c>
      <c r="V232" s="1">
        <v>0</v>
      </c>
      <c r="W232" s="1">
        <v>0</v>
      </c>
      <c r="X232" s="1">
        <v>0</v>
      </c>
      <c r="Y232" s="1">
        <v>0</v>
      </c>
      <c r="Z232" s="89">
        <v>0</v>
      </c>
      <c r="AA232" s="1" t="str" cm="1">
        <f t="array" ref="AA232">_xlfn.IFS(O232='Price Data'!$F$3,'Price Data'!$G$3,O232='Price Data'!$F$4,'Price Data'!$G$4,O232='Price Data'!$F$5,'Price Data'!$G$5,O232='Price Data'!$F$6,'Price Data'!$G$6,O232='Price Data'!$F$7,'Price Data'!$G$7,TRUE,"")</f>
        <v/>
      </c>
      <c r="AB232" s="1" t="str" cm="1">
        <f t="array" ref="AB232">_xlfn.IFS(Q232='Price Data'!$F$3,'Price Data'!$G$3,Q232='Price Data'!$F$4,'Price Data'!$G$4,Q232='Price Data'!$F$5,'Price Data'!$G$5,Q232='Price Data'!$F$6,'Price Data'!$G$6,Q232='Price Data'!$F$7,'Price Data'!$G$7,TRUE,"")</f>
        <v/>
      </c>
      <c r="AC232" s="1" t="str" cm="1">
        <f t="array" ref="AC232">_xlfn.IFS(S232='Price Data'!$F$3,'Price Data'!$G$3,S232='Price Data'!$F$4,'Price Data'!$G$4,S232='Price Data'!$F$5,'Price Data'!$G$5,S232='Price Data'!$F$6,'Price Data'!$G$6,S232='Price Data'!$F$7,'Price Data'!$G$7,TRUE,"")</f>
        <v/>
      </c>
      <c r="AD232" s="1" t="str" cm="1">
        <f t="array" ref="AD232">_xlfn.IFS(U232='Price Data'!$F$3,'Price Data'!$G$3,U232='Price Data'!$F$4,'Price Data'!$G$4,U232='Price Data'!$F$5,'Price Data'!$G$5,U232='Price Data'!$F$6,'Price Data'!$G$6,U232='Price Data'!$F$7,'Price Data'!$G$7,TRUE,"")</f>
        <v/>
      </c>
      <c r="AK232" s="18"/>
      <c r="AL232" s="1"/>
    </row>
    <row r="233" spans="1:38" x14ac:dyDescent="0.25">
      <c r="A233" s="88">
        <v>6</v>
      </c>
      <c r="B233" s="1">
        <v>44</v>
      </c>
      <c r="C233" s="1">
        <v>129.17999999999998</v>
      </c>
      <c r="D233" s="1">
        <v>1</v>
      </c>
      <c r="E233" s="1">
        <v>4</v>
      </c>
      <c r="F233" s="1">
        <v>0</v>
      </c>
      <c r="G233" s="1">
        <f t="shared" si="34"/>
        <v>4</v>
      </c>
      <c r="H233" s="1" t="s">
        <v>108</v>
      </c>
      <c r="I233" s="1">
        <f t="shared" si="33"/>
        <v>0</v>
      </c>
      <c r="J233" s="1">
        <f t="shared" ref="J233:J263" si="37">I233</f>
        <v>0</v>
      </c>
      <c r="O233" s="1" t="s">
        <v>109</v>
      </c>
      <c r="P233" s="1">
        <v>0.63</v>
      </c>
      <c r="Q233" s="1" t="s">
        <v>112</v>
      </c>
      <c r="R233" s="1">
        <v>0</v>
      </c>
      <c r="S233" s="1" t="s">
        <v>112</v>
      </c>
      <c r="T233" s="1">
        <v>0</v>
      </c>
      <c r="U233" s="1" t="s">
        <v>112</v>
      </c>
      <c r="V233" s="1">
        <v>0</v>
      </c>
      <c r="W233" s="1">
        <v>0.79</v>
      </c>
      <c r="X233" s="1">
        <v>0</v>
      </c>
      <c r="Y233" s="1">
        <v>0</v>
      </c>
      <c r="Z233" s="89">
        <v>0</v>
      </c>
      <c r="AA233" s="1" cm="1">
        <f t="array" ref="AA233">_xlfn.IFS(O233='Price Data'!$F$3,'Price Data'!$G$3,O233='Price Data'!$F$4,'Price Data'!$G$4,O233='Price Data'!$F$5,'Price Data'!$G$5,O233='Price Data'!$F$6,'Price Data'!$G$6,O233='Price Data'!$F$7,'Price Data'!$G$7,TRUE,"")</f>
        <v>4.4586315789473705</v>
      </c>
      <c r="AB233" s="1" t="str" cm="1">
        <f t="array" ref="AB233">_xlfn.IFS(Q233='Price Data'!$F$3,'Price Data'!$G$3,Q233='Price Data'!$F$4,'Price Data'!$G$4,Q233='Price Data'!$F$5,'Price Data'!$G$5,Q233='Price Data'!$F$6,'Price Data'!$G$6,Q233='Price Data'!$F$7,'Price Data'!$G$7,TRUE,"")</f>
        <v/>
      </c>
      <c r="AC233" s="1" t="str" cm="1">
        <f t="array" ref="AC233">_xlfn.IFS(S233='Price Data'!$F$3,'Price Data'!$G$3,S233='Price Data'!$F$4,'Price Data'!$G$4,S233='Price Data'!$F$5,'Price Data'!$G$5,S233='Price Data'!$F$6,'Price Data'!$G$6,S233='Price Data'!$F$7,'Price Data'!$G$7,TRUE,"")</f>
        <v/>
      </c>
      <c r="AD233" s="1" t="str" cm="1">
        <f t="array" ref="AD233">_xlfn.IFS(U233='Price Data'!$F$3,'Price Data'!$G$3,U233='Price Data'!$F$4,'Price Data'!$G$4,U233='Price Data'!$F$5,'Price Data'!$G$5,U233='Price Data'!$F$6,'Price Data'!$G$6,U233='Price Data'!$F$7,'Price Data'!$G$7,TRUE,"")</f>
        <v/>
      </c>
      <c r="AK233" s="18"/>
      <c r="AL233" s="1"/>
    </row>
    <row r="234" spans="1:38" x14ac:dyDescent="0.25">
      <c r="A234" s="88">
        <v>6</v>
      </c>
      <c r="B234" s="1">
        <v>45</v>
      </c>
      <c r="C234" s="1">
        <v>133.11999999999998</v>
      </c>
      <c r="D234" s="1">
        <v>3</v>
      </c>
      <c r="E234" s="1">
        <v>0</v>
      </c>
      <c r="F234" s="1">
        <v>1</v>
      </c>
      <c r="G234" s="1">
        <f t="shared" si="34"/>
        <v>1</v>
      </c>
      <c r="H234" s="1" t="s">
        <v>108</v>
      </c>
      <c r="I234" s="1">
        <f t="shared" si="33"/>
        <v>0</v>
      </c>
      <c r="J234" s="1">
        <f t="shared" si="37"/>
        <v>0</v>
      </c>
      <c r="O234" s="1" t="s">
        <v>114</v>
      </c>
      <c r="P234" s="1">
        <v>2.3199999999999998</v>
      </c>
      <c r="Q234" s="1" t="s">
        <v>114</v>
      </c>
      <c r="R234" s="1">
        <v>1.63</v>
      </c>
      <c r="S234" s="1" t="s">
        <v>111</v>
      </c>
      <c r="T234" s="1">
        <v>1.87</v>
      </c>
      <c r="U234" s="1" t="s">
        <v>112</v>
      </c>
      <c r="V234" s="1">
        <v>0</v>
      </c>
      <c r="W234" s="1">
        <v>0</v>
      </c>
      <c r="X234" s="1">
        <v>0</v>
      </c>
      <c r="Y234" s="1">
        <v>0</v>
      </c>
      <c r="Z234" s="89">
        <v>0</v>
      </c>
      <c r="AA234" s="1" cm="1">
        <f t="array" ref="AA234">_xlfn.IFS(O234='Price Data'!$F$3,'Price Data'!$G$3,O234='Price Data'!$F$4,'Price Data'!$G$4,O234='Price Data'!$F$5,'Price Data'!$G$5,O234='Price Data'!$F$6,'Price Data'!$G$6,O234='Price Data'!$F$7,'Price Data'!$G$7,TRUE,"")</f>
        <v>6.0346153846153863</v>
      </c>
      <c r="AB234" s="1" cm="1">
        <f t="array" ref="AB234">_xlfn.IFS(Q234='Price Data'!$F$3,'Price Data'!$G$3,Q234='Price Data'!$F$4,'Price Data'!$G$4,Q234='Price Data'!$F$5,'Price Data'!$G$5,Q234='Price Data'!$F$6,'Price Data'!$G$6,Q234='Price Data'!$F$7,'Price Data'!$G$7,TRUE,"")</f>
        <v>6.0346153846153863</v>
      </c>
      <c r="AC234" s="1" cm="1">
        <f t="array" ref="AC234">_xlfn.IFS(S234='Price Data'!$F$3,'Price Data'!$G$3,S234='Price Data'!$F$4,'Price Data'!$G$4,S234='Price Data'!$F$5,'Price Data'!$G$5,S234='Price Data'!$F$6,'Price Data'!$G$6,S234='Price Data'!$F$7,'Price Data'!$G$7,TRUE,"")</f>
        <v>8.710979020979023</v>
      </c>
      <c r="AD234" s="1" t="str" cm="1">
        <f t="array" ref="AD234">_xlfn.IFS(U234='Price Data'!$F$3,'Price Data'!$G$3,U234='Price Data'!$F$4,'Price Data'!$G$4,U234='Price Data'!$F$5,'Price Data'!$G$5,U234='Price Data'!$F$6,'Price Data'!$G$6,U234='Price Data'!$F$7,'Price Data'!$G$7,TRUE,"")</f>
        <v/>
      </c>
      <c r="AK234" s="18"/>
      <c r="AL234" s="1"/>
    </row>
    <row r="235" spans="1:38" x14ac:dyDescent="0.25">
      <c r="A235" s="88">
        <v>6</v>
      </c>
      <c r="B235" s="1">
        <v>46</v>
      </c>
      <c r="C235" s="1">
        <v>134.02999999999997</v>
      </c>
      <c r="D235" s="1">
        <v>2</v>
      </c>
      <c r="E235" s="1">
        <v>3</v>
      </c>
      <c r="F235" s="1">
        <v>0</v>
      </c>
      <c r="G235" s="1">
        <f t="shared" si="34"/>
        <v>3</v>
      </c>
      <c r="H235" s="1" t="s">
        <v>108</v>
      </c>
      <c r="I235" s="1">
        <f t="shared" si="33"/>
        <v>0</v>
      </c>
      <c r="J235" s="1">
        <f t="shared" si="37"/>
        <v>0</v>
      </c>
      <c r="O235" s="1" t="s">
        <v>113</v>
      </c>
      <c r="P235" s="1">
        <v>1.36</v>
      </c>
      <c r="Q235" s="1" t="s">
        <v>109</v>
      </c>
      <c r="R235" s="1">
        <v>0.93</v>
      </c>
      <c r="S235" s="1" t="s">
        <v>112</v>
      </c>
      <c r="T235" s="1">
        <v>0</v>
      </c>
      <c r="U235" s="1" t="s">
        <v>112</v>
      </c>
      <c r="V235" s="1">
        <v>0</v>
      </c>
      <c r="W235" s="1">
        <v>1.1000000000000001</v>
      </c>
      <c r="X235" s="1">
        <v>1.3</v>
      </c>
      <c r="Y235" s="1">
        <v>0</v>
      </c>
      <c r="Z235" s="89">
        <v>0</v>
      </c>
      <c r="AA235" s="1" cm="1">
        <f t="array" ref="AA235">_xlfn.IFS(O235='Price Data'!$F$3,'Price Data'!$G$3,O235='Price Data'!$F$4,'Price Data'!$G$4,O235='Price Data'!$F$5,'Price Data'!$G$5,O235='Price Data'!$F$6,'Price Data'!$G$6,O235='Price Data'!$F$7,'Price Data'!$G$7,TRUE,"")</f>
        <v>10.493246963562758</v>
      </c>
      <c r="AB235" s="1" cm="1">
        <f t="array" ref="AB235">_xlfn.IFS(Q235='Price Data'!$F$3,'Price Data'!$G$3,Q235='Price Data'!$F$4,'Price Data'!$G$4,Q235='Price Data'!$F$5,'Price Data'!$G$5,Q235='Price Data'!$F$6,'Price Data'!$G$6,Q235='Price Data'!$F$7,'Price Data'!$G$7,TRUE,"")</f>
        <v>4.4586315789473705</v>
      </c>
      <c r="AC235" s="1" t="str" cm="1">
        <f t="array" ref="AC235">_xlfn.IFS(S235='Price Data'!$F$3,'Price Data'!$G$3,S235='Price Data'!$F$4,'Price Data'!$G$4,S235='Price Data'!$F$5,'Price Data'!$G$5,S235='Price Data'!$F$6,'Price Data'!$G$6,S235='Price Data'!$F$7,'Price Data'!$G$7,TRUE,"")</f>
        <v/>
      </c>
      <c r="AD235" s="1" t="str" cm="1">
        <f t="array" ref="AD235">_xlfn.IFS(U235='Price Data'!$F$3,'Price Data'!$G$3,U235='Price Data'!$F$4,'Price Data'!$G$4,U235='Price Data'!$F$5,'Price Data'!$G$5,U235='Price Data'!$F$6,'Price Data'!$G$6,U235='Price Data'!$F$7,'Price Data'!$G$7,TRUE,"")</f>
        <v/>
      </c>
      <c r="AK235" s="18"/>
      <c r="AL235" s="1"/>
    </row>
    <row r="236" spans="1:38" x14ac:dyDescent="0.25">
      <c r="A236" s="88">
        <v>6</v>
      </c>
      <c r="B236" s="1">
        <v>47</v>
      </c>
      <c r="C236" s="1">
        <v>140.95999999999998</v>
      </c>
      <c r="D236" s="1">
        <v>3</v>
      </c>
      <c r="E236" s="1">
        <v>1</v>
      </c>
      <c r="F236" s="1">
        <v>1</v>
      </c>
      <c r="G236" s="1">
        <f t="shared" si="34"/>
        <v>2</v>
      </c>
      <c r="H236" s="1" t="s">
        <v>108</v>
      </c>
      <c r="I236" s="1">
        <f t="shared" si="33"/>
        <v>0</v>
      </c>
      <c r="J236" s="1">
        <f t="shared" si="37"/>
        <v>0</v>
      </c>
      <c r="O236" s="1" t="s">
        <v>111</v>
      </c>
      <c r="P236" s="1">
        <v>1.2</v>
      </c>
      <c r="Q236" s="1" t="s">
        <v>113</v>
      </c>
      <c r="R236" s="1">
        <v>0.77</v>
      </c>
      <c r="S236" s="1" t="s">
        <v>113</v>
      </c>
      <c r="T236" s="1">
        <v>1.67</v>
      </c>
      <c r="U236" s="1" t="s">
        <v>112</v>
      </c>
      <c r="V236" s="1">
        <v>0</v>
      </c>
      <c r="W236" s="1">
        <v>0</v>
      </c>
      <c r="X236" s="1">
        <v>1.02</v>
      </c>
      <c r="Y236" s="1">
        <v>1.49</v>
      </c>
      <c r="Z236" s="89">
        <v>0</v>
      </c>
      <c r="AA236" s="1" cm="1">
        <f t="array" ref="AA236">_xlfn.IFS(O236='Price Data'!$F$3,'Price Data'!$G$3,O236='Price Data'!$F$4,'Price Data'!$G$4,O236='Price Data'!$F$5,'Price Data'!$G$5,O236='Price Data'!$F$6,'Price Data'!$G$6,O236='Price Data'!$F$7,'Price Data'!$G$7,TRUE,"")</f>
        <v>8.710979020979023</v>
      </c>
      <c r="AB236" s="1" cm="1">
        <f t="array" ref="AB236">_xlfn.IFS(Q236='Price Data'!$F$3,'Price Data'!$G$3,Q236='Price Data'!$F$4,'Price Data'!$G$4,Q236='Price Data'!$F$5,'Price Data'!$G$5,Q236='Price Data'!$F$6,'Price Data'!$G$6,Q236='Price Data'!$F$7,'Price Data'!$G$7,TRUE,"")</f>
        <v>10.493246963562758</v>
      </c>
      <c r="AC236" s="1" cm="1">
        <f t="array" ref="AC236">_xlfn.IFS(S236='Price Data'!$F$3,'Price Data'!$G$3,S236='Price Data'!$F$4,'Price Data'!$G$4,S236='Price Data'!$F$5,'Price Data'!$G$5,S236='Price Data'!$F$6,'Price Data'!$G$6,S236='Price Data'!$F$7,'Price Data'!$G$7,TRUE,"")</f>
        <v>10.493246963562758</v>
      </c>
      <c r="AD236" s="1" t="str" cm="1">
        <f t="array" ref="AD236">_xlfn.IFS(U236='Price Data'!$F$3,'Price Data'!$G$3,U236='Price Data'!$F$4,'Price Data'!$G$4,U236='Price Data'!$F$5,'Price Data'!$G$5,U236='Price Data'!$F$6,'Price Data'!$G$6,U236='Price Data'!$F$7,'Price Data'!$G$7,TRUE,"")</f>
        <v/>
      </c>
      <c r="AK236" s="18"/>
      <c r="AL236" s="1"/>
    </row>
    <row r="237" spans="1:38" x14ac:dyDescent="0.25">
      <c r="A237" s="88">
        <v>6</v>
      </c>
      <c r="B237" s="1">
        <v>48</v>
      </c>
      <c r="C237" s="1">
        <v>141.94999999999999</v>
      </c>
      <c r="D237" s="1">
        <v>2</v>
      </c>
      <c r="E237" s="1">
        <v>3</v>
      </c>
      <c r="F237" s="1">
        <v>1</v>
      </c>
      <c r="G237" s="1">
        <f t="shared" si="34"/>
        <v>4</v>
      </c>
      <c r="H237" s="1" t="s">
        <v>108</v>
      </c>
      <c r="I237" s="1">
        <f t="shared" si="33"/>
        <v>0</v>
      </c>
      <c r="J237" s="1">
        <f t="shared" si="37"/>
        <v>0</v>
      </c>
      <c r="O237" s="1" t="s">
        <v>109</v>
      </c>
      <c r="P237" s="1">
        <v>0.72</v>
      </c>
      <c r="Q237" s="1" t="s">
        <v>111</v>
      </c>
      <c r="R237" s="1">
        <v>1.06</v>
      </c>
      <c r="S237" s="1" t="s">
        <v>112</v>
      </c>
      <c r="T237" s="1">
        <v>0</v>
      </c>
      <c r="U237" s="1" t="s">
        <v>112</v>
      </c>
      <c r="V237" s="1">
        <v>0</v>
      </c>
      <c r="W237" s="1">
        <v>0.86</v>
      </c>
      <c r="X237" s="1">
        <v>0</v>
      </c>
      <c r="Y237" s="1">
        <v>0</v>
      </c>
      <c r="Z237" s="89">
        <v>0</v>
      </c>
      <c r="AA237" s="1" cm="1">
        <f t="array" ref="AA237">_xlfn.IFS(O237='Price Data'!$F$3,'Price Data'!$G$3,O237='Price Data'!$F$4,'Price Data'!$G$4,O237='Price Data'!$F$5,'Price Data'!$G$5,O237='Price Data'!$F$6,'Price Data'!$G$6,O237='Price Data'!$F$7,'Price Data'!$G$7,TRUE,"")</f>
        <v>4.4586315789473705</v>
      </c>
      <c r="AB237" s="1" cm="1">
        <f t="array" ref="AB237">_xlfn.IFS(Q237='Price Data'!$F$3,'Price Data'!$G$3,Q237='Price Data'!$F$4,'Price Data'!$G$4,Q237='Price Data'!$F$5,'Price Data'!$G$5,Q237='Price Data'!$F$6,'Price Data'!$G$6,Q237='Price Data'!$F$7,'Price Data'!$G$7,TRUE,"")</f>
        <v>8.710979020979023</v>
      </c>
      <c r="AC237" s="1" t="str" cm="1">
        <f t="array" ref="AC237">_xlfn.IFS(S237='Price Data'!$F$3,'Price Data'!$G$3,S237='Price Data'!$F$4,'Price Data'!$G$4,S237='Price Data'!$F$5,'Price Data'!$G$5,S237='Price Data'!$F$6,'Price Data'!$G$6,S237='Price Data'!$F$7,'Price Data'!$G$7,TRUE,"")</f>
        <v/>
      </c>
      <c r="AD237" s="1" t="str" cm="1">
        <f t="array" ref="AD237">_xlfn.IFS(U237='Price Data'!$F$3,'Price Data'!$G$3,U237='Price Data'!$F$4,'Price Data'!$G$4,U237='Price Data'!$F$5,'Price Data'!$G$5,U237='Price Data'!$F$6,'Price Data'!$G$6,U237='Price Data'!$F$7,'Price Data'!$G$7,TRUE,"")</f>
        <v/>
      </c>
      <c r="AK237" s="18"/>
      <c r="AL237" s="1"/>
    </row>
    <row r="238" spans="1:38" x14ac:dyDescent="0.25">
      <c r="A238" s="88">
        <v>6</v>
      </c>
      <c r="B238" s="1">
        <v>49</v>
      </c>
      <c r="C238" s="1">
        <v>144.63</v>
      </c>
      <c r="D238" s="1">
        <v>1</v>
      </c>
      <c r="E238" s="1">
        <v>3</v>
      </c>
      <c r="F238" s="1">
        <v>0</v>
      </c>
      <c r="G238" s="1">
        <f t="shared" si="34"/>
        <v>3</v>
      </c>
      <c r="H238" s="1" t="s">
        <v>108</v>
      </c>
      <c r="I238" s="1">
        <f t="shared" si="33"/>
        <v>0</v>
      </c>
      <c r="J238" s="1">
        <f t="shared" si="37"/>
        <v>0</v>
      </c>
      <c r="K238" s="1">
        <f>SUM(I190:I239)</f>
        <v>5</v>
      </c>
      <c r="L238" s="1">
        <f>_xlfn.STDEV.S(E190:E239)</f>
        <v>1.7830265487281414</v>
      </c>
      <c r="M238" s="1">
        <f>_xlfn.STDEV.S(F190:F239)</f>
        <v>0.56279187438834877</v>
      </c>
      <c r="O238" s="1" t="s">
        <v>109</v>
      </c>
      <c r="P238" s="1">
        <v>0.63</v>
      </c>
      <c r="Q238" s="1" t="s">
        <v>112</v>
      </c>
      <c r="R238" s="1">
        <v>0</v>
      </c>
      <c r="S238" s="1" t="s">
        <v>112</v>
      </c>
      <c r="T238" s="1">
        <v>0</v>
      </c>
      <c r="U238" s="1" t="s">
        <v>112</v>
      </c>
      <c r="V238" s="1">
        <v>0</v>
      </c>
      <c r="W238" s="1">
        <v>1.28</v>
      </c>
      <c r="X238" s="1">
        <v>0</v>
      </c>
      <c r="Y238" s="1">
        <v>0</v>
      </c>
      <c r="Z238" s="89">
        <v>0</v>
      </c>
      <c r="AA238" s="1" cm="1">
        <f t="array" ref="AA238">_xlfn.IFS(O238='Price Data'!$F$3,'Price Data'!$G$3,O238='Price Data'!$F$4,'Price Data'!$G$4,O238='Price Data'!$F$5,'Price Data'!$G$5,O238='Price Data'!$F$6,'Price Data'!$G$6,O238='Price Data'!$F$7,'Price Data'!$G$7,TRUE,"")</f>
        <v>4.4586315789473705</v>
      </c>
      <c r="AB238" s="1" t="str" cm="1">
        <f t="array" ref="AB238">_xlfn.IFS(Q238='Price Data'!$F$3,'Price Data'!$G$3,Q238='Price Data'!$F$4,'Price Data'!$G$4,Q238='Price Data'!$F$5,'Price Data'!$G$5,Q238='Price Data'!$F$6,'Price Data'!$G$6,Q238='Price Data'!$F$7,'Price Data'!$G$7,TRUE,"")</f>
        <v/>
      </c>
      <c r="AC238" s="1" t="str" cm="1">
        <f t="array" ref="AC238">_xlfn.IFS(S238='Price Data'!$F$3,'Price Data'!$G$3,S238='Price Data'!$F$4,'Price Data'!$G$4,S238='Price Data'!$F$5,'Price Data'!$G$5,S238='Price Data'!$F$6,'Price Data'!$G$6,S238='Price Data'!$F$7,'Price Data'!$G$7,TRUE,"")</f>
        <v/>
      </c>
      <c r="AD238" s="1" t="str" cm="1">
        <f t="array" ref="AD238">_xlfn.IFS(U238='Price Data'!$F$3,'Price Data'!$G$3,U238='Price Data'!$F$4,'Price Data'!$G$4,U238='Price Data'!$F$5,'Price Data'!$G$5,U238='Price Data'!$F$6,'Price Data'!$G$6,U238='Price Data'!$F$7,'Price Data'!$G$7,TRUE,"")</f>
        <v/>
      </c>
      <c r="AK238" s="18"/>
      <c r="AL238" s="1"/>
    </row>
    <row r="239" spans="1:38" s="125" customFormat="1" x14ac:dyDescent="0.25">
      <c r="A239" s="124">
        <v>6</v>
      </c>
      <c r="B239" s="125">
        <v>50</v>
      </c>
      <c r="C239" s="125">
        <v>145.32999999999998</v>
      </c>
      <c r="D239" s="125">
        <v>2</v>
      </c>
      <c r="E239" s="125">
        <v>3</v>
      </c>
      <c r="F239" s="125">
        <v>1</v>
      </c>
      <c r="G239" s="1">
        <f t="shared" si="34"/>
        <v>4</v>
      </c>
      <c r="H239" s="125" t="s">
        <v>108</v>
      </c>
      <c r="I239" s="125">
        <f t="shared" si="33"/>
        <v>0</v>
      </c>
      <c r="J239" s="125">
        <f t="shared" si="37"/>
        <v>0</v>
      </c>
      <c r="K239" s="125">
        <f>_xlfn.STDEV.S(J190:J239)</f>
        <v>1.0151907431108496</v>
      </c>
      <c r="L239" s="125">
        <f>MAX(E190:E239)</f>
        <v>6</v>
      </c>
      <c r="M239" s="125">
        <f>MAX(F190:F239)</f>
        <v>2</v>
      </c>
      <c r="O239" s="125" t="s">
        <v>111</v>
      </c>
      <c r="P239" s="125">
        <v>1.93</v>
      </c>
      <c r="Q239" s="125" t="s">
        <v>113</v>
      </c>
      <c r="R239" s="125">
        <v>1.24</v>
      </c>
      <c r="S239" s="125" t="s">
        <v>112</v>
      </c>
      <c r="T239" s="125">
        <v>0</v>
      </c>
      <c r="U239" s="125" t="s">
        <v>112</v>
      </c>
      <c r="V239" s="125">
        <v>0</v>
      </c>
      <c r="W239" s="125">
        <v>0</v>
      </c>
      <c r="X239" s="125">
        <v>1.35</v>
      </c>
      <c r="Y239" s="125">
        <v>0</v>
      </c>
      <c r="Z239" s="126">
        <v>0</v>
      </c>
      <c r="AA239" s="1" cm="1">
        <f t="array" ref="AA239">_xlfn.IFS(O239='Price Data'!$F$3,'Price Data'!$G$3,O239='Price Data'!$F$4,'Price Data'!$G$4,O239='Price Data'!$F$5,'Price Data'!$G$5,O239='Price Data'!$F$6,'Price Data'!$G$6,O239='Price Data'!$F$7,'Price Data'!$G$7,TRUE,"")</f>
        <v>8.710979020979023</v>
      </c>
      <c r="AB239" s="1" cm="1">
        <f t="array" ref="AB239">_xlfn.IFS(Q239='Price Data'!$F$3,'Price Data'!$G$3,Q239='Price Data'!$F$4,'Price Data'!$G$4,Q239='Price Data'!$F$5,'Price Data'!$G$5,Q239='Price Data'!$F$6,'Price Data'!$G$6,Q239='Price Data'!$F$7,'Price Data'!$G$7,TRUE,"")</f>
        <v>10.493246963562758</v>
      </c>
      <c r="AC239" s="1" t="str" cm="1">
        <f t="array" ref="AC239">_xlfn.IFS(S239='Price Data'!$F$3,'Price Data'!$G$3,S239='Price Data'!$F$4,'Price Data'!$G$4,S239='Price Data'!$F$5,'Price Data'!$G$5,S239='Price Data'!$F$6,'Price Data'!$G$6,S239='Price Data'!$F$7,'Price Data'!$G$7,TRUE,"")</f>
        <v/>
      </c>
      <c r="AD239" s="1" t="str" cm="1">
        <f t="array" ref="AD239">_xlfn.IFS(U239='Price Data'!$F$3,'Price Data'!$G$3,U239='Price Data'!$F$4,'Price Data'!$G$4,U239='Price Data'!$F$5,'Price Data'!$G$5,U239='Price Data'!$F$6,'Price Data'!$G$6,U239='Price Data'!$F$7,'Price Data'!$G$7,TRUE,"")</f>
        <v/>
      </c>
      <c r="AK239" s="129"/>
    </row>
    <row r="240" spans="1:38" x14ac:dyDescent="0.25">
      <c r="A240" s="88">
        <v>7</v>
      </c>
      <c r="B240" s="1">
        <v>1</v>
      </c>
      <c r="C240" s="1">
        <v>0</v>
      </c>
      <c r="D240" s="1">
        <v>1</v>
      </c>
      <c r="E240" s="1">
        <v>0</v>
      </c>
      <c r="F240" s="1">
        <v>0</v>
      </c>
      <c r="G240" s="1">
        <f t="shared" si="34"/>
        <v>0</v>
      </c>
      <c r="H240" s="1" t="s">
        <v>108</v>
      </c>
      <c r="I240" s="1">
        <f t="shared" si="33"/>
        <v>0</v>
      </c>
      <c r="J240" s="1">
        <f t="shared" si="37"/>
        <v>0</v>
      </c>
      <c r="O240" s="1" t="s">
        <v>110</v>
      </c>
      <c r="P240" s="1">
        <v>0.8</v>
      </c>
      <c r="Q240" s="1" t="s">
        <v>112</v>
      </c>
      <c r="R240" s="1">
        <v>0</v>
      </c>
      <c r="S240" s="1" t="s">
        <v>112</v>
      </c>
      <c r="T240" s="1">
        <v>0</v>
      </c>
      <c r="U240" s="1" t="s">
        <v>112</v>
      </c>
      <c r="V240" s="1">
        <v>0</v>
      </c>
      <c r="W240" s="1">
        <v>0</v>
      </c>
      <c r="X240" s="1">
        <v>0</v>
      </c>
      <c r="Y240" s="1">
        <v>0</v>
      </c>
      <c r="Z240" s="89">
        <v>0</v>
      </c>
      <c r="AA240" s="1" cm="1">
        <f t="array" ref="AA240">_xlfn.IFS(O240='Price Data'!$F$3,'Price Data'!$G$3,O240='Price Data'!$F$4,'Price Data'!$G$4,O240='Price Data'!$F$5,'Price Data'!$G$5,O240='Price Data'!$F$6,'Price Data'!$G$6,O240='Price Data'!$F$7,'Price Data'!$G$7,TRUE,"")</f>
        <v>2.6763636363636367</v>
      </c>
      <c r="AB240" s="1" t="str" cm="1">
        <f t="array" ref="AB240">_xlfn.IFS(Q240='Price Data'!$F$3,'Price Data'!$G$3,Q240='Price Data'!$F$4,'Price Data'!$G$4,Q240='Price Data'!$F$5,'Price Data'!$G$5,Q240='Price Data'!$F$6,'Price Data'!$G$6,Q240='Price Data'!$F$7,'Price Data'!$G$7,TRUE,"")</f>
        <v/>
      </c>
      <c r="AC240" s="1" t="str" cm="1">
        <f t="array" ref="AC240">_xlfn.IFS(S240='Price Data'!$F$3,'Price Data'!$G$3,S240='Price Data'!$F$4,'Price Data'!$G$4,S240='Price Data'!$F$5,'Price Data'!$G$5,S240='Price Data'!$F$6,'Price Data'!$G$6,S240='Price Data'!$F$7,'Price Data'!$G$7,TRUE,"")</f>
        <v/>
      </c>
      <c r="AD240" s="1" t="str" cm="1">
        <f t="array" ref="AD240">_xlfn.IFS(U240='Price Data'!$F$3,'Price Data'!$G$3,U240='Price Data'!$F$4,'Price Data'!$G$4,U240='Price Data'!$F$5,'Price Data'!$G$5,U240='Price Data'!$F$6,'Price Data'!$G$6,U240='Price Data'!$F$7,'Price Data'!$G$7,TRUE,"")</f>
        <v/>
      </c>
      <c r="AK240" s="18"/>
      <c r="AL240" s="1"/>
    </row>
    <row r="241" spans="1:38" x14ac:dyDescent="0.25">
      <c r="A241" s="88">
        <v>7</v>
      </c>
      <c r="B241" s="1">
        <v>2</v>
      </c>
      <c r="C241" s="1">
        <v>0.09</v>
      </c>
      <c r="D241" s="1">
        <v>4</v>
      </c>
      <c r="E241" s="1">
        <v>1</v>
      </c>
      <c r="F241" s="1">
        <v>0</v>
      </c>
      <c r="G241" s="1">
        <f t="shared" si="34"/>
        <v>1</v>
      </c>
      <c r="H241" s="1" t="s">
        <v>108</v>
      </c>
      <c r="I241" s="1">
        <f t="shared" si="33"/>
        <v>0</v>
      </c>
      <c r="J241" s="1">
        <f t="shared" si="37"/>
        <v>0</v>
      </c>
      <c r="O241" s="1" t="s">
        <v>110</v>
      </c>
      <c r="P241" s="1">
        <v>0.59</v>
      </c>
      <c r="Q241" s="1" t="s">
        <v>113</v>
      </c>
      <c r="R241" s="1">
        <v>2.0699999999999998</v>
      </c>
      <c r="S241" s="1" t="s">
        <v>109</v>
      </c>
      <c r="T241" s="1">
        <v>0.97</v>
      </c>
      <c r="U241" s="1" t="s">
        <v>110</v>
      </c>
      <c r="V241" s="1">
        <v>0.88</v>
      </c>
      <c r="W241" s="1">
        <v>0</v>
      </c>
      <c r="X241" s="1">
        <v>0.94</v>
      </c>
      <c r="Y241" s="1">
        <v>0.91</v>
      </c>
      <c r="Z241" s="89">
        <v>0</v>
      </c>
      <c r="AA241" s="1" cm="1">
        <f t="array" ref="AA241">_xlfn.IFS(O241='Price Data'!$F$3,'Price Data'!$G$3,O241='Price Data'!$F$4,'Price Data'!$G$4,O241='Price Data'!$F$5,'Price Data'!$G$5,O241='Price Data'!$F$6,'Price Data'!$G$6,O241='Price Data'!$F$7,'Price Data'!$G$7,TRUE,"")</f>
        <v>2.6763636363636367</v>
      </c>
      <c r="AB241" s="1" cm="1">
        <f t="array" ref="AB241">_xlfn.IFS(Q241='Price Data'!$F$3,'Price Data'!$G$3,Q241='Price Data'!$F$4,'Price Data'!$G$4,Q241='Price Data'!$F$5,'Price Data'!$G$5,Q241='Price Data'!$F$6,'Price Data'!$G$6,Q241='Price Data'!$F$7,'Price Data'!$G$7,TRUE,"")</f>
        <v>10.493246963562758</v>
      </c>
      <c r="AC241" s="1" cm="1">
        <f t="array" ref="AC241">_xlfn.IFS(S241='Price Data'!$F$3,'Price Data'!$G$3,S241='Price Data'!$F$4,'Price Data'!$G$4,S241='Price Data'!$F$5,'Price Data'!$G$5,S241='Price Data'!$F$6,'Price Data'!$G$6,S241='Price Data'!$F$7,'Price Data'!$G$7,TRUE,"")</f>
        <v>4.4586315789473705</v>
      </c>
      <c r="AD241" s="1" cm="1">
        <f t="array" ref="AD241">_xlfn.IFS(U241='Price Data'!$F$3,'Price Data'!$G$3,U241='Price Data'!$F$4,'Price Data'!$G$4,U241='Price Data'!$F$5,'Price Data'!$G$5,U241='Price Data'!$F$6,'Price Data'!$G$6,U241='Price Data'!$F$7,'Price Data'!$G$7,TRUE,"")</f>
        <v>2.6763636363636367</v>
      </c>
      <c r="AK241" s="18"/>
      <c r="AL241" s="1"/>
    </row>
    <row r="242" spans="1:38" x14ac:dyDescent="0.25">
      <c r="A242" s="88">
        <v>7</v>
      </c>
      <c r="B242" s="1">
        <v>3</v>
      </c>
      <c r="C242" s="1">
        <v>0.72</v>
      </c>
      <c r="D242" s="1">
        <v>3</v>
      </c>
      <c r="E242" s="1">
        <v>5</v>
      </c>
      <c r="F242" s="1">
        <v>0</v>
      </c>
      <c r="G242" s="1">
        <f t="shared" si="34"/>
        <v>5</v>
      </c>
      <c r="H242" s="1" t="s">
        <v>116</v>
      </c>
      <c r="I242" s="1">
        <f t="shared" si="33"/>
        <v>1</v>
      </c>
      <c r="J242" s="1">
        <f t="shared" si="37"/>
        <v>1</v>
      </c>
      <c r="O242" s="1" t="s">
        <v>112</v>
      </c>
      <c r="P242" s="1">
        <v>0</v>
      </c>
      <c r="Q242" s="1" t="s">
        <v>112</v>
      </c>
      <c r="R242" s="1">
        <v>0</v>
      </c>
      <c r="S242" s="1" t="s">
        <v>112</v>
      </c>
      <c r="T242" s="1">
        <v>0</v>
      </c>
      <c r="U242" s="1" t="s">
        <v>112</v>
      </c>
      <c r="V242" s="1">
        <v>0</v>
      </c>
      <c r="W242" s="1">
        <v>0</v>
      </c>
      <c r="X242" s="1">
        <v>0</v>
      </c>
      <c r="Y242" s="1">
        <v>0</v>
      </c>
      <c r="Z242" s="89">
        <v>0</v>
      </c>
      <c r="AA242" s="1" t="str" cm="1">
        <f t="array" ref="AA242">_xlfn.IFS(O242='Price Data'!$F$3,'Price Data'!$G$3,O242='Price Data'!$F$4,'Price Data'!$G$4,O242='Price Data'!$F$5,'Price Data'!$G$5,O242='Price Data'!$F$6,'Price Data'!$G$6,O242='Price Data'!$F$7,'Price Data'!$G$7,TRUE,"")</f>
        <v/>
      </c>
      <c r="AB242" s="1" t="str" cm="1">
        <f t="array" ref="AB242">_xlfn.IFS(Q242='Price Data'!$F$3,'Price Data'!$G$3,Q242='Price Data'!$F$4,'Price Data'!$G$4,Q242='Price Data'!$F$5,'Price Data'!$G$5,Q242='Price Data'!$F$6,'Price Data'!$G$6,Q242='Price Data'!$F$7,'Price Data'!$G$7,TRUE,"")</f>
        <v/>
      </c>
      <c r="AC242" s="1" t="str" cm="1">
        <f t="array" ref="AC242">_xlfn.IFS(S242='Price Data'!$F$3,'Price Data'!$G$3,S242='Price Data'!$F$4,'Price Data'!$G$4,S242='Price Data'!$F$5,'Price Data'!$G$5,S242='Price Data'!$F$6,'Price Data'!$G$6,S242='Price Data'!$F$7,'Price Data'!$G$7,TRUE,"")</f>
        <v/>
      </c>
      <c r="AD242" s="1" t="str" cm="1">
        <f t="array" ref="AD242">_xlfn.IFS(U242='Price Data'!$F$3,'Price Data'!$G$3,U242='Price Data'!$F$4,'Price Data'!$G$4,U242='Price Data'!$F$5,'Price Data'!$G$5,U242='Price Data'!$F$6,'Price Data'!$G$6,U242='Price Data'!$F$7,'Price Data'!$G$7,TRUE,"")</f>
        <v/>
      </c>
      <c r="AK242" s="18"/>
      <c r="AL242" s="1"/>
    </row>
    <row r="243" spans="1:38" x14ac:dyDescent="0.25">
      <c r="A243" s="88">
        <v>7</v>
      </c>
      <c r="B243" s="1">
        <v>4</v>
      </c>
      <c r="C243" s="1">
        <v>12.64</v>
      </c>
      <c r="D243" s="1">
        <v>2</v>
      </c>
      <c r="E243" s="1">
        <v>0</v>
      </c>
      <c r="F243" s="1">
        <v>0</v>
      </c>
      <c r="G243" s="1">
        <f t="shared" si="34"/>
        <v>0</v>
      </c>
      <c r="H243" s="1" t="s">
        <v>108</v>
      </c>
      <c r="I243" s="1">
        <f t="shared" si="33"/>
        <v>0</v>
      </c>
      <c r="J243" s="1">
        <f t="shared" si="37"/>
        <v>0</v>
      </c>
      <c r="O243" s="1" t="s">
        <v>109</v>
      </c>
      <c r="P243" s="1">
        <v>0.93</v>
      </c>
      <c r="Q243" s="1" t="s">
        <v>110</v>
      </c>
      <c r="R243" s="1">
        <v>0.63</v>
      </c>
      <c r="S243" s="1" t="s">
        <v>112</v>
      </c>
      <c r="T243" s="1">
        <v>0</v>
      </c>
      <c r="U243" s="1" t="s">
        <v>112</v>
      </c>
      <c r="V243" s="1">
        <v>0</v>
      </c>
      <c r="W243" s="1">
        <v>1.42</v>
      </c>
      <c r="X243" s="1">
        <v>0</v>
      </c>
      <c r="Y243" s="1">
        <v>0</v>
      </c>
      <c r="Z243" s="89">
        <v>0</v>
      </c>
      <c r="AA243" s="1" cm="1">
        <f t="array" ref="AA243">_xlfn.IFS(O243='Price Data'!$F$3,'Price Data'!$G$3,O243='Price Data'!$F$4,'Price Data'!$G$4,O243='Price Data'!$F$5,'Price Data'!$G$5,O243='Price Data'!$F$6,'Price Data'!$G$6,O243='Price Data'!$F$7,'Price Data'!$G$7,TRUE,"")</f>
        <v>4.4586315789473705</v>
      </c>
      <c r="AB243" s="1" cm="1">
        <f t="array" ref="AB243">_xlfn.IFS(Q243='Price Data'!$F$3,'Price Data'!$G$3,Q243='Price Data'!$F$4,'Price Data'!$G$4,Q243='Price Data'!$F$5,'Price Data'!$G$5,Q243='Price Data'!$F$6,'Price Data'!$G$6,Q243='Price Data'!$F$7,'Price Data'!$G$7,TRUE,"")</f>
        <v>2.6763636363636367</v>
      </c>
      <c r="AC243" s="1" t="str" cm="1">
        <f t="array" ref="AC243">_xlfn.IFS(S243='Price Data'!$F$3,'Price Data'!$G$3,S243='Price Data'!$F$4,'Price Data'!$G$4,S243='Price Data'!$F$5,'Price Data'!$G$5,S243='Price Data'!$F$6,'Price Data'!$G$6,S243='Price Data'!$F$7,'Price Data'!$G$7,TRUE,"")</f>
        <v/>
      </c>
      <c r="AD243" s="1" t="str" cm="1">
        <f t="array" ref="AD243">_xlfn.IFS(U243='Price Data'!$F$3,'Price Data'!$G$3,U243='Price Data'!$F$4,'Price Data'!$G$4,U243='Price Data'!$F$5,'Price Data'!$G$5,U243='Price Data'!$F$6,'Price Data'!$G$6,U243='Price Data'!$F$7,'Price Data'!$G$7,TRUE,"")</f>
        <v/>
      </c>
      <c r="AK243" s="18"/>
      <c r="AL243" s="1"/>
    </row>
    <row r="244" spans="1:38" x14ac:dyDescent="0.25">
      <c r="A244" s="88">
        <v>7</v>
      </c>
      <c r="B244" s="1">
        <v>5</v>
      </c>
      <c r="C244" s="1">
        <v>15.55</v>
      </c>
      <c r="D244" s="1">
        <v>2</v>
      </c>
      <c r="E244" s="1">
        <v>0</v>
      </c>
      <c r="F244" s="1">
        <v>0</v>
      </c>
      <c r="G244" s="1">
        <f t="shared" si="34"/>
        <v>0</v>
      </c>
      <c r="H244" s="1" t="s">
        <v>108</v>
      </c>
      <c r="I244" s="1">
        <f t="shared" si="33"/>
        <v>0</v>
      </c>
      <c r="J244" s="1">
        <f t="shared" si="37"/>
        <v>0</v>
      </c>
      <c r="O244" s="1" t="s">
        <v>109</v>
      </c>
      <c r="P244" s="1">
        <v>0.52</v>
      </c>
      <c r="Q244" s="1" t="s">
        <v>114</v>
      </c>
      <c r="R244" s="1">
        <v>2.36</v>
      </c>
      <c r="S244" s="1" t="s">
        <v>112</v>
      </c>
      <c r="T244" s="1">
        <v>0</v>
      </c>
      <c r="U244" s="1" t="s">
        <v>112</v>
      </c>
      <c r="V244" s="1">
        <v>0</v>
      </c>
      <c r="W244" s="1">
        <v>1.38</v>
      </c>
      <c r="X244" s="1">
        <v>0</v>
      </c>
      <c r="Y244" s="1">
        <v>0</v>
      </c>
      <c r="Z244" s="89">
        <v>0</v>
      </c>
      <c r="AA244" s="1" cm="1">
        <f t="array" ref="AA244">_xlfn.IFS(O244='Price Data'!$F$3,'Price Data'!$G$3,O244='Price Data'!$F$4,'Price Data'!$G$4,O244='Price Data'!$F$5,'Price Data'!$G$5,O244='Price Data'!$F$6,'Price Data'!$G$6,O244='Price Data'!$F$7,'Price Data'!$G$7,TRUE,"")</f>
        <v>4.4586315789473705</v>
      </c>
      <c r="AB244" s="1" cm="1">
        <f t="array" ref="AB244">_xlfn.IFS(Q244='Price Data'!$F$3,'Price Data'!$G$3,Q244='Price Data'!$F$4,'Price Data'!$G$4,Q244='Price Data'!$F$5,'Price Data'!$G$5,Q244='Price Data'!$F$6,'Price Data'!$G$6,Q244='Price Data'!$F$7,'Price Data'!$G$7,TRUE,"")</f>
        <v>6.0346153846153863</v>
      </c>
      <c r="AC244" s="1" t="str" cm="1">
        <f t="array" ref="AC244">_xlfn.IFS(S244='Price Data'!$F$3,'Price Data'!$G$3,S244='Price Data'!$F$4,'Price Data'!$G$4,S244='Price Data'!$F$5,'Price Data'!$G$5,S244='Price Data'!$F$6,'Price Data'!$G$6,S244='Price Data'!$F$7,'Price Data'!$G$7,TRUE,"")</f>
        <v/>
      </c>
      <c r="AD244" s="1" t="str" cm="1">
        <f t="array" ref="AD244">_xlfn.IFS(U244='Price Data'!$F$3,'Price Data'!$G$3,U244='Price Data'!$F$4,'Price Data'!$G$4,U244='Price Data'!$F$5,'Price Data'!$G$5,U244='Price Data'!$F$6,'Price Data'!$G$6,U244='Price Data'!$F$7,'Price Data'!$G$7,TRUE,"")</f>
        <v/>
      </c>
      <c r="AK244" s="18"/>
      <c r="AL244" s="1"/>
    </row>
    <row r="245" spans="1:38" x14ac:dyDescent="0.25">
      <c r="A245" s="88">
        <v>7</v>
      </c>
      <c r="B245" s="1">
        <v>6</v>
      </c>
      <c r="C245" s="1">
        <v>21.87</v>
      </c>
      <c r="D245" s="1">
        <v>3</v>
      </c>
      <c r="E245" s="1">
        <v>0</v>
      </c>
      <c r="F245" s="1">
        <v>0</v>
      </c>
      <c r="G245" s="1">
        <f t="shared" si="34"/>
        <v>0</v>
      </c>
      <c r="H245" s="1" t="s">
        <v>108</v>
      </c>
      <c r="I245" s="1">
        <f t="shared" si="33"/>
        <v>0</v>
      </c>
      <c r="J245" s="1">
        <f t="shared" si="37"/>
        <v>0</v>
      </c>
      <c r="O245" s="1" t="s">
        <v>110</v>
      </c>
      <c r="P245" s="1">
        <v>0.97</v>
      </c>
      <c r="Q245" s="1" t="s">
        <v>113</v>
      </c>
      <c r="R245" s="1">
        <v>2.48</v>
      </c>
      <c r="S245" s="1" t="s">
        <v>111</v>
      </c>
      <c r="T245" s="1">
        <v>2.31</v>
      </c>
      <c r="U245" s="1" t="s">
        <v>112</v>
      </c>
      <c r="V245" s="1">
        <v>0</v>
      </c>
      <c r="W245" s="1">
        <v>0</v>
      </c>
      <c r="X245" s="1">
        <v>1.32</v>
      </c>
      <c r="Y245" s="1">
        <v>0</v>
      </c>
      <c r="Z245" s="89">
        <v>0</v>
      </c>
      <c r="AA245" s="1" cm="1">
        <f t="array" ref="AA245">_xlfn.IFS(O245='Price Data'!$F$3,'Price Data'!$G$3,O245='Price Data'!$F$4,'Price Data'!$G$4,O245='Price Data'!$F$5,'Price Data'!$G$5,O245='Price Data'!$F$6,'Price Data'!$G$6,O245='Price Data'!$F$7,'Price Data'!$G$7,TRUE,"")</f>
        <v>2.6763636363636367</v>
      </c>
      <c r="AB245" s="1" cm="1">
        <f t="array" ref="AB245">_xlfn.IFS(Q245='Price Data'!$F$3,'Price Data'!$G$3,Q245='Price Data'!$F$4,'Price Data'!$G$4,Q245='Price Data'!$F$5,'Price Data'!$G$5,Q245='Price Data'!$F$6,'Price Data'!$G$6,Q245='Price Data'!$F$7,'Price Data'!$G$7,TRUE,"")</f>
        <v>10.493246963562758</v>
      </c>
      <c r="AC245" s="1" cm="1">
        <f t="array" ref="AC245">_xlfn.IFS(S245='Price Data'!$F$3,'Price Data'!$G$3,S245='Price Data'!$F$4,'Price Data'!$G$4,S245='Price Data'!$F$5,'Price Data'!$G$5,S245='Price Data'!$F$6,'Price Data'!$G$6,S245='Price Data'!$F$7,'Price Data'!$G$7,TRUE,"")</f>
        <v>8.710979020979023</v>
      </c>
      <c r="AD245" s="1" t="str" cm="1">
        <f t="array" ref="AD245">_xlfn.IFS(U245='Price Data'!$F$3,'Price Data'!$G$3,U245='Price Data'!$F$4,'Price Data'!$G$4,U245='Price Data'!$F$5,'Price Data'!$G$5,U245='Price Data'!$F$6,'Price Data'!$G$6,U245='Price Data'!$F$7,'Price Data'!$G$7,TRUE,"")</f>
        <v/>
      </c>
      <c r="AK245" s="18"/>
      <c r="AL245" s="1"/>
    </row>
    <row r="246" spans="1:38" x14ac:dyDescent="0.25">
      <c r="A246" s="88">
        <v>7</v>
      </c>
      <c r="B246" s="1">
        <v>7</v>
      </c>
      <c r="C246" s="1">
        <v>22.41</v>
      </c>
      <c r="D246" s="1">
        <v>1</v>
      </c>
      <c r="E246" s="1">
        <v>3</v>
      </c>
      <c r="F246" s="1">
        <v>0</v>
      </c>
      <c r="G246" s="1">
        <f t="shared" si="34"/>
        <v>3</v>
      </c>
      <c r="H246" s="1" t="s">
        <v>108</v>
      </c>
      <c r="I246" s="1">
        <f t="shared" si="33"/>
        <v>0</v>
      </c>
      <c r="J246" s="1">
        <f t="shared" si="37"/>
        <v>0</v>
      </c>
      <c r="O246" s="1" t="s">
        <v>114</v>
      </c>
      <c r="P246" s="1">
        <v>2.0699999999999998</v>
      </c>
      <c r="Q246" s="1" t="s">
        <v>112</v>
      </c>
      <c r="R246" s="1">
        <v>0</v>
      </c>
      <c r="S246" s="1" t="s">
        <v>112</v>
      </c>
      <c r="T246" s="1">
        <v>0</v>
      </c>
      <c r="U246" s="1" t="s">
        <v>112</v>
      </c>
      <c r="V246" s="1">
        <v>0</v>
      </c>
      <c r="W246" s="1">
        <v>0</v>
      </c>
      <c r="X246" s="1">
        <v>0</v>
      </c>
      <c r="Y246" s="1">
        <v>0</v>
      </c>
      <c r="Z246" s="89">
        <v>0</v>
      </c>
      <c r="AA246" s="1" cm="1">
        <f t="array" ref="AA246">_xlfn.IFS(O246='Price Data'!$F$3,'Price Data'!$G$3,O246='Price Data'!$F$4,'Price Data'!$G$4,O246='Price Data'!$F$5,'Price Data'!$G$5,O246='Price Data'!$F$6,'Price Data'!$G$6,O246='Price Data'!$F$7,'Price Data'!$G$7,TRUE,"")</f>
        <v>6.0346153846153863</v>
      </c>
      <c r="AB246" s="1" t="str" cm="1">
        <f t="array" ref="AB246">_xlfn.IFS(Q246='Price Data'!$F$3,'Price Data'!$G$3,Q246='Price Data'!$F$4,'Price Data'!$G$4,Q246='Price Data'!$F$5,'Price Data'!$G$5,Q246='Price Data'!$F$6,'Price Data'!$G$6,Q246='Price Data'!$F$7,'Price Data'!$G$7,TRUE,"")</f>
        <v/>
      </c>
      <c r="AC246" s="1" t="str" cm="1">
        <f t="array" ref="AC246">_xlfn.IFS(S246='Price Data'!$F$3,'Price Data'!$G$3,S246='Price Data'!$F$4,'Price Data'!$G$4,S246='Price Data'!$F$5,'Price Data'!$G$5,S246='Price Data'!$F$6,'Price Data'!$G$6,S246='Price Data'!$F$7,'Price Data'!$G$7,TRUE,"")</f>
        <v/>
      </c>
      <c r="AD246" s="1" t="str" cm="1">
        <f t="array" ref="AD246">_xlfn.IFS(U246='Price Data'!$F$3,'Price Data'!$G$3,U246='Price Data'!$F$4,'Price Data'!$G$4,U246='Price Data'!$F$5,'Price Data'!$G$5,U246='Price Data'!$F$6,'Price Data'!$G$6,U246='Price Data'!$F$7,'Price Data'!$G$7,TRUE,"")</f>
        <v/>
      </c>
      <c r="AK246" s="18"/>
      <c r="AL246" s="1"/>
    </row>
    <row r="247" spans="1:38" x14ac:dyDescent="0.25">
      <c r="A247" s="88">
        <v>7</v>
      </c>
      <c r="B247" s="1">
        <v>8</v>
      </c>
      <c r="C247" s="1">
        <v>27.59</v>
      </c>
      <c r="D247" s="1">
        <v>2</v>
      </c>
      <c r="E247" s="1">
        <v>2</v>
      </c>
      <c r="F247" s="1">
        <v>0</v>
      </c>
      <c r="G247" s="1">
        <f t="shared" si="34"/>
        <v>2</v>
      </c>
      <c r="H247" s="1" t="s">
        <v>108</v>
      </c>
      <c r="I247" s="1">
        <f t="shared" si="33"/>
        <v>0</v>
      </c>
      <c r="J247" s="1">
        <f t="shared" si="37"/>
        <v>0</v>
      </c>
      <c r="O247" s="1" t="s">
        <v>109</v>
      </c>
      <c r="P247" s="1">
        <v>0.65</v>
      </c>
      <c r="Q247" s="1" t="s">
        <v>113</v>
      </c>
      <c r="R247" s="1">
        <v>1.45</v>
      </c>
      <c r="S247" s="1" t="s">
        <v>112</v>
      </c>
      <c r="T247" s="1">
        <v>0</v>
      </c>
      <c r="U247" s="1" t="s">
        <v>112</v>
      </c>
      <c r="V247" s="1">
        <v>0</v>
      </c>
      <c r="W247" s="1">
        <v>1.05</v>
      </c>
      <c r="X247" s="1">
        <v>0.78</v>
      </c>
      <c r="Y247" s="1">
        <v>0</v>
      </c>
      <c r="Z247" s="89">
        <v>0</v>
      </c>
      <c r="AA247" s="1" cm="1">
        <f t="array" ref="AA247">_xlfn.IFS(O247='Price Data'!$F$3,'Price Data'!$G$3,O247='Price Data'!$F$4,'Price Data'!$G$4,O247='Price Data'!$F$5,'Price Data'!$G$5,O247='Price Data'!$F$6,'Price Data'!$G$6,O247='Price Data'!$F$7,'Price Data'!$G$7,TRUE,"")</f>
        <v>4.4586315789473705</v>
      </c>
      <c r="AB247" s="1" cm="1">
        <f t="array" ref="AB247">_xlfn.IFS(Q247='Price Data'!$F$3,'Price Data'!$G$3,Q247='Price Data'!$F$4,'Price Data'!$G$4,Q247='Price Data'!$F$5,'Price Data'!$G$5,Q247='Price Data'!$F$6,'Price Data'!$G$6,Q247='Price Data'!$F$7,'Price Data'!$G$7,TRUE,"")</f>
        <v>10.493246963562758</v>
      </c>
      <c r="AC247" s="1" t="str" cm="1">
        <f t="array" ref="AC247">_xlfn.IFS(S247='Price Data'!$F$3,'Price Data'!$G$3,S247='Price Data'!$F$4,'Price Data'!$G$4,S247='Price Data'!$F$5,'Price Data'!$G$5,S247='Price Data'!$F$6,'Price Data'!$G$6,S247='Price Data'!$F$7,'Price Data'!$G$7,TRUE,"")</f>
        <v/>
      </c>
      <c r="AD247" s="1" t="str" cm="1">
        <f t="array" ref="AD247">_xlfn.IFS(U247='Price Data'!$F$3,'Price Data'!$G$3,U247='Price Data'!$F$4,'Price Data'!$G$4,U247='Price Data'!$F$5,'Price Data'!$G$5,U247='Price Data'!$F$6,'Price Data'!$G$6,U247='Price Data'!$F$7,'Price Data'!$G$7,TRUE,"")</f>
        <v/>
      </c>
      <c r="AK247" s="18"/>
      <c r="AL247" s="1"/>
    </row>
    <row r="248" spans="1:38" x14ac:dyDescent="0.25">
      <c r="A248" s="88">
        <v>7</v>
      </c>
      <c r="B248" s="1">
        <v>9</v>
      </c>
      <c r="C248" s="1">
        <v>27.9</v>
      </c>
      <c r="D248" s="1">
        <v>1</v>
      </c>
      <c r="E248" s="1">
        <v>3</v>
      </c>
      <c r="F248" s="1">
        <v>0</v>
      </c>
      <c r="G248" s="1">
        <f t="shared" si="34"/>
        <v>3</v>
      </c>
      <c r="H248" s="1" t="s">
        <v>108</v>
      </c>
      <c r="I248" s="1">
        <f t="shared" si="33"/>
        <v>0</v>
      </c>
      <c r="J248" s="1">
        <f t="shared" si="37"/>
        <v>0</v>
      </c>
      <c r="O248" s="1" t="s">
        <v>113</v>
      </c>
      <c r="P248" s="1">
        <v>1.5</v>
      </c>
      <c r="Q248" s="1" t="s">
        <v>112</v>
      </c>
      <c r="R248" s="1">
        <v>0</v>
      </c>
      <c r="S248" s="1" t="s">
        <v>112</v>
      </c>
      <c r="T248" s="1">
        <v>0</v>
      </c>
      <c r="U248" s="1" t="s">
        <v>112</v>
      </c>
      <c r="V248" s="1">
        <v>0</v>
      </c>
      <c r="W248" s="1">
        <v>1.26</v>
      </c>
      <c r="X248" s="1">
        <v>0</v>
      </c>
      <c r="Y248" s="1">
        <v>0</v>
      </c>
      <c r="Z248" s="89">
        <v>0</v>
      </c>
      <c r="AA248" s="1" cm="1">
        <f t="array" ref="AA248">_xlfn.IFS(O248='Price Data'!$F$3,'Price Data'!$G$3,O248='Price Data'!$F$4,'Price Data'!$G$4,O248='Price Data'!$F$5,'Price Data'!$G$5,O248='Price Data'!$F$6,'Price Data'!$G$6,O248='Price Data'!$F$7,'Price Data'!$G$7,TRUE,"")</f>
        <v>10.493246963562758</v>
      </c>
      <c r="AB248" s="1" t="str" cm="1">
        <f t="array" ref="AB248">_xlfn.IFS(Q248='Price Data'!$F$3,'Price Data'!$G$3,Q248='Price Data'!$F$4,'Price Data'!$G$4,Q248='Price Data'!$F$5,'Price Data'!$G$5,Q248='Price Data'!$F$6,'Price Data'!$G$6,Q248='Price Data'!$F$7,'Price Data'!$G$7,TRUE,"")</f>
        <v/>
      </c>
      <c r="AC248" s="1" t="str" cm="1">
        <f t="array" ref="AC248">_xlfn.IFS(S248='Price Data'!$F$3,'Price Data'!$G$3,S248='Price Data'!$F$4,'Price Data'!$G$4,S248='Price Data'!$F$5,'Price Data'!$G$5,S248='Price Data'!$F$6,'Price Data'!$G$6,S248='Price Data'!$F$7,'Price Data'!$G$7,TRUE,"")</f>
        <v/>
      </c>
      <c r="AD248" s="1" t="str" cm="1">
        <f t="array" ref="AD248">_xlfn.IFS(U248='Price Data'!$F$3,'Price Data'!$G$3,U248='Price Data'!$F$4,'Price Data'!$G$4,U248='Price Data'!$F$5,'Price Data'!$G$5,U248='Price Data'!$F$6,'Price Data'!$G$6,U248='Price Data'!$F$7,'Price Data'!$G$7,TRUE,"")</f>
        <v/>
      </c>
      <c r="AK248" s="18"/>
      <c r="AL248" s="1"/>
    </row>
    <row r="249" spans="1:38" x14ac:dyDescent="0.25">
      <c r="A249" s="88">
        <v>7</v>
      </c>
      <c r="B249" s="1">
        <v>10</v>
      </c>
      <c r="C249" s="1">
        <v>30.36</v>
      </c>
      <c r="D249" s="1">
        <v>2</v>
      </c>
      <c r="E249" s="1">
        <v>2</v>
      </c>
      <c r="F249" s="1">
        <v>1</v>
      </c>
      <c r="G249" s="1">
        <f t="shared" si="34"/>
        <v>3</v>
      </c>
      <c r="H249" s="1" t="s">
        <v>108</v>
      </c>
      <c r="I249" s="1">
        <f t="shared" si="33"/>
        <v>0</v>
      </c>
      <c r="J249" s="1">
        <f t="shared" si="37"/>
        <v>0</v>
      </c>
      <c r="O249" s="1" t="s">
        <v>109</v>
      </c>
      <c r="P249" s="1">
        <v>0.56999999999999995</v>
      </c>
      <c r="Q249" s="1" t="s">
        <v>114</v>
      </c>
      <c r="R249" s="1">
        <v>1.25</v>
      </c>
      <c r="S249" s="1" t="s">
        <v>112</v>
      </c>
      <c r="T249" s="1">
        <v>0</v>
      </c>
      <c r="U249" s="1" t="s">
        <v>112</v>
      </c>
      <c r="V249" s="1">
        <v>0</v>
      </c>
      <c r="W249" s="1">
        <v>1.44</v>
      </c>
      <c r="X249" s="1">
        <v>0</v>
      </c>
      <c r="Y249" s="1">
        <v>0</v>
      </c>
      <c r="Z249" s="89">
        <v>0</v>
      </c>
      <c r="AA249" s="1" cm="1">
        <f t="array" ref="AA249">_xlfn.IFS(O249='Price Data'!$F$3,'Price Data'!$G$3,O249='Price Data'!$F$4,'Price Data'!$G$4,O249='Price Data'!$F$5,'Price Data'!$G$5,O249='Price Data'!$F$6,'Price Data'!$G$6,O249='Price Data'!$F$7,'Price Data'!$G$7,TRUE,"")</f>
        <v>4.4586315789473705</v>
      </c>
      <c r="AB249" s="1" cm="1">
        <f t="array" ref="AB249">_xlfn.IFS(Q249='Price Data'!$F$3,'Price Data'!$G$3,Q249='Price Data'!$F$4,'Price Data'!$G$4,Q249='Price Data'!$F$5,'Price Data'!$G$5,Q249='Price Data'!$F$6,'Price Data'!$G$6,Q249='Price Data'!$F$7,'Price Data'!$G$7,TRUE,"")</f>
        <v>6.0346153846153863</v>
      </c>
      <c r="AC249" s="1" t="str" cm="1">
        <f t="array" ref="AC249">_xlfn.IFS(S249='Price Data'!$F$3,'Price Data'!$G$3,S249='Price Data'!$F$4,'Price Data'!$G$4,S249='Price Data'!$F$5,'Price Data'!$G$5,S249='Price Data'!$F$6,'Price Data'!$G$6,S249='Price Data'!$F$7,'Price Data'!$G$7,TRUE,"")</f>
        <v/>
      </c>
      <c r="AD249" s="1" t="str" cm="1">
        <f t="array" ref="AD249">_xlfn.IFS(U249='Price Data'!$F$3,'Price Data'!$G$3,U249='Price Data'!$F$4,'Price Data'!$G$4,U249='Price Data'!$F$5,'Price Data'!$G$5,U249='Price Data'!$F$6,'Price Data'!$G$6,U249='Price Data'!$F$7,'Price Data'!$G$7,TRUE,"")</f>
        <v/>
      </c>
      <c r="AK249" s="18"/>
      <c r="AL249" s="1"/>
    </row>
    <row r="250" spans="1:38" x14ac:dyDescent="0.25">
      <c r="A250" s="88">
        <v>7</v>
      </c>
      <c r="B250" s="1">
        <v>11</v>
      </c>
      <c r="C250" s="1">
        <v>54.230000000000004</v>
      </c>
      <c r="D250" s="1">
        <v>1</v>
      </c>
      <c r="E250" s="1">
        <v>0</v>
      </c>
      <c r="F250" s="1">
        <v>0</v>
      </c>
      <c r="G250" s="1">
        <f t="shared" si="34"/>
        <v>0</v>
      </c>
      <c r="H250" s="1" t="s">
        <v>108</v>
      </c>
      <c r="I250" s="1">
        <f t="shared" si="33"/>
        <v>0</v>
      </c>
      <c r="J250" s="1">
        <f t="shared" si="37"/>
        <v>0</v>
      </c>
      <c r="O250" s="1" t="s">
        <v>111</v>
      </c>
      <c r="P250" s="1">
        <v>2.12</v>
      </c>
      <c r="Q250" s="1" t="s">
        <v>112</v>
      </c>
      <c r="R250" s="1">
        <v>0</v>
      </c>
      <c r="S250" s="1" t="s">
        <v>112</v>
      </c>
      <c r="T250" s="1">
        <v>0</v>
      </c>
      <c r="U250" s="1" t="s">
        <v>112</v>
      </c>
      <c r="V250" s="1">
        <v>0</v>
      </c>
      <c r="W250" s="1">
        <v>0</v>
      </c>
      <c r="X250" s="1">
        <v>0</v>
      </c>
      <c r="Y250" s="1">
        <v>0</v>
      </c>
      <c r="Z250" s="89">
        <v>0</v>
      </c>
      <c r="AA250" s="1" cm="1">
        <f t="array" ref="AA250">_xlfn.IFS(O250='Price Data'!$F$3,'Price Data'!$G$3,O250='Price Data'!$F$4,'Price Data'!$G$4,O250='Price Data'!$F$5,'Price Data'!$G$5,O250='Price Data'!$F$6,'Price Data'!$G$6,O250='Price Data'!$F$7,'Price Data'!$G$7,TRUE,"")</f>
        <v>8.710979020979023</v>
      </c>
      <c r="AB250" s="1" t="str" cm="1">
        <f t="array" ref="AB250">_xlfn.IFS(Q250='Price Data'!$F$3,'Price Data'!$G$3,Q250='Price Data'!$F$4,'Price Data'!$G$4,Q250='Price Data'!$F$5,'Price Data'!$G$5,Q250='Price Data'!$F$6,'Price Data'!$G$6,Q250='Price Data'!$F$7,'Price Data'!$G$7,TRUE,"")</f>
        <v/>
      </c>
      <c r="AC250" s="1" t="str" cm="1">
        <f t="array" ref="AC250">_xlfn.IFS(S250='Price Data'!$F$3,'Price Data'!$G$3,S250='Price Data'!$F$4,'Price Data'!$G$4,S250='Price Data'!$F$5,'Price Data'!$G$5,S250='Price Data'!$F$6,'Price Data'!$G$6,S250='Price Data'!$F$7,'Price Data'!$G$7,TRUE,"")</f>
        <v/>
      </c>
      <c r="AD250" s="1" t="str" cm="1">
        <f t="array" ref="AD250">_xlfn.IFS(U250='Price Data'!$F$3,'Price Data'!$G$3,U250='Price Data'!$F$4,'Price Data'!$G$4,U250='Price Data'!$F$5,'Price Data'!$G$5,U250='Price Data'!$F$6,'Price Data'!$G$6,U250='Price Data'!$F$7,'Price Data'!$G$7,TRUE,"")</f>
        <v/>
      </c>
      <c r="AK250" s="18"/>
      <c r="AL250" s="1"/>
    </row>
    <row r="251" spans="1:38" x14ac:dyDescent="0.25">
      <c r="A251" s="88">
        <v>7</v>
      </c>
      <c r="B251" s="1">
        <v>12</v>
      </c>
      <c r="C251" s="1">
        <v>57.800000000000004</v>
      </c>
      <c r="D251" s="1">
        <v>1</v>
      </c>
      <c r="E251" s="1">
        <v>0</v>
      </c>
      <c r="F251" s="1">
        <v>0</v>
      </c>
      <c r="G251" s="1">
        <f t="shared" si="34"/>
        <v>0</v>
      </c>
      <c r="H251" s="1" t="s">
        <v>108</v>
      </c>
      <c r="I251" s="1">
        <f t="shared" si="33"/>
        <v>0</v>
      </c>
      <c r="J251" s="1">
        <f t="shared" si="37"/>
        <v>0</v>
      </c>
      <c r="O251" s="1" t="s">
        <v>113</v>
      </c>
      <c r="P251" s="1">
        <v>2.41</v>
      </c>
      <c r="Q251" s="1" t="s">
        <v>112</v>
      </c>
      <c r="R251" s="1">
        <v>0</v>
      </c>
      <c r="S251" s="1" t="s">
        <v>112</v>
      </c>
      <c r="T251" s="1">
        <v>0</v>
      </c>
      <c r="U251" s="1" t="s">
        <v>112</v>
      </c>
      <c r="V251" s="1">
        <v>0</v>
      </c>
      <c r="W251" s="1">
        <v>1.33</v>
      </c>
      <c r="X251" s="1">
        <v>0</v>
      </c>
      <c r="Y251" s="1">
        <v>0</v>
      </c>
      <c r="Z251" s="89">
        <v>0</v>
      </c>
      <c r="AA251" s="1" cm="1">
        <f t="array" ref="AA251">_xlfn.IFS(O251='Price Data'!$F$3,'Price Data'!$G$3,O251='Price Data'!$F$4,'Price Data'!$G$4,O251='Price Data'!$F$5,'Price Data'!$G$5,O251='Price Data'!$F$6,'Price Data'!$G$6,O251='Price Data'!$F$7,'Price Data'!$G$7,TRUE,"")</f>
        <v>10.493246963562758</v>
      </c>
      <c r="AB251" s="1" t="str" cm="1">
        <f t="array" ref="AB251">_xlfn.IFS(Q251='Price Data'!$F$3,'Price Data'!$G$3,Q251='Price Data'!$F$4,'Price Data'!$G$4,Q251='Price Data'!$F$5,'Price Data'!$G$5,Q251='Price Data'!$F$6,'Price Data'!$G$6,Q251='Price Data'!$F$7,'Price Data'!$G$7,TRUE,"")</f>
        <v/>
      </c>
      <c r="AC251" s="1" t="str" cm="1">
        <f t="array" ref="AC251">_xlfn.IFS(S251='Price Data'!$F$3,'Price Data'!$G$3,S251='Price Data'!$F$4,'Price Data'!$G$4,S251='Price Data'!$F$5,'Price Data'!$G$5,S251='Price Data'!$F$6,'Price Data'!$G$6,S251='Price Data'!$F$7,'Price Data'!$G$7,TRUE,"")</f>
        <v/>
      </c>
      <c r="AD251" s="1" t="str" cm="1">
        <f t="array" ref="AD251">_xlfn.IFS(U251='Price Data'!$F$3,'Price Data'!$G$3,U251='Price Data'!$F$4,'Price Data'!$G$4,U251='Price Data'!$F$5,'Price Data'!$G$5,U251='Price Data'!$F$6,'Price Data'!$G$6,U251='Price Data'!$F$7,'Price Data'!$G$7,TRUE,"")</f>
        <v/>
      </c>
      <c r="AK251" s="18"/>
      <c r="AL251" s="1"/>
    </row>
    <row r="252" spans="1:38" x14ac:dyDescent="0.25">
      <c r="A252" s="88">
        <v>7</v>
      </c>
      <c r="B252" s="1">
        <v>13</v>
      </c>
      <c r="C252" s="1">
        <v>61.230000000000004</v>
      </c>
      <c r="D252" s="1">
        <v>2</v>
      </c>
      <c r="E252" s="1">
        <v>0</v>
      </c>
      <c r="F252" s="1">
        <v>1</v>
      </c>
      <c r="G252" s="1">
        <f t="shared" si="34"/>
        <v>1</v>
      </c>
      <c r="H252" s="1" t="s">
        <v>108</v>
      </c>
      <c r="I252" s="1">
        <f t="shared" si="33"/>
        <v>0</v>
      </c>
      <c r="J252" s="1">
        <f t="shared" si="37"/>
        <v>0</v>
      </c>
      <c r="O252" s="1" t="s">
        <v>114</v>
      </c>
      <c r="P252" s="1">
        <v>2.17</v>
      </c>
      <c r="Q252" s="1" t="s">
        <v>114</v>
      </c>
      <c r="R252" s="1">
        <v>0.82</v>
      </c>
      <c r="S252" s="1" t="s">
        <v>112</v>
      </c>
      <c r="T252" s="1">
        <v>0</v>
      </c>
      <c r="U252" s="1" t="s">
        <v>112</v>
      </c>
      <c r="V252" s="1">
        <v>0</v>
      </c>
      <c r="W252" s="1">
        <v>0</v>
      </c>
      <c r="X252" s="1">
        <v>0</v>
      </c>
      <c r="Y252" s="1">
        <v>0</v>
      </c>
      <c r="Z252" s="89">
        <v>0</v>
      </c>
      <c r="AA252" s="1" cm="1">
        <f t="array" ref="AA252">_xlfn.IFS(O252='Price Data'!$F$3,'Price Data'!$G$3,O252='Price Data'!$F$4,'Price Data'!$G$4,O252='Price Data'!$F$5,'Price Data'!$G$5,O252='Price Data'!$F$6,'Price Data'!$G$6,O252='Price Data'!$F$7,'Price Data'!$G$7,TRUE,"")</f>
        <v>6.0346153846153863</v>
      </c>
      <c r="AB252" s="1" cm="1">
        <f t="array" ref="AB252">_xlfn.IFS(Q252='Price Data'!$F$3,'Price Data'!$G$3,Q252='Price Data'!$F$4,'Price Data'!$G$4,Q252='Price Data'!$F$5,'Price Data'!$G$5,Q252='Price Data'!$F$6,'Price Data'!$G$6,Q252='Price Data'!$F$7,'Price Data'!$G$7,TRUE,"")</f>
        <v>6.0346153846153863</v>
      </c>
      <c r="AC252" s="1" t="str" cm="1">
        <f t="array" ref="AC252">_xlfn.IFS(S252='Price Data'!$F$3,'Price Data'!$G$3,S252='Price Data'!$F$4,'Price Data'!$G$4,S252='Price Data'!$F$5,'Price Data'!$G$5,S252='Price Data'!$F$6,'Price Data'!$G$6,S252='Price Data'!$F$7,'Price Data'!$G$7,TRUE,"")</f>
        <v/>
      </c>
      <c r="AD252" s="1" t="str" cm="1">
        <f t="array" ref="AD252">_xlfn.IFS(U252='Price Data'!$F$3,'Price Data'!$G$3,U252='Price Data'!$F$4,'Price Data'!$G$4,U252='Price Data'!$F$5,'Price Data'!$G$5,U252='Price Data'!$F$6,'Price Data'!$G$6,U252='Price Data'!$F$7,'Price Data'!$G$7,TRUE,"")</f>
        <v/>
      </c>
      <c r="AK252" s="18"/>
      <c r="AL252" s="1"/>
    </row>
    <row r="253" spans="1:38" x14ac:dyDescent="0.25">
      <c r="A253" s="88">
        <v>7</v>
      </c>
      <c r="B253" s="1">
        <v>14</v>
      </c>
      <c r="C253" s="1">
        <v>64.850000000000009</v>
      </c>
      <c r="D253" s="1">
        <v>3</v>
      </c>
      <c r="E253" s="1">
        <v>0</v>
      </c>
      <c r="F253" s="1">
        <v>0</v>
      </c>
      <c r="G253" s="1">
        <f t="shared" si="34"/>
        <v>0</v>
      </c>
      <c r="H253" s="1" t="s">
        <v>108</v>
      </c>
      <c r="I253" s="1">
        <f t="shared" si="33"/>
        <v>0</v>
      </c>
      <c r="J253" s="1">
        <f t="shared" si="37"/>
        <v>0</v>
      </c>
      <c r="O253" s="1" t="s">
        <v>109</v>
      </c>
      <c r="P253" s="1">
        <v>0.5</v>
      </c>
      <c r="Q253" s="1" t="s">
        <v>109</v>
      </c>
      <c r="R253" s="1">
        <v>0.86</v>
      </c>
      <c r="S253" s="1" t="s">
        <v>110</v>
      </c>
      <c r="T253" s="1">
        <v>0.88</v>
      </c>
      <c r="U253" s="1" t="s">
        <v>112</v>
      </c>
      <c r="V253" s="1">
        <v>0</v>
      </c>
      <c r="W253" s="1">
        <v>1.1299999999999999</v>
      </c>
      <c r="X253" s="1">
        <v>1.24</v>
      </c>
      <c r="Y253" s="1">
        <v>0</v>
      </c>
      <c r="Z253" s="89">
        <v>0</v>
      </c>
      <c r="AA253" s="1" cm="1">
        <f t="array" ref="AA253">_xlfn.IFS(O253='Price Data'!$F$3,'Price Data'!$G$3,O253='Price Data'!$F$4,'Price Data'!$G$4,O253='Price Data'!$F$5,'Price Data'!$G$5,O253='Price Data'!$F$6,'Price Data'!$G$6,O253='Price Data'!$F$7,'Price Data'!$G$7,TRUE,"")</f>
        <v>4.4586315789473705</v>
      </c>
      <c r="AB253" s="1" cm="1">
        <f t="array" ref="AB253">_xlfn.IFS(Q253='Price Data'!$F$3,'Price Data'!$G$3,Q253='Price Data'!$F$4,'Price Data'!$G$4,Q253='Price Data'!$F$5,'Price Data'!$G$5,Q253='Price Data'!$F$6,'Price Data'!$G$6,Q253='Price Data'!$F$7,'Price Data'!$G$7,TRUE,"")</f>
        <v>4.4586315789473705</v>
      </c>
      <c r="AC253" s="1" cm="1">
        <f t="array" ref="AC253">_xlfn.IFS(S253='Price Data'!$F$3,'Price Data'!$G$3,S253='Price Data'!$F$4,'Price Data'!$G$4,S253='Price Data'!$F$5,'Price Data'!$G$5,S253='Price Data'!$F$6,'Price Data'!$G$6,S253='Price Data'!$F$7,'Price Data'!$G$7,TRUE,"")</f>
        <v>2.6763636363636367</v>
      </c>
      <c r="AD253" s="1" t="str" cm="1">
        <f t="array" ref="AD253">_xlfn.IFS(U253='Price Data'!$F$3,'Price Data'!$G$3,U253='Price Data'!$F$4,'Price Data'!$G$4,U253='Price Data'!$F$5,'Price Data'!$G$5,U253='Price Data'!$F$6,'Price Data'!$G$6,U253='Price Data'!$F$7,'Price Data'!$G$7,TRUE,"")</f>
        <v/>
      </c>
      <c r="AK253" s="18"/>
      <c r="AL253" s="1"/>
    </row>
    <row r="254" spans="1:38" x14ac:dyDescent="0.25">
      <c r="A254" s="88">
        <v>7</v>
      </c>
      <c r="B254" s="1">
        <v>15</v>
      </c>
      <c r="C254" s="1">
        <v>74.56</v>
      </c>
      <c r="D254" s="1">
        <v>1</v>
      </c>
      <c r="E254" s="1">
        <v>0</v>
      </c>
      <c r="F254" s="1">
        <v>0</v>
      </c>
      <c r="G254" s="1">
        <f t="shared" si="34"/>
        <v>0</v>
      </c>
      <c r="H254" s="1" t="s">
        <v>108</v>
      </c>
      <c r="I254" s="1">
        <f t="shared" si="33"/>
        <v>0</v>
      </c>
      <c r="J254" s="1">
        <f t="shared" si="37"/>
        <v>0</v>
      </c>
      <c r="O254" s="1" t="s">
        <v>113</v>
      </c>
      <c r="P254" s="1">
        <v>2.25</v>
      </c>
      <c r="Q254" s="1" t="s">
        <v>112</v>
      </c>
      <c r="R254" s="1">
        <v>0</v>
      </c>
      <c r="S254" s="1" t="s">
        <v>112</v>
      </c>
      <c r="T254" s="1">
        <v>0</v>
      </c>
      <c r="U254" s="1" t="s">
        <v>112</v>
      </c>
      <c r="V254" s="1">
        <v>0</v>
      </c>
      <c r="W254" s="1">
        <v>1.48</v>
      </c>
      <c r="X254" s="1">
        <v>0</v>
      </c>
      <c r="Y254" s="1">
        <v>0</v>
      </c>
      <c r="Z254" s="89">
        <v>0</v>
      </c>
      <c r="AA254" s="1" cm="1">
        <f t="array" ref="AA254">_xlfn.IFS(O254='Price Data'!$F$3,'Price Data'!$G$3,O254='Price Data'!$F$4,'Price Data'!$G$4,O254='Price Data'!$F$5,'Price Data'!$G$5,O254='Price Data'!$F$6,'Price Data'!$G$6,O254='Price Data'!$F$7,'Price Data'!$G$7,TRUE,"")</f>
        <v>10.493246963562758</v>
      </c>
      <c r="AB254" s="1" t="str" cm="1">
        <f t="array" ref="AB254">_xlfn.IFS(Q254='Price Data'!$F$3,'Price Data'!$G$3,Q254='Price Data'!$F$4,'Price Data'!$G$4,Q254='Price Data'!$F$5,'Price Data'!$G$5,Q254='Price Data'!$F$6,'Price Data'!$G$6,Q254='Price Data'!$F$7,'Price Data'!$G$7,TRUE,"")</f>
        <v/>
      </c>
      <c r="AC254" s="1" t="str" cm="1">
        <f t="array" ref="AC254">_xlfn.IFS(S254='Price Data'!$F$3,'Price Data'!$G$3,S254='Price Data'!$F$4,'Price Data'!$G$4,S254='Price Data'!$F$5,'Price Data'!$G$5,S254='Price Data'!$F$6,'Price Data'!$G$6,S254='Price Data'!$F$7,'Price Data'!$G$7,TRUE,"")</f>
        <v/>
      </c>
      <c r="AD254" s="1" t="str" cm="1">
        <f t="array" ref="AD254">_xlfn.IFS(U254='Price Data'!$F$3,'Price Data'!$G$3,U254='Price Data'!$F$4,'Price Data'!$G$4,U254='Price Data'!$F$5,'Price Data'!$G$5,U254='Price Data'!$F$6,'Price Data'!$G$6,U254='Price Data'!$F$7,'Price Data'!$G$7,TRUE,"")</f>
        <v/>
      </c>
      <c r="AK254" s="18"/>
      <c r="AL254" s="1"/>
    </row>
    <row r="255" spans="1:38" x14ac:dyDescent="0.25">
      <c r="A255" s="88">
        <v>7</v>
      </c>
      <c r="B255" s="1">
        <v>16</v>
      </c>
      <c r="C255" s="1">
        <v>74.88</v>
      </c>
      <c r="D255" s="1">
        <v>1</v>
      </c>
      <c r="E255" s="1">
        <v>1</v>
      </c>
      <c r="F255" s="1">
        <v>0</v>
      </c>
      <c r="G255" s="1">
        <f t="shared" si="34"/>
        <v>1</v>
      </c>
      <c r="H255" s="1" t="s">
        <v>108</v>
      </c>
      <c r="I255" s="1">
        <f t="shared" si="33"/>
        <v>0</v>
      </c>
      <c r="J255" s="1">
        <f t="shared" si="37"/>
        <v>0</v>
      </c>
      <c r="O255" s="1" t="s">
        <v>113</v>
      </c>
      <c r="P255" s="1">
        <v>1.41</v>
      </c>
      <c r="Q255" s="1" t="s">
        <v>112</v>
      </c>
      <c r="R255" s="1">
        <v>0</v>
      </c>
      <c r="S255" s="1" t="s">
        <v>112</v>
      </c>
      <c r="T255" s="1">
        <v>0</v>
      </c>
      <c r="U255" s="1" t="s">
        <v>112</v>
      </c>
      <c r="V255" s="1">
        <v>0</v>
      </c>
      <c r="W255" s="1">
        <v>1.23</v>
      </c>
      <c r="X255" s="1">
        <v>0</v>
      </c>
      <c r="Y255" s="1">
        <v>0</v>
      </c>
      <c r="Z255" s="89">
        <v>0</v>
      </c>
      <c r="AA255" s="1" cm="1">
        <f t="array" ref="AA255">_xlfn.IFS(O255='Price Data'!$F$3,'Price Data'!$G$3,O255='Price Data'!$F$4,'Price Data'!$G$4,O255='Price Data'!$F$5,'Price Data'!$G$5,O255='Price Data'!$F$6,'Price Data'!$G$6,O255='Price Data'!$F$7,'Price Data'!$G$7,TRUE,"")</f>
        <v>10.493246963562758</v>
      </c>
      <c r="AB255" s="1" t="str" cm="1">
        <f t="array" ref="AB255">_xlfn.IFS(Q255='Price Data'!$F$3,'Price Data'!$G$3,Q255='Price Data'!$F$4,'Price Data'!$G$4,Q255='Price Data'!$F$5,'Price Data'!$G$5,Q255='Price Data'!$F$6,'Price Data'!$G$6,Q255='Price Data'!$F$7,'Price Data'!$G$7,TRUE,"")</f>
        <v/>
      </c>
      <c r="AC255" s="1" t="str" cm="1">
        <f t="array" ref="AC255">_xlfn.IFS(S255='Price Data'!$F$3,'Price Data'!$G$3,S255='Price Data'!$F$4,'Price Data'!$G$4,S255='Price Data'!$F$5,'Price Data'!$G$5,S255='Price Data'!$F$6,'Price Data'!$G$6,S255='Price Data'!$F$7,'Price Data'!$G$7,TRUE,"")</f>
        <v/>
      </c>
      <c r="AD255" s="1" t="str" cm="1">
        <f t="array" ref="AD255">_xlfn.IFS(U255='Price Data'!$F$3,'Price Data'!$G$3,U255='Price Data'!$F$4,'Price Data'!$G$4,U255='Price Data'!$F$5,'Price Data'!$G$5,U255='Price Data'!$F$6,'Price Data'!$G$6,U255='Price Data'!$F$7,'Price Data'!$G$7,TRUE,"")</f>
        <v/>
      </c>
      <c r="AK255" s="18"/>
      <c r="AL255" s="1"/>
    </row>
    <row r="256" spans="1:38" x14ac:dyDescent="0.25">
      <c r="A256" s="88">
        <v>7</v>
      </c>
      <c r="B256" s="1">
        <v>17</v>
      </c>
      <c r="C256" s="1">
        <v>77.039999999999992</v>
      </c>
      <c r="D256" s="1">
        <v>1</v>
      </c>
      <c r="E256" s="1">
        <v>1</v>
      </c>
      <c r="F256" s="1">
        <v>1</v>
      </c>
      <c r="G256" s="1">
        <f t="shared" si="34"/>
        <v>2</v>
      </c>
      <c r="H256" s="1" t="s">
        <v>108</v>
      </c>
      <c r="I256" s="1">
        <f t="shared" si="33"/>
        <v>0</v>
      </c>
      <c r="J256" s="1">
        <f t="shared" si="37"/>
        <v>0</v>
      </c>
      <c r="O256" s="1" t="s">
        <v>114</v>
      </c>
      <c r="P256" s="1">
        <v>1.45</v>
      </c>
      <c r="Q256" s="1" t="s">
        <v>112</v>
      </c>
      <c r="R256" s="1">
        <v>0</v>
      </c>
      <c r="S256" s="1" t="s">
        <v>112</v>
      </c>
      <c r="T256" s="1">
        <v>0</v>
      </c>
      <c r="U256" s="1" t="s">
        <v>112</v>
      </c>
      <c r="V256" s="1">
        <v>0</v>
      </c>
      <c r="W256" s="1">
        <v>0</v>
      </c>
      <c r="X256" s="1">
        <v>0</v>
      </c>
      <c r="Y256" s="1">
        <v>0</v>
      </c>
      <c r="Z256" s="89">
        <v>0</v>
      </c>
      <c r="AA256" s="1" cm="1">
        <f t="array" ref="AA256">_xlfn.IFS(O256='Price Data'!$F$3,'Price Data'!$G$3,O256='Price Data'!$F$4,'Price Data'!$G$4,O256='Price Data'!$F$5,'Price Data'!$G$5,O256='Price Data'!$F$6,'Price Data'!$G$6,O256='Price Data'!$F$7,'Price Data'!$G$7,TRUE,"")</f>
        <v>6.0346153846153863</v>
      </c>
      <c r="AB256" s="1" t="str" cm="1">
        <f t="array" ref="AB256">_xlfn.IFS(Q256='Price Data'!$F$3,'Price Data'!$G$3,Q256='Price Data'!$F$4,'Price Data'!$G$4,Q256='Price Data'!$F$5,'Price Data'!$G$5,Q256='Price Data'!$F$6,'Price Data'!$G$6,Q256='Price Data'!$F$7,'Price Data'!$G$7,TRUE,"")</f>
        <v/>
      </c>
      <c r="AC256" s="1" t="str" cm="1">
        <f t="array" ref="AC256">_xlfn.IFS(S256='Price Data'!$F$3,'Price Data'!$G$3,S256='Price Data'!$F$4,'Price Data'!$G$4,S256='Price Data'!$F$5,'Price Data'!$G$5,S256='Price Data'!$F$6,'Price Data'!$G$6,S256='Price Data'!$F$7,'Price Data'!$G$7,TRUE,"")</f>
        <v/>
      </c>
      <c r="AD256" s="1" t="str" cm="1">
        <f t="array" ref="AD256">_xlfn.IFS(U256='Price Data'!$F$3,'Price Data'!$G$3,U256='Price Data'!$F$4,'Price Data'!$G$4,U256='Price Data'!$F$5,'Price Data'!$G$5,U256='Price Data'!$F$6,'Price Data'!$G$6,U256='Price Data'!$F$7,'Price Data'!$G$7,TRUE,"")</f>
        <v/>
      </c>
      <c r="AK256" s="18"/>
      <c r="AL256" s="1"/>
    </row>
    <row r="257" spans="1:38" x14ac:dyDescent="0.25">
      <c r="A257" s="88">
        <v>7</v>
      </c>
      <c r="B257" s="1">
        <v>18</v>
      </c>
      <c r="C257" s="1">
        <v>79.759999999999991</v>
      </c>
      <c r="D257" s="1">
        <v>4</v>
      </c>
      <c r="E257" s="1">
        <v>0</v>
      </c>
      <c r="F257" s="1">
        <v>0</v>
      </c>
      <c r="G257" s="1">
        <f t="shared" si="34"/>
        <v>0</v>
      </c>
      <c r="H257" s="1" t="s">
        <v>108</v>
      </c>
      <c r="I257" s="1">
        <f t="shared" si="33"/>
        <v>0</v>
      </c>
      <c r="J257" s="1">
        <f t="shared" si="37"/>
        <v>0</v>
      </c>
      <c r="O257" s="1" t="s">
        <v>113</v>
      </c>
      <c r="P257" s="1">
        <v>0.76</v>
      </c>
      <c r="Q257" s="1" t="s">
        <v>110</v>
      </c>
      <c r="R257" s="1">
        <v>0.7</v>
      </c>
      <c r="S257" s="1" t="s">
        <v>109</v>
      </c>
      <c r="T257" s="1">
        <v>0.69</v>
      </c>
      <c r="U257" s="1" t="s">
        <v>109</v>
      </c>
      <c r="V257" s="1">
        <v>0.71</v>
      </c>
      <c r="W257" s="1">
        <v>1.03</v>
      </c>
      <c r="X257" s="1">
        <v>0</v>
      </c>
      <c r="Y257" s="1">
        <v>1.41</v>
      </c>
      <c r="Z257" s="89">
        <v>1.26</v>
      </c>
      <c r="AA257" s="1" cm="1">
        <f t="array" ref="AA257">_xlfn.IFS(O257='Price Data'!$F$3,'Price Data'!$G$3,O257='Price Data'!$F$4,'Price Data'!$G$4,O257='Price Data'!$F$5,'Price Data'!$G$5,O257='Price Data'!$F$6,'Price Data'!$G$6,O257='Price Data'!$F$7,'Price Data'!$G$7,TRUE,"")</f>
        <v>10.493246963562758</v>
      </c>
      <c r="AB257" s="1" cm="1">
        <f t="array" ref="AB257">_xlfn.IFS(Q257='Price Data'!$F$3,'Price Data'!$G$3,Q257='Price Data'!$F$4,'Price Data'!$G$4,Q257='Price Data'!$F$5,'Price Data'!$G$5,Q257='Price Data'!$F$6,'Price Data'!$G$6,Q257='Price Data'!$F$7,'Price Data'!$G$7,TRUE,"")</f>
        <v>2.6763636363636367</v>
      </c>
      <c r="AC257" s="1" cm="1">
        <f t="array" ref="AC257">_xlfn.IFS(S257='Price Data'!$F$3,'Price Data'!$G$3,S257='Price Data'!$F$4,'Price Data'!$G$4,S257='Price Data'!$F$5,'Price Data'!$G$5,S257='Price Data'!$F$6,'Price Data'!$G$6,S257='Price Data'!$F$7,'Price Data'!$G$7,TRUE,"")</f>
        <v>4.4586315789473705</v>
      </c>
      <c r="AD257" s="1" cm="1">
        <f t="array" ref="AD257">_xlfn.IFS(U257='Price Data'!$F$3,'Price Data'!$G$3,U257='Price Data'!$F$4,'Price Data'!$G$4,U257='Price Data'!$F$5,'Price Data'!$G$5,U257='Price Data'!$F$6,'Price Data'!$G$6,U257='Price Data'!$F$7,'Price Data'!$G$7,TRUE,"")</f>
        <v>4.4586315789473705</v>
      </c>
      <c r="AK257" s="18"/>
      <c r="AL257" s="1"/>
    </row>
    <row r="258" spans="1:38" x14ac:dyDescent="0.25">
      <c r="A258" s="88">
        <v>7</v>
      </c>
      <c r="B258" s="1">
        <v>19</v>
      </c>
      <c r="C258" s="1">
        <v>81.849999999999994</v>
      </c>
      <c r="D258" s="1">
        <v>2</v>
      </c>
      <c r="E258" s="1">
        <v>2</v>
      </c>
      <c r="F258" s="1">
        <v>0</v>
      </c>
      <c r="G258" s="1">
        <f t="shared" si="34"/>
        <v>2</v>
      </c>
      <c r="H258" s="1" t="s">
        <v>108</v>
      </c>
      <c r="I258" s="1">
        <f t="shared" si="33"/>
        <v>0</v>
      </c>
      <c r="J258" s="1">
        <f t="shared" si="37"/>
        <v>0</v>
      </c>
      <c r="O258" s="1" t="s">
        <v>113</v>
      </c>
      <c r="P258" s="1">
        <v>1.79</v>
      </c>
      <c r="Q258" s="1" t="s">
        <v>114</v>
      </c>
      <c r="R258" s="1">
        <v>1.61</v>
      </c>
      <c r="S258" s="1" t="s">
        <v>112</v>
      </c>
      <c r="T258" s="1">
        <v>0</v>
      </c>
      <c r="U258" s="1" t="s">
        <v>112</v>
      </c>
      <c r="V258" s="1">
        <v>0</v>
      </c>
      <c r="W258" s="1">
        <v>1</v>
      </c>
      <c r="X258" s="1">
        <v>0</v>
      </c>
      <c r="Y258" s="1">
        <v>0</v>
      </c>
      <c r="Z258" s="89">
        <v>0</v>
      </c>
      <c r="AA258" s="1" cm="1">
        <f t="array" ref="AA258">_xlfn.IFS(O258='Price Data'!$F$3,'Price Data'!$G$3,O258='Price Data'!$F$4,'Price Data'!$G$4,O258='Price Data'!$F$5,'Price Data'!$G$5,O258='Price Data'!$F$6,'Price Data'!$G$6,O258='Price Data'!$F$7,'Price Data'!$G$7,TRUE,"")</f>
        <v>10.493246963562758</v>
      </c>
      <c r="AB258" s="1" cm="1">
        <f t="array" ref="AB258">_xlfn.IFS(Q258='Price Data'!$F$3,'Price Data'!$G$3,Q258='Price Data'!$F$4,'Price Data'!$G$4,Q258='Price Data'!$F$5,'Price Data'!$G$5,Q258='Price Data'!$F$6,'Price Data'!$G$6,Q258='Price Data'!$F$7,'Price Data'!$G$7,TRUE,"")</f>
        <v>6.0346153846153863</v>
      </c>
      <c r="AC258" s="1" t="str" cm="1">
        <f t="array" ref="AC258">_xlfn.IFS(S258='Price Data'!$F$3,'Price Data'!$G$3,S258='Price Data'!$F$4,'Price Data'!$G$4,S258='Price Data'!$F$5,'Price Data'!$G$5,S258='Price Data'!$F$6,'Price Data'!$G$6,S258='Price Data'!$F$7,'Price Data'!$G$7,TRUE,"")</f>
        <v/>
      </c>
      <c r="AD258" s="1" t="str" cm="1">
        <f t="array" ref="AD258">_xlfn.IFS(U258='Price Data'!$F$3,'Price Data'!$G$3,U258='Price Data'!$F$4,'Price Data'!$G$4,U258='Price Data'!$F$5,'Price Data'!$G$5,U258='Price Data'!$F$6,'Price Data'!$G$6,U258='Price Data'!$F$7,'Price Data'!$G$7,TRUE,"")</f>
        <v/>
      </c>
      <c r="AK258" s="18"/>
      <c r="AL258" s="1"/>
    </row>
    <row r="259" spans="1:38" x14ac:dyDescent="0.25">
      <c r="A259" s="88">
        <v>7</v>
      </c>
      <c r="B259" s="1">
        <v>20</v>
      </c>
      <c r="C259" s="1">
        <v>84.949999999999989</v>
      </c>
      <c r="D259" s="1">
        <v>1</v>
      </c>
      <c r="E259" s="1">
        <v>1</v>
      </c>
      <c r="F259" s="1">
        <v>1</v>
      </c>
      <c r="G259" s="1">
        <f t="shared" si="34"/>
        <v>2</v>
      </c>
      <c r="H259" s="1" t="s">
        <v>108</v>
      </c>
      <c r="I259" s="1">
        <f t="shared" si="33"/>
        <v>0</v>
      </c>
      <c r="J259" s="1">
        <f t="shared" si="37"/>
        <v>0</v>
      </c>
      <c r="O259" s="1" t="s">
        <v>109</v>
      </c>
      <c r="P259" s="1">
        <v>0.6</v>
      </c>
      <c r="Q259" s="1" t="s">
        <v>112</v>
      </c>
      <c r="R259" s="1">
        <v>0</v>
      </c>
      <c r="S259" s="1" t="s">
        <v>112</v>
      </c>
      <c r="T259" s="1">
        <v>0</v>
      </c>
      <c r="U259" s="1" t="s">
        <v>112</v>
      </c>
      <c r="V259" s="1">
        <v>0</v>
      </c>
      <c r="W259" s="1">
        <v>0.94</v>
      </c>
      <c r="X259" s="1">
        <v>0</v>
      </c>
      <c r="Y259" s="1">
        <v>0</v>
      </c>
      <c r="Z259" s="89">
        <v>0</v>
      </c>
      <c r="AA259" s="1" cm="1">
        <f t="array" ref="AA259">_xlfn.IFS(O259='Price Data'!$F$3,'Price Data'!$G$3,O259='Price Data'!$F$4,'Price Data'!$G$4,O259='Price Data'!$F$5,'Price Data'!$G$5,O259='Price Data'!$F$6,'Price Data'!$G$6,O259='Price Data'!$F$7,'Price Data'!$G$7,TRUE,"")</f>
        <v>4.4586315789473705</v>
      </c>
      <c r="AB259" s="1" t="str" cm="1">
        <f t="array" ref="AB259">_xlfn.IFS(Q259='Price Data'!$F$3,'Price Data'!$G$3,Q259='Price Data'!$F$4,'Price Data'!$G$4,Q259='Price Data'!$F$5,'Price Data'!$G$5,Q259='Price Data'!$F$6,'Price Data'!$G$6,Q259='Price Data'!$F$7,'Price Data'!$G$7,TRUE,"")</f>
        <v/>
      </c>
      <c r="AC259" s="1" t="str" cm="1">
        <f t="array" ref="AC259">_xlfn.IFS(S259='Price Data'!$F$3,'Price Data'!$G$3,S259='Price Data'!$F$4,'Price Data'!$G$4,S259='Price Data'!$F$5,'Price Data'!$G$5,S259='Price Data'!$F$6,'Price Data'!$G$6,S259='Price Data'!$F$7,'Price Data'!$G$7,TRUE,"")</f>
        <v/>
      </c>
      <c r="AD259" s="1" t="str" cm="1">
        <f t="array" ref="AD259">_xlfn.IFS(U259='Price Data'!$F$3,'Price Data'!$G$3,U259='Price Data'!$F$4,'Price Data'!$G$4,U259='Price Data'!$F$5,'Price Data'!$G$5,U259='Price Data'!$F$6,'Price Data'!$G$6,U259='Price Data'!$F$7,'Price Data'!$G$7,TRUE,"")</f>
        <v/>
      </c>
      <c r="AK259" s="18"/>
      <c r="AL259" s="1"/>
    </row>
    <row r="260" spans="1:38" x14ac:dyDescent="0.25">
      <c r="A260" s="88">
        <v>7</v>
      </c>
      <c r="B260" s="1">
        <v>21</v>
      </c>
      <c r="C260" s="1">
        <v>89.24</v>
      </c>
      <c r="D260" s="1">
        <v>1</v>
      </c>
      <c r="E260" s="1">
        <v>0</v>
      </c>
      <c r="F260" s="1">
        <v>0</v>
      </c>
      <c r="G260" s="1">
        <f t="shared" si="34"/>
        <v>0</v>
      </c>
      <c r="H260" s="1" t="s">
        <v>108</v>
      </c>
      <c r="I260" s="1">
        <f t="shared" si="33"/>
        <v>0</v>
      </c>
      <c r="J260" s="1">
        <f t="shared" si="37"/>
        <v>0</v>
      </c>
      <c r="O260" s="1" t="s">
        <v>113</v>
      </c>
      <c r="P260" s="1">
        <v>2.04</v>
      </c>
      <c r="Q260" s="1" t="s">
        <v>112</v>
      </c>
      <c r="R260" s="1">
        <v>0</v>
      </c>
      <c r="S260" s="1" t="s">
        <v>112</v>
      </c>
      <c r="T260" s="1">
        <v>0</v>
      </c>
      <c r="U260" s="1" t="s">
        <v>112</v>
      </c>
      <c r="V260" s="1">
        <v>0</v>
      </c>
      <c r="W260" s="1">
        <v>1.0900000000000001</v>
      </c>
      <c r="X260" s="1">
        <v>0</v>
      </c>
      <c r="Y260" s="1">
        <v>0</v>
      </c>
      <c r="Z260" s="89">
        <v>0</v>
      </c>
      <c r="AA260" s="1" cm="1">
        <f t="array" ref="AA260">_xlfn.IFS(O260='Price Data'!$F$3,'Price Data'!$G$3,O260='Price Data'!$F$4,'Price Data'!$G$4,O260='Price Data'!$F$5,'Price Data'!$G$5,O260='Price Data'!$F$6,'Price Data'!$G$6,O260='Price Data'!$F$7,'Price Data'!$G$7,TRUE,"")</f>
        <v>10.493246963562758</v>
      </c>
      <c r="AB260" s="1" t="str" cm="1">
        <f t="array" ref="AB260">_xlfn.IFS(Q260='Price Data'!$F$3,'Price Data'!$G$3,Q260='Price Data'!$F$4,'Price Data'!$G$4,Q260='Price Data'!$F$5,'Price Data'!$G$5,Q260='Price Data'!$F$6,'Price Data'!$G$6,Q260='Price Data'!$F$7,'Price Data'!$G$7,TRUE,"")</f>
        <v/>
      </c>
      <c r="AC260" s="1" t="str" cm="1">
        <f t="array" ref="AC260">_xlfn.IFS(S260='Price Data'!$F$3,'Price Data'!$G$3,S260='Price Data'!$F$4,'Price Data'!$G$4,S260='Price Data'!$F$5,'Price Data'!$G$5,S260='Price Data'!$F$6,'Price Data'!$G$6,S260='Price Data'!$F$7,'Price Data'!$G$7,TRUE,"")</f>
        <v/>
      </c>
      <c r="AD260" s="1" t="str" cm="1">
        <f t="array" ref="AD260">_xlfn.IFS(U260='Price Data'!$F$3,'Price Data'!$G$3,U260='Price Data'!$F$4,'Price Data'!$G$4,U260='Price Data'!$F$5,'Price Data'!$G$5,U260='Price Data'!$F$6,'Price Data'!$G$6,U260='Price Data'!$F$7,'Price Data'!$G$7,TRUE,"")</f>
        <v/>
      </c>
      <c r="AK260" s="18"/>
      <c r="AL260" s="1"/>
    </row>
    <row r="261" spans="1:38" x14ac:dyDescent="0.25">
      <c r="A261" s="88">
        <v>7</v>
      </c>
      <c r="B261" s="1">
        <v>22</v>
      </c>
      <c r="C261" s="1">
        <v>94.35</v>
      </c>
      <c r="D261" s="1">
        <v>3</v>
      </c>
      <c r="E261" s="1">
        <v>0</v>
      </c>
      <c r="F261" s="1">
        <v>0</v>
      </c>
      <c r="G261" s="1">
        <f t="shared" si="34"/>
        <v>0</v>
      </c>
      <c r="H261" s="1" t="s">
        <v>108</v>
      </c>
      <c r="I261" s="1">
        <f t="shared" si="33"/>
        <v>0</v>
      </c>
      <c r="J261" s="1">
        <f t="shared" si="37"/>
        <v>0</v>
      </c>
      <c r="O261" s="1" t="s">
        <v>113</v>
      </c>
      <c r="P261" s="1">
        <v>2.14</v>
      </c>
      <c r="Q261" s="1" t="s">
        <v>111</v>
      </c>
      <c r="R261" s="1">
        <v>1.63</v>
      </c>
      <c r="S261" s="1" t="s">
        <v>109</v>
      </c>
      <c r="T261" s="1">
        <v>0.93</v>
      </c>
      <c r="U261" s="1" t="s">
        <v>112</v>
      </c>
      <c r="V261" s="1">
        <v>0</v>
      </c>
      <c r="W261" s="1">
        <v>0.9</v>
      </c>
      <c r="X261" s="1">
        <v>0</v>
      </c>
      <c r="Y261" s="1">
        <v>0.85</v>
      </c>
      <c r="Z261" s="89">
        <v>0</v>
      </c>
      <c r="AA261" s="1" cm="1">
        <f t="array" ref="AA261">_xlfn.IFS(O261='Price Data'!$F$3,'Price Data'!$G$3,O261='Price Data'!$F$4,'Price Data'!$G$4,O261='Price Data'!$F$5,'Price Data'!$G$5,O261='Price Data'!$F$6,'Price Data'!$G$6,O261='Price Data'!$F$7,'Price Data'!$G$7,TRUE,"")</f>
        <v>10.493246963562758</v>
      </c>
      <c r="AB261" s="1" cm="1">
        <f t="array" ref="AB261">_xlfn.IFS(Q261='Price Data'!$F$3,'Price Data'!$G$3,Q261='Price Data'!$F$4,'Price Data'!$G$4,Q261='Price Data'!$F$5,'Price Data'!$G$5,Q261='Price Data'!$F$6,'Price Data'!$G$6,Q261='Price Data'!$F$7,'Price Data'!$G$7,TRUE,"")</f>
        <v>8.710979020979023</v>
      </c>
      <c r="AC261" s="1" cm="1">
        <f t="array" ref="AC261">_xlfn.IFS(S261='Price Data'!$F$3,'Price Data'!$G$3,S261='Price Data'!$F$4,'Price Data'!$G$4,S261='Price Data'!$F$5,'Price Data'!$G$5,S261='Price Data'!$F$6,'Price Data'!$G$6,S261='Price Data'!$F$7,'Price Data'!$G$7,TRUE,"")</f>
        <v>4.4586315789473705</v>
      </c>
      <c r="AD261" s="1" t="str" cm="1">
        <f t="array" ref="AD261">_xlfn.IFS(U261='Price Data'!$F$3,'Price Data'!$G$3,U261='Price Data'!$F$4,'Price Data'!$G$4,U261='Price Data'!$F$5,'Price Data'!$G$5,U261='Price Data'!$F$6,'Price Data'!$G$6,U261='Price Data'!$F$7,'Price Data'!$G$7,TRUE,"")</f>
        <v/>
      </c>
      <c r="AK261" s="18"/>
      <c r="AL261" s="1"/>
    </row>
    <row r="262" spans="1:38" x14ac:dyDescent="0.25">
      <c r="A262" s="88">
        <v>7</v>
      </c>
      <c r="B262" s="1">
        <v>23</v>
      </c>
      <c r="C262" s="1">
        <v>95.25</v>
      </c>
      <c r="D262" s="1">
        <v>2</v>
      </c>
      <c r="E262" s="1">
        <v>3</v>
      </c>
      <c r="F262" s="1">
        <v>0</v>
      </c>
      <c r="G262" s="1">
        <f t="shared" si="34"/>
        <v>3</v>
      </c>
      <c r="H262" s="1" t="s">
        <v>108</v>
      </c>
      <c r="I262" s="1">
        <f t="shared" si="33"/>
        <v>0</v>
      </c>
      <c r="J262" s="1">
        <f t="shared" si="37"/>
        <v>0</v>
      </c>
      <c r="O262" s="1" t="s">
        <v>114</v>
      </c>
      <c r="P262" s="1">
        <v>1.2</v>
      </c>
      <c r="Q262" s="1" t="s">
        <v>110</v>
      </c>
      <c r="R262" s="1">
        <v>0.8</v>
      </c>
      <c r="S262" s="1" t="s">
        <v>112</v>
      </c>
      <c r="T262" s="1">
        <v>0</v>
      </c>
      <c r="U262" s="1" t="s">
        <v>112</v>
      </c>
      <c r="V262" s="1">
        <v>0</v>
      </c>
      <c r="W262" s="1">
        <v>0</v>
      </c>
      <c r="X262" s="1">
        <v>0</v>
      </c>
      <c r="Y262" s="1">
        <v>0</v>
      </c>
      <c r="Z262" s="89">
        <v>0</v>
      </c>
      <c r="AA262" s="1" cm="1">
        <f t="array" ref="AA262">_xlfn.IFS(O262='Price Data'!$F$3,'Price Data'!$G$3,O262='Price Data'!$F$4,'Price Data'!$G$4,O262='Price Data'!$F$5,'Price Data'!$G$5,O262='Price Data'!$F$6,'Price Data'!$G$6,O262='Price Data'!$F$7,'Price Data'!$G$7,TRUE,"")</f>
        <v>6.0346153846153863</v>
      </c>
      <c r="AB262" s="1" cm="1">
        <f t="array" ref="AB262">_xlfn.IFS(Q262='Price Data'!$F$3,'Price Data'!$G$3,Q262='Price Data'!$F$4,'Price Data'!$G$4,Q262='Price Data'!$F$5,'Price Data'!$G$5,Q262='Price Data'!$F$6,'Price Data'!$G$6,Q262='Price Data'!$F$7,'Price Data'!$G$7,TRUE,"")</f>
        <v>2.6763636363636367</v>
      </c>
      <c r="AC262" s="1" t="str" cm="1">
        <f t="array" ref="AC262">_xlfn.IFS(S262='Price Data'!$F$3,'Price Data'!$G$3,S262='Price Data'!$F$4,'Price Data'!$G$4,S262='Price Data'!$F$5,'Price Data'!$G$5,S262='Price Data'!$F$6,'Price Data'!$G$6,S262='Price Data'!$F$7,'Price Data'!$G$7,TRUE,"")</f>
        <v/>
      </c>
      <c r="AD262" s="1" t="str" cm="1">
        <f t="array" ref="AD262">_xlfn.IFS(U262='Price Data'!$F$3,'Price Data'!$G$3,U262='Price Data'!$F$4,'Price Data'!$G$4,U262='Price Data'!$F$5,'Price Data'!$G$5,U262='Price Data'!$F$6,'Price Data'!$G$6,U262='Price Data'!$F$7,'Price Data'!$G$7,TRUE,"")</f>
        <v/>
      </c>
      <c r="AK262" s="18"/>
      <c r="AL262" s="1"/>
    </row>
    <row r="263" spans="1:38" x14ac:dyDescent="0.25">
      <c r="A263" s="88">
        <v>7</v>
      </c>
      <c r="B263" s="1">
        <v>24</v>
      </c>
      <c r="C263" s="1">
        <v>97.3</v>
      </c>
      <c r="D263" s="1">
        <v>1</v>
      </c>
      <c r="E263" s="1">
        <v>4</v>
      </c>
      <c r="F263" s="1">
        <v>1</v>
      </c>
      <c r="G263" s="1">
        <f t="shared" si="34"/>
        <v>5</v>
      </c>
      <c r="H263" s="1" t="s">
        <v>108</v>
      </c>
      <c r="I263" s="1">
        <f t="shared" si="33"/>
        <v>0</v>
      </c>
      <c r="J263" s="1">
        <f t="shared" si="37"/>
        <v>0</v>
      </c>
      <c r="O263" s="1" t="s">
        <v>113</v>
      </c>
      <c r="P263" s="1">
        <v>1.62</v>
      </c>
      <c r="Q263" s="1" t="s">
        <v>112</v>
      </c>
      <c r="R263" s="1">
        <v>0</v>
      </c>
      <c r="S263" s="1" t="s">
        <v>112</v>
      </c>
      <c r="T263" s="1">
        <v>0</v>
      </c>
      <c r="U263" s="1" t="s">
        <v>112</v>
      </c>
      <c r="V263" s="1">
        <v>0</v>
      </c>
      <c r="W263" s="1">
        <v>1.04</v>
      </c>
      <c r="X263" s="1">
        <v>0</v>
      </c>
      <c r="Y263" s="1">
        <v>0</v>
      </c>
      <c r="Z263" s="89">
        <v>0</v>
      </c>
      <c r="AA263" s="1" cm="1">
        <f t="array" ref="AA263">_xlfn.IFS(O263='Price Data'!$F$3,'Price Data'!$G$3,O263='Price Data'!$F$4,'Price Data'!$G$4,O263='Price Data'!$F$5,'Price Data'!$G$5,O263='Price Data'!$F$6,'Price Data'!$G$6,O263='Price Data'!$F$7,'Price Data'!$G$7,TRUE,"")</f>
        <v>10.493246963562758</v>
      </c>
      <c r="AB263" s="1" t="str" cm="1">
        <f t="array" ref="AB263">_xlfn.IFS(Q263='Price Data'!$F$3,'Price Data'!$G$3,Q263='Price Data'!$F$4,'Price Data'!$G$4,Q263='Price Data'!$F$5,'Price Data'!$G$5,Q263='Price Data'!$F$6,'Price Data'!$G$6,Q263='Price Data'!$F$7,'Price Data'!$G$7,TRUE,"")</f>
        <v/>
      </c>
      <c r="AC263" s="1" t="str" cm="1">
        <f t="array" ref="AC263">_xlfn.IFS(S263='Price Data'!$F$3,'Price Data'!$G$3,S263='Price Data'!$F$4,'Price Data'!$G$4,S263='Price Data'!$F$5,'Price Data'!$G$5,S263='Price Data'!$F$6,'Price Data'!$G$6,S263='Price Data'!$F$7,'Price Data'!$G$7,TRUE,"")</f>
        <v/>
      </c>
      <c r="AD263" s="1" t="str" cm="1">
        <f t="array" ref="AD263">_xlfn.IFS(U263='Price Data'!$F$3,'Price Data'!$G$3,U263='Price Data'!$F$4,'Price Data'!$G$4,U263='Price Data'!$F$5,'Price Data'!$G$5,U263='Price Data'!$F$6,'Price Data'!$G$6,U263='Price Data'!$F$7,'Price Data'!$G$7,TRUE,"")</f>
        <v/>
      </c>
      <c r="AK263" s="18"/>
      <c r="AL263" s="1"/>
    </row>
    <row r="264" spans="1:38" x14ac:dyDescent="0.25">
      <c r="A264" s="88">
        <v>7</v>
      </c>
      <c r="B264" s="1">
        <v>25</v>
      </c>
      <c r="C264" s="1">
        <v>97.539999999999992</v>
      </c>
      <c r="D264" s="1">
        <v>3</v>
      </c>
      <c r="E264" s="1">
        <v>5</v>
      </c>
      <c r="F264" s="1">
        <v>0</v>
      </c>
      <c r="G264" s="1">
        <f t="shared" si="34"/>
        <v>5</v>
      </c>
      <c r="H264" s="1" t="s">
        <v>116</v>
      </c>
      <c r="I264" s="1">
        <f t="shared" si="33"/>
        <v>1</v>
      </c>
      <c r="J264" s="1">
        <v>2</v>
      </c>
      <c r="O264" s="1" t="s">
        <v>112</v>
      </c>
      <c r="P264" s="1">
        <v>0</v>
      </c>
      <c r="Q264" s="1" t="s">
        <v>112</v>
      </c>
      <c r="R264" s="1">
        <v>0</v>
      </c>
      <c r="S264" s="1" t="s">
        <v>112</v>
      </c>
      <c r="T264" s="1">
        <v>0</v>
      </c>
      <c r="U264" s="1" t="s">
        <v>112</v>
      </c>
      <c r="V264" s="1">
        <v>0</v>
      </c>
      <c r="W264" s="1">
        <v>0</v>
      </c>
      <c r="X264" s="1">
        <v>0</v>
      </c>
      <c r="Y264" s="1">
        <v>0</v>
      </c>
      <c r="Z264" s="89">
        <v>0</v>
      </c>
      <c r="AA264" s="1" t="str" cm="1">
        <f t="array" ref="AA264">_xlfn.IFS(O264='Price Data'!$F$3,'Price Data'!$G$3,O264='Price Data'!$F$4,'Price Data'!$G$4,O264='Price Data'!$F$5,'Price Data'!$G$5,O264='Price Data'!$F$6,'Price Data'!$G$6,O264='Price Data'!$F$7,'Price Data'!$G$7,TRUE,"")</f>
        <v/>
      </c>
      <c r="AB264" s="1" t="str" cm="1">
        <f t="array" ref="AB264">_xlfn.IFS(Q264='Price Data'!$F$3,'Price Data'!$G$3,Q264='Price Data'!$F$4,'Price Data'!$G$4,Q264='Price Data'!$F$5,'Price Data'!$G$5,Q264='Price Data'!$F$6,'Price Data'!$G$6,Q264='Price Data'!$F$7,'Price Data'!$G$7,TRUE,"")</f>
        <v/>
      </c>
      <c r="AC264" s="1" t="str" cm="1">
        <f t="array" ref="AC264">_xlfn.IFS(S264='Price Data'!$F$3,'Price Data'!$G$3,S264='Price Data'!$F$4,'Price Data'!$G$4,S264='Price Data'!$F$5,'Price Data'!$G$5,S264='Price Data'!$F$6,'Price Data'!$G$6,S264='Price Data'!$F$7,'Price Data'!$G$7,TRUE,"")</f>
        <v/>
      </c>
      <c r="AD264" s="1" t="str" cm="1">
        <f t="array" ref="AD264">_xlfn.IFS(U264='Price Data'!$F$3,'Price Data'!$G$3,U264='Price Data'!$F$4,'Price Data'!$G$4,U264='Price Data'!$F$5,'Price Data'!$G$5,U264='Price Data'!$F$6,'Price Data'!$G$6,U264='Price Data'!$F$7,'Price Data'!$G$7,TRUE,"")</f>
        <v/>
      </c>
      <c r="AK264" s="18"/>
      <c r="AL264" s="1"/>
    </row>
    <row r="265" spans="1:38" x14ac:dyDescent="0.25">
      <c r="A265" s="88">
        <v>7</v>
      </c>
      <c r="B265" s="1">
        <v>26</v>
      </c>
      <c r="C265" s="1">
        <v>99.33</v>
      </c>
      <c r="D265" s="1">
        <v>1</v>
      </c>
      <c r="E265" s="1">
        <v>3</v>
      </c>
      <c r="F265" s="1">
        <v>1</v>
      </c>
      <c r="G265" s="1">
        <f t="shared" si="34"/>
        <v>4</v>
      </c>
      <c r="H265" s="1" t="s">
        <v>108</v>
      </c>
      <c r="I265" s="1">
        <f t="shared" si="33"/>
        <v>0</v>
      </c>
      <c r="J265" s="1">
        <f>I265</f>
        <v>0</v>
      </c>
      <c r="O265" s="1" t="s">
        <v>113</v>
      </c>
      <c r="P265" s="1">
        <v>2.3199999999999998</v>
      </c>
      <c r="Q265" s="1" t="s">
        <v>112</v>
      </c>
      <c r="R265" s="1">
        <v>0</v>
      </c>
      <c r="S265" s="1" t="s">
        <v>112</v>
      </c>
      <c r="T265" s="1">
        <v>0</v>
      </c>
      <c r="U265" s="1" t="s">
        <v>112</v>
      </c>
      <c r="V265" s="1">
        <v>0</v>
      </c>
      <c r="W265" s="1">
        <v>0.87</v>
      </c>
      <c r="X265" s="1">
        <v>0</v>
      </c>
      <c r="Y265" s="1">
        <v>0</v>
      </c>
      <c r="Z265" s="89">
        <v>0</v>
      </c>
      <c r="AA265" s="1" cm="1">
        <f t="array" ref="AA265">_xlfn.IFS(O265='Price Data'!$F$3,'Price Data'!$G$3,O265='Price Data'!$F$4,'Price Data'!$G$4,O265='Price Data'!$F$5,'Price Data'!$G$5,O265='Price Data'!$F$6,'Price Data'!$G$6,O265='Price Data'!$F$7,'Price Data'!$G$7,TRUE,"")</f>
        <v>10.493246963562758</v>
      </c>
      <c r="AB265" s="1" t="str" cm="1">
        <f t="array" ref="AB265">_xlfn.IFS(Q265='Price Data'!$F$3,'Price Data'!$G$3,Q265='Price Data'!$F$4,'Price Data'!$G$4,Q265='Price Data'!$F$5,'Price Data'!$G$5,Q265='Price Data'!$F$6,'Price Data'!$G$6,Q265='Price Data'!$F$7,'Price Data'!$G$7,TRUE,"")</f>
        <v/>
      </c>
      <c r="AC265" s="1" t="str" cm="1">
        <f t="array" ref="AC265">_xlfn.IFS(S265='Price Data'!$F$3,'Price Data'!$G$3,S265='Price Data'!$F$4,'Price Data'!$G$4,S265='Price Data'!$F$5,'Price Data'!$G$5,S265='Price Data'!$F$6,'Price Data'!$G$6,S265='Price Data'!$F$7,'Price Data'!$G$7,TRUE,"")</f>
        <v/>
      </c>
      <c r="AD265" s="1" t="str" cm="1">
        <f t="array" ref="AD265">_xlfn.IFS(U265='Price Data'!$F$3,'Price Data'!$G$3,U265='Price Data'!$F$4,'Price Data'!$G$4,U265='Price Data'!$F$5,'Price Data'!$G$5,U265='Price Data'!$F$6,'Price Data'!$G$6,U265='Price Data'!$F$7,'Price Data'!$G$7,TRUE,"")</f>
        <v/>
      </c>
      <c r="AK265" s="18"/>
      <c r="AL265" s="1"/>
    </row>
    <row r="266" spans="1:38" x14ac:dyDescent="0.25">
      <c r="A266" s="88">
        <v>7</v>
      </c>
      <c r="B266" s="1">
        <v>27</v>
      </c>
      <c r="C266" s="1">
        <v>99.59</v>
      </c>
      <c r="D266" s="1">
        <v>3</v>
      </c>
      <c r="E266" s="1">
        <v>4</v>
      </c>
      <c r="F266" s="1">
        <v>1</v>
      </c>
      <c r="G266" s="1">
        <f t="shared" si="34"/>
        <v>5</v>
      </c>
      <c r="H266" s="1" t="s">
        <v>108</v>
      </c>
      <c r="I266" s="1">
        <f t="shared" si="33"/>
        <v>0</v>
      </c>
      <c r="J266" s="1">
        <f>I266</f>
        <v>0</v>
      </c>
      <c r="O266" s="1" t="s">
        <v>109</v>
      </c>
      <c r="P266" s="1">
        <v>0.99</v>
      </c>
      <c r="Q266" s="1" t="s">
        <v>109</v>
      </c>
      <c r="R266" s="1">
        <v>0.91</v>
      </c>
      <c r="S266" s="1" t="s">
        <v>111</v>
      </c>
      <c r="T266" s="1">
        <v>1.51</v>
      </c>
      <c r="U266" s="1" t="s">
        <v>112</v>
      </c>
      <c r="V266" s="1">
        <v>0</v>
      </c>
      <c r="W266" s="1">
        <v>1.1399999999999999</v>
      </c>
      <c r="X266" s="1">
        <v>1.24</v>
      </c>
      <c r="Y266" s="1">
        <v>0</v>
      </c>
      <c r="Z266" s="89">
        <v>0</v>
      </c>
      <c r="AA266" s="1" cm="1">
        <f t="array" ref="AA266">_xlfn.IFS(O266='Price Data'!$F$3,'Price Data'!$G$3,O266='Price Data'!$F$4,'Price Data'!$G$4,O266='Price Data'!$F$5,'Price Data'!$G$5,O266='Price Data'!$F$6,'Price Data'!$G$6,O266='Price Data'!$F$7,'Price Data'!$G$7,TRUE,"")</f>
        <v>4.4586315789473705</v>
      </c>
      <c r="AB266" s="1" cm="1">
        <f t="array" ref="AB266">_xlfn.IFS(Q266='Price Data'!$F$3,'Price Data'!$G$3,Q266='Price Data'!$F$4,'Price Data'!$G$4,Q266='Price Data'!$F$5,'Price Data'!$G$5,Q266='Price Data'!$F$6,'Price Data'!$G$6,Q266='Price Data'!$F$7,'Price Data'!$G$7,TRUE,"")</f>
        <v>4.4586315789473705</v>
      </c>
      <c r="AC266" s="1" cm="1">
        <f t="array" ref="AC266">_xlfn.IFS(S266='Price Data'!$F$3,'Price Data'!$G$3,S266='Price Data'!$F$4,'Price Data'!$G$4,S266='Price Data'!$F$5,'Price Data'!$G$5,S266='Price Data'!$F$6,'Price Data'!$G$6,S266='Price Data'!$F$7,'Price Data'!$G$7,TRUE,"")</f>
        <v>8.710979020979023</v>
      </c>
      <c r="AD266" s="1" t="str" cm="1">
        <f t="array" ref="AD266">_xlfn.IFS(U266='Price Data'!$F$3,'Price Data'!$G$3,U266='Price Data'!$F$4,'Price Data'!$G$4,U266='Price Data'!$F$5,'Price Data'!$G$5,U266='Price Data'!$F$6,'Price Data'!$G$6,U266='Price Data'!$F$7,'Price Data'!$G$7,TRUE,"")</f>
        <v/>
      </c>
      <c r="AK266" s="18"/>
      <c r="AL266" s="1"/>
    </row>
    <row r="267" spans="1:38" x14ac:dyDescent="0.25">
      <c r="A267" s="88">
        <v>7</v>
      </c>
      <c r="B267" s="1">
        <v>28</v>
      </c>
      <c r="C267" s="1">
        <v>100.09</v>
      </c>
      <c r="D267" s="1">
        <v>4</v>
      </c>
      <c r="E267" s="1">
        <v>7</v>
      </c>
      <c r="F267" s="1">
        <v>0</v>
      </c>
      <c r="G267" s="1">
        <f t="shared" si="34"/>
        <v>7</v>
      </c>
      <c r="H267" s="1" t="s">
        <v>116</v>
      </c>
      <c r="I267" s="1">
        <f t="shared" ref="I267:I330" si="38">IF(H267="NO", 0, 1)</f>
        <v>1</v>
      </c>
      <c r="J267" s="1">
        <v>3</v>
      </c>
      <c r="O267" s="1" t="s">
        <v>112</v>
      </c>
      <c r="P267" s="1">
        <v>0</v>
      </c>
      <c r="Q267" s="1" t="s">
        <v>112</v>
      </c>
      <c r="R267" s="1">
        <v>0</v>
      </c>
      <c r="S267" s="1" t="s">
        <v>112</v>
      </c>
      <c r="T267" s="1">
        <v>0</v>
      </c>
      <c r="U267" s="1" t="s">
        <v>112</v>
      </c>
      <c r="V267" s="1">
        <v>0</v>
      </c>
      <c r="W267" s="1">
        <v>0</v>
      </c>
      <c r="X267" s="1">
        <v>0</v>
      </c>
      <c r="Y267" s="1">
        <v>0</v>
      </c>
      <c r="Z267" s="89">
        <v>0</v>
      </c>
      <c r="AA267" s="1" t="str" cm="1">
        <f t="array" ref="AA267">_xlfn.IFS(O267='Price Data'!$F$3,'Price Data'!$G$3,O267='Price Data'!$F$4,'Price Data'!$G$4,O267='Price Data'!$F$5,'Price Data'!$G$5,O267='Price Data'!$F$6,'Price Data'!$G$6,O267='Price Data'!$F$7,'Price Data'!$G$7,TRUE,"")</f>
        <v/>
      </c>
      <c r="AB267" s="1" t="str" cm="1">
        <f t="array" ref="AB267">_xlfn.IFS(Q267='Price Data'!$F$3,'Price Data'!$G$3,Q267='Price Data'!$F$4,'Price Data'!$G$4,Q267='Price Data'!$F$5,'Price Data'!$G$5,Q267='Price Data'!$F$6,'Price Data'!$G$6,Q267='Price Data'!$F$7,'Price Data'!$G$7,TRUE,"")</f>
        <v/>
      </c>
      <c r="AC267" s="1" t="str" cm="1">
        <f t="array" ref="AC267">_xlfn.IFS(S267='Price Data'!$F$3,'Price Data'!$G$3,S267='Price Data'!$F$4,'Price Data'!$G$4,S267='Price Data'!$F$5,'Price Data'!$G$5,S267='Price Data'!$F$6,'Price Data'!$G$6,S267='Price Data'!$F$7,'Price Data'!$G$7,TRUE,"")</f>
        <v/>
      </c>
      <c r="AD267" s="1" t="str" cm="1">
        <f t="array" ref="AD267">_xlfn.IFS(U267='Price Data'!$F$3,'Price Data'!$G$3,U267='Price Data'!$F$4,'Price Data'!$G$4,U267='Price Data'!$F$5,'Price Data'!$G$5,U267='Price Data'!$F$6,'Price Data'!$G$6,U267='Price Data'!$F$7,'Price Data'!$G$7,TRUE,"")</f>
        <v/>
      </c>
      <c r="AK267" s="18"/>
      <c r="AL267" s="1"/>
    </row>
    <row r="268" spans="1:38" x14ac:dyDescent="0.25">
      <c r="A268" s="88">
        <v>7</v>
      </c>
      <c r="B268" s="1">
        <v>29</v>
      </c>
      <c r="C268" s="1">
        <v>107.95</v>
      </c>
      <c r="D268" s="1">
        <v>2</v>
      </c>
      <c r="E268" s="1">
        <v>1</v>
      </c>
      <c r="F268" s="1">
        <v>1</v>
      </c>
      <c r="G268" s="1">
        <f t="shared" ref="G268:G331" si="39">F268+E268</f>
        <v>2</v>
      </c>
      <c r="H268" s="1" t="s">
        <v>108</v>
      </c>
      <c r="I268" s="1">
        <f t="shared" si="38"/>
        <v>0</v>
      </c>
      <c r="J268" s="1">
        <f t="shared" ref="J268:J300" si="40">I268</f>
        <v>0</v>
      </c>
      <c r="O268" s="1" t="s">
        <v>113</v>
      </c>
      <c r="P268" s="1">
        <v>2.2000000000000002</v>
      </c>
      <c r="Q268" s="1" t="s">
        <v>109</v>
      </c>
      <c r="R268" s="1">
        <v>0.77</v>
      </c>
      <c r="S268" s="1" t="s">
        <v>112</v>
      </c>
      <c r="T268" s="1">
        <v>0</v>
      </c>
      <c r="U268" s="1" t="s">
        <v>112</v>
      </c>
      <c r="V268" s="1">
        <v>0</v>
      </c>
      <c r="W268" s="1">
        <v>0.78</v>
      </c>
      <c r="X268" s="1">
        <v>0.75</v>
      </c>
      <c r="Y268" s="1">
        <v>0</v>
      </c>
      <c r="Z268" s="89">
        <v>0</v>
      </c>
      <c r="AA268" s="1" cm="1">
        <f t="array" ref="AA268">_xlfn.IFS(O268='Price Data'!$F$3,'Price Data'!$G$3,O268='Price Data'!$F$4,'Price Data'!$G$4,O268='Price Data'!$F$5,'Price Data'!$G$5,O268='Price Data'!$F$6,'Price Data'!$G$6,O268='Price Data'!$F$7,'Price Data'!$G$7,TRUE,"")</f>
        <v>10.493246963562758</v>
      </c>
      <c r="AB268" s="1" cm="1">
        <f t="array" ref="AB268">_xlfn.IFS(Q268='Price Data'!$F$3,'Price Data'!$G$3,Q268='Price Data'!$F$4,'Price Data'!$G$4,Q268='Price Data'!$F$5,'Price Data'!$G$5,Q268='Price Data'!$F$6,'Price Data'!$G$6,Q268='Price Data'!$F$7,'Price Data'!$G$7,TRUE,"")</f>
        <v>4.4586315789473705</v>
      </c>
      <c r="AC268" s="1" t="str" cm="1">
        <f t="array" ref="AC268">_xlfn.IFS(S268='Price Data'!$F$3,'Price Data'!$G$3,S268='Price Data'!$F$4,'Price Data'!$G$4,S268='Price Data'!$F$5,'Price Data'!$G$5,S268='Price Data'!$F$6,'Price Data'!$G$6,S268='Price Data'!$F$7,'Price Data'!$G$7,TRUE,"")</f>
        <v/>
      </c>
      <c r="AD268" s="1" t="str" cm="1">
        <f t="array" ref="AD268">_xlfn.IFS(U268='Price Data'!$F$3,'Price Data'!$G$3,U268='Price Data'!$F$4,'Price Data'!$G$4,U268='Price Data'!$F$5,'Price Data'!$G$5,U268='Price Data'!$F$6,'Price Data'!$G$6,U268='Price Data'!$F$7,'Price Data'!$G$7,TRUE,"")</f>
        <v/>
      </c>
      <c r="AK268" s="18"/>
      <c r="AL268" s="1"/>
    </row>
    <row r="269" spans="1:38" x14ac:dyDescent="0.25">
      <c r="A269" s="88">
        <v>7</v>
      </c>
      <c r="B269" s="1">
        <v>30</v>
      </c>
      <c r="C269" s="1">
        <v>109.16</v>
      </c>
      <c r="D269" s="1">
        <v>1</v>
      </c>
      <c r="E269" s="1">
        <v>2</v>
      </c>
      <c r="F269" s="1">
        <v>0</v>
      </c>
      <c r="G269" s="1">
        <f t="shared" si="39"/>
        <v>2</v>
      </c>
      <c r="H269" s="1" t="s">
        <v>108</v>
      </c>
      <c r="I269" s="1">
        <f t="shared" si="38"/>
        <v>0</v>
      </c>
      <c r="J269" s="1">
        <f t="shared" si="40"/>
        <v>0</v>
      </c>
      <c r="O269" s="1" t="s">
        <v>109</v>
      </c>
      <c r="P269" s="1">
        <v>0.75</v>
      </c>
      <c r="Q269" s="1" t="s">
        <v>112</v>
      </c>
      <c r="R269" s="1">
        <v>0</v>
      </c>
      <c r="S269" s="1" t="s">
        <v>112</v>
      </c>
      <c r="T269" s="1">
        <v>0</v>
      </c>
      <c r="U269" s="1" t="s">
        <v>112</v>
      </c>
      <c r="V269" s="1">
        <v>0</v>
      </c>
      <c r="W269" s="1">
        <v>1.45</v>
      </c>
      <c r="X269" s="1">
        <v>0</v>
      </c>
      <c r="Y269" s="1">
        <v>0</v>
      </c>
      <c r="Z269" s="89">
        <v>0</v>
      </c>
      <c r="AA269" s="1" cm="1">
        <f t="array" ref="AA269">_xlfn.IFS(O269='Price Data'!$F$3,'Price Data'!$G$3,O269='Price Data'!$F$4,'Price Data'!$G$4,O269='Price Data'!$F$5,'Price Data'!$G$5,O269='Price Data'!$F$6,'Price Data'!$G$6,O269='Price Data'!$F$7,'Price Data'!$G$7,TRUE,"")</f>
        <v>4.4586315789473705</v>
      </c>
      <c r="AB269" s="1" t="str" cm="1">
        <f t="array" ref="AB269">_xlfn.IFS(Q269='Price Data'!$F$3,'Price Data'!$G$3,Q269='Price Data'!$F$4,'Price Data'!$G$4,Q269='Price Data'!$F$5,'Price Data'!$G$5,Q269='Price Data'!$F$6,'Price Data'!$G$6,Q269='Price Data'!$F$7,'Price Data'!$G$7,TRUE,"")</f>
        <v/>
      </c>
      <c r="AC269" s="1" t="str" cm="1">
        <f t="array" ref="AC269">_xlfn.IFS(S269='Price Data'!$F$3,'Price Data'!$G$3,S269='Price Data'!$F$4,'Price Data'!$G$4,S269='Price Data'!$F$5,'Price Data'!$G$5,S269='Price Data'!$F$6,'Price Data'!$G$6,S269='Price Data'!$F$7,'Price Data'!$G$7,TRUE,"")</f>
        <v/>
      </c>
      <c r="AD269" s="1" t="str" cm="1">
        <f t="array" ref="AD269">_xlfn.IFS(U269='Price Data'!$F$3,'Price Data'!$G$3,U269='Price Data'!$F$4,'Price Data'!$G$4,U269='Price Data'!$F$5,'Price Data'!$G$5,U269='Price Data'!$F$6,'Price Data'!$G$6,U269='Price Data'!$F$7,'Price Data'!$G$7,TRUE,"")</f>
        <v/>
      </c>
      <c r="AK269" s="18"/>
      <c r="AL269" s="1"/>
    </row>
    <row r="270" spans="1:38" x14ac:dyDescent="0.25">
      <c r="A270" s="88">
        <v>7</v>
      </c>
      <c r="B270" s="1">
        <v>31</v>
      </c>
      <c r="C270" s="1">
        <v>110.99</v>
      </c>
      <c r="D270" s="1">
        <v>2</v>
      </c>
      <c r="E270" s="1">
        <v>2</v>
      </c>
      <c r="F270" s="1">
        <v>1</v>
      </c>
      <c r="G270" s="1">
        <f t="shared" si="39"/>
        <v>3</v>
      </c>
      <c r="H270" s="1" t="s">
        <v>108</v>
      </c>
      <c r="I270" s="1">
        <f t="shared" si="38"/>
        <v>0</v>
      </c>
      <c r="J270" s="1">
        <f t="shared" si="40"/>
        <v>0</v>
      </c>
      <c r="O270" s="1" t="s">
        <v>111</v>
      </c>
      <c r="P270" s="1">
        <v>1.77</v>
      </c>
      <c r="Q270" s="1" t="s">
        <v>110</v>
      </c>
      <c r="R270" s="1">
        <v>0.82</v>
      </c>
      <c r="S270" s="1" t="s">
        <v>112</v>
      </c>
      <c r="T270" s="1">
        <v>0</v>
      </c>
      <c r="U270" s="1" t="s">
        <v>112</v>
      </c>
      <c r="V270" s="1">
        <v>0</v>
      </c>
      <c r="W270" s="1">
        <v>0</v>
      </c>
      <c r="X270" s="1">
        <v>0</v>
      </c>
      <c r="Y270" s="1">
        <v>0</v>
      </c>
      <c r="Z270" s="89">
        <v>0</v>
      </c>
      <c r="AA270" s="1" cm="1">
        <f t="array" ref="AA270">_xlfn.IFS(O270='Price Data'!$F$3,'Price Data'!$G$3,O270='Price Data'!$F$4,'Price Data'!$G$4,O270='Price Data'!$F$5,'Price Data'!$G$5,O270='Price Data'!$F$6,'Price Data'!$G$6,O270='Price Data'!$F$7,'Price Data'!$G$7,TRUE,"")</f>
        <v>8.710979020979023</v>
      </c>
      <c r="AB270" s="1" cm="1">
        <f t="array" ref="AB270">_xlfn.IFS(Q270='Price Data'!$F$3,'Price Data'!$G$3,Q270='Price Data'!$F$4,'Price Data'!$G$4,Q270='Price Data'!$F$5,'Price Data'!$G$5,Q270='Price Data'!$F$6,'Price Data'!$G$6,Q270='Price Data'!$F$7,'Price Data'!$G$7,TRUE,"")</f>
        <v>2.6763636363636367</v>
      </c>
      <c r="AC270" s="1" t="str" cm="1">
        <f t="array" ref="AC270">_xlfn.IFS(S270='Price Data'!$F$3,'Price Data'!$G$3,S270='Price Data'!$F$4,'Price Data'!$G$4,S270='Price Data'!$F$5,'Price Data'!$G$5,S270='Price Data'!$F$6,'Price Data'!$G$6,S270='Price Data'!$F$7,'Price Data'!$G$7,TRUE,"")</f>
        <v/>
      </c>
      <c r="AD270" s="1" t="str" cm="1">
        <f t="array" ref="AD270">_xlfn.IFS(U270='Price Data'!$F$3,'Price Data'!$G$3,U270='Price Data'!$F$4,'Price Data'!$G$4,U270='Price Data'!$F$5,'Price Data'!$G$5,U270='Price Data'!$F$6,'Price Data'!$G$6,U270='Price Data'!$F$7,'Price Data'!$G$7,TRUE,"")</f>
        <v/>
      </c>
      <c r="AK270" s="18"/>
      <c r="AL270" s="1"/>
    </row>
    <row r="271" spans="1:38" x14ac:dyDescent="0.25">
      <c r="A271" s="88">
        <v>7</v>
      </c>
      <c r="B271" s="1">
        <v>32</v>
      </c>
      <c r="C271" s="1">
        <v>114.28999999999999</v>
      </c>
      <c r="D271" s="1">
        <v>2</v>
      </c>
      <c r="E271" s="1">
        <v>1</v>
      </c>
      <c r="F271" s="1">
        <v>0</v>
      </c>
      <c r="G271" s="1">
        <f t="shared" si="39"/>
        <v>1</v>
      </c>
      <c r="H271" s="1" t="s">
        <v>108</v>
      </c>
      <c r="I271" s="1">
        <f t="shared" si="38"/>
        <v>0</v>
      </c>
      <c r="J271" s="1">
        <f t="shared" si="40"/>
        <v>0</v>
      </c>
      <c r="O271" s="1" t="s">
        <v>109</v>
      </c>
      <c r="P271" s="1">
        <v>0.81</v>
      </c>
      <c r="Q271" s="1" t="s">
        <v>113</v>
      </c>
      <c r="R271" s="1">
        <v>2.4300000000000002</v>
      </c>
      <c r="S271" s="1" t="s">
        <v>112</v>
      </c>
      <c r="T271" s="1">
        <v>0</v>
      </c>
      <c r="U271" s="1" t="s">
        <v>112</v>
      </c>
      <c r="V271" s="1">
        <v>0</v>
      </c>
      <c r="W271" s="1">
        <v>0.85</v>
      </c>
      <c r="X271" s="1">
        <v>1.44</v>
      </c>
      <c r="Y271" s="1">
        <v>0</v>
      </c>
      <c r="Z271" s="89">
        <v>0</v>
      </c>
      <c r="AA271" s="1" cm="1">
        <f t="array" ref="AA271">_xlfn.IFS(O271='Price Data'!$F$3,'Price Data'!$G$3,O271='Price Data'!$F$4,'Price Data'!$G$4,O271='Price Data'!$F$5,'Price Data'!$G$5,O271='Price Data'!$F$6,'Price Data'!$G$6,O271='Price Data'!$F$7,'Price Data'!$G$7,TRUE,"")</f>
        <v>4.4586315789473705</v>
      </c>
      <c r="AB271" s="1" cm="1">
        <f t="array" ref="AB271">_xlfn.IFS(Q271='Price Data'!$F$3,'Price Data'!$G$3,Q271='Price Data'!$F$4,'Price Data'!$G$4,Q271='Price Data'!$F$5,'Price Data'!$G$5,Q271='Price Data'!$F$6,'Price Data'!$G$6,Q271='Price Data'!$F$7,'Price Data'!$G$7,TRUE,"")</f>
        <v>10.493246963562758</v>
      </c>
      <c r="AC271" s="1" t="str" cm="1">
        <f t="array" ref="AC271">_xlfn.IFS(S271='Price Data'!$F$3,'Price Data'!$G$3,S271='Price Data'!$F$4,'Price Data'!$G$4,S271='Price Data'!$F$5,'Price Data'!$G$5,S271='Price Data'!$F$6,'Price Data'!$G$6,S271='Price Data'!$F$7,'Price Data'!$G$7,TRUE,"")</f>
        <v/>
      </c>
      <c r="AD271" s="1" t="str" cm="1">
        <f t="array" ref="AD271">_xlfn.IFS(U271='Price Data'!$F$3,'Price Data'!$G$3,U271='Price Data'!$F$4,'Price Data'!$G$4,U271='Price Data'!$F$5,'Price Data'!$G$5,U271='Price Data'!$F$6,'Price Data'!$G$6,U271='Price Data'!$F$7,'Price Data'!$G$7,TRUE,"")</f>
        <v/>
      </c>
      <c r="AK271" s="18"/>
      <c r="AL271" s="1"/>
    </row>
    <row r="272" spans="1:38" x14ac:dyDescent="0.25">
      <c r="A272" s="88">
        <v>7</v>
      </c>
      <c r="B272" s="1">
        <v>33</v>
      </c>
      <c r="C272" s="1">
        <v>117.67999999999999</v>
      </c>
      <c r="D272" s="1">
        <v>2</v>
      </c>
      <c r="E272" s="1">
        <v>1</v>
      </c>
      <c r="F272" s="1">
        <v>0</v>
      </c>
      <c r="G272" s="1">
        <f t="shared" si="39"/>
        <v>1</v>
      </c>
      <c r="H272" s="1" t="s">
        <v>108</v>
      </c>
      <c r="I272" s="1">
        <f t="shared" si="38"/>
        <v>0</v>
      </c>
      <c r="J272" s="1">
        <f t="shared" si="40"/>
        <v>0</v>
      </c>
      <c r="O272" s="1" t="s">
        <v>110</v>
      </c>
      <c r="P272" s="1">
        <v>0.93</v>
      </c>
      <c r="Q272" s="1" t="s">
        <v>113</v>
      </c>
      <c r="R272" s="1">
        <v>0.94</v>
      </c>
      <c r="S272" s="1" t="s">
        <v>112</v>
      </c>
      <c r="T272" s="1">
        <v>0</v>
      </c>
      <c r="U272" s="1" t="s">
        <v>112</v>
      </c>
      <c r="V272" s="1">
        <v>0</v>
      </c>
      <c r="W272" s="1">
        <v>0</v>
      </c>
      <c r="X272" s="1">
        <v>0.8</v>
      </c>
      <c r="Y272" s="1">
        <v>0</v>
      </c>
      <c r="Z272" s="89">
        <v>0</v>
      </c>
      <c r="AA272" s="1" cm="1">
        <f t="array" ref="AA272">_xlfn.IFS(O272='Price Data'!$F$3,'Price Data'!$G$3,O272='Price Data'!$F$4,'Price Data'!$G$4,O272='Price Data'!$F$5,'Price Data'!$G$5,O272='Price Data'!$F$6,'Price Data'!$G$6,O272='Price Data'!$F$7,'Price Data'!$G$7,TRUE,"")</f>
        <v>2.6763636363636367</v>
      </c>
      <c r="AB272" s="1" cm="1">
        <f t="array" ref="AB272">_xlfn.IFS(Q272='Price Data'!$F$3,'Price Data'!$G$3,Q272='Price Data'!$F$4,'Price Data'!$G$4,Q272='Price Data'!$F$5,'Price Data'!$G$5,Q272='Price Data'!$F$6,'Price Data'!$G$6,Q272='Price Data'!$F$7,'Price Data'!$G$7,TRUE,"")</f>
        <v>10.493246963562758</v>
      </c>
      <c r="AC272" s="1" t="str" cm="1">
        <f t="array" ref="AC272">_xlfn.IFS(S272='Price Data'!$F$3,'Price Data'!$G$3,S272='Price Data'!$F$4,'Price Data'!$G$4,S272='Price Data'!$F$5,'Price Data'!$G$5,S272='Price Data'!$F$6,'Price Data'!$G$6,S272='Price Data'!$F$7,'Price Data'!$G$7,TRUE,"")</f>
        <v/>
      </c>
      <c r="AD272" s="1" t="str" cm="1">
        <f t="array" ref="AD272">_xlfn.IFS(U272='Price Data'!$F$3,'Price Data'!$G$3,U272='Price Data'!$F$4,'Price Data'!$G$4,U272='Price Data'!$F$5,'Price Data'!$G$5,U272='Price Data'!$F$6,'Price Data'!$G$6,U272='Price Data'!$F$7,'Price Data'!$G$7,TRUE,"")</f>
        <v/>
      </c>
      <c r="AK272" s="18"/>
      <c r="AL272" s="1"/>
    </row>
    <row r="273" spans="1:38" x14ac:dyDescent="0.25">
      <c r="A273" s="88">
        <v>7</v>
      </c>
      <c r="B273" s="1">
        <v>34</v>
      </c>
      <c r="C273" s="1">
        <v>118.35</v>
      </c>
      <c r="D273" s="1">
        <v>3</v>
      </c>
      <c r="E273" s="1">
        <v>2</v>
      </c>
      <c r="F273" s="1">
        <v>1</v>
      </c>
      <c r="G273" s="1">
        <f t="shared" si="39"/>
        <v>3</v>
      </c>
      <c r="H273" s="1" t="s">
        <v>108</v>
      </c>
      <c r="I273" s="1">
        <f t="shared" si="38"/>
        <v>0</v>
      </c>
      <c r="J273" s="1">
        <f t="shared" si="40"/>
        <v>0</v>
      </c>
      <c r="O273" s="1" t="s">
        <v>110</v>
      </c>
      <c r="P273" s="1">
        <v>0.62</v>
      </c>
      <c r="Q273" s="1" t="s">
        <v>109</v>
      </c>
      <c r="R273" s="1">
        <v>0.89</v>
      </c>
      <c r="S273" s="1" t="s">
        <v>109</v>
      </c>
      <c r="T273" s="1">
        <v>0.96</v>
      </c>
      <c r="U273" s="1" t="s">
        <v>112</v>
      </c>
      <c r="V273" s="1">
        <v>0</v>
      </c>
      <c r="W273" s="1">
        <v>0</v>
      </c>
      <c r="X273" s="1">
        <v>1.1599999999999999</v>
      </c>
      <c r="Y273" s="1">
        <v>0.88</v>
      </c>
      <c r="Z273" s="89">
        <v>0</v>
      </c>
      <c r="AA273" s="1" cm="1">
        <f t="array" ref="AA273">_xlfn.IFS(O273='Price Data'!$F$3,'Price Data'!$G$3,O273='Price Data'!$F$4,'Price Data'!$G$4,O273='Price Data'!$F$5,'Price Data'!$G$5,O273='Price Data'!$F$6,'Price Data'!$G$6,O273='Price Data'!$F$7,'Price Data'!$G$7,TRUE,"")</f>
        <v>2.6763636363636367</v>
      </c>
      <c r="AB273" s="1" cm="1">
        <f t="array" ref="AB273">_xlfn.IFS(Q273='Price Data'!$F$3,'Price Data'!$G$3,Q273='Price Data'!$F$4,'Price Data'!$G$4,Q273='Price Data'!$F$5,'Price Data'!$G$5,Q273='Price Data'!$F$6,'Price Data'!$G$6,Q273='Price Data'!$F$7,'Price Data'!$G$7,TRUE,"")</f>
        <v>4.4586315789473705</v>
      </c>
      <c r="AC273" s="1" cm="1">
        <f t="array" ref="AC273">_xlfn.IFS(S273='Price Data'!$F$3,'Price Data'!$G$3,S273='Price Data'!$F$4,'Price Data'!$G$4,S273='Price Data'!$F$5,'Price Data'!$G$5,S273='Price Data'!$F$6,'Price Data'!$G$6,S273='Price Data'!$F$7,'Price Data'!$G$7,TRUE,"")</f>
        <v>4.4586315789473705</v>
      </c>
      <c r="AD273" s="1" t="str" cm="1">
        <f t="array" ref="AD273">_xlfn.IFS(U273='Price Data'!$F$3,'Price Data'!$G$3,U273='Price Data'!$F$4,'Price Data'!$G$4,U273='Price Data'!$F$5,'Price Data'!$G$5,U273='Price Data'!$F$6,'Price Data'!$G$6,U273='Price Data'!$F$7,'Price Data'!$G$7,TRUE,"")</f>
        <v/>
      </c>
      <c r="AK273" s="18"/>
      <c r="AL273" s="1"/>
    </row>
    <row r="274" spans="1:38" x14ac:dyDescent="0.25">
      <c r="A274" s="88">
        <v>7</v>
      </c>
      <c r="B274" s="1">
        <v>35</v>
      </c>
      <c r="C274" s="1">
        <v>122.00999999999999</v>
      </c>
      <c r="D274" s="1">
        <v>2</v>
      </c>
      <c r="E274" s="1">
        <v>1</v>
      </c>
      <c r="F274" s="1">
        <v>1</v>
      </c>
      <c r="G274" s="1">
        <f t="shared" si="39"/>
        <v>2</v>
      </c>
      <c r="H274" s="1" t="s">
        <v>108</v>
      </c>
      <c r="I274" s="1">
        <f t="shared" si="38"/>
        <v>0</v>
      </c>
      <c r="J274" s="1">
        <f t="shared" si="40"/>
        <v>0</v>
      </c>
      <c r="O274" s="1" t="s">
        <v>109</v>
      </c>
      <c r="P274" s="1">
        <v>0.62</v>
      </c>
      <c r="Q274" s="1" t="s">
        <v>114</v>
      </c>
      <c r="R274" s="1">
        <v>1.73</v>
      </c>
      <c r="S274" s="1" t="s">
        <v>112</v>
      </c>
      <c r="T274" s="1">
        <v>0</v>
      </c>
      <c r="U274" s="1" t="s">
        <v>112</v>
      </c>
      <c r="V274" s="1">
        <v>0</v>
      </c>
      <c r="W274" s="1">
        <v>1.25</v>
      </c>
      <c r="X274" s="1">
        <v>0</v>
      </c>
      <c r="Y274" s="1">
        <v>0</v>
      </c>
      <c r="Z274" s="89">
        <v>0</v>
      </c>
      <c r="AA274" s="1" cm="1">
        <f t="array" ref="AA274">_xlfn.IFS(O274='Price Data'!$F$3,'Price Data'!$G$3,O274='Price Data'!$F$4,'Price Data'!$G$4,O274='Price Data'!$F$5,'Price Data'!$G$5,O274='Price Data'!$F$6,'Price Data'!$G$6,O274='Price Data'!$F$7,'Price Data'!$G$7,TRUE,"")</f>
        <v>4.4586315789473705</v>
      </c>
      <c r="AB274" s="1" cm="1">
        <f t="array" ref="AB274">_xlfn.IFS(Q274='Price Data'!$F$3,'Price Data'!$G$3,Q274='Price Data'!$F$4,'Price Data'!$G$4,Q274='Price Data'!$F$5,'Price Data'!$G$5,Q274='Price Data'!$F$6,'Price Data'!$G$6,Q274='Price Data'!$F$7,'Price Data'!$G$7,TRUE,"")</f>
        <v>6.0346153846153863</v>
      </c>
      <c r="AC274" s="1" t="str" cm="1">
        <f t="array" ref="AC274">_xlfn.IFS(S274='Price Data'!$F$3,'Price Data'!$G$3,S274='Price Data'!$F$4,'Price Data'!$G$4,S274='Price Data'!$F$5,'Price Data'!$G$5,S274='Price Data'!$F$6,'Price Data'!$G$6,S274='Price Data'!$F$7,'Price Data'!$G$7,TRUE,"")</f>
        <v/>
      </c>
      <c r="AD274" s="1" t="str" cm="1">
        <f t="array" ref="AD274">_xlfn.IFS(U274='Price Data'!$F$3,'Price Data'!$G$3,U274='Price Data'!$F$4,'Price Data'!$G$4,U274='Price Data'!$F$5,'Price Data'!$G$5,U274='Price Data'!$F$6,'Price Data'!$G$6,U274='Price Data'!$F$7,'Price Data'!$G$7,TRUE,"")</f>
        <v/>
      </c>
      <c r="AK274" s="18"/>
      <c r="AL274" s="1"/>
    </row>
    <row r="275" spans="1:38" x14ac:dyDescent="0.25">
      <c r="A275" s="88">
        <v>7</v>
      </c>
      <c r="B275" s="1">
        <v>36</v>
      </c>
      <c r="C275" s="1">
        <v>125.07999999999998</v>
      </c>
      <c r="D275" s="1">
        <v>1</v>
      </c>
      <c r="E275" s="1">
        <v>0</v>
      </c>
      <c r="F275" s="1">
        <v>0</v>
      </c>
      <c r="G275" s="1">
        <f t="shared" si="39"/>
        <v>0</v>
      </c>
      <c r="H275" s="1" t="s">
        <v>108</v>
      </c>
      <c r="I275" s="1">
        <f t="shared" si="38"/>
        <v>0</v>
      </c>
      <c r="J275" s="1">
        <f t="shared" si="40"/>
        <v>0</v>
      </c>
      <c r="O275" s="1" t="s">
        <v>111</v>
      </c>
      <c r="P275" s="1">
        <v>1.76</v>
      </c>
      <c r="Q275" s="1" t="s">
        <v>112</v>
      </c>
      <c r="R275" s="1">
        <v>0</v>
      </c>
      <c r="S275" s="1" t="s">
        <v>112</v>
      </c>
      <c r="T275" s="1">
        <v>0</v>
      </c>
      <c r="U275" s="1" t="s">
        <v>112</v>
      </c>
      <c r="V275" s="1">
        <v>0</v>
      </c>
      <c r="W275" s="1">
        <v>0</v>
      </c>
      <c r="X275" s="1">
        <v>0</v>
      </c>
      <c r="Y275" s="1">
        <v>0</v>
      </c>
      <c r="Z275" s="89">
        <v>0</v>
      </c>
      <c r="AA275" s="1" cm="1">
        <f t="array" ref="AA275">_xlfn.IFS(O275='Price Data'!$F$3,'Price Data'!$G$3,O275='Price Data'!$F$4,'Price Data'!$G$4,O275='Price Data'!$F$5,'Price Data'!$G$5,O275='Price Data'!$F$6,'Price Data'!$G$6,O275='Price Data'!$F$7,'Price Data'!$G$7,TRUE,"")</f>
        <v>8.710979020979023</v>
      </c>
      <c r="AB275" s="1" t="str" cm="1">
        <f t="array" ref="AB275">_xlfn.IFS(Q275='Price Data'!$F$3,'Price Data'!$G$3,Q275='Price Data'!$F$4,'Price Data'!$G$4,Q275='Price Data'!$F$5,'Price Data'!$G$5,Q275='Price Data'!$F$6,'Price Data'!$G$6,Q275='Price Data'!$F$7,'Price Data'!$G$7,TRUE,"")</f>
        <v/>
      </c>
      <c r="AC275" s="1" t="str" cm="1">
        <f t="array" ref="AC275">_xlfn.IFS(S275='Price Data'!$F$3,'Price Data'!$G$3,S275='Price Data'!$F$4,'Price Data'!$G$4,S275='Price Data'!$F$5,'Price Data'!$G$5,S275='Price Data'!$F$6,'Price Data'!$G$6,S275='Price Data'!$F$7,'Price Data'!$G$7,TRUE,"")</f>
        <v/>
      </c>
      <c r="AD275" s="1" t="str" cm="1">
        <f t="array" ref="AD275">_xlfn.IFS(U275='Price Data'!$F$3,'Price Data'!$G$3,U275='Price Data'!$F$4,'Price Data'!$G$4,U275='Price Data'!$F$5,'Price Data'!$G$5,U275='Price Data'!$F$6,'Price Data'!$G$6,U275='Price Data'!$F$7,'Price Data'!$G$7,TRUE,"")</f>
        <v/>
      </c>
      <c r="AK275" s="18"/>
      <c r="AL275" s="1"/>
    </row>
    <row r="276" spans="1:38" x14ac:dyDescent="0.25">
      <c r="A276" s="88">
        <v>7</v>
      </c>
      <c r="B276" s="1">
        <v>37</v>
      </c>
      <c r="C276" s="1">
        <v>129.23999999999998</v>
      </c>
      <c r="D276" s="1">
        <v>2</v>
      </c>
      <c r="E276" s="1">
        <v>0</v>
      </c>
      <c r="F276" s="1">
        <v>0</v>
      </c>
      <c r="G276" s="1">
        <f t="shared" si="39"/>
        <v>0</v>
      </c>
      <c r="H276" s="1" t="s">
        <v>108</v>
      </c>
      <c r="I276" s="1">
        <f t="shared" si="38"/>
        <v>0</v>
      </c>
      <c r="J276" s="1">
        <f t="shared" si="40"/>
        <v>0</v>
      </c>
      <c r="O276" s="1" t="s">
        <v>110</v>
      </c>
      <c r="P276" s="1">
        <v>0.97</v>
      </c>
      <c r="Q276" s="1" t="s">
        <v>114</v>
      </c>
      <c r="R276" s="1">
        <v>1.78</v>
      </c>
      <c r="S276" s="1" t="s">
        <v>112</v>
      </c>
      <c r="T276" s="1">
        <v>0</v>
      </c>
      <c r="U276" s="1" t="s">
        <v>112</v>
      </c>
      <c r="V276" s="1">
        <v>0</v>
      </c>
      <c r="W276" s="1">
        <v>0</v>
      </c>
      <c r="X276" s="1">
        <v>0</v>
      </c>
      <c r="Y276" s="1">
        <v>0</v>
      </c>
      <c r="Z276" s="89">
        <v>0</v>
      </c>
      <c r="AA276" s="1" cm="1">
        <f t="array" ref="AA276">_xlfn.IFS(O276='Price Data'!$F$3,'Price Data'!$G$3,O276='Price Data'!$F$4,'Price Data'!$G$4,O276='Price Data'!$F$5,'Price Data'!$G$5,O276='Price Data'!$F$6,'Price Data'!$G$6,O276='Price Data'!$F$7,'Price Data'!$G$7,TRUE,"")</f>
        <v>2.6763636363636367</v>
      </c>
      <c r="AB276" s="1" cm="1">
        <f t="array" ref="AB276">_xlfn.IFS(Q276='Price Data'!$F$3,'Price Data'!$G$3,Q276='Price Data'!$F$4,'Price Data'!$G$4,Q276='Price Data'!$F$5,'Price Data'!$G$5,Q276='Price Data'!$F$6,'Price Data'!$G$6,Q276='Price Data'!$F$7,'Price Data'!$G$7,TRUE,"")</f>
        <v>6.0346153846153863</v>
      </c>
      <c r="AC276" s="1" t="str" cm="1">
        <f t="array" ref="AC276">_xlfn.IFS(S276='Price Data'!$F$3,'Price Data'!$G$3,S276='Price Data'!$F$4,'Price Data'!$G$4,S276='Price Data'!$F$5,'Price Data'!$G$5,S276='Price Data'!$F$6,'Price Data'!$G$6,S276='Price Data'!$F$7,'Price Data'!$G$7,TRUE,"")</f>
        <v/>
      </c>
      <c r="AD276" s="1" t="str" cm="1">
        <f t="array" ref="AD276">_xlfn.IFS(U276='Price Data'!$F$3,'Price Data'!$G$3,U276='Price Data'!$F$4,'Price Data'!$G$4,U276='Price Data'!$F$5,'Price Data'!$G$5,U276='Price Data'!$F$6,'Price Data'!$G$6,U276='Price Data'!$F$7,'Price Data'!$G$7,TRUE,"")</f>
        <v/>
      </c>
      <c r="AK276" s="18"/>
      <c r="AL276" s="1"/>
    </row>
    <row r="277" spans="1:38" x14ac:dyDescent="0.25">
      <c r="A277" s="88">
        <v>7</v>
      </c>
      <c r="B277" s="1">
        <v>38</v>
      </c>
      <c r="C277" s="1">
        <v>133.01</v>
      </c>
      <c r="D277" s="1">
        <v>4</v>
      </c>
      <c r="E277" s="1">
        <v>0</v>
      </c>
      <c r="F277" s="1">
        <v>0</v>
      </c>
      <c r="G277" s="1">
        <f t="shared" si="39"/>
        <v>0</v>
      </c>
      <c r="H277" s="1" t="s">
        <v>108</v>
      </c>
      <c r="I277" s="1">
        <f t="shared" si="38"/>
        <v>0</v>
      </c>
      <c r="J277" s="1">
        <f t="shared" si="40"/>
        <v>0</v>
      </c>
      <c r="O277" s="1" t="s">
        <v>113</v>
      </c>
      <c r="P277" s="1">
        <v>1</v>
      </c>
      <c r="Q277" s="1" t="s">
        <v>110</v>
      </c>
      <c r="R277" s="1">
        <v>0.8</v>
      </c>
      <c r="S277" s="1" t="s">
        <v>109</v>
      </c>
      <c r="T277" s="1">
        <v>0.54</v>
      </c>
      <c r="U277" s="1" t="s">
        <v>110</v>
      </c>
      <c r="V277" s="1">
        <v>0.6</v>
      </c>
      <c r="W277" s="1">
        <v>0.97</v>
      </c>
      <c r="X277" s="1">
        <v>0</v>
      </c>
      <c r="Y277" s="1">
        <v>1.17</v>
      </c>
      <c r="Z277" s="89">
        <v>0</v>
      </c>
      <c r="AA277" s="1" cm="1">
        <f t="array" ref="AA277">_xlfn.IFS(O277='Price Data'!$F$3,'Price Data'!$G$3,O277='Price Data'!$F$4,'Price Data'!$G$4,O277='Price Data'!$F$5,'Price Data'!$G$5,O277='Price Data'!$F$6,'Price Data'!$G$6,O277='Price Data'!$F$7,'Price Data'!$G$7,TRUE,"")</f>
        <v>10.493246963562758</v>
      </c>
      <c r="AB277" s="1" cm="1">
        <f t="array" ref="AB277">_xlfn.IFS(Q277='Price Data'!$F$3,'Price Data'!$G$3,Q277='Price Data'!$F$4,'Price Data'!$G$4,Q277='Price Data'!$F$5,'Price Data'!$G$5,Q277='Price Data'!$F$6,'Price Data'!$G$6,Q277='Price Data'!$F$7,'Price Data'!$G$7,TRUE,"")</f>
        <v>2.6763636363636367</v>
      </c>
      <c r="AC277" s="1" cm="1">
        <f t="array" ref="AC277">_xlfn.IFS(S277='Price Data'!$F$3,'Price Data'!$G$3,S277='Price Data'!$F$4,'Price Data'!$G$4,S277='Price Data'!$F$5,'Price Data'!$G$5,S277='Price Data'!$F$6,'Price Data'!$G$6,S277='Price Data'!$F$7,'Price Data'!$G$7,TRUE,"")</f>
        <v>4.4586315789473705</v>
      </c>
      <c r="AD277" s="1" cm="1">
        <f t="array" ref="AD277">_xlfn.IFS(U277='Price Data'!$F$3,'Price Data'!$G$3,U277='Price Data'!$F$4,'Price Data'!$G$4,U277='Price Data'!$F$5,'Price Data'!$G$5,U277='Price Data'!$F$6,'Price Data'!$G$6,U277='Price Data'!$F$7,'Price Data'!$G$7,TRUE,"")</f>
        <v>2.6763636363636367</v>
      </c>
      <c r="AK277" s="18"/>
      <c r="AL277" s="1"/>
    </row>
    <row r="278" spans="1:38" x14ac:dyDescent="0.25">
      <c r="A278" s="88">
        <v>7</v>
      </c>
      <c r="B278" s="1">
        <v>39</v>
      </c>
      <c r="C278" s="1">
        <v>135.23999999999998</v>
      </c>
      <c r="D278" s="1">
        <v>3</v>
      </c>
      <c r="E278" s="1">
        <v>2</v>
      </c>
      <c r="F278" s="1">
        <v>0</v>
      </c>
      <c r="G278" s="1">
        <f t="shared" si="39"/>
        <v>2</v>
      </c>
      <c r="H278" s="1" t="s">
        <v>108</v>
      </c>
      <c r="I278" s="1">
        <f t="shared" si="38"/>
        <v>0</v>
      </c>
      <c r="J278" s="1">
        <f t="shared" si="40"/>
        <v>0</v>
      </c>
      <c r="O278" s="1" t="s">
        <v>114</v>
      </c>
      <c r="P278" s="1">
        <v>1.48</v>
      </c>
      <c r="Q278" s="1" t="s">
        <v>109</v>
      </c>
      <c r="R278" s="1">
        <v>0.89</v>
      </c>
      <c r="S278" s="1" t="s">
        <v>110</v>
      </c>
      <c r="T278" s="1">
        <v>0.96</v>
      </c>
      <c r="U278" s="1" t="s">
        <v>112</v>
      </c>
      <c r="V278" s="1">
        <v>0</v>
      </c>
      <c r="W278" s="1">
        <v>0</v>
      </c>
      <c r="X278" s="1">
        <v>0.92</v>
      </c>
      <c r="Y278" s="1">
        <v>0</v>
      </c>
      <c r="Z278" s="89">
        <v>0</v>
      </c>
      <c r="AA278" s="1" cm="1">
        <f t="array" ref="AA278">_xlfn.IFS(O278='Price Data'!$F$3,'Price Data'!$G$3,O278='Price Data'!$F$4,'Price Data'!$G$4,O278='Price Data'!$F$5,'Price Data'!$G$5,O278='Price Data'!$F$6,'Price Data'!$G$6,O278='Price Data'!$F$7,'Price Data'!$G$7,TRUE,"")</f>
        <v>6.0346153846153863</v>
      </c>
      <c r="AB278" s="1" cm="1">
        <f t="array" ref="AB278">_xlfn.IFS(Q278='Price Data'!$F$3,'Price Data'!$G$3,Q278='Price Data'!$F$4,'Price Data'!$G$4,Q278='Price Data'!$F$5,'Price Data'!$G$5,Q278='Price Data'!$F$6,'Price Data'!$G$6,Q278='Price Data'!$F$7,'Price Data'!$G$7,TRUE,"")</f>
        <v>4.4586315789473705</v>
      </c>
      <c r="AC278" s="1" cm="1">
        <f t="array" ref="AC278">_xlfn.IFS(S278='Price Data'!$F$3,'Price Data'!$G$3,S278='Price Data'!$F$4,'Price Data'!$G$4,S278='Price Data'!$F$5,'Price Data'!$G$5,S278='Price Data'!$F$6,'Price Data'!$G$6,S278='Price Data'!$F$7,'Price Data'!$G$7,TRUE,"")</f>
        <v>2.6763636363636367</v>
      </c>
      <c r="AD278" s="1" t="str" cm="1">
        <f t="array" ref="AD278">_xlfn.IFS(U278='Price Data'!$F$3,'Price Data'!$G$3,U278='Price Data'!$F$4,'Price Data'!$G$4,U278='Price Data'!$F$5,'Price Data'!$G$5,U278='Price Data'!$F$6,'Price Data'!$G$6,U278='Price Data'!$F$7,'Price Data'!$G$7,TRUE,"")</f>
        <v/>
      </c>
      <c r="AK278" s="18"/>
      <c r="AL278" s="1"/>
    </row>
    <row r="279" spans="1:38" x14ac:dyDescent="0.25">
      <c r="A279" s="88">
        <v>7</v>
      </c>
      <c r="B279" s="1">
        <v>40</v>
      </c>
      <c r="C279" s="1">
        <v>138.20999999999998</v>
      </c>
      <c r="D279" s="1">
        <v>3</v>
      </c>
      <c r="E279" s="1">
        <v>2</v>
      </c>
      <c r="F279" s="1">
        <v>0</v>
      </c>
      <c r="G279" s="1">
        <f t="shared" si="39"/>
        <v>2</v>
      </c>
      <c r="H279" s="1" t="s">
        <v>108</v>
      </c>
      <c r="I279" s="1">
        <f t="shared" si="38"/>
        <v>0</v>
      </c>
      <c r="J279" s="1">
        <f t="shared" si="40"/>
        <v>0</v>
      </c>
      <c r="O279" s="1" t="s">
        <v>109</v>
      </c>
      <c r="P279" s="1">
        <v>0.85</v>
      </c>
      <c r="Q279" s="1" t="s">
        <v>109</v>
      </c>
      <c r="R279" s="1">
        <v>0.76</v>
      </c>
      <c r="S279" s="1" t="s">
        <v>114</v>
      </c>
      <c r="T279" s="1">
        <v>2.4300000000000002</v>
      </c>
      <c r="U279" s="1" t="s">
        <v>112</v>
      </c>
      <c r="V279" s="1">
        <v>0</v>
      </c>
      <c r="W279" s="1">
        <v>1.45</v>
      </c>
      <c r="X279" s="1">
        <v>0.85</v>
      </c>
      <c r="Y279" s="1">
        <v>0</v>
      </c>
      <c r="Z279" s="89">
        <v>0</v>
      </c>
      <c r="AA279" s="1" cm="1">
        <f t="array" ref="AA279">_xlfn.IFS(O279='Price Data'!$F$3,'Price Data'!$G$3,O279='Price Data'!$F$4,'Price Data'!$G$4,O279='Price Data'!$F$5,'Price Data'!$G$5,O279='Price Data'!$F$6,'Price Data'!$G$6,O279='Price Data'!$F$7,'Price Data'!$G$7,TRUE,"")</f>
        <v>4.4586315789473705</v>
      </c>
      <c r="AB279" s="1" cm="1">
        <f t="array" ref="AB279">_xlfn.IFS(Q279='Price Data'!$F$3,'Price Data'!$G$3,Q279='Price Data'!$F$4,'Price Data'!$G$4,Q279='Price Data'!$F$5,'Price Data'!$G$5,Q279='Price Data'!$F$6,'Price Data'!$G$6,Q279='Price Data'!$F$7,'Price Data'!$G$7,TRUE,"")</f>
        <v>4.4586315789473705</v>
      </c>
      <c r="AC279" s="1" cm="1">
        <f t="array" ref="AC279">_xlfn.IFS(S279='Price Data'!$F$3,'Price Data'!$G$3,S279='Price Data'!$F$4,'Price Data'!$G$4,S279='Price Data'!$F$5,'Price Data'!$G$5,S279='Price Data'!$F$6,'Price Data'!$G$6,S279='Price Data'!$F$7,'Price Data'!$G$7,TRUE,"")</f>
        <v>6.0346153846153863</v>
      </c>
      <c r="AD279" s="1" t="str" cm="1">
        <f t="array" ref="AD279">_xlfn.IFS(U279='Price Data'!$F$3,'Price Data'!$G$3,U279='Price Data'!$F$4,'Price Data'!$G$4,U279='Price Data'!$F$5,'Price Data'!$G$5,U279='Price Data'!$F$6,'Price Data'!$G$6,U279='Price Data'!$F$7,'Price Data'!$G$7,TRUE,"")</f>
        <v/>
      </c>
      <c r="AK279" s="18"/>
      <c r="AL279" s="1"/>
    </row>
    <row r="280" spans="1:38" x14ac:dyDescent="0.25">
      <c r="A280" s="88">
        <v>7</v>
      </c>
      <c r="B280" s="1">
        <v>41</v>
      </c>
      <c r="C280" s="1">
        <v>142.94999999999999</v>
      </c>
      <c r="D280" s="1">
        <v>2</v>
      </c>
      <c r="E280" s="1">
        <v>1</v>
      </c>
      <c r="F280" s="1">
        <v>0</v>
      </c>
      <c r="G280" s="1">
        <f t="shared" si="39"/>
        <v>1</v>
      </c>
      <c r="H280" s="1" t="s">
        <v>108</v>
      </c>
      <c r="I280" s="1">
        <f t="shared" si="38"/>
        <v>0</v>
      </c>
      <c r="J280" s="1">
        <f t="shared" si="40"/>
        <v>0</v>
      </c>
      <c r="O280" s="1" t="s">
        <v>109</v>
      </c>
      <c r="P280" s="1">
        <v>0.79</v>
      </c>
      <c r="Q280" s="1" t="s">
        <v>114</v>
      </c>
      <c r="R280" s="1">
        <v>0.82</v>
      </c>
      <c r="S280" s="1" t="s">
        <v>112</v>
      </c>
      <c r="T280" s="1">
        <v>0</v>
      </c>
      <c r="U280" s="1" t="s">
        <v>112</v>
      </c>
      <c r="V280" s="1">
        <v>0</v>
      </c>
      <c r="W280" s="1">
        <v>1.1000000000000001</v>
      </c>
      <c r="X280" s="1">
        <v>0</v>
      </c>
      <c r="Y280" s="1">
        <v>0</v>
      </c>
      <c r="Z280" s="89">
        <v>0</v>
      </c>
      <c r="AA280" s="1" cm="1">
        <f t="array" ref="AA280">_xlfn.IFS(O280='Price Data'!$F$3,'Price Data'!$G$3,O280='Price Data'!$F$4,'Price Data'!$G$4,O280='Price Data'!$F$5,'Price Data'!$G$5,O280='Price Data'!$F$6,'Price Data'!$G$6,O280='Price Data'!$F$7,'Price Data'!$G$7,TRUE,"")</f>
        <v>4.4586315789473705</v>
      </c>
      <c r="AB280" s="1" cm="1">
        <f t="array" ref="AB280">_xlfn.IFS(Q280='Price Data'!$F$3,'Price Data'!$G$3,Q280='Price Data'!$F$4,'Price Data'!$G$4,Q280='Price Data'!$F$5,'Price Data'!$G$5,Q280='Price Data'!$F$6,'Price Data'!$G$6,Q280='Price Data'!$F$7,'Price Data'!$G$7,TRUE,"")</f>
        <v>6.0346153846153863</v>
      </c>
      <c r="AC280" s="1" t="str" cm="1">
        <f t="array" ref="AC280">_xlfn.IFS(S280='Price Data'!$F$3,'Price Data'!$G$3,S280='Price Data'!$F$4,'Price Data'!$G$4,S280='Price Data'!$F$5,'Price Data'!$G$5,S280='Price Data'!$F$6,'Price Data'!$G$6,S280='Price Data'!$F$7,'Price Data'!$G$7,TRUE,"")</f>
        <v/>
      </c>
      <c r="AD280" s="1" t="str" cm="1">
        <f t="array" ref="AD280">_xlfn.IFS(U280='Price Data'!$F$3,'Price Data'!$G$3,U280='Price Data'!$F$4,'Price Data'!$G$4,U280='Price Data'!$F$5,'Price Data'!$G$5,U280='Price Data'!$F$6,'Price Data'!$G$6,U280='Price Data'!$F$7,'Price Data'!$G$7,TRUE,"")</f>
        <v/>
      </c>
      <c r="AK280" s="18"/>
      <c r="AL280" s="1"/>
    </row>
    <row r="281" spans="1:38" x14ac:dyDescent="0.25">
      <c r="A281" s="88">
        <v>7</v>
      </c>
      <c r="B281" s="1">
        <v>42</v>
      </c>
      <c r="C281" s="1">
        <v>146.06</v>
      </c>
      <c r="D281" s="1">
        <v>4</v>
      </c>
      <c r="E281" s="1">
        <v>0</v>
      </c>
      <c r="F281" s="1">
        <v>0</v>
      </c>
      <c r="G281" s="1">
        <f t="shared" si="39"/>
        <v>0</v>
      </c>
      <c r="H281" s="1" t="s">
        <v>108</v>
      </c>
      <c r="I281" s="1">
        <f t="shared" si="38"/>
        <v>0</v>
      </c>
      <c r="J281" s="1">
        <f t="shared" si="40"/>
        <v>0</v>
      </c>
      <c r="O281" s="1" t="s">
        <v>110</v>
      </c>
      <c r="P281" s="1">
        <v>0.89</v>
      </c>
      <c r="Q281" s="1" t="s">
        <v>109</v>
      </c>
      <c r="R281" s="1">
        <v>0.84</v>
      </c>
      <c r="S281" s="1" t="s">
        <v>109</v>
      </c>
      <c r="T281" s="1">
        <v>0.84</v>
      </c>
      <c r="U281" s="1" t="s">
        <v>110</v>
      </c>
      <c r="V281" s="1">
        <v>0.82</v>
      </c>
      <c r="W281" s="1">
        <v>0</v>
      </c>
      <c r="X281" s="1">
        <v>1.24</v>
      </c>
      <c r="Y281" s="1">
        <v>1.41</v>
      </c>
      <c r="Z281" s="89">
        <v>0</v>
      </c>
      <c r="AA281" s="1" cm="1">
        <f t="array" ref="AA281">_xlfn.IFS(O281='Price Data'!$F$3,'Price Data'!$G$3,O281='Price Data'!$F$4,'Price Data'!$G$4,O281='Price Data'!$F$5,'Price Data'!$G$5,O281='Price Data'!$F$6,'Price Data'!$G$6,O281='Price Data'!$F$7,'Price Data'!$G$7,TRUE,"")</f>
        <v>2.6763636363636367</v>
      </c>
      <c r="AB281" s="1" cm="1">
        <f t="array" ref="AB281">_xlfn.IFS(Q281='Price Data'!$F$3,'Price Data'!$G$3,Q281='Price Data'!$F$4,'Price Data'!$G$4,Q281='Price Data'!$F$5,'Price Data'!$G$5,Q281='Price Data'!$F$6,'Price Data'!$G$6,Q281='Price Data'!$F$7,'Price Data'!$G$7,TRUE,"")</f>
        <v>4.4586315789473705</v>
      </c>
      <c r="AC281" s="1" cm="1">
        <f t="array" ref="AC281">_xlfn.IFS(S281='Price Data'!$F$3,'Price Data'!$G$3,S281='Price Data'!$F$4,'Price Data'!$G$4,S281='Price Data'!$F$5,'Price Data'!$G$5,S281='Price Data'!$F$6,'Price Data'!$G$6,S281='Price Data'!$F$7,'Price Data'!$G$7,TRUE,"")</f>
        <v>4.4586315789473705</v>
      </c>
      <c r="AD281" s="1" cm="1">
        <f t="array" ref="AD281">_xlfn.IFS(U281='Price Data'!$F$3,'Price Data'!$G$3,U281='Price Data'!$F$4,'Price Data'!$G$4,U281='Price Data'!$F$5,'Price Data'!$G$5,U281='Price Data'!$F$6,'Price Data'!$G$6,U281='Price Data'!$F$7,'Price Data'!$G$7,TRUE,"")</f>
        <v>2.6763636363636367</v>
      </c>
      <c r="AK281" s="18"/>
      <c r="AL281" s="1"/>
    </row>
    <row r="282" spans="1:38" x14ac:dyDescent="0.25">
      <c r="A282" s="88">
        <v>7</v>
      </c>
      <c r="B282" s="1">
        <v>43</v>
      </c>
      <c r="C282" s="1">
        <v>146.19999999999999</v>
      </c>
      <c r="D282" s="1">
        <v>2</v>
      </c>
      <c r="E282" s="1">
        <v>4</v>
      </c>
      <c r="F282" s="1">
        <v>0</v>
      </c>
      <c r="G282" s="1">
        <f t="shared" si="39"/>
        <v>4</v>
      </c>
      <c r="H282" s="1" t="s">
        <v>108</v>
      </c>
      <c r="I282" s="1">
        <f t="shared" si="38"/>
        <v>0</v>
      </c>
      <c r="J282" s="1">
        <f t="shared" si="40"/>
        <v>0</v>
      </c>
      <c r="K282" s="1">
        <f>SUM(I240:I283)</f>
        <v>3</v>
      </c>
      <c r="L282" s="1">
        <f>_xlfn.STDEV.S(E240:E283)</f>
        <v>1.7035902891100623</v>
      </c>
      <c r="M282" s="1">
        <f>_xlfn.STDEV.S(F240:F283)</f>
        <v>0.45051063346696668</v>
      </c>
      <c r="O282" s="1" t="s">
        <v>109</v>
      </c>
      <c r="P282" s="1">
        <v>0.82</v>
      </c>
      <c r="Q282" s="1" t="s">
        <v>111</v>
      </c>
      <c r="R282" s="1">
        <v>2.37</v>
      </c>
      <c r="S282" s="1" t="s">
        <v>112</v>
      </c>
      <c r="T282" s="1">
        <v>0</v>
      </c>
      <c r="U282" s="1" t="s">
        <v>112</v>
      </c>
      <c r="V282" s="1">
        <v>0</v>
      </c>
      <c r="W282" s="1">
        <v>1.34</v>
      </c>
      <c r="X282" s="1">
        <v>0</v>
      </c>
      <c r="Y282" s="1">
        <v>0</v>
      </c>
      <c r="Z282" s="89">
        <v>0</v>
      </c>
      <c r="AA282" s="1" cm="1">
        <f t="array" ref="AA282">_xlfn.IFS(O282='Price Data'!$F$3,'Price Data'!$G$3,O282='Price Data'!$F$4,'Price Data'!$G$4,O282='Price Data'!$F$5,'Price Data'!$G$5,O282='Price Data'!$F$6,'Price Data'!$G$6,O282='Price Data'!$F$7,'Price Data'!$G$7,TRUE,"")</f>
        <v>4.4586315789473705</v>
      </c>
      <c r="AB282" s="1" cm="1">
        <f t="array" ref="AB282">_xlfn.IFS(Q282='Price Data'!$F$3,'Price Data'!$G$3,Q282='Price Data'!$F$4,'Price Data'!$G$4,Q282='Price Data'!$F$5,'Price Data'!$G$5,Q282='Price Data'!$F$6,'Price Data'!$G$6,Q282='Price Data'!$F$7,'Price Data'!$G$7,TRUE,"")</f>
        <v>8.710979020979023</v>
      </c>
      <c r="AC282" s="1" t="str" cm="1">
        <f t="array" ref="AC282">_xlfn.IFS(S282='Price Data'!$F$3,'Price Data'!$G$3,S282='Price Data'!$F$4,'Price Data'!$G$4,S282='Price Data'!$F$5,'Price Data'!$G$5,S282='Price Data'!$F$6,'Price Data'!$G$6,S282='Price Data'!$F$7,'Price Data'!$G$7,TRUE,"")</f>
        <v/>
      </c>
      <c r="AD282" s="1" t="str" cm="1">
        <f t="array" ref="AD282">_xlfn.IFS(U282='Price Data'!$F$3,'Price Data'!$G$3,U282='Price Data'!$F$4,'Price Data'!$G$4,U282='Price Data'!$F$5,'Price Data'!$G$5,U282='Price Data'!$F$6,'Price Data'!$G$6,U282='Price Data'!$F$7,'Price Data'!$G$7,TRUE,"")</f>
        <v/>
      </c>
      <c r="AK282" s="18"/>
      <c r="AL282" s="1"/>
    </row>
    <row r="283" spans="1:38" s="125" customFormat="1" x14ac:dyDescent="0.25">
      <c r="A283" s="124">
        <v>7</v>
      </c>
      <c r="B283" s="125">
        <v>44</v>
      </c>
      <c r="C283" s="125">
        <v>149.22999999999999</v>
      </c>
      <c r="D283" s="125">
        <v>2</v>
      </c>
      <c r="E283" s="125">
        <v>3</v>
      </c>
      <c r="F283" s="125">
        <v>1</v>
      </c>
      <c r="G283" s="1">
        <f t="shared" si="39"/>
        <v>4</v>
      </c>
      <c r="H283" s="125" t="s">
        <v>108</v>
      </c>
      <c r="I283" s="125">
        <f t="shared" si="38"/>
        <v>0</v>
      </c>
      <c r="J283" s="125">
        <f t="shared" si="40"/>
        <v>0</v>
      </c>
      <c r="K283" s="125">
        <f>_xlfn.STDEV.S(J240:J283)</f>
        <v>0.55367310861651386</v>
      </c>
      <c r="L283" s="125">
        <f>MAX(E240:E283)</f>
        <v>7</v>
      </c>
      <c r="M283" s="125">
        <f>MAX(F239:F283)</f>
        <v>1</v>
      </c>
      <c r="O283" s="125" t="s">
        <v>113</v>
      </c>
      <c r="P283" s="125">
        <v>2.48</v>
      </c>
      <c r="Q283" s="125" t="s">
        <v>114</v>
      </c>
      <c r="R283" s="125">
        <v>2</v>
      </c>
      <c r="S283" s="125" t="s">
        <v>112</v>
      </c>
      <c r="T283" s="125">
        <v>0</v>
      </c>
      <c r="U283" s="125" t="s">
        <v>112</v>
      </c>
      <c r="V283" s="125">
        <v>0</v>
      </c>
      <c r="W283" s="125">
        <v>0.82</v>
      </c>
      <c r="X283" s="125">
        <v>0</v>
      </c>
      <c r="Y283" s="125">
        <v>0</v>
      </c>
      <c r="Z283" s="126">
        <v>0</v>
      </c>
      <c r="AA283" s="1" cm="1">
        <f t="array" ref="AA283">_xlfn.IFS(O283='Price Data'!$F$3,'Price Data'!$G$3,O283='Price Data'!$F$4,'Price Data'!$G$4,O283='Price Data'!$F$5,'Price Data'!$G$5,O283='Price Data'!$F$6,'Price Data'!$G$6,O283='Price Data'!$F$7,'Price Data'!$G$7,TRUE,"")</f>
        <v>10.493246963562758</v>
      </c>
      <c r="AB283" s="1" cm="1">
        <f t="array" ref="AB283">_xlfn.IFS(Q283='Price Data'!$F$3,'Price Data'!$G$3,Q283='Price Data'!$F$4,'Price Data'!$G$4,Q283='Price Data'!$F$5,'Price Data'!$G$5,Q283='Price Data'!$F$6,'Price Data'!$G$6,Q283='Price Data'!$F$7,'Price Data'!$G$7,TRUE,"")</f>
        <v>6.0346153846153863</v>
      </c>
      <c r="AC283" s="1" t="str" cm="1">
        <f t="array" ref="AC283">_xlfn.IFS(S283='Price Data'!$F$3,'Price Data'!$G$3,S283='Price Data'!$F$4,'Price Data'!$G$4,S283='Price Data'!$F$5,'Price Data'!$G$5,S283='Price Data'!$F$6,'Price Data'!$G$6,S283='Price Data'!$F$7,'Price Data'!$G$7,TRUE,"")</f>
        <v/>
      </c>
      <c r="AD283" s="1" t="str" cm="1">
        <f t="array" ref="AD283">_xlfn.IFS(U283='Price Data'!$F$3,'Price Data'!$G$3,U283='Price Data'!$F$4,'Price Data'!$G$4,U283='Price Data'!$F$5,'Price Data'!$G$5,U283='Price Data'!$F$6,'Price Data'!$G$6,U283='Price Data'!$F$7,'Price Data'!$G$7,TRUE,"")</f>
        <v/>
      </c>
      <c r="AK283" s="129"/>
    </row>
    <row r="284" spans="1:38" x14ac:dyDescent="0.25">
      <c r="A284" s="88">
        <v>8</v>
      </c>
      <c r="B284" s="1">
        <v>1</v>
      </c>
      <c r="C284" s="1">
        <v>0</v>
      </c>
      <c r="D284" s="1">
        <v>3</v>
      </c>
      <c r="E284" s="1">
        <v>0</v>
      </c>
      <c r="F284" s="1">
        <v>0</v>
      </c>
      <c r="G284" s="1">
        <f t="shared" si="39"/>
        <v>0</v>
      </c>
      <c r="H284" s="1" t="s">
        <v>108</v>
      </c>
      <c r="I284" s="1">
        <f t="shared" si="38"/>
        <v>0</v>
      </c>
      <c r="J284" s="1">
        <f t="shared" si="40"/>
        <v>0</v>
      </c>
      <c r="O284" s="1" t="s">
        <v>110</v>
      </c>
      <c r="P284" s="1">
        <v>0.62</v>
      </c>
      <c r="Q284" s="1" t="s">
        <v>109</v>
      </c>
      <c r="R284" s="1">
        <v>0.98</v>
      </c>
      <c r="S284" s="1" t="s">
        <v>111</v>
      </c>
      <c r="T284" s="1">
        <v>1.52</v>
      </c>
      <c r="U284" s="1" t="s">
        <v>112</v>
      </c>
      <c r="V284" s="1">
        <v>0</v>
      </c>
      <c r="W284" s="1">
        <v>0</v>
      </c>
      <c r="X284" s="1">
        <v>0.84</v>
      </c>
      <c r="Y284" s="1">
        <v>0</v>
      </c>
      <c r="Z284" s="89">
        <v>0</v>
      </c>
      <c r="AA284" s="1" cm="1">
        <f t="array" ref="AA284">_xlfn.IFS(O284='Price Data'!$F$3,'Price Data'!$G$3,O284='Price Data'!$F$4,'Price Data'!$G$4,O284='Price Data'!$F$5,'Price Data'!$G$5,O284='Price Data'!$F$6,'Price Data'!$G$6,O284='Price Data'!$F$7,'Price Data'!$G$7,TRUE,"")</f>
        <v>2.6763636363636367</v>
      </c>
      <c r="AB284" s="1" cm="1">
        <f t="array" ref="AB284">_xlfn.IFS(Q284='Price Data'!$F$3,'Price Data'!$G$3,Q284='Price Data'!$F$4,'Price Data'!$G$4,Q284='Price Data'!$F$5,'Price Data'!$G$5,Q284='Price Data'!$F$6,'Price Data'!$G$6,Q284='Price Data'!$F$7,'Price Data'!$G$7,TRUE,"")</f>
        <v>4.4586315789473705</v>
      </c>
      <c r="AC284" s="1" cm="1">
        <f t="array" ref="AC284">_xlfn.IFS(S284='Price Data'!$F$3,'Price Data'!$G$3,S284='Price Data'!$F$4,'Price Data'!$G$4,S284='Price Data'!$F$5,'Price Data'!$G$5,S284='Price Data'!$F$6,'Price Data'!$G$6,S284='Price Data'!$F$7,'Price Data'!$G$7,TRUE,"")</f>
        <v>8.710979020979023</v>
      </c>
      <c r="AD284" s="1" t="str" cm="1">
        <f t="array" ref="AD284">_xlfn.IFS(U284='Price Data'!$F$3,'Price Data'!$G$3,U284='Price Data'!$F$4,'Price Data'!$G$4,U284='Price Data'!$F$5,'Price Data'!$G$5,U284='Price Data'!$F$6,'Price Data'!$G$6,U284='Price Data'!$F$7,'Price Data'!$G$7,TRUE,"")</f>
        <v/>
      </c>
      <c r="AK284" s="18"/>
      <c r="AL284" s="1"/>
    </row>
    <row r="285" spans="1:38" x14ac:dyDescent="0.25">
      <c r="A285" s="88">
        <v>8</v>
      </c>
      <c r="B285" s="1">
        <v>2</v>
      </c>
      <c r="C285" s="1">
        <v>4.2699999999999996</v>
      </c>
      <c r="D285" s="1">
        <v>3</v>
      </c>
      <c r="E285" s="1">
        <v>0</v>
      </c>
      <c r="F285" s="1">
        <v>0</v>
      </c>
      <c r="G285" s="1">
        <f t="shared" si="39"/>
        <v>0</v>
      </c>
      <c r="H285" s="1" t="s">
        <v>108</v>
      </c>
      <c r="I285" s="1">
        <f t="shared" si="38"/>
        <v>0</v>
      </c>
      <c r="J285" s="1">
        <f t="shared" si="40"/>
        <v>0</v>
      </c>
      <c r="O285" s="1" t="s">
        <v>109</v>
      </c>
      <c r="P285" s="1">
        <v>0.67</v>
      </c>
      <c r="Q285" s="1" t="s">
        <v>113</v>
      </c>
      <c r="R285" s="1">
        <v>1.97</v>
      </c>
      <c r="S285" s="1" t="s">
        <v>109</v>
      </c>
      <c r="T285" s="1">
        <v>0.95</v>
      </c>
      <c r="U285" s="1" t="s">
        <v>112</v>
      </c>
      <c r="V285" s="1">
        <v>0</v>
      </c>
      <c r="W285" s="1">
        <v>1.26</v>
      </c>
      <c r="X285" s="1">
        <v>0.82</v>
      </c>
      <c r="Y285" s="1">
        <v>1.46</v>
      </c>
      <c r="Z285" s="89">
        <v>0</v>
      </c>
      <c r="AA285" s="1" cm="1">
        <f t="array" ref="AA285">_xlfn.IFS(O285='Price Data'!$F$3,'Price Data'!$G$3,O285='Price Data'!$F$4,'Price Data'!$G$4,O285='Price Data'!$F$5,'Price Data'!$G$5,O285='Price Data'!$F$6,'Price Data'!$G$6,O285='Price Data'!$F$7,'Price Data'!$G$7,TRUE,"")</f>
        <v>4.4586315789473705</v>
      </c>
      <c r="AB285" s="1" cm="1">
        <f t="array" ref="AB285">_xlfn.IFS(Q285='Price Data'!$F$3,'Price Data'!$G$3,Q285='Price Data'!$F$4,'Price Data'!$G$4,Q285='Price Data'!$F$5,'Price Data'!$G$5,Q285='Price Data'!$F$6,'Price Data'!$G$6,Q285='Price Data'!$F$7,'Price Data'!$G$7,TRUE,"")</f>
        <v>10.493246963562758</v>
      </c>
      <c r="AC285" s="1" cm="1">
        <f t="array" ref="AC285">_xlfn.IFS(S285='Price Data'!$F$3,'Price Data'!$G$3,S285='Price Data'!$F$4,'Price Data'!$G$4,S285='Price Data'!$F$5,'Price Data'!$G$5,S285='Price Data'!$F$6,'Price Data'!$G$6,S285='Price Data'!$F$7,'Price Data'!$G$7,TRUE,"")</f>
        <v>4.4586315789473705</v>
      </c>
      <c r="AD285" s="1" t="str" cm="1">
        <f t="array" ref="AD285">_xlfn.IFS(U285='Price Data'!$F$3,'Price Data'!$G$3,U285='Price Data'!$F$4,'Price Data'!$G$4,U285='Price Data'!$F$5,'Price Data'!$G$5,U285='Price Data'!$F$6,'Price Data'!$G$6,U285='Price Data'!$F$7,'Price Data'!$G$7,TRUE,"")</f>
        <v/>
      </c>
      <c r="AK285" s="18"/>
      <c r="AL285" s="1"/>
    </row>
    <row r="286" spans="1:38" x14ac:dyDescent="0.25">
      <c r="A286" s="88">
        <v>8</v>
      </c>
      <c r="B286" s="1">
        <v>3</v>
      </c>
      <c r="C286" s="1">
        <v>5.76</v>
      </c>
      <c r="D286" s="1">
        <v>1</v>
      </c>
      <c r="E286" s="1">
        <v>2</v>
      </c>
      <c r="F286" s="1">
        <v>1</v>
      </c>
      <c r="G286" s="1">
        <f t="shared" si="39"/>
        <v>3</v>
      </c>
      <c r="H286" s="1" t="s">
        <v>108</v>
      </c>
      <c r="I286" s="1">
        <f t="shared" si="38"/>
        <v>0</v>
      </c>
      <c r="J286" s="1">
        <f t="shared" si="40"/>
        <v>0</v>
      </c>
      <c r="O286" s="1" t="s">
        <v>109</v>
      </c>
      <c r="P286" s="1">
        <v>0.85</v>
      </c>
      <c r="Q286" s="1" t="s">
        <v>112</v>
      </c>
      <c r="R286" s="1">
        <v>0</v>
      </c>
      <c r="S286" s="1" t="s">
        <v>112</v>
      </c>
      <c r="T286" s="1">
        <v>0</v>
      </c>
      <c r="U286" s="1" t="s">
        <v>112</v>
      </c>
      <c r="V286" s="1">
        <v>0</v>
      </c>
      <c r="W286" s="1">
        <v>1.3</v>
      </c>
      <c r="X286" s="1">
        <v>0</v>
      </c>
      <c r="Y286" s="1">
        <v>0</v>
      </c>
      <c r="Z286" s="89">
        <v>0</v>
      </c>
      <c r="AA286" s="1" cm="1">
        <f t="array" ref="AA286">_xlfn.IFS(O286='Price Data'!$F$3,'Price Data'!$G$3,O286='Price Data'!$F$4,'Price Data'!$G$4,O286='Price Data'!$F$5,'Price Data'!$G$5,O286='Price Data'!$F$6,'Price Data'!$G$6,O286='Price Data'!$F$7,'Price Data'!$G$7,TRUE,"")</f>
        <v>4.4586315789473705</v>
      </c>
      <c r="AB286" s="1" t="str" cm="1">
        <f t="array" ref="AB286">_xlfn.IFS(Q286='Price Data'!$F$3,'Price Data'!$G$3,Q286='Price Data'!$F$4,'Price Data'!$G$4,Q286='Price Data'!$F$5,'Price Data'!$G$5,Q286='Price Data'!$F$6,'Price Data'!$G$6,Q286='Price Data'!$F$7,'Price Data'!$G$7,TRUE,"")</f>
        <v/>
      </c>
      <c r="AC286" s="1" t="str" cm="1">
        <f t="array" ref="AC286">_xlfn.IFS(S286='Price Data'!$F$3,'Price Data'!$G$3,S286='Price Data'!$F$4,'Price Data'!$G$4,S286='Price Data'!$F$5,'Price Data'!$G$5,S286='Price Data'!$F$6,'Price Data'!$G$6,S286='Price Data'!$F$7,'Price Data'!$G$7,TRUE,"")</f>
        <v/>
      </c>
      <c r="AD286" s="1" t="str" cm="1">
        <f t="array" ref="AD286">_xlfn.IFS(U286='Price Data'!$F$3,'Price Data'!$G$3,U286='Price Data'!$F$4,'Price Data'!$G$4,U286='Price Data'!$F$5,'Price Data'!$G$5,U286='Price Data'!$F$6,'Price Data'!$G$6,U286='Price Data'!$F$7,'Price Data'!$G$7,TRUE,"")</f>
        <v/>
      </c>
      <c r="AK286" s="18"/>
      <c r="AL286" s="1"/>
    </row>
    <row r="287" spans="1:38" x14ac:dyDescent="0.25">
      <c r="A287" s="88">
        <v>8</v>
      </c>
      <c r="B287" s="1">
        <v>4</v>
      </c>
      <c r="C287" s="1">
        <v>24.229999999999997</v>
      </c>
      <c r="D287" s="1">
        <v>2</v>
      </c>
      <c r="E287" s="1">
        <v>0</v>
      </c>
      <c r="F287" s="1">
        <v>0</v>
      </c>
      <c r="G287" s="1">
        <f t="shared" si="39"/>
        <v>0</v>
      </c>
      <c r="H287" s="1" t="s">
        <v>108</v>
      </c>
      <c r="I287" s="1">
        <f t="shared" si="38"/>
        <v>0</v>
      </c>
      <c r="J287" s="1">
        <f t="shared" si="40"/>
        <v>0</v>
      </c>
      <c r="O287" s="1" t="s">
        <v>110</v>
      </c>
      <c r="P287" s="1">
        <v>0.51</v>
      </c>
      <c r="Q287" s="1" t="s">
        <v>110</v>
      </c>
      <c r="R287" s="1">
        <v>0.95</v>
      </c>
      <c r="S287" s="1" t="s">
        <v>112</v>
      </c>
      <c r="T287" s="1">
        <v>0</v>
      </c>
      <c r="U287" s="1" t="s">
        <v>112</v>
      </c>
      <c r="V287" s="1">
        <v>0</v>
      </c>
      <c r="W287" s="1">
        <v>0</v>
      </c>
      <c r="X287" s="1">
        <v>0</v>
      </c>
      <c r="Y287" s="1">
        <v>0</v>
      </c>
      <c r="Z287" s="89">
        <v>0</v>
      </c>
      <c r="AA287" s="1" cm="1">
        <f t="array" ref="AA287">_xlfn.IFS(O287='Price Data'!$F$3,'Price Data'!$G$3,O287='Price Data'!$F$4,'Price Data'!$G$4,O287='Price Data'!$F$5,'Price Data'!$G$5,O287='Price Data'!$F$6,'Price Data'!$G$6,O287='Price Data'!$F$7,'Price Data'!$G$7,TRUE,"")</f>
        <v>2.6763636363636367</v>
      </c>
      <c r="AB287" s="1" cm="1">
        <f t="array" ref="AB287">_xlfn.IFS(Q287='Price Data'!$F$3,'Price Data'!$G$3,Q287='Price Data'!$F$4,'Price Data'!$G$4,Q287='Price Data'!$F$5,'Price Data'!$G$5,Q287='Price Data'!$F$6,'Price Data'!$G$6,Q287='Price Data'!$F$7,'Price Data'!$G$7,TRUE,"")</f>
        <v>2.6763636363636367</v>
      </c>
      <c r="AC287" s="1" t="str" cm="1">
        <f t="array" ref="AC287">_xlfn.IFS(S287='Price Data'!$F$3,'Price Data'!$G$3,S287='Price Data'!$F$4,'Price Data'!$G$4,S287='Price Data'!$F$5,'Price Data'!$G$5,S287='Price Data'!$F$6,'Price Data'!$G$6,S287='Price Data'!$F$7,'Price Data'!$G$7,TRUE,"")</f>
        <v/>
      </c>
      <c r="AD287" s="1" t="str" cm="1">
        <f t="array" ref="AD287">_xlfn.IFS(U287='Price Data'!$F$3,'Price Data'!$G$3,U287='Price Data'!$F$4,'Price Data'!$G$4,U287='Price Data'!$F$5,'Price Data'!$G$5,U287='Price Data'!$F$6,'Price Data'!$G$6,U287='Price Data'!$F$7,'Price Data'!$G$7,TRUE,"")</f>
        <v/>
      </c>
      <c r="AK287" s="18"/>
      <c r="AL287" s="1"/>
    </row>
    <row r="288" spans="1:38" x14ac:dyDescent="0.25">
      <c r="A288" s="88">
        <v>8</v>
      </c>
      <c r="B288" s="1">
        <v>5</v>
      </c>
      <c r="C288" s="1">
        <v>28.339999999999996</v>
      </c>
      <c r="D288" s="1">
        <v>2</v>
      </c>
      <c r="E288" s="1">
        <v>0</v>
      </c>
      <c r="F288" s="1">
        <v>0</v>
      </c>
      <c r="G288" s="1">
        <f t="shared" si="39"/>
        <v>0</v>
      </c>
      <c r="H288" s="1" t="s">
        <v>108</v>
      </c>
      <c r="I288" s="1">
        <f t="shared" si="38"/>
        <v>0</v>
      </c>
      <c r="J288" s="1">
        <f t="shared" si="40"/>
        <v>0</v>
      </c>
      <c r="O288" s="1" t="s">
        <v>114</v>
      </c>
      <c r="P288" s="1">
        <v>1.07</v>
      </c>
      <c r="Q288" s="1" t="s">
        <v>114</v>
      </c>
      <c r="R288" s="1">
        <v>1.54</v>
      </c>
      <c r="S288" s="1" t="s">
        <v>112</v>
      </c>
      <c r="T288" s="1">
        <v>0</v>
      </c>
      <c r="U288" s="1" t="s">
        <v>112</v>
      </c>
      <c r="V288" s="1">
        <v>0</v>
      </c>
      <c r="W288" s="1">
        <v>0</v>
      </c>
      <c r="X288" s="1">
        <v>0</v>
      </c>
      <c r="Y288" s="1">
        <v>0</v>
      </c>
      <c r="Z288" s="89">
        <v>0</v>
      </c>
      <c r="AA288" s="1" cm="1">
        <f t="array" ref="AA288">_xlfn.IFS(O288='Price Data'!$F$3,'Price Data'!$G$3,O288='Price Data'!$F$4,'Price Data'!$G$4,O288='Price Data'!$F$5,'Price Data'!$G$5,O288='Price Data'!$F$6,'Price Data'!$G$6,O288='Price Data'!$F$7,'Price Data'!$G$7,TRUE,"")</f>
        <v>6.0346153846153863</v>
      </c>
      <c r="AB288" s="1" cm="1">
        <f t="array" ref="AB288">_xlfn.IFS(Q288='Price Data'!$F$3,'Price Data'!$G$3,Q288='Price Data'!$F$4,'Price Data'!$G$4,Q288='Price Data'!$F$5,'Price Data'!$G$5,Q288='Price Data'!$F$6,'Price Data'!$G$6,Q288='Price Data'!$F$7,'Price Data'!$G$7,TRUE,"")</f>
        <v>6.0346153846153863</v>
      </c>
      <c r="AC288" s="1" t="str" cm="1">
        <f t="array" ref="AC288">_xlfn.IFS(S288='Price Data'!$F$3,'Price Data'!$G$3,S288='Price Data'!$F$4,'Price Data'!$G$4,S288='Price Data'!$F$5,'Price Data'!$G$5,S288='Price Data'!$F$6,'Price Data'!$G$6,S288='Price Data'!$F$7,'Price Data'!$G$7,TRUE,"")</f>
        <v/>
      </c>
      <c r="AD288" s="1" t="str" cm="1">
        <f t="array" ref="AD288">_xlfn.IFS(U288='Price Data'!$F$3,'Price Data'!$G$3,U288='Price Data'!$F$4,'Price Data'!$G$4,U288='Price Data'!$F$5,'Price Data'!$G$5,U288='Price Data'!$F$6,'Price Data'!$G$6,U288='Price Data'!$F$7,'Price Data'!$G$7,TRUE,"")</f>
        <v/>
      </c>
      <c r="AK288" s="18"/>
      <c r="AL288" s="1"/>
    </row>
    <row r="289" spans="1:38" x14ac:dyDescent="0.25">
      <c r="A289" s="88">
        <v>8</v>
      </c>
      <c r="B289" s="1">
        <v>6</v>
      </c>
      <c r="C289" s="1">
        <v>34.799999999999997</v>
      </c>
      <c r="D289" s="1">
        <v>1</v>
      </c>
      <c r="E289" s="1">
        <v>0</v>
      </c>
      <c r="F289" s="1">
        <v>0</v>
      </c>
      <c r="G289" s="1">
        <f t="shared" si="39"/>
        <v>0</v>
      </c>
      <c r="H289" s="1" t="s">
        <v>108</v>
      </c>
      <c r="I289" s="1">
        <f t="shared" si="38"/>
        <v>0</v>
      </c>
      <c r="J289" s="1">
        <f t="shared" si="40"/>
        <v>0</v>
      </c>
      <c r="O289" s="1" t="s">
        <v>109</v>
      </c>
      <c r="P289" s="1">
        <v>0.87</v>
      </c>
      <c r="Q289" s="1" t="s">
        <v>112</v>
      </c>
      <c r="R289" s="1">
        <v>0</v>
      </c>
      <c r="S289" s="1" t="s">
        <v>112</v>
      </c>
      <c r="T289" s="1">
        <v>0</v>
      </c>
      <c r="U289" s="1" t="s">
        <v>112</v>
      </c>
      <c r="V289" s="1">
        <v>0</v>
      </c>
      <c r="W289" s="1">
        <v>0.95</v>
      </c>
      <c r="X289" s="1">
        <v>0</v>
      </c>
      <c r="Y289" s="1">
        <v>0</v>
      </c>
      <c r="Z289" s="89">
        <v>0</v>
      </c>
      <c r="AA289" s="1" cm="1">
        <f t="array" ref="AA289">_xlfn.IFS(O289='Price Data'!$F$3,'Price Data'!$G$3,O289='Price Data'!$F$4,'Price Data'!$G$4,O289='Price Data'!$F$5,'Price Data'!$G$5,O289='Price Data'!$F$6,'Price Data'!$G$6,O289='Price Data'!$F$7,'Price Data'!$G$7,TRUE,"")</f>
        <v>4.4586315789473705</v>
      </c>
      <c r="AB289" s="1" t="str" cm="1">
        <f t="array" ref="AB289">_xlfn.IFS(Q289='Price Data'!$F$3,'Price Data'!$G$3,Q289='Price Data'!$F$4,'Price Data'!$G$4,Q289='Price Data'!$F$5,'Price Data'!$G$5,Q289='Price Data'!$F$6,'Price Data'!$G$6,Q289='Price Data'!$F$7,'Price Data'!$G$7,TRUE,"")</f>
        <v/>
      </c>
      <c r="AC289" s="1" t="str" cm="1">
        <f t="array" ref="AC289">_xlfn.IFS(S289='Price Data'!$F$3,'Price Data'!$G$3,S289='Price Data'!$F$4,'Price Data'!$G$4,S289='Price Data'!$F$5,'Price Data'!$G$5,S289='Price Data'!$F$6,'Price Data'!$G$6,S289='Price Data'!$F$7,'Price Data'!$G$7,TRUE,"")</f>
        <v/>
      </c>
      <c r="AD289" s="1" t="str" cm="1">
        <f t="array" ref="AD289">_xlfn.IFS(U289='Price Data'!$F$3,'Price Data'!$G$3,U289='Price Data'!$F$4,'Price Data'!$G$4,U289='Price Data'!$F$5,'Price Data'!$G$5,U289='Price Data'!$F$6,'Price Data'!$G$6,U289='Price Data'!$F$7,'Price Data'!$G$7,TRUE,"")</f>
        <v/>
      </c>
      <c r="AK289" s="18"/>
      <c r="AL289" s="1"/>
    </row>
    <row r="290" spans="1:38" x14ac:dyDescent="0.25">
      <c r="A290" s="88">
        <v>8</v>
      </c>
      <c r="B290" s="1">
        <v>7</v>
      </c>
      <c r="C290" s="1">
        <v>39.699999999999996</v>
      </c>
      <c r="D290" s="1">
        <v>3</v>
      </c>
      <c r="E290" s="1">
        <v>0</v>
      </c>
      <c r="F290" s="1">
        <v>0</v>
      </c>
      <c r="G290" s="1">
        <f t="shared" si="39"/>
        <v>0</v>
      </c>
      <c r="H290" s="1" t="s">
        <v>108</v>
      </c>
      <c r="I290" s="1">
        <f t="shared" si="38"/>
        <v>0</v>
      </c>
      <c r="J290" s="1">
        <f t="shared" si="40"/>
        <v>0</v>
      </c>
      <c r="O290" s="1" t="s">
        <v>110</v>
      </c>
      <c r="P290" s="1">
        <v>0.96</v>
      </c>
      <c r="Q290" s="1" t="s">
        <v>109</v>
      </c>
      <c r="R290" s="1">
        <v>0.85</v>
      </c>
      <c r="S290" s="1" t="s">
        <v>111</v>
      </c>
      <c r="T290" s="1">
        <v>1.34</v>
      </c>
      <c r="U290" s="1" t="s">
        <v>112</v>
      </c>
      <c r="V290" s="1">
        <v>0</v>
      </c>
      <c r="W290" s="1">
        <v>0</v>
      </c>
      <c r="X290" s="1">
        <v>1.36</v>
      </c>
      <c r="Y290" s="1">
        <v>0</v>
      </c>
      <c r="Z290" s="89">
        <v>0</v>
      </c>
      <c r="AA290" s="1" cm="1">
        <f t="array" ref="AA290">_xlfn.IFS(O290='Price Data'!$F$3,'Price Data'!$G$3,O290='Price Data'!$F$4,'Price Data'!$G$4,O290='Price Data'!$F$5,'Price Data'!$G$5,O290='Price Data'!$F$6,'Price Data'!$G$6,O290='Price Data'!$F$7,'Price Data'!$G$7,TRUE,"")</f>
        <v>2.6763636363636367</v>
      </c>
      <c r="AB290" s="1" cm="1">
        <f t="array" ref="AB290">_xlfn.IFS(Q290='Price Data'!$F$3,'Price Data'!$G$3,Q290='Price Data'!$F$4,'Price Data'!$G$4,Q290='Price Data'!$F$5,'Price Data'!$G$5,Q290='Price Data'!$F$6,'Price Data'!$G$6,Q290='Price Data'!$F$7,'Price Data'!$G$7,TRUE,"")</f>
        <v>4.4586315789473705</v>
      </c>
      <c r="AC290" s="1" cm="1">
        <f t="array" ref="AC290">_xlfn.IFS(S290='Price Data'!$F$3,'Price Data'!$G$3,S290='Price Data'!$F$4,'Price Data'!$G$4,S290='Price Data'!$F$5,'Price Data'!$G$5,S290='Price Data'!$F$6,'Price Data'!$G$6,S290='Price Data'!$F$7,'Price Data'!$G$7,TRUE,"")</f>
        <v>8.710979020979023</v>
      </c>
      <c r="AD290" s="1" t="str" cm="1">
        <f t="array" ref="AD290">_xlfn.IFS(U290='Price Data'!$F$3,'Price Data'!$G$3,U290='Price Data'!$F$4,'Price Data'!$G$4,U290='Price Data'!$F$5,'Price Data'!$G$5,U290='Price Data'!$F$6,'Price Data'!$G$6,U290='Price Data'!$F$7,'Price Data'!$G$7,TRUE,"")</f>
        <v/>
      </c>
      <c r="AK290" s="18"/>
      <c r="AL290" s="1"/>
    </row>
    <row r="291" spans="1:38" x14ac:dyDescent="0.25">
      <c r="A291" s="88">
        <v>8</v>
      </c>
      <c r="B291" s="1">
        <v>8</v>
      </c>
      <c r="C291" s="1">
        <v>48.639999999999993</v>
      </c>
      <c r="D291" s="1">
        <v>1</v>
      </c>
      <c r="E291" s="1">
        <v>0</v>
      </c>
      <c r="F291" s="1">
        <v>0</v>
      </c>
      <c r="G291" s="1">
        <f t="shared" si="39"/>
        <v>0</v>
      </c>
      <c r="H291" s="1" t="s">
        <v>108</v>
      </c>
      <c r="I291" s="1">
        <f t="shared" si="38"/>
        <v>0</v>
      </c>
      <c r="J291" s="1">
        <f t="shared" si="40"/>
        <v>0</v>
      </c>
      <c r="O291" s="1" t="s">
        <v>113</v>
      </c>
      <c r="P291" s="1">
        <v>1.69</v>
      </c>
      <c r="Q291" s="1" t="s">
        <v>112</v>
      </c>
      <c r="R291" s="1">
        <v>0</v>
      </c>
      <c r="S291" s="1" t="s">
        <v>112</v>
      </c>
      <c r="T291" s="1">
        <v>0</v>
      </c>
      <c r="U291" s="1" t="s">
        <v>112</v>
      </c>
      <c r="V291" s="1">
        <v>0</v>
      </c>
      <c r="W291" s="1">
        <v>1.1599999999999999</v>
      </c>
      <c r="X291" s="1">
        <v>0</v>
      </c>
      <c r="Y291" s="1">
        <v>0</v>
      </c>
      <c r="Z291" s="89">
        <v>0</v>
      </c>
      <c r="AA291" s="1" cm="1">
        <f t="array" ref="AA291">_xlfn.IFS(O291='Price Data'!$F$3,'Price Data'!$G$3,O291='Price Data'!$F$4,'Price Data'!$G$4,O291='Price Data'!$F$5,'Price Data'!$G$5,O291='Price Data'!$F$6,'Price Data'!$G$6,O291='Price Data'!$F$7,'Price Data'!$G$7,TRUE,"")</f>
        <v>10.493246963562758</v>
      </c>
      <c r="AB291" s="1" t="str" cm="1">
        <f t="array" ref="AB291">_xlfn.IFS(Q291='Price Data'!$F$3,'Price Data'!$G$3,Q291='Price Data'!$F$4,'Price Data'!$G$4,Q291='Price Data'!$F$5,'Price Data'!$G$5,Q291='Price Data'!$F$6,'Price Data'!$G$6,Q291='Price Data'!$F$7,'Price Data'!$G$7,TRUE,"")</f>
        <v/>
      </c>
      <c r="AC291" s="1" t="str" cm="1">
        <f t="array" ref="AC291">_xlfn.IFS(S291='Price Data'!$F$3,'Price Data'!$G$3,S291='Price Data'!$F$4,'Price Data'!$G$4,S291='Price Data'!$F$5,'Price Data'!$G$5,S291='Price Data'!$F$6,'Price Data'!$G$6,S291='Price Data'!$F$7,'Price Data'!$G$7,TRUE,"")</f>
        <v/>
      </c>
      <c r="AD291" s="1" t="str" cm="1">
        <f t="array" ref="AD291">_xlfn.IFS(U291='Price Data'!$F$3,'Price Data'!$G$3,U291='Price Data'!$F$4,'Price Data'!$G$4,U291='Price Data'!$F$5,'Price Data'!$G$5,U291='Price Data'!$F$6,'Price Data'!$G$6,U291='Price Data'!$F$7,'Price Data'!$G$7,TRUE,"")</f>
        <v/>
      </c>
      <c r="AK291" s="18"/>
      <c r="AL291" s="1"/>
    </row>
    <row r="292" spans="1:38" x14ac:dyDescent="0.25">
      <c r="A292" s="88">
        <v>8</v>
      </c>
      <c r="B292" s="1">
        <v>9</v>
      </c>
      <c r="C292" s="1">
        <v>52.149999999999991</v>
      </c>
      <c r="D292" s="1">
        <v>3</v>
      </c>
      <c r="E292" s="1">
        <v>0</v>
      </c>
      <c r="F292" s="1">
        <v>0</v>
      </c>
      <c r="G292" s="1">
        <f t="shared" si="39"/>
        <v>0</v>
      </c>
      <c r="H292" s="1" t="s">
        <v>108</v>
      </c>
      <c r="I292" s="1">
        <f t="shared" si="38"/>
        <v>0</v>
      </c>
      <c r="J292" s="1">
        <f t="shared" si="40"/>
        <v>0</v>
      </c>
      <c r="O292" s="1" t="s">
        <v>109</v>
      </c>
      <c r="P292" s="1">
        <v>0.77</v>
      </c>
      <c r="Q292" s="1" t="s">
        <v>114</v>
      </c>
      <c r="R292" s="1">
        <v>1.28</v>
      </c>
      <c r="S292" s="1" t="s">
        <v>109</v>
      </c>
      <c r="T292" s="1">
        <v>0.65</v>
      </c>
      <c r="U292" s="1" t="s">
        <v>112</v>
      </c>
      <c r="V292" s="1">
        <v>0</v>
      </c>
      <c r="W292" s="1">
        <v>1.1299999999999999</v>
      </c>
      <c r="X292" s="1">
        <v>0</v>
      </c>
      <c r="Y292" s="1">
        <v>1.31</v>
      </c>
      <c r="Z292" s="89">
        <v>0</v>
      </c>
      <c r="AA292" s="1" cm="1">
        <f t="array" ref="AA292">_xlfn.IFS(O292='Price Data'!$F$3,'Price Data'!$G$3,O292='Price Data'!$F$4,'Price Data'!$G$4,O292='Price Data'!$F$5,'Price Data'!$G$5,O292='Price Data'!$F$6,'Price Data'!$G$6,O292='Price Data'!$F$7,'Price Data'!$G$7,TRUE,"")</f>
        <v>4.4586315789473705</v>
      </c>
      <c r="AB292" s="1" cm="1">
        <f t="array" ref="AB292">_xlfn.IFS(Q292='Price Data'!$F$3,'Price Data'!$G$3,Q292='Price Data'!$F$4,'Price Data'!$G$4,Q292='Price Data'!$F$5,'Price Data'!$G$5,Q292='Price Data'!$F$6,'Price Data'!$G$6,Q292='Price Data'!$F$7,'Price Data'!$G$7,TRUE,"")</f>
        <v>6.0346153846153863</v>
      </c>
      <c r="AC292" s="1" cm="1">
        <f t="array" ref="AC292">_xlfn.IFS(S292='Price Data'!$F$3,'Price Data'!$G$3,S292='Price Data'!$F$4,'Price Data'!$G$4,S292='Price Data'!$F$5,'Price Data'!$G$5,S292='Price Data'!$F$6,'Price Data'!$G$6,S292='Price Data'!$F$7,'Price Data'!$G$7,TRUE,"")</f>
        <v>4.4586315789473705</v>
      </c>
      <c r="AD292" s="1" t="str" cm="1">
        <f t="array" ref="AD292">_xlfn.IFS(U292='Price Data'!$F$3,'Price Data'!$G$3,U292='Price Data'!$F$4,'Price Data'!$G$4,U292='Price Data'!$F$5,'Price Data'!$G$5,U292='Price Data'!$F$6,'Price Data'!$G$6,U292='Price Data'!$F$7,'Price Data'!$G$7,TRUE,"")</f>
        <v/>
      </c>
      <c r="AK292" s="18"/>
      <c r="AL292" s="1"/>
    </row>
    <row r="293" spans="1:38" x14ac:dyDescent="0.25">
      <c r="A293" s="88">
        <v>8</v>
      </c>
      <c r="B293" s="1">
        <v>10</v>
      </c>
      <c r="C293" s="1">
        <v>52.449999999999989</v>
      </c>
      <c r="D293" s="1">
        <v>3</v>
      </c>
      <c r="E293" s="1">
        <v>3</v>
      </c>
      <c r="F293" s="1">
        <v>0</v>
      </c>
      <c r="G293" s="1">
        <f t="shared" si="39"/>
        <v>3</v>
      </c>
      <c r="H293" s="1" t="s">
        <v>108</v>
      </c>
      <c r="I293" s="1">
        <f t="shared" si="38"/>
        <v>0</v>
      </c>
      <c r="J293" s="1">
        <f t="shared" si="40"/>
        <v>0</v>
      </c>
      <c r="O293" s="1" t="s">
        <v>114</v>
      </c>
      <c r="P293" s="1">
        <v>1.41</v>
      </c>
      <c r="Q293" s="1" t="s">
        <v>114</v>
      </c>
      <c r="R293" s="1">
        <v>1.18</v>
      </c>
      <c r="S293" s="1" t="s">
        <v>111</v>
      </c>
      <c r="T293" s="1">
        <v>0.78</v>
      </c>
      <c r="U293" s="1" t="s">
        <v>112</v>
      </c>
      <c r="V293" s="1">
        <v>0</v>
      </c>
      <c r="W293" s="1">
        <v>0</v>
      </c>
      <c r="X293" s="1">
        <v>0</v>
      </c>
      <c r="Y293" s="1">
        <v>0</v>
      </c>
      <c r="Z293" s="89">
        <v>0</v>
      </c>
      <c r="AA293" s="1" cm="1">
        <f t="array" ref="AA293">_xlfn.IFS(O293='Price Data'!$F$3,'Price Data'!$G$3,O293='Price Data'!$F$4,'Price Data'!$G$4,O293='Price Data'!$F$5,'Price Data'!$G$5,O293='Price Data'!$F$6,'Price Data'!$G$6,O293='Price Data'!$F$7,'Price Data'!$G$7,TRUE,"")</f>
        <v>6.0346153846153863</v>
      </c>
      <c r="AB293" s="1" cm="1">
        <f t="array" ref="AB293">_xlfn.IFS(Q293='Price Data'!$F$3,'Price Data'!$G$3,Q293='Price Data'!$F$4,'Price Data'!$G$4,Q293='Price Data'!$F$5,'Price Data'!$G$5,Q293='Price Data'!$F$6,'Price Data'!$G$6,Q293='Price Data'!$F$7,'Price Data'!$G$7,TRUE,"")</f>
        <v>6.0346153846153863</v>
      </c>
      <c r="AC293" s="1" cm="1">
        <f t="array" ref="AC293">_xlfn.IFS(S293='Price Data'!$F$3,'Price Data'!$G$3,S293='Price Data'!$F$4,'Price Data'!$G$4,S293='Price Data'!$F$5,'Price Data'!$G$5,S293='Price Data'!$F$6,'Price Data'!$G$6,S293='Price Data'!$F$7,'Price Data'!$G$7,TRUE,"")</f>
        <v>8.710979020979023</v>
      </c>
      <c r="AD293" s="1" t="str" cm="1">
        <f t="array" ref="AD293">_xlfn.IFS(U293='Price Data'!$F$3,'Price Data'!$G$3,U293='Price Data'!$F$4,'Price Data'!$G$4,U293='Price Data'!$F$5,'Price Data'!$G$5,U293='Price Data'!$F$6,'Price Data'!$G$6,U293='Price Data'!$F$7,'Price Data'!$G$7,TRUE,"")</f>
        <v/>
      </c>
      <c r="AK293" s="18"/>
      <c r="AL293" s="1"/>
    </row>
    <row r="294" spans="1:38" x14ac:dyDescent="0.25">
      <c r="A294" s="88">
        <v>8</v>
      </c>
      <c r="B294" s="1">
        <v>11</v>
      </c>
      <c r="C294" s="1">
        <v>66.089999999999989</v>
      </c>
      <c r="D294" s="1">
        <v>1</v>
      </c>
      <c r="E294" s="1">
        <v>0</v>
      </c>
      <c r="F294" s="1">
        <v>0</v>
      </c>
      <c r="G294" s="1">
        <f t="shared" si="39"/>
        <v>0</v>
      </c>
      <c r="H294" s="1" t="s">
        <v>108</v>
      </c>
      <c r="I294" s="1">
        <f t="shared" si="38"/>
        <v>0</v>
      </c>
      <c r="J294" s="1">
        <f t="shared" si="40"/>
        <v>0</v>
      </c>
      <c r="O294" s="1" t="s">
        <v>111</v>
      </c>
      <c r="P294" s="1">
        <v>0.9</v>
      </c>
      <c r="Q294" s="1" t="s">
        <v>112</v>
      </c>
      <c r="R294" s="1">
        <v>0</v>
      </c>
      <c r="S294" s="1" t="s">
        <v>112</v>
      </c>
      <c r="T294" s="1">
        <v>0</v>
      </c>
      <c r="U294" s="1" t="s">
        <v>112</v>
      </c>
      <c r="V294" s="1">
        <v>0</v>
      </c>
      <c r="W294" s="1">
        <v>0</v>
      </c>
      <c r="X294" s="1">
        <v>0</v>
      </c>
      <c r="Y294" s="1">
        <v>0</v>
      </c>
      <c r="Z294" s="89">
        <v>0</v>
      </c>
      <c r="AA294" s="1" cm="1">
        <f t="array" ref="AA294">_xlfn.IFS(O294='Price Data'!$F$3,'Price Data'!$G$3,O294='Price Data'!$F$4,'Price Data'!$G$4,O294='Price Data'!$F$5,'Price Data'!$G$5,O294='Price Data'!$F$6,'Price Data'!$G$6,O294='Price Data'!$F$7,'Price Data'!$G$7,TRUE,"")</f>
        <v>8.710979020979023</v>
      </c>
      <c r="AB294" s="1" t="str" cm="1">
        <f t="array" ref="AB294">_xlfn.IFS(Q294='Price Data'!$F$3,'Price Data'!$G$3,Q294='Price Data'!$F$4,'Price Data'!$G$4,Q294='Price Data'!$F$5,'Price Data'!$G$5,Q294='Price Data'!$F$6,'Price Data'!$G$6,Q294='Price Data'!$F$7,'Price Data'!$G$7,TRUE,"")</f>
        <v/>
      </c>
      <c r="AC294" s="1" t="str" cm="1">
        <f t="array" ref="AC294">_xlfn.IFS(S294='Price Data'!$F$3,'Price Data'!$G$3,S294='Price Data'!$F$4,'Price Data'!$G$4,S294='Price Data'!$F$5,'Price Data'!$G$5,S294='Price Data'!$F$6,'Price Data'!$G$6,S294='Price Data'!$F$7,'Price Data'!$G$7,TRUE,"")</f>
        <v/>
      </c>
      <c r="AD294" s="1" t="str" cm="1">
        <f t="array" ref="AD294">_xlfn.IFS(U294='Price Data'!$F$3,'Price Data'!$G$3,U294='Price Data'!$F$4,'Price Data'!$G$4,U294='Price Data'!$F$5,'Price Data'!$G$5,U294='Price Data'!$F$6,'Price Data'!$G$6,U294='Price Data'!$F$7,'Price Data'!$G$7,TRUE,"")</f>
        <v/>
      </c>
      <c r="AK294" s="18"/>
      <c r="AL294" s="1"/>
    </row>
    <row r="295" spans="1:38" x14ac:dyDescent="0.25">
      <c r="A295" s="88">
        <v>8</v>
      </c>
      <c r="B295" s="1">
        <v>12</v>
      </c>
      <c r="C295" s="1">
        <v>75.599999999999994</v>
      </c>
      <c r="D295" s="1">
        <v>2</v>
      </c>
      <c r="E295" s="1">
        <v>0</v>
      </c>
      <c r="F295" s="1">
        <v>0</v>
      </c>
      <c r="G295" s="1">
        <f t="shared" si="39"/>
        <v>0</v>
      </c>
      <c r="H295" s="1" t="s">
        <v>108</v>
      </c>
      <c r="I295" s="1">
        <f t="shared" si="38"/>
        <v>0</v>
      </c>
      <c r="J295" s="1">
        <f t="shared" si="40"/>
        <v>0</v>
      </c>
      <c r="O295" s="1" t="s">
        <v>110</v>
      </c>
      <c r="P295" s="1">
        <v>0.78</v>
      </c>
      <c r="Q295" s="1" t="s">
        <v>111</v>
      </c>
      <c r="R295" s="1">
        <v>1.92</v>
      </c>
      <c r="S295" s="1" t="s">
        <v>112</v>
      </c>
      <c r="T295" s="1">
        <v>0</v>
      </c>
      <c r="U295" s="1" t="s">
        <v>112</v>
      </c>
      <c r="V295" s="1">
        <v>0</v>
      </c>
      <c r="W295" s="1">
        <v>0</v>
      </c>
      <c r="X295" s="1">
        <v>0</v>
      </c>
      <c r="Y295" s="1">
        <v>0</v>
      </c>
      <c r="Z295" s="89">
        <v>0</v>
      </c>
      <c r="AA295" s="1" cm="1">
        <f t="array" ref="AA295">_xlfn.IFS(O295='Price Data'!$F$3,'Price Data'!$G$3,O295='Price Data'!$F$4,'Price Data'!$G$4,O295='Price Data'!$F$5,'Price Data'!$G$5,O295='Price Data'!$F$6,'Price Data'!$G$6,O295='Price Data'!$F$7,'Price Data'!$G$7,TRUE,"")</f>
        <v>2.6763636363636367</v>
      </c>
      <c r="AB295" s="1" cm="1">
        <f t="array" ref="AB295">_xlfn.IFS(Q295='Price Data'!$F$3,'Price Data'!$G$3,Q295='Price Data'!$F$4,'Price Data'!$G$4,Q295='Price Data'!$F$5,'Price Data'!$G$5,Q295='Price Data'!$F$6,'Price Data'!$G$6,Q295='Price Data'!$F$7,'Price Data'!$G$7,TRUE,"")</f>
        <v>8.710979020979023</v>
      </c>
      <c r="AC295" s="1" t="str" cm="1">
        <f t="array" ref="AC295">_xlfn.IFS(S295='Price Data'!$F$3,'Price Data'!$G$3,S295='Price Data'!$F$4,'Price Data'!$G$4,S295='Price Data'!$F$5,'Price Data'!$G$5,S295='Price Data'!$F$6,'Price Data'!$G$6,S295='Price Data'!$F$7,'Price Data'!$G$7,TRUE,"")</f>
        <v/>
      </c>
      <c r="AD295" s="1" t="str" cm="1">
        <f t="array" ref="AD295">_xlfn.IFS(U295='Price Data'!$F$3,'Price Data'!$G$3,U295='Price Data'!$F$4,'Price Data'!$G$4,U295='Price Data'!$F$5,'Price Data'!$G$5,U295='Price Data'!$F$6,'Price Data'!$G$6,U295='Price Data'!$F$7,'Price Data'!$G$7,TRUE,"")</f>
        <v/>
      </c>
      <c r="AK295" s="18"/>
      <c r="AL295" s="1"/>
    </row>
    <row r="296" spans="1:38" x14ac:dyDescent="0.25">
      <c r="A296" s="88">
        <v>8</v>
      </c>
      <c r="B296" s="1">
        <v>13</v>
      </c>
      <c r="C296" s="1">
        <v>76.419999999999987</v>
      </c>
      <c r="D296" s="1">
        <v>2</v>
      </c>
      <c r="E296" s="1">
        <v>1</v>
      </c>
      <c r="F296" s="1">
        <v>0</v>
      </c>
      <c r="G296" s="1">
        <f t="shared" si="39"/>
        <v>1</v>
      </c>
      <c r="H296" s="1" t="s">
        <v>108</v>
      </c>
      <c r="I296" s="1">
        <f t="shared" si="38"/>
        <v>0</v>
      </c>
      <c r="J296" s="1">
        <f t="shared" si="40"/>
        <v>0</v>
      </c>
      <c r="O296" s="1" t="s">
        <v>114</v>
      </c>
      <c r="P296" s="1">
        <v>1.31</v>
      </c>
      <c r="Q296" s="1" t="s">
        <v>110</v>
      </c>
      <c r="R296" s="1">
        <v>0.86</v>
      </c>
      <c r="S296" s="1" t="s">
        <v>112</v>
      </c>
      <c r="T296" s="1">
        <v>0</v>
      </c>
      <c r="U296" s="1" t="s">
        <v>112</v>
      </c>
      <c r="V296" s="1">
        <v>0</v>
      </c>
      <c r="W296" s="1">
        <v>0</v>
      </c>
      <c r="X296" s="1">
        <v>0</v>
      </c>
      <c r="Y296" s="1">
        <v>0</v>
      </c>
      <c r="Z296" s="89">
        <v>0</v>
      </c>
      <c r="AA296" s="1" cm="1">
        <f t="array" ref="AA296">_xlfn.IFS(O296='Price Data'!$F$3,'Price Data'!$G$3,O296='Price Data'!$F$4,'Price Data'!$G$4,O296='Price Data'!$F$5,'Price Data'!$G$5,O296='Price Data'!$F$6,'Price Data'!$G$6,O296='Price Data'!$F$7,'Price Data'!$G$7,TRUE,"")</f>
        <v>6.0346153846153863</v>
      </c>
      <c r="AB296" s="1" cm="1">
        <f t="array" ref="AB296">_xlfn.IFS(Q296='Price Data'!$F$3,'Price Data'!$G$3,Q296='Price Data'!$F$4,'Price Data'!$G$4,Q296='Price Data'!$F$5,'Price Data'!$G$5,Q296='Price Data'!$F$6,'Price Data'!$G$6,Q296='Price Data'!$F$7,'Price Data'!$G$7,TRUE,"")</f>
        <v>2.6763636363636367</v>
      </c>
      <c r="AC296" s="1" t="str" cm="1">
        <f t="array" ref="AC296">_xlfn.IFS(S296='Price Data'!$F$3,'Price Data'!$G$3,S296='Price Data'!$F$4,'Price Data'!$G$4,S296='Price Data'!$F$5,'Price Data'!$G$5,S296='Price Data'!$F$6,'Price Data'!$G$6,S296='Price Data'!$F$7,'Price Data'!$G$7,TRUE,"")</f>
        <v/>
      </c>
      <c r="AD296" s="1" t="str" cm="1">
        <f t="array" ref="AD296">_xlfn.IFS(U296='Price Data'!$F$3,'Price Data'!$G$3,U296='Price Data'!$F$4,'Price Data'!$G$4,U296='Price Data'!$F$5,'Price Data'!$G$5,U296='Price Data'!$F$6,'Price Data'!$G$6,U296='Price Data'!$F$7,'Price Data'!$G$7,TRUE,"")</f>
        <v/>
      </c>
      <c r="AK296" s="18"/>
      <c r="AL296" s="1"/>
    </row>
    <row r="297" spans="1:38" x14ac:dyDescent="0.25">
      <c r="A297" s="88">
        <v>8</v>
      </c>
      <c r="B297" s="1">
        <v>14</v>
      </c>
      <c r="C297" s="1">
        <v>76.779999999999987</v>
      </c>
      <c r="D297" s="1">
        <v>2</v>
      </c>
      <c r="E297" s="1">
        <v>3</v>
      </c>
      <c r="F297" s="1">
        <v>0</v>
      </c>
      <c r="G297" s="1">
        <f t="shared" si="39"/>
        <v>3</v>
      </c>
      <c r="H297" s="1" t="s">
        <v>108</v>
      </c>
      <c r="I297" s="1">
        <f t="shared" si="38"/>
        <v>0</v>
      </c>
      <c r="J297" s="1">
        <f t="shared" si="40"/>
        <v>0</v>
      </c>
      <c r="O297" s="1" t="s">
        <v>110</v>
      </c>
      <c r="P297" s="1">
        <v>0.64</v>
      </c>
      <c r="Q297" s="1" t="s">
        <v>113</v>
      </c>
      <c r="R297" s="1">
        <v>1.1000000000000001</v>
      </c>
      <c r="S297" s="1" t="s">
        <v>112</v>
      </c>
      <c r="T297" s="1">
        <v>0</v>
      </c>
      <c r="U297" s="1" t="s">
        <v>112</v>
      </c>
      <c r="V297" s="1">
        <v>0</v>
      </c>
      <c r="W297" s="1">
        <v>0</v>
      </c>
      <c r="X297" s="1">
        <v>1.3</v>
      </c>
      <c r="Y297" s="1">
        <v>0</v>
      </c>
      <c r="Z297" s="89">
        <v>0</v>
      </c>
      <c r="AA297" s="1" cm="1">
        <f t="array" ref="AA297">_xlfn.IFS(O297='Price Data'!$F$3,'Price Data'!$G$3,O297='Price Data'!$F$4,'Price Data'!$G$4,O297='Price Data'!$F$5,'Price Data'!$G$5,O297='Price Data'!$F$6,'Price Data'!$G$6,O297='Price Data'!$F$7,'Price Data'!$G$7,TRUE,"")</f>
        <v>2.6763636363636367</v>
      </c>
      <c r="AB297" s="1" cm="1">
        <f t="array" ref="AB297">_xlfn.IFS(Q297='Price Data'!$F$3,'Price Data'!$G$3,Q297='Price Data'!$F$4,'Price Data'!$G$4,Q297='Price Data'!$F$5,'Price Data'!$G$5,Q297='Price Data'!$F$6,'Price Data'!$G$6,Q297='Price Data'!$F$7,'Price Data'!$G$7,TRUE,"")</f>
        <v>10.493246963562758</v>
      </c>
      <c r="AC297" s="1" t="str" cm="1">
        <f t="array" ref="AC297">_xlfn.IFS(S297='Price Data'!$F$3,'Price Data'!$G$3,S297='Price Data'!$F$4,'Price Data'!$G$4,S297='Price Data'!$F$5,'Price Data'!$G$5,S297='Price Data'!$F$6,'Price Data'!$G$6,S297='Price Data'!$F$7,'Price Data'!$G$7,TRUE,"")</f>
        <v/>
      </c>
      <c r="AD297" s="1" t="str" cm="1">
        <f t="array" ref="AD297">_xlfn.IFS(U297='Price Data'!$F$3,'Price Data'!$G$3,U297='Price Data'!$F$4,'Price Data'!$G$4,U297='Price Data'!$F$5,'Price Data'!$G$5,U297='Price Data'!$F$6,'Price Data'!$G$6,U297='Price Data'!$F$7,'Price Data'!$G$7,TRUE,"")</f>
        <v/>
      </c>
      <c r="AK297" s="18"/>
      <c r="AL297" s="1"/>
    </row>
    <row r="298" spans="1:38" x14ac:dyDescent="0.25">
      <c r="A298" s="88">
        <v>8</v>
      </c>
      <c r="B298" s="1">
        <v>15</v>
      </c>
      <c r="C298" s="1">
        <v>80.709999999999994</v>
      </c>
      <c r="D298" s="1">
        <v>3</v>
      </c>
      <c r="E298" s="1">
        <v>2</v>
      </c>
      <c r="F298" s="1">
        <v>0</v>
      </c>
      <c r="G298" s="1">
        <f t="shared" si="39"/>
        <v>2</v>
      </c>
      <c r="H298" s="1" t="s">
        <v>108</v>
      </c>
      <c r="I298" s="1">
        <f t="shared" si="38"/>
        <v>0</v>
      </c>
      <c r="J298" s="1">
        <f t="shared" si="40"/>
        <v>0</v>
      </c>
      <c r="O298" s="1" t="s">
        <v>113</v>
      </c>
      <c r="P298" s="1">
        <v>1.87</v>
      </c>
      <c r="Q298" s="1" t="s">
        <v>113</v>
      </c>
      <c r="R298" s="1">
        <v>1.96</v>
      </c>
      <c r="S298" s="1" t="s">
        <v>113</v>
      </c>
      <c r="T298" s="1">
        <v>1.57</v>
      </c>
      <c r="U298" s="1" t="s">
        <v>112</v>
      </c>
      <c r="V298" s="1">
        <v>0</v>
      </c>
      <c r="W298" s="1">
        <v>1.07</v>
      </c>
      <c r="X298" s="1">
        <v>0.82</v>
      </c>
      <c r="Y298" s="1">
        <v>1.4</v>
      </c>
      <c r="Z298" s="89">
        <v>0</v>
      </c>
      <c r="AA298" s="1" cm="1">
        <f t="array" ref="AA298">_xlfn.IFS(O298='Price Data'!$F$3,'Price Data'!$G$3,O298='Price Data'!$F$4,'Price Data'!$G$4,O298='Price Data'!$F$5,'Price Data'!$G$5,O298='Price Data'!$F$6,'Price Data'!$G$6,O298='Price Data'!$F$7,'Price Data'!$G$7,TRUE,"")</f>
        <v>10.493246963562758</v>
      </c>
      <c r="AB298" s="1" cm="1">
        <f t="array" ref="AB298">_xlfn.IFS(Q298='Price Data'!$F$3,'Price Data'!$G$3,Q298='Price Data'!$F$4,'Price Data'!$G$4,Q298='Price Data'!$F$5,'Price Data'!$G$5,Q298='Price Data'!$F$6,'Price Data'!$G$6,Q298='Price Data'!$F$7,'Price Data'!$G$7,TRUE,"")</f>
        <v>10.493246963562758</v>
      </c>
      <c r="AC298" s="1" cm="1">
        <f t="array" ref="AC298">_xlfn.IFS(S298='Price Data'!$F$3,'Price Data'!$G$3,S298='Price Data'!$F$4,'Price Data'!$G$4,S298='Price Data'!$F$5,'Price Data'!$G$5,S298='Price Data'!$F$6,'Price Data'!$G$6,S298='Price Data'!$F$7,'Price Data'!$G$7,TRUE,"")</f>
        <v>10.493246963562758</v>
      </c>
      <c r="AD298" s="1" t="str" cm="1">
        <f t="array" ref="AD298">_xlfn.IFS(U298='Price Data'!$F$3,'Price Data'!$G$3,U298='Price Data'!$F$4,'Price Data'!$G$4,U298='Price Data'!$F$5,'Price Data'!$G$5,U298='Price Data'!$F$6,'Price Data'!$G$6,U298='Price Data'!$F$7,'Price Data'!$G$7,TRUE,"")</f>
        <v/>
      </c>
      <c r="AK298" s="18"/>
      <c r="AL298" s="1"/>
    </row>
    <row r="299" spans="1:38" x14ac:dyDescent="0.25">
      <c r="A299" s="88">
        <v>8</v>
      </c>
      <c r="B299" s="1">
        <v>16</v>
      </c>
      <c r="C299" s="1">
        <v>81.789999999999992</v>
      </c>
      <c r="D299" s="1">
        <v>3</v>
      </c>
      <c r="E299" s="1">
        <v>4</v>
      </c>
      <c r="F299" s="1">
        <v>0</v>
      </c>
      <c r="G299" s="1">
        <f t="shared" si="39"/>
        <v>4</v>
      </c>
      <c r="H299" s="1" t="s">
        <v>108</v>
      </c>
      <c r="I299" s="1">
        <f t="shared" si="38"/>
        <v>0</v>
      </c>
      <c r="J299" s="1">
        <f t="shared" si="40"/>
        <v>0</v>
      </c>
      <c r="O299" s="1" t="s">
        <v>109</v>
      </c>
      <c r="P299" s="1">
        <v>0.57999999999999996</v>
      </c>
      <c r="Q299" s="1" t="s">
        <v>114</v>
      </c>
      <c r="R299" s="1">
        <v>1.82</v>
      </c>
      <c r="S299" s="1" t="s">
        <v>109</v>
      </c>
      <c r="T299" s="1">
        <v>0.86</v>
      </c>
      <c r="U299" s="1" t="s">
        <v>112</v>
      </c>
      <c r="V299" s="1">
        <v>0</v>
      </c>
      <c r="W299" s="1">
        <v>1.49</v>
      </c>
      <c r="X299" s="1">
        <v>0</v>
      </c>
      <c r="Y299" s="1">
        <v>0.86</v>
      </c>
      <c r="Z299" s="89">
        <v>0</v>
      </c>
      <c r="AA299" s="1" cm="1">
        <f t="array" ref="AA299">_xlfn.IFS(O299='Price Data'!$F$3,'Price Data'!$G$3,O299='Price Data'!$F$4,'Price Data'!$G$4,O299='Price Data'!$F$5,'Price Data'!$G$5,O299='Price Data'!$F$6,'Price Data'!$G$6,O299='Price Data'!$F$7,'Price Data'!$G$7,TRUE,"")</f>
        <v>4.4586315789473705</v>
      </c>
      <c r="AB299" s="1" cm="1">
        <f t="array" ref="AB299">_xlfn.IFS(Q299='Price Data'!$F$3,'Price Data'!$G$3,Q299='Price Data'!$F$4,'Price Data'!$G$4,Q299='Price Data'!$F$5,'Price Data'!$G$5,Q299='Price Data'!$F$6,'Price Data'!$G$6,Q299='Price Data'!$F$7,'Price Data'!$G$7,TRUE,"")</f>
        <v>6.0346153846153863</v>
      </c>
      <c r="AC299" s="1" cm="1">
        <f t="array" ref="AC299">_xlfn.IFS(S299='Price Data'!$F$3,'Price Data'!$G$3,S299='Price Data'!$F$4,'Price Data'!$G$4,S299='Price Data'!$F$5,'Price Data'!$G$5,S299='Price Data'!$F$6,'Price Data'!$G$6,S299='Price Data'!$F$7,'Price Data'!$G$7,TRUE,"")</f>
        <v>4.4586315789473705</v>
      </c>
      <c r="AD299" s="1" t="str" cm="1">
        <f t="array" ref="AD299">_xlfn.IFS(U299='Price Data'!$F$3,'Price Data'!$G$3,U299='Price Data'!$F$4,'Price Data'!$G$4,U299='Price Data'!$F$5,'Price Data'!$G$5,U299='Price Data'!$F$6,'Price Data'!$G$6,U299='Price Data'!$F$7,'Price Data'!$G$7,TRUE,"")</f>
        <v/>
      </c>
      <c r="AK299" s="18"/>
      <c r="AL299" s="1"/>
    </row>
    <row r="300" spans="1:38" x14ac:dyDescent="0.25">
      <c r="A300" s="88">
        <v>8</v>
      </c>
      <c r="B300" s="1">
        <v>17</v>
      </c>
      <c r="C300" s="1">
        <v>84.089999999999989</v>
      </c>
      <c r="D300" s="1">
        <v>1</v>
      </c>
      <c r="E300" s="1">
        <v>5</v>
      </c>
      <c r="F300" s="1">
        <v>1</v>
      </c>
      <c r="G300" s="1">
        <f t="shared" si="39"/>
        <v>6</v>
      </c>
      <c r="H300" s="1" t="s">
        <v>116</v>
      </c>
      <c r="I300" s="1">
        <f t="shared" si="38"/>
        <v>1</v>
      </c>
      <c r="J300" s="1">
        <f t="shared" si="40"/>
        <v>1</v>
      </c>
      <c r="O300" s="1" t="s">
        <v>112</v>
      </c>
      <c r="P300" s="1">
        <v>0</v>
      </c>
      <c r="Q300" s="1" t="s">
        <v>112</v>
      </c>
      <c r="R300" s="1">
        <v>0</v>
      </c>
      <c r="S300" s="1" t="s">
        <v>112</v>
      </c>
      <c r="T300" s="1">
        <v>0</v>
      </c>
      <c r="U300" s="1" t="s">
        <v>112</v>
      </c>
      <c r="V300" s="1">
        <v>0</v>
      </c>
      <c r="W300" s="1">
        <v>0</v>
      </c>
      <c r="X300" s="1">
        <v>0</v>
      </c>
      <c r="Y300" s="1">
        <v>0</v>
      </c>
      <c r="Z300" s="89">
        <v>0</v>
      </c>
      <c r="AA300" s="1" t="str" cm="1">
        <f t="array" ref="AA300">_xlfn.IFS(O300='Price Data'!$F$3,'Price Data'!$G$3,O300='Price Data'!$F$4,'Price Data'!$G$4,O300='Price Data'!$F$5,'Price Data'!$G$5,O300='Price Data'!$F$6,'Price Data'!$G$6,O300='Price Data'!$F$7,'Price Data'!$G$7,TRUE,"")</f>
        <v/>
      </c>
      <c r="AB300" s="1" t="str" cm="1">
        <f t="array" ref="AB300">_xlfn.IFS(Q300='Price Data'!$F$3,'Price Data'!$G$3,Q300='Price Data'!$F$4,'Price Data'!$G$4,Q300='Price Data'!$F$5,'Price Data'!$G$5,Q300='Price Data'!$F$6,'Price Data'!$G$6,Q300='Price Data'!$F$7,'Price Data'!$G$7,TRUE,"")</f>
        <v/>
      </c>
      <c r="AC300" s="1" t="str" cm="1">
        <f t="array" ref="AC300">_xlfn.IFS(S300='Price Data'!$F$3,'Price Data'!$G$3,S300='Price Data'!$F$4,'Price Data'!$G$4,S300='Price Data'!$F$5,'Price Data'!$G$5,S300='Price Data'!$F$6,'Price Data'!$G$6,S300='Price Data'!$F$7,'Price Data'!$G$7,TRUE,"")</f>
        <v/>
      </c>
      <c r="AD300" s="1" t="str" cm="1">
        <f t="array" ref="AD300">_xlfn.IFS(U300='Price Data'!$F$3,'Price Data'!$G$3,U300='Price Data'!$F$4,'Price Data'!$G$4,U300='Price Data'!$F$5,'Price Data'!$G$5,U300='Price Data'!$F$6,'Price Data'!$G$6,U300='Price Data'!$F$7,'Price Data'!$G$7,TRUE,"")</f>
        <v/>
      </c>
      <c r="AK300" s="18"/>
      <c r="AL300" s="1"/>
    </row>
    <row r="301" spans="1:38" x14ac:dyDescent="0.25">
      <c r="A301" s="88">
        <v>8</v>
      </c>
      <c r="B301" s="1">
        <v>18</v>
      </c>
      <c r="C301" s="1">
        <v>84.609999999999985</v>
      </c>
      <c r="D301" s="1">
        <v>3</v>
      </c>
      <c r="E301" s="1">
        <v>5</v>
      </c>
      <c r="F301" s="1">
        <v>1</v>
      </c>
      <c r="G301" s="1">
        <f t="shared" si="39"/>
        <v>6</v>
      </c>
      <c r="H301" s="1" t="s">
        <v>116</v>
      </c>
      <c r="I301" s="1">
        <f t="shared" si="38"/>
        <v>1</v>
      </c>
      <c r="J301" s="1">
        <v>2</v>
      </c>
      <c r="O301" s="1" t="s">
        <v>112</v>
      </c>
      <c r="P301" s="1">
        <v>0</v>
      </c>
      <c r="Q301" s="1" t="s">
        <v>112</v>
      </c>
      <c r="R301" s="1">
        <v>0</v>
      </c>
      <c r="S301" s="1" t="s">
        <v>112</v>
      </c>
      <c r="T301" s="1">
        <v>0</v>
      </c>
      <c r="U301" s="1" t="s">
        <v>112</v>
      </c>
      <c r="V301" s="1">
        <v>0</v>
      </c>
      <c r="W301" s="1">
        <v>0</v>
      </c>
      <c r="X301" s="1">
        <v>0</v>
      </c>
      <c r="Y301" s="1">
        <v>0</v>
      </c>
      <c r="Z301" s="89">
        <v>0</v>
      </c>
      <c r="AA301" s="1" t="str" cm="1">
        <f t="array" ref="AA301">_xlfn.IFS(O301='Price Data'!$F$3,'Price Data'!$G$3,O301='Price Data'!$F$4,'Price Data'!$G$4,O301='Price Data'!$F$5,'Price Data'!$G$5,O301='Price Data'!$F$6,'Price Data'!$G$6,O301='Price Data'!$F$7,'Price Data'!$G$7,TRUE,"")</f>
        <v/>
      </c>
      <c r="AB301" s="1" t="str" cm="1">
        <f t="array" ref="AB301">_xlfn.IFS(Q301='Price Data'!$F$3,'Price Data'!$G$3,Q301='Price Data'!$F$4,'Price Data'!$G$4,Q301='Price Data'!$F$5,'Price Data'!$G$5,Q301='Price Data'!$F$6,'Price Data'!$G$6,Q301='Price Data'!$F$7,'Price Data'!$G$7,TRUE,"")</f>
        <v/>
      </c>
      <c r="AC301" s="1" t="str" cm="1">
        <f t="array" ref="AC301">_xlfn.IFS(S301='Price Data'!$F$3,'Price Data'!$G$3,S301='Price Data'!$F$4,'Price Data'!$G$4,S301='Price Data'!$F$5,'Price Data'!$G$5,S301='Price Data'!$F$6,'Price Data'!$G$6,S301='Price Data'!$F$7,'Price Data'!$G$7,TRUE,"")</f>
        <v/>
      </c>
      <c r="AD301" s="1" t="str" cm="1">
        <f t="array" ref="AD301">_xlfn.IFS(U301='Price Data'!$F$3,'Price Data'!$G$3,U301='Price Data'!$F$4,'Price Data'!$G$4,U301='Price Data'!$F$5,'Price Data'!$G$5,U301='Price Data'!$F$6,'Price Data'!$G$6,U301='Price Data'!$F$7,'Price Data'!$G$7,TRUE,"")</f>
        <v/>
      </c>
      <c r="AK301" s="18"/>
      <c r="AL301" s="1"/>
    </row>
    <row r="302" spans="1:38" x14ac:dyDescent="0.25">
      <c r="A302" s="88">
        <v>8</v>
      </c>
      <c r="B302" s="1">
        <v>19</v>
      </c>
      <c r="C302" s="1">
        <v>89.429999999999978</v>
      </c>
      <c r="D302" s="1">
        <v>1</v>
      </c>
      <c r="E302" s="1">
        <v>2</v>
      </c>
      <c r="F302" s="1">
        <v>1</v>
      </c>
      <c r="G302" s="1">
        <f t="shared" si="39"/>
        <v>3</v>
      </c>
      <c r="H302" s="1" t="s">
        <v>108</v>
      </c>
      <c r="I302" s="1">
        <f t="shared" si="38"/>
        <v>0</v>
      </c>
      <c r="J302" s="1">
        <f t="shared" ref="J302:J338" si="41">I302</f>
        <v>0</v>
      </c>
      <c r="O302" s="1" t="s">
        <v>114</v>
      </c>
      <c r="P302" s="1">
        <v>1.42</v>
      </c>
      <c r="Q302" s="1" t="s">
        <v>112</v>
      </c>
      <c r="R302" s="1">
        <v>0</v>
      </c>
      <c r="S302" s="1" t="s">
        <v>112</v>
      </c>
      <c r="T302" s="1">
        <v>0</v>
      </c>
      <c r="U302" s="1" t="s">
        <v>112</v>
      </c>
      <c r="V302" s="1">
        <v>0</v>
      </c>
      <c r="W302" s="1">
        <v>0</v>
      </c>
      <c r="X302" s="1">
        <v>0</v>
      </c>
      <c r="Y302" s="1">
        <v>0</v>
      </c>
      <c r="Z302" s="89">
        <v>0</v>
      </c>
      <c r="AA302" s="1" cm="1">
        <f t="array" ref="AA302">_xlfn.IFS(O302='Price Data'!$F$3,'Price Data'!$G$3,O302='Price Data'!$F$4,'Price Data'!$G$4,O302='Price Data'!$F$5,'Price Data'!$G$5,O302='Price Data'!$F$6,'Price Data'!$G$6,O302='Price Data'!$F$7,'Price Data'!$G$7,TRUE,"")</f>
        <v>6.0346153846153863</v>
      </c>
      <c r="AB302" s="1" t="str" cm="1">
        <f t="array" ref="AB302">_xlfn.IFS(Q302='Price Data'!$F$3,'Price Data'!$G$3,Q302='Price Data'!$F$4,'Price Data'!$G$4,Q302='Price Data'!$F$5,'Price Data'!$G$5,Q302='Price Data'!$F$6,'Price Data'!$G$6,Q302='Price Data'!$F$7,'Price Data'!$G$7,TRUE,"")</f>
        <v/>
      </c>
      <c r="AC302" s="1" t="str" cm="1">
        <f t="array" ref="AC302">_xlfn.IFS(S302='Price Data'!$F$3,'Price Data'!$G$3,S302='Price Data'!$F$4,'Price Data'!$G$4,S302='Price Data'!$F$5,'Price Data'!$G$5,S302='Price Data'!$F$6,'Price Data'!$G$6,S302='Price Data'!$F$7,'Price Data'!$G$7,TRUE,"")</f>
        <v/>
      </c>
      <c r="AD302" s="1" t="str" cm="1">
        <f t="array" ref="AD302">_xlfn.IFS(U302='Price Data'!$F$3,'Price Data'!$G$3,U302='Price Data'!$F$4,'Price Data'!$G$4,U302='Price Data'!$F$5,'Price Data'!$G$5,U302='Price Data'!$F$6,'Price Data'!$G$6,U302='Price Data'!$F$7,'Price Data'!$G$7,TRUE,"")</f>
        <v/>
      </c>
      <c r="AK302" s="18"/>
      <c r="AL302" s="1"/>
    </row>
    <row r="303" spans="1:38" x14ac:dyDescent="0.25">
      <c r="A303" s="88">
        <v>8</v>
      </c>
      <c r="B303" s="1">
        <v>20</v>
      </c>
      <c r="C303" s="1">
        <v>89.559999999999974</v>
      </c>
      <c r="D303" s="1">
        <v>3</v>
      </c>
      <c r="E303" s="1">
        <v>3</v>
      </c>
      <c r="F303" s="1">
        <v>1</v>
      </c>
      <c r="G303" s="1">
        <f t="shared" si="39"/>
        <v>4</v>
      </c>
      <c r="H303" s="1" t="s">
        <v>108</v>
      </c>
      <c r="I303" s="1">
        <f t="shared" si="38"/>
        <v>0</v>
      </c>
      <c r="J303" s="1">
        <f t="shared" si="41"/>
        <v>0</v>
      </c>
      <c r="O303" s="1" t="s">
        <v>111</v>
      </c>
      <c r="P303" s="1">
        <v>1.87</v>
      </c>
      <c r="Q303" s="1" t="s">
        <v>111</v>
      </c>
      <c r="R303" s="1">
        <v>2.0499999999999998</v>
      </c>
      <c r="S303" s="1" t="s">
        <v>113</v>
      </c>
      <c r="T303" s="1">
        <v>2.21</v>
      </c>
      <c r="U303" s="1" t="s">
        <v>112</v>
      </c>
      <c r="V303" s="1">
        <v>0</v>
      </c>
      <c r="W303" s="1">
        <v>0</v>
      </c>
      <c r="X303" s="1">
        <v>0</v>
      </c>
      <c r="Y303" s="1">
        <v>1.3</v>
      </c>
      <c r="Z303" s="89">
        <v>0</v>
      </c>
      <c r="AA303" s="1" cm="1">
        <f t="array" ref="AA303">_xlfn.IFS(O303='Price Data'!$F$3,'Price Data'!$G$3,O303='Price Data'!$F$4,'Price Data'!$G$4,O303='Price Data'!$F$5,'Price Data'!$G$5,O303='Price Data'!$F$6,'Price Data'!$G$6,O303='Price Data'!$F$7,'Price Data'!$G$7,TRUE,"")</f>
        <v>8.710979020979023</v>
      </c>
      <c r="AB303" s="1" cm="1">
        <f t="array" ref="AB303">_xlfn.IFS(Q303='Price Data'!$F$3,'Price Data'!$G$3,Q303='Price Data'!$F$4,'Price Data'!$G$4,Q303='Price Data'!$F$5,'Price Data'!$G$5,Q303='Price Data'!$F$6,'Price Data'!$G$6,Q303='Price Data'!$F$7,'Price Data'!$G$7,TRUE,"")</f>
        <v>8.710979020979023</v>
      </c>
      <c r="AC303" s="1" cm="1">
        <f t="array" ref="AC303">_xlfn.IFS(S303='Price Data'!$F$3,'Price Data'!$G$3,S303='Price Data'!$F$4,'Price Data'!$G$4,S303='Price Data'!$F$5,'Price Data'!$G$5,S303='Price Data'!$F$6,'Price Data'!$G$6,S303='Price Data'!$F$7,'Price Data'!$G$7,TRUE,"")</f>
        <v>10.493246963562758</v>
      </c>
      <c r="AD303" s="1" t="str" cm="1">
        <f t="array" ref="AD303">_xlfn.IFS(U303='Price Data'!$F$3,'Price Data'!$G$3,U303='Price Data'!$F$4,'Price Data'!$G$4,U303='Price Data'!$F$5,'Price Data'!$G$5,U303='Price Data'!$F$6,'Price Data'!$G$6,U303='Price Data'!$F$7,'Price Data'!$G$7,TRUE,"")</f>
        <v/>
      </c>
      <c r="AK303" s="18"/>
      <c r="AL303" s="1"/>
    </row>
    <row r="304" spans="1:38" x14ac:dyDescent="0.25">
      <c r="A304" s="88">
        <v>8</v>
      </c>
      <c r="B304" s="1">
        <v>21</v>
      </c>
      <c r="C304" s="1">
        <v>92.629999999999967</v>
      </c>
      <c r="D304" s="1">
        <v>2</v>
      </c>
      <c r="E304" s="1">
        <v>3</v>
      </c>
      <c r="F304" s="1">
        <v>0</v>
      </c>
      <c r="G304" s="1">
        <f t="shared" si="39"/>
        <v>3</v>
      </c>
      <c r="H304" s="1" t="s">
        <v>108</v>
      </c>
      <c r="I304" s="1">
        <f t="shared" si="38"/>
        <v>0</v>
      </c>
      <c r="J304" s="1">
        <f t="shared" si="41"/>
        <v>0</v>
      </c>
      <c r="O304" s="1" t="s">
        <v>110</v>
      </c>
      <c r="P304" s="1">
        <v>0.96</v>
      </c>
      <c r="Q304" s="1" t="s">
        <v>114</v>
      </c>
      <c r="R304" s="1">
        <v>2.39</v>
      </c>
      <c r="S304" s="1" t="s">
        <v>112</v>
      </c>
      <c r="T304" s="1">
        <v>0</v>
      </c>
      <c r="U304" s="1" t="s">
        <v>112</v>
      </c>
      <c r="V304" s="1">
        <v>0</v>
      </c>
      <c r="W304" s="1">
        <v>0</v>
      </c>
      <c r="X304" s="1">
        <v>0</v>
      </c>
      <c r="Y304" s="1">
        <v>0</v>
      </c>
      <c r="Z304" s="89">
        <v>0</v>
      </c>
      <c r="AA304" s="1" cm="1">
        <f t="array" ref="AA304">_xlfn.IFS(O304='Price Data'!$F$3,'Price Data'!$G$3,O304='Price Data'!$F$4,'Price Data'!$G$4,O304='Price Data'!$F$5,'Price Data'!$G$5,O304='Price Data'!$F$6,'Price Data'!$G$6,O304='Price Data'!$F$7,'Price Data'!$G$7,TRUE,"")</f>
        <v>2.6763636363636367</v>
      </c>
      <c r="AB304" s="1" cm="1">
        <f t="array" ref="AB304">_xlfn.IFS(Q304='Price Data'!$F$3,'Price Data'!$G$3,Q304='Price Data'!$F$4,'Price Data'!$G$4,Q304='Price Data'!$F$5,'Price Data'!$G$5,Q304='Price Data'!$F$6,'Price Data'!$G$6,Q304='Price Data'!$F$7,'Price Data'!$G$7,TRUE,"")</f>
        <v>6.0346153846153863</v>
      </c>
      <c r="AC304" s="1" t="str" cm="1">
        <f t="array" ref="AC304">_xlfn.IFS(S304='Price Data'!$F$3,'Price Data'!$G$3,S304='Price Data'!$F$4,'Price Data'!$G$4,S304='Price Data'!$F$5,'Price Data'!$G$5,S304='Price Data'!$F$6,'Price Data'!$G$6,S304='Price Data'!$F$7,'Price Data'!$G$7,TRUE,"")</f>
        <v/>
      </c>
      <c r="AD304" s="1" t="str" cm="1">
        <f t="array" ref="AD304">_xlfn.IFS(U304='Price Data'!$F$3,'Price Data'!$G$3,U304='Price Data'!$F$4,'Price Data'!$G$4,U304='Price Data'!$F$5,'Price Data'!$G$5,U304='Price Data'!$F$6,'Price Data'!$G$6,U304='Price Data'!$F$7,'Price Data'!$G$7,TRUE,"")</f>
        <v/>
      </c>
      <c r="AK304" s="18"/>
      <c r="AL304" s="1"/>
    </row>
    <row r="305" spans="1:38" x14ac:dyDescent="0.25">
      <c r="A305" s="88">
        <v>8</v>
      </c>
      <c r="B305" s="1">
        <v>22</v>
      </c>
      <c r="C305" s="1">
        <v>97.909999999999968</v>
      </c>
      <c r="D305" s="1">
        <v>1</v>
      </c>
      <c r="E305" s="1">
        <v>3</v>
      </c>
      <c r="F305" s="1">
        <v>0</v>
      </c>
      <c r="G305" s="1">
        <f t="shared" si="39"/>
        <v>3</v>
      </c>
      <c r="H305" s="1" t="s">
        <v>108</v>
      </c>
      <c r="I305" s="1">
        <f t="shared" si="38"/>
        <v>0</v>
      </c>
      <c r="J305" s="1">
        <f t="shared" si="41"/>
        <v>0</v>
      </c>
      <c r="O305" s="1" t="s">
        <v>114</v>
      </c>
      <c r="P305" s="1">
        <v>2.0099999999999998</v>
      </c>
      <c r="Q305" s="1" t="s">
        <v>112</v>
      </c>
      <c r="R305" s="1">
        <v>0</v>
      </c>
      <c r="S305" s="1" t="s">
        <v>112</v>
      </c>
      <c r="T305" s="1">
        <v>0</v>
      </c>
      <c r="U305" s="1" t="s">
        <v>112</v>
      </c>
      <c r="V305" s="1">
        <v>0</v>
      </c>
      <c r="W305" s="1">
        <v>0</v>
      </c>
      <c r="X305" s="1">
        <v>0</v>
      </c>
      <c r="Y305" s="1">
        <v>0</v>
      </c>
      <c r="Z305" s="89">
        <v>0</v>
      </c>
      <c r="AA305" s="1" cm="1">
        <f t="array" ref="AA305">_xlfn.IFS(O305='Price Data'!$F$3,'Price Data'!$G$3,O305='Price Data'!$F$4,'Price Data'!$G$4,O305='Price Data'!$F$5,'Price Data'!$G$5,O305='Price Data'!$F$6,'Price Data'!$G$6,O305='Price Data'!$F$7,'Price Data'!$G$7,TRUE,"")</f>
        <v>6.0346153846153863</v>
      </c>
      <c r="AB305" s="1" t="str" cm="1">
        <f t="array" ref="AB305">_xlfn.IFS(Q305='Price Data'!$F$3,'Price Data'!$G$3,Q305='Price Data'!$F$4,'Price Data'!$G$4,Q305='Price Data'!$F$5,'Price Data'!$G$5,Q305='Price Data'!$F$6,'Price Data'!$G$6,Q305='Price Data'!$F$7,'Price Data'!$G$7,TRUE,"")</f>
        <v/>
      </c>
      <c r="AC305" s="1" t="str" cm="1">
        <f t="array" ref="AC305">_xlfn.IFS(S305='Price Data'!$F$3,'Price Data'!$G$3,S305='Price Data'!$F$4,'Price Data'!$G$4,S305='Price Data'!$F$5,'Price Data'!$G$5,S305='Price Data'!$F$6,'Price Data'!$G$6,S305='Price Data'!$F$7,'Price Data'!$G$7,TRUE,"")</f>
        <v/>
      </c>
      <c r="AD305" s="1" t="str" cm="1">
        <f t="array" ref="AD305">_xlfn.IFS(U305='Price Data'!$F$3,'Price Data'!$G$3,U305='Price Data'!$F$4,'Price Data'!$G$4,U305='Price Data'!$F$5,'Price Data'!$G$5,U305='Price Data'!$F$6,'Price Data'!$G$6,U305='Price Data'!$F$7,'Price Data'!$G$7,TRUE,"")</f>
        <v/>
      </c>
      <c r="AK305" s="18"/>
      <c r="AL305" s="1"/>
    </row>
    <row r="306" spans="1:38" x14ac:dyDescent="0.25">
      <c r="A306" s="88">
        <v>8</v>
      </c>
      <c r="B306" s="1">
        <v>23</v>
      </c>
      <c r="C306" s="1">
        <v>118.05999999999997</v>
      </c>
      <c r="D306" s="1">
        <v>2</v>
      </c>
      <c r="E306" s="1">
        <v>0</v>
      </c>
      <c r="F306" s="1">
        <v>0</v>
      </c>
      <c r="G306" s="1">
        <f t="shared" si="39"/>
        <v>0</v>
      </c>
      <c r="H306" s="1" t="s">
        <v>108</v>
      </c>
      <c r="I306" s="1">
        <f t="shared" si="38"/>
        <v>0</v>
      </c>
      <c r="J306" s="1">
        <f t="shared" si="41"/>
        <v>0</v>
      </c>
      <c r="O306" s="1" t="s">
        <v>110</v>
      </c>
      <c r="P306" s="1">
        <v>0.8</v>
      </c>
      <c r="Q306" s="1" t="s">
        <v>109</v>
      </c>
      <c r="R306" s="1">
        <v>0.82</v>
      </c>
      <c r="S306" s="1" t="s">
        <v>112</v>
      </c>
      <c r="T306" s="1">
        <v>0</v>
      </c>
      <c r="U306" s="1" t="s">
        <v>112</v>
      </c>
      <c r="V306" s="1">
        <v>0</v>
      </c>
      <c r="W306" s="1">
        <v>0</v>
      </c>
      <c r="X306" s="1">
        <v>1.1000000000000001</v>
      </c>
      <c r="Y306" s="1">
        <v>0</v>
      </c>
      <c r="Z306" s="89">
        <v>0</v>
      </c>
      <c r="AA306" s="1" cm="1">
        <f t="array" ref="AA306">_xlfn.IFS(O306='Price Data'!$F$3,'Price Data'!$G$3,O306='Price Data'!$F$4,'Price Data'!$G$4,O306='Price Data'!$F$5,'Price Data'!$G$5,O306='Price Data'!$F$6,'Price Data'!$G$6,O306='Price Data'!$F$7,'Price Data'!$G$7,TRUE,"")</f>
        <v>2.6763636363636367</v>
      </c>
      <c r="AB306" s="1" cm="1">
        <f t="array" ref="AB306">_xlfn.IFS(Q306='Price Data'!$F$3,'Price Data'!$G$3,Q306='Price Data'!$F$4,'Price Data'!$G$4,Q306='Price Data'!$F$5,'Price Data'!$G$5,Q306='Price Data'!$F$6,'Price Data'!$G$6,Q306='Price Data'!$F$7,'Price Data'!$G$7,TRUE,"")</f>
        <v>4.4586315789473705</v>
      </c>
      <c r="AC306" s="1" t="str" cm="1">
        <f t="array" ref="AC306">_xlfn.IFS(S306='Price Data'!$F$3,'Price Data'!$G$3,S306='Price Data'!$F$4,'Price Data'!$G$4,S306='Price Data'!$F$5,'Price Data'!$G$5,S306='Price Data'!$F$6,'Price Data'!$G$6,S306='Price Data'!$F$7,'Price Data'!$G$7,TRUE,"")</f>
        <v/>
      </c>
      <c r="AD306" s="1" t="str" cm="1">
        <f t="array" ref="AD306">_xlfn.IFS(U306='Price Data'!$F$3,'Price Data'!$G$3,U306='Price Data'!$F$4,'Price Data'!$G$4,U306='Price Data'!$F$5,'Price Data'!$G$5,U306='Price Data'!$F$6,'Price Data'!$G$6,U306='Price Data'!$F$7,'Price Data'!$G$7,TRUE,"")</f>
        <v/>
      </c>
      <c r="AK306" s="18"/>
      <c r="AL306" s="1"/>
    </row>
    <row r="307" spans="1:38" x14ac:dyDescent="0.25">
      <c r="A307" s="88">
        <v>8</v>
      </c>
      <c r="B307" s="1">
        <v>24</v>
      </c>
      <c r="C307" s="1">
        <v>122.23999999999998</v>
      </c>
      <c r="D307" s="1">
        <v>3</v>
      </c>
      <c r="E307" s="1">
        <v>0</v>
      </c>
      <c r="F307" s="1">
        <v>0</v>
      </c>
      <c r="G307" s="1">
        <f t="shared" si="39"/>
        <v>0</v>
      </c>
      <c r="H307" s="1" t="s">
        <v>108</v>
      </c>
      <c r="I307" s="1">
        <f t="shared" si="38"/>
        <v>0</v>
      </c>
      <c r="J307" s="1">
        <f t="shared" si="41"/>
        <v>0</v>
      </c>
      <c r="O307" s="1" t="s">
        <v>109</v>
      </c>
      <c r="P307" s="1">
        <v>0.73</v>
      </c>
      <c r="Q307" s="1" t="s">
        <v>109</v>
      </c>
      <c r="R307" s="1">
        <v>0.62</v>
      </c>
      <c r="S307" s="1" t="s">
        <v>109</v>
      </c>
      <c r="T307" s="1">
        <v>0.89</v>
      </c>
      <c r="U307" s="1" t="s">
        <v>112</v>
      </c>
      <c r="V307" s="1">
        <v>0</v>
      </c>
      <c r="W307" s="1">
        <v>1.3</v>
      </c>
      <c r="X307" s="1">
        <v>0.97</v>
      </c>
      <c r="Y307" s="1">
        <v>1.36</v>
      </c>
      <c r="Z307" s="89">
        <v>0</v>
      </c>
      <c r="AA307" s="1" cm="1">
        <f t="array" ref="AA307">_xlfn.IFS(O307='Price Data'!$F$3,'Price Data'!$G$3,O307='Price Data'!$F$4,'Price Data'!$G$4,O307='Price Data'!$F$5,'Price Data'!$G$5,O307='Price Data'!$F$6,'Price Data'!$G$6,O307='Price Data'!$F$7,'Price Data'!$G$7,TRUE,"")</f>
        <v>4.4586315789473705</v>
      </c>
      <c r="AB307" s="1" cm="1">
        <f t="array" ref="AB307">_xlfn.IFS(Q307='Price Data'!$F$3,'Price Data'!$G$3,Q307='Price Data'!$F$4,'Price Data'!$G$4,Q307='Price Data'!$F$5,'Price Data'!$G$5,Q307='Price Data'!$F$6,'Price Data'!$G$6,Q307='Price Data'!$F$7,'Price Data'!$G$7,TRUE,"")</f>
        <v>4.4586315789473705</v>
      </c>
      <c r="AC307" s="1" cm="1">
        <f t="array" ref="AC307">_xlfn.IFS(S307='Price Data'!$F$3,'Price Data'!$G$3,S307='Price Data'!$F$4,'Price Data'!$G$4,S307='Price Data'!$F$5,'Price Data'!$G$5,S307='Price Data'!$F$6,'Price Data'!$G$6,S307='Price Data'!$F$7,'Price Data'!$G$7,TRUE,"")</f>
        <v>4.4586315789473705</v>
      </c>
      <c r="AD307" s="1" t="str" cm="1">
        <f t="array" ref="AD307">_xlfn.IFS(U307='Price Data'!$F$3,'Price Data'!$G$3,U307='Price Data'!$F$4,'Price Data'!$G$4,U307='Price Data'!$F$5,'Price Data'!$G$5,U307='Price Data'!$F$6,'Price Data'!$G$6,U307='Price Data'!$F$7,'Price Data'!$G$7,TRUE,"")</f>
        <v/>
      </c>
      <c r="AK307" s="18"/>
      <c r="AL307" s="1"/>
    </row>
    <row r="308" spans="1:38" x14ac:dyDescent="0.25">
      <c r="A308" s="88">
        <v>8</v>
      </c>
      <c r="B308" s="1">
        <v>25</v>
      </c>
      <c r="C308" s="1">
        <v>122.54999999999998</v>
      </c>
      <c r="D308" s="1">
        <v>2</v>
      </c>
      <c r="E308" s="1">
        <v>3</v>
      </c>
      <c r="F308" s="1">
        <v>0</v>
      </c>
      <c r="G308" s="1">
        <f t="shared" si="39"/>
        <v>3</v>
      </c>
      <c r="H308" s="1" t="s">
        <v>108</v>
      </c>
      <c r="I308" s="1">
        <f t="shared" si="38"/>
        <v>0</v>
      </c>
      <c r="J308" s="1">
        <f t="shared" si="41"/>
        <v>0</v>
      </c>
      <c r="O308" s="1" t="s">
        <v>109</v>
      </c>
      <c r="P308" s="1">
        <v>0.75</v>
      </c>
      <c r="Q308" s="1" t="s">
        <v>111</v>
      </c>
      <c r="R308" s="1">
        <v>0.8</v>
      </c>
      <c r="S308" s="1" t="s">
        <v>112</v>
      </c>
      <c r="T308" s="1">
        <v>0</v>
      </c>
      <c r="U308" s="1" t="s">
        <v>112</v>
      </c>
      <c r="V308" s="1">
        <v>0</v>
      </c>
      <c r="W308" s="1">
        <v>0.88</v>
      </c>
      <c r="X308" s="1">
        <v>0</v>
      </c>
      <c r="Y308" s="1">
        <v>0</v>
      </c>
      <c r="Z308" s="89">
        <v>0</v>
      </c>
      <c r="AA308" s="1" cm="1">
        <f t="array" ref="AA308">_xlfn.IFS(O308='Price Data'!$F$3,'Price Data'!$G$3,O308='Price Data'!$F$4,'Price Data'!$G$4,O308='Price Data'!$F$5,'Price Data'!$G$5,O308='Price Data'!$F$6,'Price Data'!$G$6,O308='Price Data'!$F$7,'Price Data'!$G$7,TRUE,"")</f>
        <v>4.4586315789473705</v>
      </c>
      <c r="AB308" s="1" cm="1">
        <f t="array" ref="AB308">_xlfn.IFS(Q308='Price Data'!$F$3,'Price Data'!$G$3,Q308='Price Data'!$F$4,'Price Data'!$G$4,Q308='Price Data'!$F$5,'Price Data'!$G$5,Q308='Price Data'!$F$6,'Price Data'!$G$6,Q308='Price Data'!$F$7,'Price Data'!$G$7,TRUE,"")</f>
        <v>8.710979020979023</v>
      </c>
      <c r="AC308" s="1" t="str" cm="1">
        <f t="array" ref="AC308">_xlfn.IFS(S308='Price Data'!$F$3,'Price Data'!$G$3,S308='Price Data'!$F$4,'Price Data'!$G$4,S308='Price Data'!$F$5,'Price Data'!$G$5,S308='Price Data'!$F$6,'Price Data'!$G$6,S308='Price Data'!$F$7,'Price Data'!$G$7,TRUE,"")</f>
        <v/>
      </c>
      <c r="AD308" s="1" t="str" cm="1">
        <f t="array" ref="AD308">_xlfn.IFS(U308='Price Data'!$F$3,'Price Data'!$G$3,U308='Price Data'!$F$4,'Price Data'!$G$4,U308='Price Data'!$F$5,'Price Data'!$G$5,U308='Price Data'!$F$6,'Price Data'!$G$6,U308='Price Data'!$F$7,'Price Data'!$G$7,TRUE,"")</f>
        <v/>
      </c>
      <c r="AK308" s="18"/>
      <c r="AL308" s="1"/>
    </row>
    <row r="309" spans="1:38" x14ac:dyDescent="0.25">
      <c r="A309" s="88">
        <v>8</v>
      </c>
      <c r="B309" s="1">
        <v>26</v>
      </c>
      <c r="C309" s="1">
        <v>124.09999999999998</v>
      </c>
      <c r="D309" s="1">
        <v>1</v>
      </c>
      <c r="E309" s="1">
        <v>3</v>
      </c>
      <c r="F309" s="1">
        <v>2</v>
      </c>
      <c r="G309" s="1">
        <f t="shared" si="39"/>
        <v>5</v>
      </c>
      <c r="H309" s="1" t="s">
        <v>108</v>
      </c>
      <c r="I309" s="1">
        <f t="shared" si="38"/>
        <v>0</v>
      </c>
      <c r="J309" s="1">
        <f t="shared" si="41"/>
        <v>0</v>
      </c>
      <c r="O309" s="1" t="s">
        <v>114</v>
      </c>
      <c r="P309" s="1">
        <v>1.39</v>
      </c>
      <c r="Q309" s="1" t="s">
        <v>112</v>
      </c>
      <c r="R309" s="1">
        <v>0</v>
      </c>
      <c r="S309" s="1" t="s">
        <v>112</v>
      </c>
      <c r="T309" s="1">
        <v>0</v>
      </c>
      <c r="U309" s="1" t="s">
        <v>112</v>
      </c>
      <c r="V309" s="1">
        <v>0</v>
      </c>
      <c r="W309" s="1">
        <v>0</v>
      </c>
      <c r="X309" s="1">
        <v>0</v>
      </c>
      <c r="Y309" s="1">
        <v>0</v>
      </c>
      <c r="Z309" s="89">
        <v>0</v>
      </c>
      <c r="AA309" s="1" cm="1">
        <f t="array" ref="AA309">_xlfn.IFS(O309='Price Data'!$F$3,'Price Data'!$G$3,O309='Price Data'!$F$4,'Price Data'!$G$4,O309='Price Data'!$F$5,'Price Data'!$G$5,O309='Price Data'!$F$6,'Price Data'!$G$6,O309='Price Data'!$F$7,'Price Data'!$G$7,TRUE,"")</f>
        <v>6.0346153846153863</v>
      </c>
      <c r="AB309" s="1" t="str" cm="1">
        <f t="array" ref="AB309">_xlfn.IFS(Q309='Price Data'!$F$3,'Price Data'!$G$3,Q309='Price Data'!$F$4,'Price Data'!$G$4,Q309='Price Data'!$F$5,'Price Data'!$G$5,Q309='Price Data'!$F$6,'Price Data'!$G$6,Q309='Price Data'!$F$7,'Price Data'!$G$7,TRUE,"")</f>
        <v/>
      </c>
      <c r="AC309" s="1" t="str" cm="1">
        <f t="array" ref="AC309">_xlfn.IFS(S309='Price Data'!$F$3,'Price Data'!$G$3,S309='Price Data'!$F$4,'Price Data'!$G$4,S309='Price Data'!$F$5,'Price Data'!$G$5,S309='Price Data'!$F$6,'Price Data'!$G$6,S309='Price Data'!$F$7,'Price Data'!$G$7,TRUE,"")</f>
        <v/>
      </c>
      <c r="AD309" s="1" t="str" cm="1">
        <f t="array" ref="AD309">_xlfn.IFS(U309='Price Data'!$F$3,'Price Data'!$G$3,U309='Price Data'!$F$4,'Price Data'!$G$4,U309='Price Data'!$F$5,'Price Data'!$G$5,U309='Price Data'!$F$6,'Price Data'!$G$6,U309='Price Data'!$F$7,'Price Data'!$G$7,TRUE,"")</f>
        <v/>
      </c>
      <c r="AK309" s="18"/>
      <c r="AL309" s="1"/>
    </row>
    <row r="310" spans="1:38" x14ac:dyDescent="0.25">
      <c r="A310" s="88">
        <v>8</v>
      </c>
      <c r="B310" s="1">
        <v>27</v>
      </c>
      <c r="C310" s="1">
        <v>129.05999999999997</v>
      </c>
      <c r="D310" s="1">
        <v>1</v>
      </c>
      <c r="E310" s="1">
        <v>0</v>
      </c>
      <c r="F310" s="1">
        <v>0</v>
      </c>
      <c r="G310" s="1">
        <f t="shared" si="39"/>
        <v>0</v>
      </c>
      <c r="H310" s="1" t="s">
        <v>108</v>
      </c>
      <c r="I310" s="1">
        <f t="shared" si="38"/>
        <v>0</v>
      </c>
      <c r="J310" s="1">
        <f t="shared" si="41"/>
        <v>0</v>
      </c>
      <c r="O310" s="1" t="s">
        <v>113</v>
      </c>
      <c r="P310" s="1">
        <v>1.21</v>
      </c>
      <c r="Q310" s="1" t="s">
        <v>112</v>
      </c>
      <c r="R310" s="1">
        <v>0</v>
      </c>
      <c r="S310" s="1" t="s">
        <v>112</v>
      </c>
      <c r="T310" s="1">
        <v>0</v>
      </c>
      <c r="U310" s="1" t="s">
        <v>112</v>
      </c>
      <c r="V310" s="1">
        <v>0</v>
      </c>
      <c r="W310" s="1">
        <v>1.25</v>
      </c>
      <c r="X310" s="1">
        <v>0</v>
      </c>
      <c r="Y310" s="1">
        <v>0</v>
      </c>
      <c r="Z310" s="89">
        <v>0</v>
      </c>
      <c r="AA310" s="1" cm="1">
        <f t="array" ref="AA310">_xlfn.IFS(O310='Price Data'!$F$3,'Price Data'!$G$3,O310='Price Data'!$F$4,'Price Data'!$G$4,O310='Price Data'!$F$5,'Price Data'!$G$5,O310='Price Data'!$F$6,'Price Data'!$G$6,O310='Price Data'!$F$7,'Price Data'!$G$7,TRUE,"")</f>
        <v>10.493246963562758</v>
      </c>
      <c r="AB310" s="1" t="str" cm="1">
        <f t="array" ref="AB310">_xlfn.IFS(Q310='Price Data'!$F$3,'Price Data'!$G$3,Q310='Price Data'!$F$4,'Price Data'!$G$4,Q310='Price Data'!$F$5,'Price Data'!$G$5,Q310='Price Data'!$F$6,'Price Data'!$G$6,Q310='Price Data'!$F$7,'Price Data'!$G$7,TRUE,"")</f>
        <v/>
      </c>
      <c r="AC310" s="1" t="str" cm="1">
        <f t="array" ref="AC310">_xlfn.IFS(S310='Price Data'!$F$3,'Price Data'!$G$3,S310='Price Data'!$F$4,'Price Data'!$G$4,S310='Price Data'!$F$5,'Price Data'!$G$5,S310='Price Data'!$F$6,'Price Data'!$G$6,S310='Price Data'!$F$7,'Price Data'!$G$7,TRUE,"")</f>
        <v/>
      </c>
      <c r="AD310" s="1" t="str" cm="1">
        <f t="array" ref="AD310">_xlfn.IFS(U310='Price Data'!$F$3,'Price Data'!$G$3,U310='Price Data'!$F$4,'Price Data'!$G$4,U310='Price Data'!$F$5,'Price Data'!$G$5,U310='Price Data'!$F$6,'Price Data'!$G$6,U310='Price Data'!$F$7,'Price Data'!$G$7,TRUE,"")</f>
        <v/>
      </c>
      <c r="AK310" s="18"/>
      <c r="AL310" s="1"/>
    </row>
    <row r="311" spans="1:38" x14ac:dyDescent="0.25">
      <c r="A311" s="88">
        <v>8</v>
      </c>
      <c r="B311" s="1">
        <v>28</v>
      </c>
      <c r="C311" s="1">
        <v>133.12999999999997</v>
      </c>
      <c r="D311" s="1">
        <v>2</v>
      </c>
      <c r="E311" s="1">
        <v>0</v>
      </c>
      <c r="F311" s="1">
        <v>0</v>
      </c>
      <c r="G311" s="1">
        <f t="shared" si="39"/>
        <v>0</v>
      </c>
      <c r="H311" s="1" t="s">
        <v>108</v>
      </c>
      <c r="I311" s="1">
        <f t="shared" si="38"/>
        <v>0</v>
      </c>
      <c r="J311" s="1">
        <f t="shared" si="41"/>
        <v>0</v>
      </c>
      <c r="O311" s="1" t="s">
        <v>114</v>
      </c>
      <c r="P311" s="1">
        <v>2.2200000000000002</v>
      </c>
      <c r="Q311" s="1" t="s">
        <v>111</v>
      </c>
      <c r="R311" s="1">
        <v>2.4</v>
      </c>
      <c r="S311" s="1" t="s">
        <v>112</v>
      </c>
      <c r="T311" s="1">
        <v>0</v>
      </c>
      <c r="U311" s="1" t="s">
        <v>112</v>
      </c>
      <c r="V311" s="1">
        <v>0</v>
      </c>
      <c r="W311" s="1">
        <v>0</v>
      </c>
      <c r="X311" s="1">
        <v>0</v>
      </c>
      <c r="Y311" s="1">
        <v>0</v>
      </c>
      <c r="Z311" s="89">
        <v>0</v>
      </c>
      <c r="AA311" s="1" cm="1">
        <f t="array" ref="AA311">_xlfn.IFS(O311='Price Data'!$F$3,'Price Data'!$G$3,O311='Price Data'!$F$4,'Price Data'!$G$4,O311='Price Data'!$F$5,'Price Data'!$G$5,O311='Price Data'!$F$6,'Price Data'!$G$6,O311='Price Data'!$F$7,'Price Data'!$G$7,TRUE,"")</f>
        <v>6.0346153846153863</v>
      </c>
      <c r="AB311" s="1" cm="1">
        <f t="array" ref="AB311">_xlfn.IFS(Q311='Price Data'!$F$3,'Price Data'!$G$3,Q311='Price Data'!$F$4,'Price Data'!$G$4,Q311='Price Data'!$F$5,'Price Data'!$G$5,Q311='Price Data'!$F$6,'Price Data'!$G$6,Q311='Price Data'!$F$7,'Price Data'!$G$7,TRUE,"")</f>
        <v>8.710979020979023</v>
      </c>
      <c r="AC311" s="1" t="str" cm="1">
        <f t="array" ref="AC311">_xlfn.IFS(S311='Price Data'!$F$3,'Price Data'!$G$3,S311='Price Data'!$F$4,'Price Data'!$G$4,S311='Price Data'!$F$5,'Price Data'!$G$5,S311='Price Data'!$F$6,'Price Data'!$G$6,S311='Price Data'!$F$7,'Price Data'!$G$7,TRUE,"")</f>
        <v/>
      </c>
      <c r="AD311" s="1" t="str" cm="1">
        <f t="array" ref="AD311">_xlfn.IFS(U311='Price Data'!$F$3,'Price Data'!$G$3,U311='Price Data'!$F$4,'Price Data'!$G$4,U311='Price Data'!$F$5,'Price Data'!$G$5,U311='Price Data'!$F$6,'Price Data'!$G$6,U311='Price Data'!$F$7,'Price Data'!$G$7,TRUE,"")</f>
        <v/>
      </c>
      <c r="AK311" s="18"/>
      <c r="AL311" s="1"/>
    </row>
    <row r="312" spans="1:38" x14ac:dyDescent="0.25">
      <c r="A312" s="88">
        <v>8</v>
      </c>
      <c r="B312" s="1">
        <v>29</v>
      </c>
      <c r="C312" s="1">
        <v>135.79999999999995</v>
      </c>
      <c r="D312" s="1">
        <v>1</v>
      </c>
      <c r="E312" s="1">
        <v>1</v>
      </c>
      <c r="F312" s="1">
        <v>0</v>
      </c>
      <c r="G312" s="1">
        <f t="shared" si="39"/>
        <v>1</v>
      </c>
      <c r="H312" s="1" t="s">
        <v>108</v>
      </c>
      <c r="I312" s="1">
        <f t="shared" si="38"/>
        <v>0</v>
      </c>
      <c r="J312" s="1">
        <f t="shared" si="41"/>
        <v>0</v>
      </c>
      <c r="O312" s="1" t="s">
        <v>111</v>
      </c>
      <c r="P312" s="1">
        <v>1.9</v>
      </c>
      <c r="Q312" s="1" t="s">
        <v>112</v>
      </c>
      <c r="R312" s="1">
        <v>0</v>
      </c>
      <c r="S312" s="1" t="s">
        <v>112</v>
      </c>
      <c r="T312" s="1">
        <v>0</v>
      </c>
      <c r="U312" s="1" t="s">
        <v>112</v>
      </c>
      <c r="V312" s="1">
        <v>0</v>
      </c>
      <c r="W312" s="1">
        <v>0</v>
      </c>
      <c r="X312" s="1">
        <v>0</v>
      </c>
      <c r="Y312" s="1">
        <v>0</v>
      </c>
      <c r="Z312" s="89">
        <v>0</v>
      </c>
      <c r="AA312" s="1" cm="1">
        <f t="array" ref="AA312">_xlfn.IFS(O312='Price Data'!$F$3,'Price Data'!$G$3,O312='Price Data'!$F$4,'Price Data'!$G$4,O312='Price Data'!$F$5,'Price Data'!$G$5,O312='Price Data'!$F$6,'Price Data'!$G$6,O312='Price Data'!$F$7,'Price Data'!$G$7,TRUE,"")</f>
        <v>8.710979020979023</v>
      </c>
      <c r="AB312" s="1" t="str" cm="1">
        <f t="array" ref="AB312">_xlfn.IFS(Q312='Price Data'!$F$3,'Price Data'!$G$3,Q312='Price Data'!$F$4,'Price Data'!$G$4,Q312='Price Data'!$F$5,'Price Data'!$G$5,Q312='Price Data'!$F$6,'Price Data'!$G$6,Q312='Price Data'!$F$7,'Price Data'!$G$7,TRUE,"")</f>
        <v/>
      </c>
      <c r="AC312" s="1" t="str" cm="1">
        <f t="array" ref="AC312">_xlfn.IFS(S312='Price Data'!$F$3,'Price Data'!$G$3,S312='Price Data'!$F$4,'Price Data'!$G$4,S312='Price Data'!$F$5,'Price Data'!$G$5,S312='Price Data'!$F$6,'Price Data'!$G$6,S312='Price Data'!$F$7,'Price Data'!$G$7,TRUE,"")</f>
        <v/>
      </c>
      <c r="AD312" s="1" t="str" cm="1">
        <f t="array" ref="AD312">_xlfn.IFS(U312='Price Data'!$F$3,'Price Data'!$G$3,U312='Price Data'!$F$4,'Price Data'!$G$4,U312='Price Data'!$F$5,'Price Data'!$G$5,U312='Price Data'!$F$6,'Price Data'!$G$6,U312='Price Data'!$F$7,'Price Data'!$G$7,TRUE,"")</f>
        <v/>
      </c>
      <c r="AK312" s="18"/>
      <c r="AL312" s="1"/>
    </row>
    <row r="313" spans="1:38" x14ac:dyDescent="0.25">
      <c r="A313" s="88">
        <v>8</v>
      </c>
      <c r="B313" s="1">
        <v>30</v>
      </c>
      <c r="C313" s="1">
        <v>137.56999999999996</v>
      </c>
      <c r="D313" s="1">
        <v>2</v>
      </c>
      <c r="E313" s="1">
        <v>2</v>
      </c>
      <c r="F313" s="1">
        <v>0</v>
      </c>
      <c r="G313" s="1">
        <f t="shared" si="39"/>
        <v>2</v>
      </c>
      <c r="H313" s="1" t="s">
        <v>108</v>
      </c>
      <c r="I313" s="1">
        <f t="shared" si="38"/>
        <v>0</v>
      </c>
      <c r="J313" s="1">
        <f t="shared" si="41"/>
        <v>0</v>
      </c>
      <c r="O313" s="1" t="s">
        <v>113</v>
      </c>
      <c r="P313" s="1">
        <v>2.09</v>
      </c>
      <c r="Q313" s="1" t="s">
        <v>111</v>
      </c>
      <c r="R313" s="1">
        <v>1.6</v>
      </c>
      <c r="S313" s="1" t="s">
        <v>112</v>
      </c>
      <c r="T313" s="1">
        <v>0</v>
      </c>
      <c r="U313" s="1" t="s">
        <v>112</v>
      </c>
      <c r="V313" s="1">
        <v>0</v>
      </c>
      <c r="W313" s="1">
        <v>1.45</v>
      </c>
      <c r="X313" s="1">
        <v>0</v>
      </c>
      <c r="Y313" s="1">
        <v>0</v>
      </c>
      <c r="Z313" s="89">
        <v>0</v>
      </c>
      <c r="AA313" s="1" cm="1">
        <f t="array" ref="AA313">_xlfn.IFS(O313='Price Data'!$F$3,'Price Data'!$G$3,O313='Price Data'!$F$4,'Price Data'!$G$4,O313='Price Data'!$F$5,'Price Data'!$G$5,O313='Price Data'!$F$6,'Price Data'!$G$6,O313='Price Data'!$F$7,'Price Data'!$G$7,TRUE,"")</f>
        <v>10.493246963562758</v>
      </c>
      <c r="AB313" s="1" cm="1">
        <f t="array" ref="AB313">_xlfn.IFS(Q313='Price Data'!$F$3,'Price Data'!$G$3,Q313='Price Data'!$F$4,'Price Data'!$G$4,Q313='Price Data'!$F$5,'Price Data'!$G$5,Q313='Price Data'!$F$6,'Price Data'!$G$6,Q313='Price Data'!$F$7,'Price Data'!$G$7,TRUE,"")</f>
        <v>8.710979020979023</v>
      </c>
      <c r="AC313" s="1" t="str" cm="1">
        <f t="array" ref="AC313">_xlfn.IFS(S313='Price Data'!$F$3,'Price Data'!$G$3,S313='Price Data'!$F$4,'Price Data'!$G$4,S313='Price Data'!$F$5,'Price Data'!$G$5,S313='Price Data'!$F$6,'Price Data'!$G$6,S313='Price Data'!$F$7,'Price Data'!$G$7,TRUE,"")</f>
        <v/>
      </c>
      <c r="AD313" s="1" t="str" cm="1">
        <f t="array" ref="AD313">_xlfn.IFS(U313='Price Data'!$F$3,'Price Data'!$G$3,U313='Price Data'!$F$4,'Price Data'!$G$4,U313='Price Data'!$F$5,'Price Data'!$G$5,U313='Price Data'!$F$6,'Price Data'!$G$6,U313='Price Data'!$F$7,'Price Data'!$G$7,TRUE,"")</f>
        <v/>
      </c>
      <c r="AK313" s="18"/>
      <c r="AL313" s="1"/>
    </row>
    <row r="314" spans="1:38" x14ac:dyDescent="0.25">
      <c r="A314" s="88">
        <v>8</v>
      </c>
      <c r="B314" s="1">
        <v>31</v>
      </c>
      <c r="C314" s="1">
        <v>138.98999999999995</v>
      </c>
      <c r="D314" s="1">
        <v>2</v>
      </c>
      <c r="E314" s="1">
        <v>3</v>
      </c>
      <c r="F314" s="1">
        <v>0</v>
      </c>
      <c r="G314" s="1">
        <f t="shared" si="39"/>
        <v>3</v>
      </c>
      <c r="H314" s="1" t="s">
        <v>108</v>
      </c>
      <c r="I314" s="1">
        <f t="shared" si="38"/>
        <v>0</v>
      </c>
      <c r="J314" s="1">
        <f t="shared" si="41"/>
        <v>0</v>
      </c>
      <c r="O314" s="1" t="s">
        <v>111</v>
      </c>
      <c r="P314" s="1">
        <v>1.27</v>
      </c>
      <c r="Q314" s="1" t="s">
        <v>113</v>
      </c>
      <c r="R314" s="1">
        <v>2.33</v>
      </c>
      <c r="S314" s="1" t="s">
        <v>112</v>
      </c>
      <c r="T314" s="1">
        <v>0</v>
      </c>
      <c r="U314" s="1" t="s">
        <v>112</v>
      </c>
      <c r="V314" s="1">
        <v>0</v>
      </c>
      <c r="W314" s="1">
        <v>0</v>
      </c>
      <c r="X314" s="1">
        <v>1.43</v>
      </c>
      <c r="Y314" s="1">
        <v>0</v>
      </c>
      <c r="Z314" s="89">
        <v>0</v>
      </c>
      <c r="AA314" s="1" cm="1">
        <f t="array" ref="AA314">_xlfn.IFS(O314='Price Data'!$F$3,'Price Data'!$G$3,O314='Price Data'!$F$4,'Price Data'!$G$4,O314='Price Data'!$F$5,'Price Data'!$G$5,O314='Price Data'!$F$6,'Price Data'!$G$6,O314='Price Data'!$F$7,'Price Data'!$G$7,TRUE,"")</f>
        <v>8.710979020979023</v>
      </c>
      <c r="AB314" s="1" cm="1">
        <f t="array" ref="AB314">_xlfn.IFS(Q314='Price Data'!$F$3,'Price Data'!$G$3,Q314='Price Data'!$F$4,'Price Data'!$G$4,Q314='Price Data'!$F$5,'Price Data'!$G$5,Q314='Price Data'!$F$6,'Price Data'!$G$6,Q314='Price Data'!$F$7,'Price Data'!$G$7,TRUE,"")</f>
        <v>10.493246963562758</v>
      </c>
      <c r="AC314" s="1" t="str" cm="1">
        <f t="array" ref="AC314">_xlfn.IFS(S314='Price Data'!$F$3,'Price Data'!$G$3,S314='Price Data'!$F$4,'Price Data'!$G$4,S314='Price Data'!$F$5,'Price Data'!$G$5,S314='Price Data'!$F$6,'Price Data'!$G$6,S314='Price Data'!$F$7,'Price Data'!$G$7,TRUE,"")</f>
        <v/>
      </c>
      <c r="AD314" s="1" t="str" cm="1">
        <f t="array" ref="AD314">_xlfn.IFS(U314='Price Data'!$F$3,'Price Data'!$G$3,U314='Price Data'!$F$4,'Price Data'!$G$4,U314='Price Data'!$F$5,'Price Data'!$G$5,U314='Price Data'!$F$6,'Price Data'!$G$6,U314='Price Data'!$F$7,'Price Data'!$G$7,TRUE,"")</f>
        <v/>
      </c>
      <c r="AK314" s="18"/>
      <c r="AL314" s="1"/>
    </row>
    <row r="315" spans="1:38" x14ac:dyDescent="0.25">
      <c r="A315" s="88">
        <v>8</v>
      </c>
      <c r="B315" s="1">
        <v>32</v>
      </c>
      <c r="C315" s="1">
        <v>146.81999999999996</v>
      </c>
      <c r="D315" s="1">
        <v>1</v>
      </c>
      <c r="E315" s="1">
        <v>1</v>
      </c>
      <c r="F315" s="1">
        <v>0</v>
      </c>
      <c r="G315" s="1">
        <f t="shared" si="39"/>
        <v>1</v>
      </c>
      <c r="H315" s="1" t="s">
        <v>108</v>
      </c>
      <c r="I315" s="1">
        <f t="shared" si="38"/>
        <v>0</v>
      </c>
      <c r="J315" s="1">
        <f t="shared" si="41"/>
        <v>0</v>
      </c>
      <c r="O315" s="1" t="s">
        <v>109</v>
      </c>
      <c r="P315" s="1">
        <v>0.55000000000000004</v>
      </c>
      <c r="Q315" s="1" t="s">
        <v>112</v>
      </c>
      <c r="R315" s="1">
        <v>0</v>
      </c>
      <c r="S315" s="1" t="s">
        <v>112</v>
      </c>
      <c r="T315" s="1">
        <v>0</v>
      </c>
      <c r="U315" s="1" t="s">
        <v>112</v>
      </c>
      <c r="V315" s="1">
        <v>0</v>
      </c>
      <c r="W315" s="1">
        <v>0.92</v>
      </c>
      <c r="X315" s="1">
        <v>0</v>
      </c>
      <c r="Y315" s="1">
        <v>0</v>
      </c>
      <c r="Z315" s="89">
        <v>0</v>
      </c>
      <c r="AA315" s="1" cm="1">
        <f t="array" ref="AA315">_xlfn.IFS(O315='Price Data'!$F$3,'Price Data'!$G$3,O315='Price Data'!$F$4,'Price Data'!$G$4,O315='Price Data'!$F$5,'Price Data'!$G$5,O315='Price Data'!$F$6,'Price Data'!$G$6,O315='Price Data'!$F$7,'Price Data'!$G$7,TRUE,"")</f>
        <v>4.4586315789473705</v>
      </c>
      <c r="AB315" s="1" t="str" cm="1">
        <f t="array" ref="AB315">_xlfn.IFS(Q315='Price Data'!$F$3,'Price Data'!$G$3,Q315='Price Data'!$F$4,'Price Data'!$G$4,Q315='Price Data'!$F$5,'Price Data'!$G$5,Q315='Price Data'!$F$6,'Price Data'!$G$6,Q315='Price Data'!$F$7,'Price Data'!$G$7,TRUE,"")</f>
        <v/>
      </c>
      <c r="AC315" s="1" t="str" cm="1">
        <f t="array" ref="AC315">_xlfn.IFS(S315='Price Data'!$F$3,'Price Data'!$G$3,S315='Price Data'!$F$4,'Price Data'!$G$4,S315='Price Data'!$F$5,'Price Data'!$G$5,S315='Price Data'!$F$6,'Price Data'!$G$6,S315='Price Data'!$F$7,'Price Data'!$G$7,TRUE,"")</f>
        <v/>
      </c>
      <c r="AD315" s="1" t="str" cm="1">
        <f t="array" ref="AD315">_xlfn.IFS(U315='Price Data'!$F$3,'Price Data'!$G$3,U315='Price Data'!$F$4,'Price Data'!$G$4,U315='Price Data'!$F$5,'Price Data'!$G$5,U315='Price Data'!$F$6,'Price Data'!$G$6,U315='Price Data'!$F$7,'Price Data'!$G$7,TRUE,"")</f>
        <v/>
      </c>
      <c r="AK315" s="18"/>
      <c r="AL315" s="1"/>
    </row>
    <row r="316" spans="1:38" x14ac:dyDescent="0.25">
      <c r="A316" s="88">
        <v>8</v>
      </c>
      <c r="B316" s="1">
        <v>33</v>
      </c>
      <c r="C316" s="1">
        <v>147.92999999999998</v>
      </c>
      <c r="D316" s="1">
        <v>1</v>
      </c>
      <c r="E316" s="1">
        <v>0</v>
      </c>
      <c r="F316" s="1">
        <v>2</v>
      </c>
      <c r="G316" s="1">
        <f t="shared" si="39"/>
        <v>2</v>
      </c>
      <c r="H316" s="1" t="s">
        <v>108</v>
      </c>
      <c r="I316" s="1">
        <f t="shared" si="38"/>
        <v>0</v>
      </c>
      <c r="J316" s="1">
        <f t="shared" si="41"/>
        <v>0</v>
      </c>
      <c r="K316" s="1">
        <f>SUM(I284:I317)</f>
        <v>2</v>
      </c>
      <c r="L316" s="1">
        <f>_xlfn.STDEV.S(E284:E317)</f>
        <v>1.5999108709577894</v>
      </c>
      <c r="M316" s="1">
        <f>_xlfn.STDEV.S(F284:F317)</f>
        <v>0.5788919281935353</v>
      </c>
      <c r="O316" s="1" t="s">
        <v>109</v>
      </c>
      <c r="P316" s="1">
        <v>0.83</v>
      </c>
      <c r="Q316" s="1" t="s">
        <v>112</v>
      </c>
      <c r="R316" s="1">
        <v>0</v>
      </c>
      <c r="S316" s="1" t="s">
        <v>112</v>
      </c>
      <c r="T316" s="1">
        <v>0</v>
      </c>
      <c r="U316" s="1" t="s">
        <v>112</v>
      </c>
      <c r="V316" s="1">
        <v>0</v>
      </c>
      <c r="W316" s="1">
        <v>1.07</v>
      </c>
      <c r="X316" s="1">
        <v>0</v>
      </c>
      <c r="Y316" s="1">
        <v>0</v>
      </c>
      <c r="Z316" s="89">
        <v>0</v>
      </c>
      <c r="AA316" s="1" cm="1">
        <f t="array" ref="AA316">_xlfn.IFS(O316='Price Data'!$F$3,'Price Data'!$G$3,O316='Price Data'!$F$4,'Price Data'!$G$4,O316='Price Data'!$F$5,'Price Data'!$G$5,O316='Price Data'!$F$6,'Price Data'!$G$6,O316='Price Data'!$F$7,'Price Data'!$G$7,TRUE,"")</f>
        <v>4.4586315789473705</v>
      </c>
      <c r="AB316" s="1" t="str" cm="1">
        <f t="array" ref="AB316">_xlfn.IFS(Q316='Price Data'!$F$3,'Price Data'!$G$3,Q316='Price Data'!$F$4,'Price Data'!$G$4,Q316='Price Data'!$F$5,'Price Data'!$G$5,Q316='Price Data'!$F$6,'Price Data'!$G$6,Q316='Price Data'!$F$7,'Price Data'!$G$7,TRUE,"")</f>
        <v/>
      </c>
      <c r="AC316" s="1" t="str" cm="1">
        <f t="array" ref="AC316">_xlfn.IFS(S316='Price Data'!$F$3,'Price Data'!$G$3,S316='Price Data'!$F$4,'Price Data'!$G$4,S316='Price Data'!$F$5,'Price Data'!$G$5,S316='Price Data'!$F$6,'Price Data'!$G$6,S316='Price Data'!$F$7,'Price Data'!$G$7,TRUE,"")</f>
        <v/>
      </c>
      <c r="AD316" s="1" t="str" cm="1">
        <f t="array" ref="AD316">_xlfn.IFS(U316='Price Data'!$F$3,'Price Data'!$G$3,U316='Price Data'!$F$4,'Price Data'!$G$4,U316='Price Data'!$F$5,'Price Data'!$G$5,U316='Price Data'!$F$6,'Price Data'!$G$6,U316='Price Data'!$F$7,'Price Data'!$G$7,TRUE,"")</f>
        <v/>
      </c>
      <c r="AK316" s="18"/>
      <c r="AL316" s="1"/>
    </row>
    <row r="317" spans="1:38" s="125" customFormat="1" x14ac:dyDescent="0.25">
      <c r="A317" s="124">
        <v>8</v>
      </c>
      <c r="B317" s="125">
        <v>34</v>
      </c>
      <c r="C317" s="125">
        <v>148.52999999999997</v>
      </c>
      <c r="D317" s="125">
        <v>3</v>
      </c>
      <c r="E317" s="125">
        <v>1</v>
      </c>
      <c r="F317" s="125">
        <v>1</v>
      </c>
      <c r="G317" s="1">
        <f t="shared" si="39"/>
        <v>2</v>
      </c>
      <c r="H317" s="125" t="s">
        <v>108</v>
      </c>
      <c r="I317" s="125">
        <f t="shared" si="38"/>
        <v>0</v>
      </c>
      <c r="J317" s="125">
        <f t="shared" si="41"/>
        <v>0</v>
      </c>
      <c r="K317" s="125">
        <f>_xlfn.STDEV.S(J284:J317)</f>
        <v>0.37880570368042238</v>
      </c>
      <c r="L317" s="125">
        <f>MAX(E284:E317)</f>
        <v>5</v>
      </c>
      <c r="M317" s="125">
        <f>MAX(F284:F317)</f>
        <v>2</v>
      </c>
      <c r="O317" s="125" t="s">
        <v>114</v>
      </c>
      <c r="P317" s="125">
        <v>2.12</v>
      </c>
      <c r="Q317" s="125" t="s">
        <v>111</v>
      </c>
      <c r="R317" s="125">
        <v>1.34</v>
      </c>
      <c r="S317" s="125" t="s">
        <v>109</v>
      </c>
      <c r="T317" s="125">
        <v>0.72</v>
      </c>
      <c r="U317" s="125" t="s">
        <v>112</v>
      </c>
      <c r="V317" s="125">
        <v>0</v>
      </c>
      <c r="W317" s="125">
        <v>0</v>
      </c>
      <c r="X317" s="125">
        <v>0</v>
      </c>
      <c r="Y317" s="125">
        <v>0.8</v>
      </c>
      <c r="Z317" s="126">
        <v>0</v>
      </c>
      <c r="AA317" s="1" cm="1">
        <f t="array" ref="AA317">_xlfn.IFS(O317='Price Data'!$F$3,'Price Data'!$G$3,O317='Price Data'!$F$4,'Price Data'!$G$4,O317='Price Data'!$F$5,'Price Data'!$G$5,O317='Price Data'!$F$6,'Price Data'!$G$6,O317='Price Data'!$F$7,'Price Data'!$G$7,TRUE,"")</f>
        <v>6.0346153846153863</v>
      </c>
      <c r="AB317" s="1" cm="1">
        <f t="array" ref="AB317">_xlfn.IFS(Q317='Price Data'!$F$3,'Price Data'!$G$3,Q317='Price Data'!$F$4,'Price Data'!$G$4,Q317='Price Data'!$F$5,'Price Data'!$G$5,Q317='Price Data'!$F$6,'Price Data'!$G$6,Q317='Price Data'!$F$7,'Price Data'!$G$7,TRUE,"")</f>
        <v>8.710979020979023</v>
      </c>
      <c r="AC317" s="1" cm="1">
        <f t="array" ref="AC317">_xlfn.IFS(S317='Price Data'!$F$3,'Price Data'!$G$3,S317='Price Data'!$F$4,'Price Data'!$G$4,S317='Price Data'!$F$5,'Price Data'!$G$5,S317='Price Data'!$F$6,'Price Data'!$G$6,S317='Price Data'!$F$7,'Price Data'!$G$7,TRUE,"")</f>
        <v>4.4586315789473705</v>
      </c>
      <c r="AD317" s="1" t="str" cm="1">
        <f t="array" ref="AD317">_xlfn.IFS(U317='Price Data'!$F$3,'Price Data'!$G$3,U317='Price Data'!$F$4,'Price Data'!$G$4,U317='Price Data'!$F$5,'Price Data'!$G$5,U317='Price Data'!$F$6,'Price Data'!$G$6,U317='Price Data'!$F$7,'Price Data'!$G$7,TRUE,"")</f>
        <v/>
      </c>
      <c r="AK317" s="129"/>
    </row>
    <row r="318" spans="1:38" x14ac:dyDescent="0.25">
      <c r="A318" s="88">
        <v>9</v>
      </c>
      <c r="B318" s="1">
        <v>1</v>
      </c>
      <c r="C318" s="1">
        <v>0</v>
      </c>
      <c r="D318" s="1">
        <v>2</v>
      </c>
      <c r="E318" s="1">
        <v>0</v>
      </c>
      <c r="F318" s="1">
        <v>0</v>
      </c>
      <c r="G318" s="1">
        <f t="shared" si="39"/>
        <v>0</v>
      </c>
      <c r="H318" s="1" t="s">
        <v>108</v>
      </c>
      <c r="I318" s="1">
        <f t="shared" si="38"/>
        <v>0</v>
      </c>
      <c r="J318" s="1">
        <f t="shared" si="41"/>
        <v>0</v>
      </c>
      <c r="O318" s="1" t="s">
        <v>111</v>
      </c>
      <c r="P318" s="1">
        <v>2.46</v>
      </c>
      <c r="Q318" s="1" t="s">
        <v>113</v>
      </c>
      <c r="R318" s="1">
        <v>0.84</v>
      </c>
      <c r="S318" s="1" t="s">
        <v>112</v>
      </c>
      <c r="T318" s="1">
        <v>0</v>
      </c>
      <c r="U318" s="1" t="s">
        <v>112</v>
      </c>
      <c r="V318" s="1">
        <v>0</v>
      </c>
      <c r="W318" s="1">
        <v>0</v>
      </c>
      <c r="X318" s="1">
        <v>1.33</v>
      </c>
      <c r="Y318" s="1">
        <v>0</v>
      </c>
      <c r="Z318" s="89">
        <v>0</v>
      </c>
      <c r="AA318" s="1" cm="1">
        <f t="array" ref="AA318">_xlfn.IFS(O318='Price Data'!$F$3,'Price Data'!$G$3,O318='Price Data'!$F$4,'Price Data'!$G$4,O318='Price Data'!$F$5,'Price Data'!$G$5,O318='Price Data'!$F$6,'Price Data'!$G$6,O318='Price Data'!$F$7,'Price Data'!$G$7,TRUE,"")</f>
        <v>8.710979020979023</v>
      </c>
      <c r="AB318" s="1" cm="1">
        <f t="array" ref="AB318">_xlfn.IFS(Q318='Price Data'!$F$3,'Price Data'!$G$3,Q318='Price Data'!$F$4,'Price Data'!$G$4,Q318='Price Data'!$F$5,'Price Data'!$G$5,Q318='Price Data'!$F$6,'Price Data'!$G$6,Q318='Price Data'!$F$7,'Price Data'!$G$7,TRUE,"")</f>
        <v>10.493246963562758</v>
      </c>
      <c r="AC318" s="1" t="str" cm="1">
        <f t="array" ref="AC318">_xlfn.IFS(S318='Price Data'!$F$3,'Price Data'!$G$3,S318='Price Data'!$F$4,'Price Data'!$G$4,S318='Price Data'!$F$5,'Price Data'!$G$5,S318='Price Data'!$F$6,'Price Data'!$G$6,S318='Price Data'!$F$7,'Price Data'!$G$7,TRUE,"")</f>
        <v/>
      </c>
      <c r="AD318" s="1" t="str" cm="1">
        <f t="array" ref="AD318">_xlfn.IFS(U318='Price Data'!$F$3,'Price Data'!$G$3,U318='Price Data'!$F$4,'Price Data'!$G$4,U318='Price Data'!$F$5,'Price Data'!$G$5,U318='Price Data'!$F$6,'Price Data'!$G$6,U318='Price Data'!$F$7,'Price Data'!$G$7,TRUE,"")</f>
        <v/>
      </c>
      <c r="AK318" s="18"/>
      <c r="AL318" s="1"/>
    </row>
    <row r="319" spans="1:38" x14ac:dyDescent="0.25">
      <c r="A319" s="88">
        <v>9</v>
      </c>
      <c r="B319" s="1">
        <v>2</v>
      </c>
      <c r="C319" s="1">
        <v>9.2200000000000006</v>
      </c>
      <c r="D319" s="1">
        <v>2</v>
      </c>
      <c r="E319" s="1">
        <v>0</v>
      </c>
      <c r="F319" s="1">
        <v>0</v>
      </c>
      <c r="G319" s="1">
        <f t="shared" si="39"/>
        <v>0</v>
      </c>
      <c r="H319" s="1" t="s">
        <v>108</v>
      </c>
      <c r="I319" s="1">
        <f t="shared" si="38"/>
        <v>0</v>
      </c>
      <c r="J319" s="1">
        <f t="shared" si="41"/>
        <v>0</v>
      </c>
      <c r="O319" s="1" t="s">
        <v>111</v>
      </c>
      <c r="P319" s="1">
        <v>2.27</v>
      </c>
      <c r="Q319" s="1" t="s">
        <v>114</v>
      </c>
      <c r="R319" s="1">
        <v>2.1800000000000002</v>
      </c>
      <c r="S319" s="1" t="s">
        <v>112</v>
      </c>
      <c r="T319" s="1">
        <v>0</v>
      </c>
      <c r="U319" s="1" t="s">
        <v>112</v>
      </c>
      <c r="V319" s="1">
        <v>0</v>
      </c>
      <c r="W319" s="1">
        <v>0</v>
      </c>
      <c r="X319" s="1">
        <v>0</v>
      </c>
      <c r="Y319" s="1">
        <v>0</v>
      </c>
      <c r="Z319" s="89">
        <v>0</v>
      </c>
      <c r="AA319" s="1" cm="1">
        <f t="array" ref="AA319">_xlfn.IFS(O319='Price Data'!$F$3,'Price Data'!$G$3,O319='Price Data'!$F$4,'Price Data'!$G$4,O319='Price Data'!$F$5,'Price Data'!$G$5,O319='Price Data'!$F$6,'Price Data'!$G$6,O319='Price Data'!$F$7,'Price Data'!$G$7,TRUE,"")</f>
        <v>8.710979020979023</v>
      </c>
      <c r="AB319" s="1" cm="1">
        <f t="array" ref="AB319">_xlfn.IFS(Q319='Price Data'!$F$3,'Price Data'!$G$3,Q319='Price Data'!$F$4,'Price Data'!$G$4,Q319='Price Data'!$F$5,'Price Data'!$G$5,Q319='Price Data'!$F$6,'Price Data'!$G$6,Q319='Price Data'!$F$7,'Price Data'!$G$7,TRUE,"")</f>
        <v>6.0346153846153863</v>
      </c>
      <c r="AC319" s="1" t="str" cm="1">
        <f t="array" ref="AC319">_xlfn.IFS(S319='Price Data'!$F$3,'Price Data'!$G$3,S319='Price Data'!$F$4,'Price Data'!$G$4,S319='Price Data'!$F$5,'Price Data'!$G$5,S319='Price Data'!$F$6,'Price Data'!$G$6,S319='Price Data'!$F$7,'Price Data'!$G$7,TRUE,"")</f>
        <v/>
      </c>
      <c r="AD319" s="1" t="str" cm="1">
        <f t="array" ref="AD319">_xlfn.IFS(U319='Price Data'!$F$3,'Price Data'!$G$3,U319='Price Data'!$F$4,'Price Data'!$G$4,U319='Price Data'!$F$5,'Price Data'!$G$5,U319='Price Data'!$F$6,'Price Data'!$G$6,U319='Price Data'!$F$7,'Price Data'!$G$7,TRUE,"")</f>
        <v/>
      </c>
      <c r="AK319" s="18"/>
      <c r="AL319" s="1"/>
    </row>
    <row r="320" spans="1:38" x14ac:dyDescent="0.25">
      <c r="A320" s="88">
        <v>9</v>
      </c>
      <c r="B320" s="1">
        <v>3</v>
      </c>
      <c r="C320" s="1">
        <v>13.63</v>
      </c>
      <c r="D320" s="1">
        <v>2</v>
      </c>
      <c r="E320" s="1">
        <v>1</v>
      </c>
      <c r="F320" s="1">
        <v>0</v>
      </c>
      <c r="G320" s="1">
        <f t="shared" si="39"/>
        <v>1</v>
      </c>
      <c r="H320" s="1" t="s">
        <v>108</v>
      </c>
      <c r="I320" s="1">
        <f t="shared" si="38"/>
        <v>0</v>
      </c>
      <c r="J320" s="1">
        <f t="shared" si="41"/>
        <v>0</v>
      </c>
      <c r="O320" s="1" t="s">
        <v>113</v>
      </c>
      <c r="P320" s="1">
        <v>0.99</v>
      </c>
      <c r="Q320" s="1" t="s">
        <v>113</v>
      </c>
      <c r="R320" s="1">
        <v>1.59</v>
      </c>
      <c r="S320" s="1" t="s">
        <v>112</v>
      </c>
      <c r="T320" s="1">
        <v>0</v>
      </c>
      <c r="U320" s="1" t="s">
        <v>112</v>
      </c>
      <c r="V320" s="1">
        <v>0</v>
      </c>
      <c r="W320" s="1">
        <v>1.47</v>
      </c>
      <c r="X320" s="1">
        <v>1.04</v>
      </c>
      <c r="Y320" s="1">
        <v>0</v>
      </c>
      <c r="Z320" s="89">
        <v>0</v>
      </c>
      <c r="AA320" s="1" cm="1">
        <f t="array" ref="AA320">_xlfn.IFS(O320='Price Data'!$F$3,'Price Data'!$G$3,O320='Price Data'!$F$4,'Price Data'!$G$4,O320='Price Data'!$F$5,'Price Data'!$G$5,O320='Price Data'!$F$6,'Price Data'!$G$6,O320='Price Data'!$F$7,'Price Data'!$G$7,TRUE,"")</f>
        <v>10.493246963562758</v>
      </c>
      <c r="AB320" s="1" cm="1">
        <f t="array" ref="AB320">_xlfn.IFS(Q320='Price Data'!$F$3,'Price Data'!$G$3,Q320='Price Data'!$F$4,'Price Data'!$G$4,Q320='Price Data'!$F$5,'Price Data'!$G$5,Q320='Price Data'!$F$6,'Price Data'!$G$6,Q320='Price Data'!$F$7,'Price Data'!$G$7,TRUE,"")</f>
        <v>10.493246963562758</v>
      </c>
      <c r="AC320" s="1" t="str" cm="1">
        <f t="array" ref="AC320">_xlfn.IFS(S320='Price Data'!$F$3,'Price Data'!$G$3,S320='Price Data'!$F$4,'Price Data'!$G$4,S320='Price Data'!$F$5,'Price Data'!$G$5,S320='Price Data'!$F$6,'Price Data'!$G$6,S320='Price Data'!$F$7,'Price Data'!$G$7,TRUE,"")</f>
        <v/>
      </c>
      <c r="AD320" s="1" t="str" cm="1">
        <f t="array" ref="AD320">_xlfn.IFS(U320='Price Data'!$F$3,'Price Data'!$G$3,U320='Price Data'!$F$4,'Price Data'!$G$4,U320='Price Data'!$F$5,'Price Data'!$G$5,U320='Price Data'!$F$6,'Price Data'!$G$6,U320='Price Data'!$F$7,'Price Data'!$G$7,TRUE,"")</f>
        <v/>
      </c>
      <c r="AK320" s="18"/>
      <c r="AL320" s="1"/>
    </row>
    <row r="321" spans="1:38" x14ac:dyDescent="0.25">
      <c r="A321" s="88">
        <v>9</v>
      </c>
      <c r="B321" s="1">
        <v>4</v>
      </c>
      <c r="C321" s="1">
        <v>16.900000000000002</v>
      </c>
      <c r="D321" s="1">
        <v>2</v>
      </c>
      <c r="E321" s="1">
        <v>0</v>
      </c>
      <c r="F321" s="1">
        <v>1</v>
      </c>
      <c r="G321" s="1">
        <f t="shared" si="39"/>
        <v>1</v>
      </c>
      <c r="H321" s="1" t="s">
        <v>108</v>
      </c>
      <c r="I321" s="1">
        <f t="shared" si="38"/>
        <v>0</v>
      </c>
      <c r="J321" s="1">
        <f t="shared" si="41"/>
        <v>0</v>
      </c>
      <c r="O321" s="1" t="s">
        <v>109</v>
      </c>
      <c r="P321" s="1">
        <v>0.94</v>
      </c>
      <c r="Q321" s="1" t="s">
        <v>113</v>
      </c>
      <c r="R321" s="1">
        <v>1.67</v>
      </c>
      <c r="S321" s="1" t="s">
        <v>112</v>
      </c>
      <c r="T321" s="1">
        <v>0</v>
      </c>
      <c r="U321" s="1" t="s">
        <v>112</v>
      </c>
      <c r="V321" s="1">
        <v>0</v>
      </c>
      <c r="W321" s="1">
        <v>1.1000000000000001</v>
      </c>
      <c r="X321" s="1">
        <v>1.1499999999999999</v>
      </c>
      <c r="Y321" s="1">
        <v>0</v>
      </c>
      <c r="Z321" s="89">
        <v>0</v>
      </c>
      <c r="AA321" s="1" cm="1">
        <f t="array" ref="AA321">_xlfn.IFS(O321='Price Data'!$F$3,'Price Data'!$G$3,O321='Price Data'!$F$4,'Price Data'!$G$4,O321='Price Data'!$F$5,'Price Data'!$G$5,O321='Price Data'!$F$6,'Price Data'!$G$6,O321='Price Data'!$F$7,'Price Data'!$G$7,TRUE,"")</f>
        <v>4.4586315789473705</v>
      </c>
      <c r="AB321" s="1" cm="1">
        <f t="array" ref="AB321">_xlfn.IFS(Q321='Price Data'!$F$3,'Price Data'!$G$3,Q321='Price Data'!$F$4,'Price Data'!$G$4,Q321='Price Data'!$F$5,'Price Data'!$G$5,Q321='Price Data'!$F$6,'Price Data'!$G$6,Q321='Price Data'!$F$7,'Price Data'!$G$7,TRUE,"")</f>
        <v>10.493246963562758</v>
      </c>
      <c r="AC321" s="1" t="str" cm="1">
        <f t="array" ref="AC321">_xlfn.IFS(S321='Price Data'!$F$3,'Price Data'!$G$3,S321='Price Data'!$F$4,'Price Data'!$G$4,S321='Price Data'!$F$5,'Price Data'!$G$5,S321='Price Data'!$F$6,'Price Data'!$G$6,S321='Price Data'!$F$7,'Price Data'!$G$7,TRUE,"")</f>
        <v/>
      </c>
      <c r="AD321" s="1" t="str" cm="1">
        <f t="array" ref="AD321">_xlfn.IFS(U321='Price Data'!$F$3,'Price Data'!$G$3,U321='Price Data'!$F$4,'Price Data'!$G$4,U321='Price Data'!$F$5,'Price Data'!$G$5,U321='Price Data'!$F$6,'Price Data'!$G$6,U321='Price Data'!$F$7,'Price Data'!$G$7,TRUE,"")</f>
        <v/>
      </c>
      <c r="AK321" s="18"/>
      <c r="AL321" s="1"/>
    </row>
    <row r="322" spans="1:38" x14ac:dyDescent="0.25">
      <c r="A322" s="88">
        <v>9</v>
      </c>
      <c r="B322" s="1">
        <v>5</v>
      </c>
      <c r="C322" s="1">
        <v>26.370000000000005</v>
      </c>
      <c r="D322" s="1">
        <v>2</v>
      </c>
      <c r="E322" s="1">
        <v>0</v>
      </c>
      <c r="F322" s="1">
        <v>0</v>
      </c>
      <c r="G322" s="1">
        <f t="shared" si="39"/>
        <v>0</v>
      </c>
      <c r="H322" s="1" t="s">
        <v>108</v>
      </c>
      <c r="I322" s="1">
        <f t="shared" si="38"/>
        <v>0</v>
      </c>
      <c r="J322" s="1">
        <f t="shared" si="41"/>
        <v>0</v>
      </c>
      <c r="O322" s="1" t="s">
        <v>109</v>
      </c>
      <c r="P322" s="1">
        <v>0.97</v>
      </c>
      <c r="Q322" s="1" t="s">
        <v>113</v>
      </c>
      <c r="R322" s="1">
        <v>2.5</v>
      </c>
      <c r="S322" s="1" t="s">
        <v>112</v>
      </c>
      <c r="T322" s="1">
        <v>0</v>
      </c>
      <c r="U322" s="1" t="s">
        <v>112</v>
      </c>
      <c r="V322" s="1">
        <v>0</v>
      </c>
      <c r="W322" s="1">
        <v>1.1000000000000001</v>
      </c>
      <c r="X322" s="1">
        <v>1.48</v>
      </c>
      <c r="Y322" s="1">
        <v>0</v>
      </c>
      <c r="Z322" s="89">
        <v>0</v>
      </c>
      <c r="AA322" s="1" cm="1">
        <f t="array" ref="AA322">_xlfn.IFS(O322='Price Data'!$F$3,'Price Data'!$G$3,O322='Price Data'!$F$4,'Price Data'!$G$4,O322='Price Data'!$F$5,'Price Data'!$G$5,O322='Price Data'!$F$6,'Price Data'!$G$6,O322='Price Data'!$F$7,'Price Data'!$G$7,TRUE,"")</f>
        <v>4.4586315789473705</v>
      </c>
      <c r="AB322" s="1" cm="1">
        <f t="array" ref="AB322">_xlfn.IFS(Q322='Price Data'!$F$3,'Price Data'!$G$3,Q322='Price Data'!$F$4,'Price Data'!$G$4,Q322='Price Data'!$F$5,'Price Data'!$G$5,Q322='Price Data'!$F$6,'Price Data'!$G$6,Q322='Price Data'!$F$7,'Price Data'!$G$7,TRUE,"")</f>
        <v>10.493246963562758</v>
      </c>
      <c r="AC322" s="1" t="str" cm="1">
        <f t="array" ref="AC322">_xlfn.IFS(S322='Price Data'!$F$3,'Price Data'!$G$3,S322='Price Data'!$F$4,'Price Data'!$G$4,S322='Price Data'!$F$5,'Price Data'!$G$5,S322='Price Data'!$F$6,'Price Data'!$G$6,S322='Price Data'!$F$7,'Price Data'!$G$7,TRUE,"")</f>
        <v/>
      </c>
      <c r="AD322" s="1" t="str" cm="1">
        <f t="array" ref="AD322">_xlfn.IFS(U322='Price Data'!$F$3,'Price Data'!$G$3,U322='Price Data'!$F$4,'Price Data'!$G$4,U322='Price Data'!$F$5,'Price Data'!$G$5,U322='Price Data'!$F$6,'Price Data'!$G$6,U322='Price Data'!$F$7,'Price Data'!$G$7,TRUE,"")</f>
        <v/>
      </c>
      <c r="AK322" s="18"/>
      <c r="AL322" s="1"/>
    </row>
    <row r="323" spans="1:38" x14ac:dyDescent="0.25">
      <c r="A323" s="88">
        <v>9</v>
      </c>
      <c r="B323" s="1">
        <v>6</v>
      </c>
      <c r="C323" s="1">
        <v>28.420000000000005</v>
      </c>
      <c r="D323" s="1">
        <v>3</v>
      </c>
      <c r="E323" s="1">
        <v>1</v>
      </c>
      <c r="F323" s="1">
        <v>1</v>
      </c>
      <c r="G323" s="1">
        <f t="shared" si="39"/>
        <v>2</v>
      </c>
      <c r="H323" s="1" t="s">
        <v>108</v>
      </c>
      <c r="I323" s="1">
        <f t="shared" si="38"/>
        <v>0</v>
      </c>
      <c r="J323" s="1">
        <f t="shared" si="41"/>
        <v>0</v>
      </c>
      <c r="O323" s="1" t="s">
        <v>113</v>
      </c>
      <c r="P323" s="1">
        <v>2.14</v>
      </c>
      <c r="Q323" s="1" t="s">
        <v>111</v>
      </c>
      <c r="R323" s="1">
        <v>1.46</v>
      </c>
      <c r="S323" s="1" t="s">
        <v>114</v>
      </c>
      <c r="T323" s="1">
        <v>0.85</v>
      </c>
      <c r="U323" s="1" t="s">
        <v>112</v>
      </c>
      <c r="V323" s="1">
        <v>0</v>
      </c>
      <c r="W323" s="1">
        <v>1.1499999999999999</v>
      </c>
      <c r="X323" s="1">
        <v>0</v>
      </c>
      <c r="Y323" s="1">
        <v>0</v>
      </c>
      <c r="Z323" s="89">
        <v>0</v>
      </c>
      <c r="AA323" s="1" cm="1">
        <f t="array" ref="AA323">_xlfn.IFS(O323='Price Data'!$F$3,'Price Data'!$G$3,O323='Price Data'!$F$4,'Price Data'!$G$4,O323='Price Data'!$F$5,'Price Data'!$G$5,O323='Price Data'!$F$6,'Price Data'!$G$6,O323='Price Data'!$F$7,'Price Data'!$G$7,TRUE,"")</f>
        <v>10.493246963562758</v>
      </c>
      <c r="AB323" s="1" cm="1">
        <f t="array" ref="AB323">_xlfn.IFS(Q323='Price Data'!$F$3,'Price Data'!$G$3,Q323='Price Data'!$F$4,'Price Data'!$G$4,Q323='Price Data'!$F$5,'Price Data'!$G$5,Q323='Price Data'!$F$6,'Price Data'!$G$6,Q323='Price Data'!$F$7,'Price Data'!$G$7,TRUE,"")</f>
        <v>8.710979020979023</v>
      </c>
      <c r="AC323" s="1" cm="1">
        <f t="array" ref="AC323">_xlfn.IFS(S323='Price Data'!$F$3,'Price Data'!$G$3,S323='Price Data'!$F$4,'Price Data'!$G$4,S323='Price Data'!$F$5,'Price Data'!$G$5,S323='Price Data'!$F$6,'Price Data'!$G$6,S323='Price Data'!$F$7,'Price Data'!$G$7,TRUE,"")</f>
        <v>6.0346153846153863</v>
      </c>
      <c r="AD323" s="1" t="str" cm="1">
        <f t="array" ref="AD323">_xlfn.IFS(U323='Price Data'!$F$3,'Price Data'!$G$3,U323='Price Data'!$F$4,'Price Data'!$G$4,U323='Price Data'!$F$5,'Price Data'!$G$5,U323='Price Data'!$F$6,'Price Data'!$G$6,U323='Price Data'!$F$7,'Price Data'!$G$7,TRUE,"")</f>
        <v/>
      </c>
      <c r="AK323" s="18"/>
      <c r="AL323" s="1"/>
    </row>
    <row r="324" spans="1:38" x14ac:dyDescent="0.25">
      <c r="A324" s="88">
        <v>9</v>
      </c>
      <c r="B324" s="1">
        <v>7</v>
      </c>
      <c r="C324" s="1">
        <v>35.370000000000005</v>
      </c>
      <c r="D324" s="1">
        <v>4</v>
      </c>
      <c r="E324" s="1">
        <v>0</v>
      </c>
      <c r="F324" s="1">
        <v>0</v>
      </c>
      <c r="G324" s="1">
        <f t="shared" si="39"/>
        <v>0</v>
      </c>
      <c r="H324" s="1" t="s">
        <v>108</v>
      </c>
      <c r="I324" s="1">
        <f t="shared" si="38"/>
        <v>0</v>
      </c>
      <c r="J324" s="1">
        <f t="shared" si="41"/>
        <v>0</v>
      </c>
      <c r="O324" s="1" t="s">
        <v>114</v>
      </c>
      <c r="P324" s="1">
        <v>2.11</v>
      </c>
      <c r="Q324" s="1" t="s">
        <v>113</v>
      </c>
      <c r="R324" s="1">
        <v>1.55</v>
      </c>
      <c r="S324" s="1" t="s">
        <v>110</v>
      </c>
      <c r="T324" s="1">
        <v>0.55000000000000004</v>
      </c>
      <c r="U324" s="1" t="s">
        <v>113</v>
      </c>
      <c r="V324" s="1">
        <v>2.2000000000000002</v>
      </c>
      <c r="W324" s="1">
        <v>0</v>
      </c>
      <c r="X324" s="1">
        <v>1.1299999999999999</v>
      </c>
      <c r="Y324" s="1">
        <v>0</v>
      </c>
      <c r="Z324" s="89">
        <v>0.92</v>
      </c>
      <c r="AA324" s="1" cm="1">
        <f t="array" ref="AA324">_xlfn.IFS(O324='Price Data'!$F$3,'Price Data'!$G$3,O324='Price Data'!$F$4,'Price Data'!$G$4,O324='Price Data'!$F$5,'Price Data'!$G$5,O324='Price Data'!$F$6,'Price Data'!$G$6,O324='Price Data'!$F$7,'Price Data'!$G$7,TRUE,"")</f>
        <v>6.0346153846153863</v>
      </c>
      <c r="AB324" s="1" cm="1">
        <f t="array" ref="AB324">_xlfn.IFS(Q324='Price Data'!$F$3,'Price Data'!$G$3,Q324='Price Data'!$F$4,'Price Data'!$G$4,Q324='Price Data'!$F$5,'Price Data'!$G$5,Q324='Price Data'!$F$6,'Price Data'!$G$6,Q324='Price Data'!$F$7,'Price Data'!$G$7,TRUE,"")</f>
        <v>10.493246963562758</v>
      </c>
      <c r="AC324" s="1" cm="1">
        <f t="array" ref="AC324">_xlfn.IFS(S324='Price Data'!$F$3,'Price Data'!$G$3,S324='Price Data'!$F$4,'Price Data'!$G$4,S324='Price Data'!$F$5,'Price Data'!$G$5,S324='Price Data'!$F$6,'Price Data'!$G$6,S324='Price Data'!$F$7,'Price Data'!$G$7,TRUE,"")</f>
        <v>2.6763636363636367</v>
      </c>
      <c r="AD324" s="1" cm="1">
        <f t="array" ref="AD324">_xlfn.IFS(U324='Price Data'!$F$3,'Price Data'!$G$3,U324='Price Data'!$F$4,'Price Data'!$G$4,U324='Price Data'!$F$5,'Price Data'!$G$5,U324='Price Data'!$F$6,'Price Data'!$G$6,U324='Price Data'!$F$7,'Price Data'!$G$7,TRUE,"")</f>
        <v>10.493246963562758</v>
      </c>
      <c r="AK324" s="18"/>
      <c r="AL324" s="1"/>
    </row>
    <row r="325" spans="1:38" x14ac:dyDescent="0.25">
      <c r="A325" s="88">
        <v>9</v>
      </c>
      <c r="B325" s="1">
        <v>8</v>
      </c>
      <c r="C325" s="1">
        <v>43.52</v>
      </c>
      <c r="D325" s="1">
        <v>3</v>
      </c>
      <c r="E325" s="1">
        <v>0</v>
      </c>
      <c r="F325" s="1">
        <v>0</v>
      </c>
      <c r="G325" s="1">
        <f t="shared" si="39"/>
        <v>0</v>
      </c>
      <c r="H325" s="1" t="s">
        <v>108</v>
      </c>
      <c r="I325" s="1">
        <f t="shared" si="38"/>
        <v>0</v>
      </c>
      <c r="J325" s="1">
        <f t="shared" si="41"/>
        <v>0</v>
      </c>
      <c r="O325" s="1" t="s">
        <v>109</v>
      </c>
      <c r="P325" s="1">
        <v>0.62</v>
      </c>
      <c r="Q325" s="1" t="s">
        <v>114</v>
      </c>
      <c r="R325" s="1">
        <v>0.92</v>
      </c>
      <c r="S325" s="1" t="s">
        <v>111</v>
      </c>
      <c r="T325" s="1">
        <v>2.48</v>
      </c>
      <c r="U325" s="1" t="s">
        <v>112</v>
      </c>
      <c r="V325" s="1">
        <v>0</v>
      </c>
      <c r="W325" s="1">
        <v>0.81</v>
      </c>
      <c r="X325" s="1">
        <v>0</v>
      </c>
      <c r="Y325" s="1">
        <v>0</v>
      </c>
      <c r="Z325" s="89">
        <v>0</v>
      </c>
      <c r="AA325" s="1" cm="1">
        <f t="array" ref="AA325">_xlfn.IFS(O325='Price Data'!$F$3,'Price Data'!$G$3,O325='Price Data'!$F$4,'Price Data'!$G$4,O325='Price Data'!$F$5,'Price Data'!$G$5,O325='Price Data'!$F$6,'Price Data'!$G$6,O325='Price Data'!$F$7,'Price Data'!$G$7,TRUE,"")</f>
        <v>4.4586315789473705</v>
      </c>
      <c r="AB325" s="1" cm="1">
        <f t="array" ref="AB325">_xlfn.IFS(Q325='Price Data'!$F$3,'Price Data'!$G$3,Q325='Price Data'!$F$4,'Price Data'!$G$4,Q325='Price Data'!$F$5,'Price Data'!$G$5,Q325='Price Data'!$F$6,'Price Data'!$G$6,Q325='Price Data'!$F$7,'Price Data'!$G$7,TRUE,"")</f>
        <v>6.0346153846153863</v>
      </c>
      <c r="AC325" s="1" cm="1">
        <f t="array" ref="AC325">_xlfn.IFS(S325='Price Data'!$F$3,'Price Data'!$G$3,S325='Price Data'!$F$4,'Price Data'!$G$4,S325='Price Data'!$F$5,'Price Data'!$G$5,S325='Price Data'!$F$6,'Price Data'!$G$6,S325='Price Data'!$F$7,'Price Data'!$G$7,TRUE,"")</f>
        <v>8.710979020979023</v>
      </c>
      <c r="AD325" s="1" t="str" cm="1">
        <f t="array" ref="AD325">_xlfn.IFS(U325='Price Data'!$F$3,'Price Data'!$G$3,U325='Price Data'!$F$4,'Price Data'!$G$4,U325='Price Data'!$F$5,'Price Data'!$G$5,U325='Price Data'!$F$6,'Price Data'!$G$6,U325='Price Data'!$F$7,'Price Data'!$G$7,TRUE,"")</f>
        <v/>
      </c>
      <c r="AK325" s="18"/>
      <c r="AL325" s="1"/>
    </row>
    <row r="326" spans="1:38" x14ac:dyDescent="0.25">
      <c r="A326" s="88">
        <v>9</v>
      </c>
      <c r="B326" s="1">
        <v>9</v>
      </c>
      <c r="C326" s="1">
        <v>50.220000000000006</v>
      </c>
      <c r="D326" s="1">
        <v>1</v>
      </c>
      <c r="E326" s="1">
        <v>0</v>
      </c>
      <c r="F326" s="1">
        <v>0</v>
      </c>
      <c r="G326" s="1">
        <f t="shared" si="39"/>
        <v>0</v>
      </c>
      <c r="H326" s="1" t="s">
        <v>108</v>
      </c>
      <c r="I326" s="1">
        <f t="shared" si="38"/>
        <v>0</v>
      </c>
      <c r="J326" s="1">
        <f t="shared" si="41"/>
        <v>0</v>
      </c>
      <c r="O326" s="1" t="s">
        <v>109</v>
      </c>
      <c r="P326" s="1">
        <v>0.77</v>
      </c>
      <c r="Q326" s="1" t="s">
        <v>112</v>
      </c>
      <c r="R326" s="1">
        <v>0</v>
      </c>
      <c r="S326" s="1" t="s">
        <v>112</v>
      </c>
      <c r="T326" s="1">
        <v>0</v>
      </c>
      <c r="U326" s="1" t="s">
        <v>112</v>
      </c>
      <c r="V326" s="1">
        <v>0</v>
      </c>
      <c r="W326" s="1">
        <v>1.06</v>
      </c>
      <c r="X326" s="1">
        <v>0</v>
      </c>
      <c r="Y326" s="1">
        <v>0</v>
      </c>
      <c r="Z326" s="89">
        <v>0</v>
      </c>
      <c r="AA326" s="1" cm="1">
        <f t="array" ref="AA326">_xlfn.IFS(O326='Price Data'!$F$3,'Price Data'!$G$3,O326='Price Data'!$F$4,'Price Data'!$G$4,O326='Price Data'!$F$5,'Price Data'!$G$5,O326='Price Data'!$F$6,'Price Data'!$G$6,O326='Price Data'!$F$7,'Price Data'!$G$7,TRUE,"")</f>
        <v>4.4586315789473705</v>
      </c>
      <c r="AB326" s="1" t="str" cm="1">
        <f t="array" ref="AB326">_xlfn.IFS(Q326='Price Data'!$F$3,'Price Data'!$G$3,Q326='Price Data'!$F$4,'Price Data'!$G$4,Q326='Price Data'!$F$5,'Price Data'!$G$5,Q326='Price Data'!$F$6,'Price Data'!$G$6,Q326='Price Data'!$F$7,'Price Data'!$G$7,TRUE,"")</f>
        <v/>
      </c>
      <c r="AC326" s="1" t="str" cm="1">
        <f t="array" ref="AC326">_xlfn.IFS(S326='Price Data'!$F$3,'Price Data'!$G$3,S326='Price Data'!$F$4,'Price Data'!$G$4,S326='Price Data'!$F$5,'Price Data'!$G$5,S326='Price Data'!$F$6,'Price Data'!$G$6,S326='Price Data'!$F$7,'Price Data'!$G$7,TRUE,"")</f>
        <v/>
      </c>
      <c r="AD326" s="1" t="str" cm="1">
        <f t="array" ref="AD326">_xlfn.IFS(U326='Price Data'!$F$3,'Price Data'!$G$3,U326='Price Data'!$F$4,'Price Data'!$G$4,U326='Price Data'!$F$5,'Price Data'!$G$5,U326='Price Data'!$F$6,'Price Data'!$G$6,U326='Price Data'!$F$7,'Price Data'!$G$7,TRUE,"")</f>
        <v/>
      </c>
      <c r="AK326" s="18"/>
      <c r="AL326" s="1"/>
    </row>
    <row r="327" spans="1:38" x14ac:dyDescent="0.25">
      <c r="A327" s="88">
        <v>9</v>
      </c>
      <c r="B327" s="1">
        <v>10</v>
      </c>
      <c r="C327" s="1">
        <v>51.040000000000006</v>
      </c>
      <c r="D327" s="1">
        <v>1</v>
      </c>
      <c r="E327" s="1">
        <v>0</v>
      </c>
      <c r="F327" s="1">
        <v>1</v>
      </c>
      <c r="G327" s="1">
        <f t="shared" si="39"/>
        <v>1</v>
      </c>
      <c r="H327" s="1" t="s">
        <v>108</v>
      </c>
      <c r="I327" s="1">
        <f t="shared" si="38"/>
        <v>0</v>
      </c>
      <c r="J327" s="1">
        <f t="shared" si="41"/>
        <v>0</v>
      </c>
      <c r="O327" s="1" t="s">
        <v>109</v>
      </c>
      <c r="P327" s="1">
        <v>0.66</v>
      </c>
      <c r="Q327" s="1" t="s">
        <v>112</v>
      </c>
      <c r="R327" s="1">
        <v>0</v>
      </c>
      <c r="S327" s="1" t="s">
        <v>112</v>
      </c>
      <c r="T327" s="1">
        <v>0</v>
      </c>
      <c r="U327" s="1" t="s">
        <v>112</v>
      </c>
      <c r="V327" s="1">
        <v>0</v>
      </c>
      <c r="W327" s="1">
        <v>1.1299999999999999</v>
      </c>
      <c r="X327" s="1">
        <v>0</v>
      </c>
      <c r="Y327" s="1">
        <v>0</v>
      </c>
      <c r="Z327" s="89">
        <v>0</v>
      </c>
      <c r="AA327" s="1" cm="1">
        <f t="array" ref="AA327">_xlfn.IFS(O327='Price Data'!$F$3,'Price Data'!$G$3,O327='Price Data'!$F$4,'Price Data'!$G$4,O327='Price Data'!$F$5,'Price Data'!$G$5,O327='Price Data'!$F$6,'Price Data'!$G$6,O327='Price Data'!$F$7,'Price Data'!$G$7,TRUE,"")</f>
        <v>4.4586315789473705</v>
      </c>
      <c r="AB327" s="1" t="str" cm="1">
        <f t="array" ref="AB327">_xlfn.IFS(Q327='Price Data'!$F$3,'Price Data'!$G$3,Q327='Price Data'!$F$4,'Price Data'!$G$4,Q327='Price Data'!$F$5,'Price Data'!$G$5,Q327='Price Data'!$F$6,'Price Data'!$G$6,Q327='Price Data'!$F$7,'Price Data'!$G$7,TRUE,"")</f>
        <v/>
      </c>
      <c r="AC327" s="1" t="str" cm="1">
        <f t="array" ref="AC327">_xlfn.IFS(S327='Price Data'!$F$3,'Price Data'!$G$3,S327='Price Data'!$F$4,'Price Data'!$G$4,S327='Price Data'!$F$5,'Price Data'!$G$5,S327='Price Data'!$F$6,'Price Data'!$G$6,S327='Price Data'!$F$7,'Price Data'!$G$7,TRUE,"")</f>
        <v/>
      </c>
      <c r="AD327" s="1" t="str" cm="1">
        <f t="array" ref="AD327">_xlfn.IFS(U327='Price Data'!$F$3,'Price Data'!$G$3,U327='Price Data'!$F$4,'Price Data'!$G$4,U327='Price Data'!$F$5,'Price Data'!$G$5,U327='Price Data'!$F$6,'Price Data'!$G$6,U327='Price Data'!$F$7,'Price Data'!$G$7,TRUE,"")</f>
        <v/>
      </c>
      <c r="AK327" s="18"/>
      <c r="AL327" s="1"/>
    </row>
    <row r="328" spans="1:38" x14ac:dyDescent="0.25">
      <c r="A328" s="88">
        <v>9</v>
      </c>
      <c r="B328" s="1">
        <v>11</v>
      </c>
      <c r="C328" s="1">
        <v>53.7</v>
      </c>
      <c r="D328" s="1">
        <v>2</v>
      </c>
      <c r="E328" s="1">
        <v>0</v>
      </c>
      <c r="F328" s="1">
        <v>0</v>
      </c>
      <c r="G328" s="1">
        <f t="shared" si="39"/>
        <v>0</v>
      </c>
      <c r="H328" s="1" t="s">
        <v>108</v>
      </c>
      <c r="I328" s="1">
        <f t="shared" si="38"/>
        <v>0</v>
      </c>
      <c r="J328" s="1">
        <f t="shared" si="41"/>
        <v>0</v>
      </c>
      <c r="O328" s="1" t="s">
        <v>114</v>
      </c>
      <c r="P328" s="1">
        <v>1.82</v>
      </c>
      <c r="Q328" s="1" t="s">
        <v>110</v>
      </c>
      <c r="R328" s="1">
        <v>0.89</v>
      </c>
      <c r="S328" s="1" t="s">
        <v>112</v>
      </c>
      <c r="T328" s="1">
        <v>0</v>
      </c>
      <c r="U328" s="1" t="s">
        <v>112</v>
      </c>
      <c r="V328" s="1">
        <v>0</v>
      </c>
      <c r="W328" s="1">
        <v>0</v>
      </c>
      <c r="X328" s="1">
        <v>0</v>
      </c>
      <c r="Y328" s="1">
        <v>0</v>
      </c>
      <c r="Z328" s="89">
        <v>0</v>
      </c>
      <c r="AA328" s="1" cm="1">
        <f t="array" ref="AA328">_xlfn.IFS(O328='Price Data'!$F$3,'Price Data'!$G$3,O328='Price Data'!$F$4,'Price Data'!$G$4,O328='Price Data'!$F$5,'Price Data'!$G$5,O328='Price Data'!$F$6,'Price Data'!$G$6,O328='Price Data'!$F$7,'Price Data'!$G$7,TRUE,"")</f>
        <v>6.0346153846153863</v>
      </c>
      <c r="AB328" s="1" cm="1">
        <f t="array" ref="AB328">_xlfn.IFS(Q328='Price Data'!$F$3,'Price Data'!$G$3,Q328='Price Data'!$F$4,'Price Data'!$G$4,Q328='Price Data'!$F$5,'Price Data'!$G$5,Q328='Price Data'!$F$6,'Price Data'!$G$6,Q328='Price Data'!$F$7,'Price Data'!$G$7,TRUE,"")</f>
        <v>2.6763636363636367</v>
      </c>
      <c r="AC328" s="1" t="str" cm="1">
        <f t="array" ref="AC328">_xlfn.IFS(S328='Price Data'!$F$3,'Price Data'!$G$3,S328='Price Data'!$F$4,'Price Data'!$G$4,S328='Price Data'!$F$5,'Price Data'!$G$5,S328='Price Data'!$F$6,'Price Data'!$G$6,S328='Price Data'!$F$7,'Price Data'!$G$7,TRUE,"")</f>
        <v/>
      </c>
      <c r="AD328" s="1" t="str" cm="1">
        <f t="array" ref="AD328">_xlfn.IFS(U328='Price Data'!$F$3,'Price Data'!$G$3,U328='Price Data'!$F$4,'Price Data'!$G$4,U328='Price Data'!$F$5,'Price Data'!$G$5,U328='Price Data'!$F$6,'Price Data'!$G$6,U328='Price Data'!$F$7,'Price Data'!$G$7,TRUE,"")</f>
        <v/>
      </c>
      <c r="AK328" s="18"/>
      <c r="AL328" s="1"/>
    </row>
    <row r="329" spans="1:38" x14ac:dyDescent="0.25">
      <c r="A329" s="88">
        <v>9</v>
      </c>
      <c r="B329" s="1">
        <v>12</v>
      </c>
      <c r="C329" s="1">
        <v>58.39</v>
      </c>
      <c r="D329" s="1">
        <v>2</v>
      </c>
      <c r="E329" s="1">
        <v>0</v>
      </c>
      <c r="F329" s="1">
        <v>0</v>
      </c>
      <c r="G329" s="1">
        <f t="shared" si="39"/>
        <v>0</v>
      </c>
      <c r="H329" s="1" t="s">
        <v>108</v>
      </c>
      <c r="I329" s="1">
        <f t="shared" si="38"/>
        <v>0</v>
      </c>
      <c r="J329" s="1">
        <f t="shared" si="41"/>
        <v>0</v>
      </c>
      <c r="O329" s="1" t="s">
        <v>109</v>
      </c>
      <c r="P329" s="1">
        <v>0.97</v>
      </c>
      <c r="Q329" s="1" t="s">
        <v>110</v>
      </c>
      <c r="R329" s="1">
        <v>0.61</v>
      </c>
      <c r="S329" s="1" t="s">
        <v>112</v>
      </c>
      <c r="T329" s="1">
        <v>0</v>
      </c>
      <c r="U329" s="1" t="s">
        <v>112</v>
      </c>
      <c r="V329" s="1">
        <v>0</v>
      </c>
      <c r="W329" s="1">
        <v>1.35</v>
      </c>
      <c r="X329" s="1">
        <v>0</v>
      </c>
      <c r="Y329" s="1">
        <v>0</v>
      </c>
      <c r="Z329" s="89">
        <v>0</v>
      </c>
      <c r="AA329" s="1" cm="1">
        <f t="array" ref="AA329">_xlfn.IFS(O329='Price Data'!$F$3,'Price Data'!$G$3,O329='Price Data'!$F$4,'Price Data'!$G$4,O329='Price Data'!$F$5,'Price Data'!$G$5,O329='Price Data'!$F$6,'Price Data'!$G$6,O329='Price Data'!$F$7,'Price Data'!$G$7,TRUE,"")</f>
        <v>4.4586315789473705</v>
      </c>
      <c r="AB329" s="1" cm="1">
        <f t="array" ref="AB329">_xlfn.IFS(Q329='Price Data'!$F$3,'Price Data'!$G$3,Q329='Price Data'!$F$4,'Price Data'!$G$4,Q329='Price Data'!$F$5,'Price Data'!$G$5,Q329='Price Data'!$F$6,'Price Data'!$G$6,Q329='Price Data'!$F$7,'Price Data'!$G$7,TRUE,"")</f>
        <v>2.6763636363636367</v>
      </c>
      <c r="AC329" s="1" t="str" cm="1">
        <f t="array" ref="AC329">_xlfn.IFS(S329='Price Data'!$F$3,'Price Data'!$G$3,S329='Price Data'!$F$4,'Price Data'!$G$4,S329='Price Data'!$F$5,'Price Data'!$G$5,S329='Price Data'!$F$6,'Price Data'!$G$6,S329='Price Data'!$F$7,'Price Data'!$G$7,TRUE,"")</f>
        <v/>
      </c>
      <c r="AD329" s="1" t="str" cm="1">
        <f t="array" ref="AD329">_xlfn.IFS(U329='Price Data'!$F$3,'Price Data'!$G$3,U329='Price Data'!$F$4,'Price Data'!$G$4,U329='Price Data'!$F$5,'Price Data'!$G$5,U329='Price Data'!$F$6,'Price Data'!$G$6,U329='Price Data'!$F$7,'Price Data'!$G$7,TRUE,"")</f>
        <v/>
      </c>
      <c r="AK329" s="18"/>
      <c r="AL329" s="1"/>
    </row>
    <row r="330" spans="1:38" x14ac:dyDescent="0.25">
      <c r="A330" s="88">
        <v>9</v>
      </c>
      <c r="B330" s="1">
        <v>13</v>
      </c>
      <c r="C330" s="1">
        <v>61.79</v>
      </c>
      <c r="D330" s="1">
        <v>1</v>
      </c>
      <c r="E330" s="1">
        <v>0</v>
      </c>
      <c r="F330" s="1">
        <v>0</v>
      </c>
      <c r="G330" s="1">
        <f t="shared" si="39"/>
        <v>0</v>
      </c>
      <c r="H330" s="1" t="s">
        <v>108</v>
      </c>
      <c r="I330" s="1">
        <f t="shared" si="38"/>
        <v>0</v>
      </c>
      <c r="J330" s="1">
        <f t="shared" si="41"/>
        <v>0</v>
      </c>
      <c r="O330" s="1" t="s">
        <v>109</v>
      </c>
      <c r="P330" s="1">
        <v>0.92</v>
      </c>
      <c r="Q330" s="1" t="s">
        <v>112</v>
      </c>
      <c r="R330" s="1">
        <v>0</v>
      </c>
      <c r="S330" s="1" t="s">
        <v>112</v>
      </c>
      <c r="T330" s="1">
        <v>0</v>
      </c>
      <c r="U330" s="1" t="s">
        <v>112</v>
      </c>
      <c r="V330" s="1">
        <v>0</v>
      </c>
      <c r="W330" s="1">
        <v>1.1599999999999999</v>
      </c>
      <c r="X330" s="1">
        <v>0</v>
      </c>
      <c r="Y330" s="1">
        <v>0</v>
      </c>
      <c r="Z330" s="89">
        <v>0</v>
      </c>
      <c r="AA330" s="1" cm="1">
        <f t="array" ref="AA330">_xlfn.IFS(O330='Price Data'!$F$3,'Price Data'!$G$3,O330='Price Data'!$F$4,'Price Data'!$G$4,O330='Price Data'!$F$5,'Price Data'!$G$5,O330='Price Data'!$F$6,'Price Data'!$G$6,O330='Price Data'!$F$7,'Price Data'!$G$7,TRUE,"")</f>
        <v>4.4586315789473705</v>
      </c>
      <c r="AB330" s="1" t="str" cm="1">
        <f t="array" ref="AB330">_xlfn.IFS(Q330='Price Data'!$F$3,'Price Data'!$G$3,Q330='Price Data'!$F$4,'Price Data'!$G$4,Q330='Price Data'!$F$5,'Price Data'!$G$5,Q330='Price Data'!$F$6,'Price Data'!$G$6,Q330='Price Data'!$F$7,'Price Data'!$G$7,TRUE,"")</f>
        <v/>
      </c>
      <c r="AC330" s="1" t="str" cm="1">
        <f t="array" ref="AC330">_xlfn.IFS(S330='Price Data'!$F$3,'Price Data'!$G$3,S330='Price Data'!$F$4,'Price Data'!$G$4,S330='Price Data'!$F$5,'Price Data'!$G$5,S330='Price Data'!$F$6,'Price Data'!$G$6,S330='Price Data'!$F$7,'Price Data'!$G$7,TRUE,"")</f>
        <v/>
      </c>
      <c r="AD330" s="1" t="str" cm="1">
        <f t="array" ref="AD330">_xlfn.IFS(U330='Price Data'!$F$3,'Price Data'!$G$3,U330='Price Data'!$F$4,'Price Data'!$G$4,U330='Price Data'!$F$5,'Price Data'!$G$5,U330='Price Data'!$F$6,'Price Data'!$G$6,U330='Price Data'!$F$7,'Price Data'!$G$7,TRUE,"")</f>
        <v/>
      </c>
      <c r="AK330" s="18"/>
      <c r="AL330" s="1"/>
    </row>
    <row r="331" spans="1:38" x14ac:dyDescent="0.25">
      <c r="A331" s="88">
        <v>9</v>
      </c>
      <c r="B331" s="1">
        <v>14</v>
      </c>
      <c r="C331" s="1">
        <v>62.4</v>
      </c>
      <c r="D331" s="1">
        <v>1</v>
      </c>
      <c r="E331" s="1">
        <v>1</v>
      </c>
      <c r="F331" s="1">
        <v>0</v>
      </c>
      <c r="G331" s="1">
        <f t="shared" si="39"/>
        <v>1</v>
      </c>
      <c r="H331" s="1" t="s">
        <v>108</v>
      </c>
      <c r="I331" s="1">
        <f t="shared" ref="I331:I394" si="42">IF(H331="NO", 0, 1)</f>
        <v>0</v>
      </c>
      <c r="J331" s="1">
        <f t="shared" si="41"/>
        <v>0</v>
      </c>
      <c r="O331" s="1" t="s">
        <v>113</v>
      </c>
      <c r="P331" s="1">
        <v>1.83</v>
      </c>
      <c r="Q331" s="1" t="s">
        <v>112</v>
      </c>
      <c r="R331" s="1">
        <v>0</v>
      </c>
      <c r="S331" s="1" t="s">
        <v>112</v>
      </c>
      <c r="T331" s="1">
        <v>0</v>
      </c>
      <c r="U331" s="1" t="s">
        <v>112</v>
      </c>
      <c r="V331" s="1">
        <v>0</v>
      </c>
      <c r="W331" s="1">
        <v>0.89</v>
      </c>
      <c r="X331" s="1">
        <v>0</v>
      </c>
      <c r="Y331" s="1">
        <v>0</v>
      </c>
      <c r="Z331" s="89">
        <v>0</v>
      </c>
      <c r="AA331" s="1" cm="1">
        <f t="array" ref="AA331">_xlfn.IFS(O331='Price Data'!$F$3,'Price Data'!$G$3,O331='Price Data'!$F$4,'Price Data'!$G$4,O331='Price Data'!$F$5,'Price Data'!$G$5,O331='Price Data'!$F$6,'Price Data'!$G$6,O331='Price Data'!$F$7,'Price Data'!$G$7,TRUE,"")</f>
        <v>10.493246963562758</v>
      </c>
      <c r="AB331" s="1" t="str" cm="1">
        <f t="array" ref="AB331">_xlfn.IFS(Q331='Price Data'!$F$3,'Price Data'!$G$3,Q331='Price Data'!$F$4,'Price Data'!$G$4,Q331='Price Data'!$F$5,'Price Data'!$G$5,Q331='Price Data'!$F$6,'Price Data'!$G$6,Q331='Price Data'!$F$7,'Price Data'!$G$7,TRUE,"")</f>
        <v/>
      </c>
      <c r="AC331" s="1" t="str" cm="1">
        <f t="array" ref="AC331">_xlfn.IFS(S331='Price Data'!$F$3,'Price Data'!$G$3,S331='Price Data'!$F$4,'Price Data'!$G$4,S331='Price Data'!$F$5,'Price Data'!$G$5,S331='Price Data'!$F$6,'Price Data'!$G$6,S331='Price Data'!$F$7,'Price Data'!$G$7,TRUE,"")</f>
        <v/>
      </c>
      <c r="AD331" s="1" t="str" cm="1">
        <f t="array" ref="AD331">_xlfn.IFS(U331='Price Data'!$F$3,'Price Data'!$G$3,U331='Price Data'!$F$4,'Price Data'!$G$4,U331='Price Data'!$F$5,'Price Data'!$G$5,U331='Price Data'!$F$6,'Price Data'!$G$6,U331='Price Data'!$F$7,'Price Data'!$G$7,TRUE,"")</f>
        <v/>
      </c>
      <c r="AK331" s="18"/>
      <c r="AL331" s="1"/>
    </row>
    <row r="332" spans="1:38" x14ac:dyDescent="0.25">
      <c r="A332" s="88">
        <v>9</v>
      </c>
      <c r="B332" s="1">
        <v>15</v>
      </c>
      <c r="C332" s="1">
        <v>63.129999999999995</v>
      </c>
      <c r="D332" s="1">
        <v>3</v>
      </c>
      <c r="E332" s="1">
        <v>1</v>
      </c>
      <c r="F332" s="1">
        <v>1</v>
      </c>
      <c r="G332" s="1">
        <f t="shared" ref="G332:G395" si="43">F332+E332</f>
        <v>2</v>
      </c>
      <c r="H332" s="1" t="s">
        <v>108</v>
      </c>
      <c r="I332" s="1">
        <f t="shared" si="42"/>
        <v>0</v>
      </c>
      <c r="J332" s="1">
        <f t="shared" si="41"/>
        <v>0</v>
      </c>
      <c r="O332" s="1" t="s">
        <v>109</v>
      </c>
      <c r="P332" s="1">
        <v>0.78</v>
      </c>
      <c r="Q332" s="1" t="s">
        <v>110</v>
      </c>
      <c r="R332" s="1">
        <v>0.91</v>
      </c>
      <c r="S332" s="1" t="s">
        <v>114</v>
      </c>
      <c r="T332" s="1">
        <v>1.36</v>
      </c>
      <c r="U332" s="1" t="s">
        <v>112</v>
      </c>
      <c r="V332" s="1">
        <v>0</v>
      </c>
      <c r="W332" s="1">
        <v>1.07</v>
      </c>
      <c r="X332" s="1">
        <v>0</v>
      </c>
      <c r="Y332" s="1">
        <v>0</v>
      </c>
      <c r="Z332" s="89">
        <v>0</v>
      </c>
      <c r="AA332" s="1" cm="1">
        <f t="array" ref="AA332">_xlfn.IFS(O332='Price Data'!$F$3,'Price Data'!$G$3,O332='Price Data'!$F$4,'Price Data'!$G$4,O332='Price Data'!$F$5,'Price Data'!$G$5,O332='Price Data'!$F$6,'Price Data'!$G$6,O332='Price Data'!$F$7,'Price Data'!$G$7,TRUE,"")</f>
        <v>4.4586315789473705</v>
      </c>
      <c r="AB332" s="1" cm="1">
        <f t="array" ref="AB332">_xlfn.IFS(Q332='Price Data'!$F$3,'Price Data'!$G$3,Q332='Price Data'!$F$4,'Price Data'!$G$4,Q332='Price Data'!$F$5,'Price Data'!$G$5,Q332='Price Data'!$F$6,'Price Data'!$G$6,Q332='Price Data'!$F$7,'Price Data'!$G$7,TRUE,"")</f>
        <v>2.6763636363636367</v>
      </c>
      <c r="AC332" s="1" cm="1">
        <f t="array" ref="AC332">_xlfn.IFS(S332='Price Data'!$F$3,'Price Data'!$G$3,S332='Price Data'!$F$4,'Price Data'!$G$4,S332='Price Data'!$F$5,'Price Data'!$G$5,S332='Price Data'!$F$6,'Price Data'!$G$6,S332='Price Data'!$F$7,'Price Data'!$G$7,TRUE,"")</f>
        <v>6.0346153846153863</v>
      </c>
      <c r="AD332" s="1" t="str" cm="1">
        <f t="array" ref="AD332">_xlfn.IFS(U332='Price Data'!$F$3,'Price Data'!$G$3,U332='Price Data'!$F$4,'Price Data'!$G$4,U332='Price Data'!$F$5,'Price Data'!$G$5,U332='Price Data'!$F$6,'Price Data'!$G$6,U332='Price Data'!$F$7,'Price Data'!$G$7,TRUE,"")</f>
        <v/>
      </c>
      <c r="AK332" s="18"/>
      <c r="AL332" s="1"/>
    </row>
    <row r="333" spans="1:38" x14ac:dyDescent="0.25">
      <c r="A333" s="88">
        <v>9</v>
      </c>
      <c r="B333" s="1">
        <v>16</v>
      </c>
      <c r="C333" s="1">
        <v>63.23</v>
      </c>
      <c r="D333" s="1">
        <v>4</v>
      </c>
      <c r="E333" s="1">
        <v>4</v>
      </c>
      <c r="F333" s="1">
        <v>1</v>
      </c>
      <c r="G333" s="1">
        <f t="shared" si="43"/>
        <v>5</v>
      </c>
      <c r="H333" s="1" t="s">
        <v>108</v>
      </c>
      <c r="I333" s="1">
        <f t="shared" si="42"/>
        <v>0</v>
      </c>
      <c r="J333" s="1">
        <f t="shared" si="41"/>
        <v>0</v>
      </c>
      <c r="O333" s="1" t="s">
        <v>113</v>
      </c>
      <c r="P333" s="1">
        <v>1.58</v>
      </c>
      <c r="Q333" s="1" t="s">
        <v>114</v>
      </c>
      <c r="R333" s="1">
        <v>1.85</v>
      </c>
      <c r="S333" s="1" t="s">
        <v>110</v>
      </c>
      <c r="T333" s="1">
        <v>0.96</v>
      </c>
      <c r="U333" s="1" t="s">
        <v>109</v>
      </c>
      <c r="V333" s="1">
        <v>0.51</v>
      </c>
      <c r="W333" s="1">
        <v>0.76</v>
      </c>
      <c r="X333" s="1">
        <v>0</v>
      </c>
      <c r="Y333" s="1">
        <v>0</v>
      </c>
      <c r="Z333" s="89">
        <v>1.03</v>
      </c>
      <c r="AA333" s="1" cm="1">
        <f t="array" ref="AA333">_xlfn.IFS(O333='Price Data'!$F$3,'Price Data'!$G$3,O333='Price Data'!$F$4,'Price Data'!$G$4,O333='Price Data'!$F$5,'Price Data'!$G$5,O333='Price Data'!$F$6,'Price Data'!$G$6,O333='Price Data'!$F$7,'Price Data'!$G$7,TRUE,"")</f>
        <v>10.493246963562758</v>
      </c>
      <c r="AB333" s="1" cm="1">
        <f t="array" ref="AB333">_xlfn.IFS(Q333='Price Data'!$F$3,'Price Data'!$G$3,Q333='Price Data'!$F$4,'Price Data'!$G$4,Q333='Price Data'!$F$5,'Price Data'!$G$5,Q333='Price Data'!$F$6,'Price Data'!$G$6,Q333='Price Data'!$F$7,'Price Data'!$G$7,TRUE,"")</f>
        <v>6.0346153846153863</v>
      </c>
      <c r="AC333" s="1" cm="1">
        <f t="array" ref="AC333">_xlfn.IFS(S333='Price Data'!$F$3,'Price Data'!$G$3,S333='Price Data'!$F$4,'Price Data'!$G$4,S333='Price Data'!$F$5,'Price Data'!$G$5,S333='Price Data'!$F$6,'Price Data'!$G$6,S333='Price Data'!$F$7,'Price Data'!$G$7,TRUE,"")</f>
        <v>2.6763636363636367</v>
      </c>
      <c r="AD333" s="1" cm="1">
        <f t="array" ref="AD333">_xlfn.IFS(U333='Price Data'!$F$3,'Price Data'!$G$3,U333='Price Data'!$F$4,'Price Data'!$G$4,U333='Price Data'!$F$5,'Price Data'!$G$5,U333='Price Data'!$F$6,'Price Data'!$G$6,U333='Price Data'!$F$7,'Price Data'!$G$7,TRUE,"")</f>
        <v>4.4586315789473705</v>
      </c>
      <c r="AK333" s="18"/>
      <c r="AL333" s="1"/>
    </row>
    <row r="334" spans="1:38" x14ac:dyDescent="0.25">
      <c r="A334" s="88">
        <v>9</v>
      </c>
      <c r="B334" s="1">
        <v>17</v>
      </c>
      <c r="C334" s="1">
        <v>65.72999999999999</v>
      </c>
      <c r="D334" s="1">
        <v>1</v>
      </c>
      <c r="E334" s="1">
        <v>6</v>
      </c>
      <c r="F334" s="1">
        <v>1</v>
      </c>
      <c r="G334" s="1">
        <f t="shared" si="43"/>
        <v>7</v>
      </c>
      <c r="H334" s="1" t="s">
        <v>116</v>
      </c>
      <c r="I334" s="1">
        <f t="shared" si="42"/>
        <v>1</v>
      </c>
      <c r="J334" s="1">
        <f t="shared" si="41"/>
        <v>1</v>
      </c>
      <c r="O334" s="1" t="s">
        <v>112</v>
      </c>
      <c r="P334" s="1">
        <v>0</v>
      </c>
      <c r="Q334" s="1" t="s">
        <v>112</v>
      </c>
      <c r="R334" s="1">
        <v>0</v>
      </c>
      <c r="S334" s="1" t="s">
        <v>112</v>
      </c>
      <c r="T334" s="1">
        <v>0</v>
      </c>
      <c r="U334" s="1" t="s">
        <v>112</v>
      </c>
      <c r="V334" s="1">
        <v>0</v>
      </c>
      <c r="W334" s="1">
        <v>0</v>
      </c>
      <c r="X334" s="1">
        <v>0</v>
      </c>
      <c r="Y334" s="1">
        <v>0</v>
      </c>
      <c r="Z334" s="89">
        <v>0</v>
      </c>
      <c r="AA334" s="1" t="str" cm="1">
        <f t="array" ref="AA334">_xlfn.IFS(O334='Price Data'!$F$3,'Price Data'!$G$3,O334='Price Data'!$F$4,'Price Data'!$G$4,O334='Price Data'!$F$5,'Price Data'!$G$5,O334='Price Data'!$F$6,'Price Data'!$G$6,O334='Price Data'!$F$7,'Price Data'!$G$7,TRUE,"")</f>
        <v/>
      </c>
      <c r="AB334" s="1" t="str" cm="1">
        <f t="array" ref="AB334">_xlfn.IFS(Q334='Price Data'!$F$3,'Price Data'!$G$3,Q334='Price Data'!$F$4,'Price Data'!$G$4,Q334='Price Data'!$F$5,'Price Data'!$G$5,Q334='Price Data'!$F$6,'Price Data'!$G$6,Q334='Price Data'!$F$7,'Price Data'!$G$7,TRUE,"")</f>
        <v/>
      </c>
      <c r="AC334" s="1" t="str" cm="1">
        <f t="array" ref="AC334">_xlfn.IFS(S334='Price Data'!$F$3,'Price Data'!$G$3,S334='Price Data'!$F$4,'Price Data'!$G$4,S334='Price Data'!$F$5,'Price Data'!$G$5,S334='Price Data'!$F$6,'Price Data'!$G$6,S334='Price Data'!$F$7,'Price Data'!$G$7,TRUE,"")</f>
        <v/>
      </c>
      <c r="AD334" s="1" t="str" cm="1">
        <f t="array" ref="AD334">_xlfn.IFS(U334='Price Data'!$F$3,'Price Data'!$G$3,U334='Price Data'!$F$4,'Price Data'!$G$4,U334='Price Data'!$F$5,'Price Data'!$G$5,U334='Price Data'!$F$6,'Price Data'!$G$6,U334='Price Data'!$F$7,'Price Data'!$G$7,TRUE,"")</f>
        <v/>
      </c>
      <c r="AK334" s="18"/>
      <c r="AL334" s="1"/>
    </row>
    <row r="335" spans="1:38" x14ac:dyDescent="0.25">
      <c r="A335" s="88">
        <v>9</v>
      </c>
      <c r="B335" s="1">
        <v>18</v>
      </c>
      <c r="C335" s="1">
        <v>67.02</v>
      </c>
      <c r="D335" s="1">
        <v>2</v>
      </c>
      <c r="E335" s="1">
        <v>5</v>
      </c>
      <c r="F335" s="1">
        <v>0</v>
      </c>
      <c r="G335" s="1">
        <f t="shared" si="43"/>
        <v>5</v>
      </c>
      <c r="H335" s="1" t="s">
        <v>108</v>
      </c>
      <c r="I335" s="1">
        <f t="shared" si="42"/>
        <v>0</v>
      </c>
      <c r="J335" s="1">
        <f t="shared" si="41"/>
        <v>0</v>
      </c>
      <c r="O335" s="1" t="s">
        <v>109</v>
      </c>
      <c r="P335" s="1">
        <v>0.86</v>
      </c>
      <c r="Q335" s="1" t="s">
        <v>109</v>
      </c>
      <c r="R335" s="1">
        <v>0.59</v>
      </c>
      <c r="S335" s="1" t="s">
        <v>112</v>
      </c>
      <c r="T335" s="1">
        <v>0</v>
      </c>
      <c r="U335" s="1" t="s">
        <v>112</v>
      </c>
      <c r="V335" s="1">
        <v>0</v>
      </c>
      <c r="W335" s="1">
        <v>1.39</v>
      </c>
      <c r="X335" s="1">
        <v>1.43</v>
      </c>
      <c r="Y335" s="1">
        <v>0</v>
      </c>
      <c r="Z335" s="89">
        <v>0</v>
      </c>
      <c r="AA335" s="1" cm="1">
        <f t="array" ref="AA335">_xlfn.IFS(O335='Price Data'!$F$3,'Price Data'!$G$3,O335='Price Data'!$F$4,'Price Data'!$G$4,O335='Price Data'!$F$5,'Price Data'!$G$5,O335='Price Data'!$F$6,'Price Data'!$G$6,O335='Price Data'!$F$7,'Price Data'!$G$7,TRUE,"")</f>
        <v>4.4586315789473705</v>
      </c>
      <c r="AB335" s="1" cm="1">
        <f t="array" ref="AB335">_xlfn.IFS(Q335='Price Data'!$F$3,'Price Data'!$G$3,Q335='Price Data'!$F$4,'Price Data'!$G$4,Q335='Price Data'!$F$5,'Price Data'!$G$5,Q335='Price Data'!$F$6,'Price Data'!$G$6,Q335='Price Data'!$F$7,'Price Data'!$G$7,TRUE,"")</f>
        <v>4.4586315789473705</v>
      </c>
      <c r="AC335" s="1" t="str" cm="1">
        <f t="array" ref="AC335">_xlfn.IFS(S335='Price Data'!$F$3,'Price Data'!$G$3,S335='Price Data'!$F$4,'Price Data'!$G$4,S335='Price Data'!$F$5,'Price Data'!$G$5,S335='Price Data'!$F$6,'Price Data'!$G$6,S335='Price Data'!$F$7,'Price Data'!$G$7,TRUE,"")</f>
        <v/>
      </c>
      <c r="AD335" s="1" t="str" cm="1">
        <f t="array" ref="AD335">_xlfn.IFS(U335='Price Data'!$F$3,'Price Data'!$G$3,U335='Price Data'!$F$4,'Price Data'!$G$4,U335='Price Data'!$F$5,'Price Data'!$G$5,U335='Price Data'!$F$6,'Price Data'!$G$6,U335='Price Data'!$F$7,'Price Data'!$G$7,TRUE,"")</f>
        <v/>
      </c>
      <c r="AK335" s="18"/>
      <c r="AL335" s="1"/>
    </row>
    <row r="336" spans="1:38" x14ac:dyDescent="0.25">
      <c r="A336" s="88">
        <v>9</v>
      </c>
      <c r="B336" s="1">
        <v>19</v>
      </c>
      <c r="C336" s="1">
        <v>74.52</v>
      </c>
      <c r="D336" s="1">
        <v>3</v>
      </c>
      <c r="E336" s="1">
        <v>0</v>
      </c>
      <c r="F336" s="1">
        <v>2</v>
      </c>
      <c r="G336" s="1">
        <f t="shared" si="43"/>
        <v>2</v>
      </c>
      <c r="H336" s="1" t="s">
        <v>108</v>
      </c>
      <c r="I336" s="1">
        <f t="shared" si="42"/>
        <v>0</v>
      </c>
      <c r="J336" s="1">
        <f t="shared" si="41"/>
        <v>0</v>
      </c>
      <c r="O336" s="1" t="s">
        <v>113</v>
      </c>
      <c r="P336" s="1">
        <v>1.8</v>
      </c>
      <c r="Q336" s="1" t="s">
        <v>109</v>
      </c>
      <c r="R336" s="1">
        <v>0.99</v>
      </c>
      <c r="S336" s="1" t="s">
        <v>113</v>
      </c>
      <c r="T336" s="1">
        <v>1.96</v>
      </c>
      <c r="U336" s="1" t="s">
        <v>112</v>
      </c>
      <c r="V336" s="1">
        <v>0</v>
      </c>
      <c r="W336" s="1">
        <v>1.2</v>
      </c>
      <c r="X336" s="1">
        <v>0.89</v>
      </c>
      <c r="Y336" s="1">
        <v>1.1200000000000001</v>
      </c>
      <c r="Z336" s="89">
        <v>0</v>
      </c>
      <c r="AA336" s="1" cm="1">
        <f t="array" ref="AA336">_xlfn.IFS(O336='Price Data'!$F$3,'Price Data'!$G$3,O336='Price Data'!$F$4,'Price Data'!$G$4,O336='Price Data'!$F$5,'Price Data'!$G$5,O336='Price Data'!$F$6,'Price Data'!$G$6,O336='Price Data'!$F$7,'Price Data'!$G$7,TRUE,"")</f>
        <v>10.493246963562758</v>
      </c>
      <c r="AB336" s="1" cm="1">
        <f t="array" ref="AB336">_xlfn.IFS(Q336='Price Data'!$F$3,'Price Data'!$G$3,Q336='Price Data'!$F$4,'Price Data'!$G$4,Q336='Price Data'!$F$5,'Price Data'!$G$5,Q336='Price Data'!$F$6,'Price Data'!$G$6,Q336='Price Data'!$F$7,'Price Data'!$G$7,TRUE,"")</f>
        <v>4.4586315789473705</v>
      </c>
      <c r="AC336" s="1" cm="1">
        <f t="array" ref="AC336">_xlfn.IFS(S336='Price Data'!$F$3,'Price Data'!$G$3,S336='Price Data'!$F$4,'Price Data'!$G$4,S336='Price Data'!$F$5,'Price Data'!$G$5,S336='Price Data'!$F$6,'Price Data'!$G$6,S336='Price Data'!$F$7,'Price Data'!$G$7,TRUE,"")</f>
        <v>10.493246963562758</v>
      </c>
      <c r="AD336" s="1" t="str" cm="1">
        <f t="array" ref="AD336">_xlfn.IFS(U336='Price Data'!$F$3,'Price Data'!$G$3,U336='Price Data'!$F$4,'Price Data'!$G$4,U336='Price Data'!$F$5,'Price Data'!$G$5,U336='Price Data'!$F$6,'Price Data'!$G$6,U336='Price Data'!$F$7,'Price Data'!$G$7,TRUE,"")</f>
        <v/>
      </c>
      <c r="AK336" s="18"/>
      <c r="AL336" s="1"/>
    </row>
    <row r="337" spans="1:38" x14ac:dyDescent="0.25">
      <c r="A337" s="88">
        <v>9</v>
      </c>
      <c r="B337" s="1">
        <v>20</v>
      </c>
      <c r="C337" s="1">
        <v>74.56</v>
      </c>
      <c r="D337" s="1">
        <v>3</v>
      </c>
      <c r="E337" s="1">
        <v>3</v>
      </c>
      <c r="F337" s="1">
        <v>2</v>
      </c>
      <c r="G337" s="1">
        <f t="shared" si="43"/>
        <v>5</v>
      </c>
      <c r="H337" s="1" t="s">
        <v>108</v>
      </c>
      <c r="I337" s="1">
        <f t="shared" si="42"/>
        <v>0</v>
      </c>
      <c r="J337" s="1">
        <f t="shared" si="41"/>
        <v>0</v>
      </c>
      <c r="O337" s="1" t="s">
        <v>114</v>
      </c>
      <c r="P337" s="1">
        <v>1.62</v>
      </c>
      <c r="Q337" s="1" t="s">
        <v>109</v>
      </c>
      <c r="R337" s="1">
        <v>0.95</v>
      </c>
      <c r="S337" s="1" t="s">
        <v>111</v>
      </c>
      <c r="T337" s="1">
        <v>0.97</v>
      </c>
      <c r="U337" s="1" t="s">
        <v>112</v>
      </c>
      <c r="V337" s="1">
        <v>0</v>
      </c>
      <c r="W337" s="1">
        <v>0</v>
      </c>
      <c r="X337" s="1">
        <v>0.99</v>
      </c>
      <c r="Y337" s="1">
        <v>0</v>
      </c>
      <c r="Z337" s="89">
        <v>0</v>
      </c>
      <c r="AA337" s="1" cm="1">
        <f t="array" ref="AA337">_xlfn.IFS(O337='Price Data'!$F$3,'Price Data'!$G$3,O337='Price Data'!$F$4,'Price Data'!$G$4,O337='Price Data'!$F$5,'Price Data'!$G$5,O337='Price Data'!$F$6,'Price Data'!$G$6,O337='Price Data'!$F$7,'Price Data'!$G$7,TRUE,"")</f>
        <v>6.0346153846153863</v>
      </c>
      <c r="AB337" s="1" cm="1">
        <f t="array" ref="AB337">_xlfn.IFS(Q337='Price Data'!$F$3,'Price Data'!$G$3,Q337='Price Data'!$F$4,'Price Data'!$G$4,Q337='Price Data'!$F$5,'Price Data'!$G$5,Q337='Price Data'!$F$6,'Price Data'!$G$6,Q337='Price Data'!$F$7,'Price Data'!$G$7,TRUE,"")</f>
        <v>4.4586315789473705</v>
      </c>
      <c r="AC337" s="1" cm="1">
        <f t="array" ref="AC337">_xlfn.IFS(S337='Price Data'!$F$3,'Price Data'!$G$3,S337='Price Data'!$F$4,'Price Data'!$G$4,S337='Price Data'!$F$5,'Price Data'!$G$5,S337='Price Data'!$F$6,'Price Data'!$G$6,S337='Price Data'!$F$7,'Price Data'!$G$7,TRUE,"")</f>
        <v>8.710979020979023</v>
      </c>
      <c r="AD337" s="1" t="str" cm="1">
        <f t="array" ref="AD337">_xlfn.IFS(U337='Price Data'!$F$3,'Price Data'!$G$3,U337='Price Data'!$F$4,'Price Data'!$G$4,U337='Price Data'!$F$5,'Price Data'!$G$5,U337='Price Data'!$F$6,'Price Data'!$G$6,U337='Price Data'!$F$7,'Price Data'!$G$7,TRUE,"")</f>
        <v/>
      </c>
      <c r="AK337" s="18"/>
      <c r="AL337" s="1"/>
    </row>
    <row r="338" spans="1:38" x14ac:dyDescent="0.25">
      <c r="A338" s="88">
        <v>9</v>
      </c>
      <c r="B338" s="1">
        <v>21</v>
      </c>
      <c r="C338" s="1">
        <v>79.11</v>
      </c>
      <c r="D338" s="1">
        <v>3</v>
      </c>
      <c r="E338" s="1">
        <v>4</v>
      </c>
      <c r="F338" s="1">
        <v>0</v>
      </c>
      <c r="G338" s="1">
        <f t="shared" si="43"/>
        <v>4</v>
      </c>
      <c r="H338" s="1" t="s">
        <v>108</v>
      </c>
      <c r="I338" s="1">
        <f t="shared" si="42"/>
        <v>0</v>
      </c>
      <c r="J338" s="1">
        <f t="shared" si="41"/>
        <v>0</v>
      </c>
      <c r="O338" s="1" t="s">
        <v>109</v>
      </c>
      <c r="P338" s="1">
        <v>0.96</v>
      </c>
      <c r="Q338" s="1" t="s">
        <v>111</v>
      </c>
      <c r="R338" s="1">
        <v>1.47</v>
      </c>
      <c r="S338" s="1" t="s">
        <v>114</v>
      </c>
      <c r="T338" s="1">
        <v>1.55</v>
      </c>
      <c r="U338" s="1" t="s">
        <v>112</v>
      </c>
      <c r="V338" s="1">
        <v>0</v>
      </c>
      <c r="W338" s="1">
        <v>0.98</v>
      </c>
      <c r="X338" s="1">
        <v>0</v>
      </c>
      <c r="Y338" s="1">
        <v>0</v>
      </c>
      <c r="Z338" s="89">
        <v>0</v>
      </c>
      <c r="AA338" s="1" cm="1">
        <f t="array" ref="AA338">_xlfn.IFS(O338='Price Data'!$F$3,'Price Data'!$G$3,O338='Price Data'!$F$4,'Price Data'!$G$4,O338='Price Data'!$F$5,'Price Data'!$G$5,O338='Price Data'!$F$6,'Price Data'!$G$6,O338='Price Data'!$F$7,'Price Data'!$G$7,TRUE,"")</f>
        <v>4.4586315789473705</v>
      </c>
      <c r="AB338" s="1" cm="1">
        <f t="array" ref="AB338">_xlfn.IFS(Q338='Price Data'!$F$3,'Price Data'!$G$3,Q338='Price Data'!$F$4,'Price Data'!$G$4,Q338='Price Data'!$F$5,'Price Data'!$G$5,Q338='Price Data'!$F$6,'Price Data'!$G$6,Q338='Price Data'!$F$7,'Price Data'!$G$7,TRUE,"")</f>
        <v>8.710979020979023</v>
      </c>
      <c r="AC338" s="1" cm="1">
        <f t="array" ref="AC338">_xlfn.IFS(S338='Price Data'!$F$3,'Price Data'!$G$3,S338='Price Data'!$F$4,'Price Data'!$G$4,S338='Price Data'!$F$5,'Price Data'!$G$5,S338='Price Data'!$F$6,'Price Data'!$G$6,S338='Price Data'!$F$7,'Price Data'!$G$7,TRUE,"")</f>
        <v>6.0346153846153863</v>
      </c>
      <c r="AD338" s="1" t="str" cm="1">
        <f t="array" ref="AD338">_xlfn.IFS(U338='Price Data'!$F$3,'Price Data'!$G$3,U338='Price Data'!$F$4,'Price Data'!$G$4,U338='Price Data'!$F$5,'Price Data'!$G$5,U338='Price Data'!$F$6,'Price Data'!$G$6,U338='Price Data'!$F$7,'Price Data'!$G$7,TRUE,"")</f>
        <v/>
      </c>
      <c r="AK338" s="18"/>
      <c r="AL338" s="1"/>
    </row>
    <row r="339" spans="1:38" x14ac:dyDescent="0.25">
      <c r="A339" s="88">
        <v>9</v>
      </c>
      <c r="B339" s="1">
        <v>22</v>
      </c>
      <c r="C339" s="1">
        <v>79.63</v>
      </c>
      <c r="D339" s="1">
        <v>1</v>
      </c>
      <c r="E339" s="1">
        <v>6</v>
      </c>
      <c r="F339" s="1">
        <v>1</v>
      </c>
      <c r="G339" s="1">
        <f t="shared" si="43"/>
        <v>7</v>
      </c>
      <c r="H339" s="1" t="s">
        <v>116</v>
      </c>
      <c r="I339" s="1">
        <f t="shared" si="42"/>
        <v>1</v>
      </c>
      <c r="J339" s="1">
        <v>2</v>
      </c>
      <c r="O339" s="1" t="s">
        <v>112</v>
      </c>
      <c r="P339" s="1">
        <v>0</v>
      </c>
      <c r="Q339" s="1" t="s">
        <v>112</v>
      </c>
      <c r="R339" s="1">
        <v>0</v>
      </c>
      <c r="S339" s="1" t="s">
        <v>112</v>
      </c>
      <c r="T339" s="1">
        <v>0</v>
      </c>
      <c r="U339" s="1" t="s">
        <v>112</v>
      </c>
      <c r="V339" s="1">
        <v>0</v>
      </c>
      <c r="W339" s="1">
        <v>0</v>
      </c>
      <c r="X339" s="1">
        <v>0</v>
      </c>
      <c r="Y339" s="1">
        <v>0</v>
      </c>
      <c r="Z339" s="89">
        <v>0</v>
      </c>
      <c r="AA339" s="1" t="str" cm="1">
        <f t="array" ref="AA339">_xlfn.IFS(O339='Price Data'!$F$3,'Price Data'!$G$3,O339='Price Data'!$F$4,'Price Data'!$G$4,O339='Price Data'!$F$5,'Price Data'!$G$5,O339='Price Data'!$F$6,'Price Data'!$G$6,O339='Price Data'!$F$7,'Price Data'!$G$7,TRUE,"")</f>
        <v/>
      </c>
      <c r="AB339" s="1" t="str" cm="1">
        <f t="array" ref="AB339">_xlfn.IFS(Q339='Price Data'!$F$3,'Price Data'!$G$3,Q339='Price Data'!$F$4,'Price Data'!$G$4,Q339='Price Data'!$F$5,'Price Data'!$G$5,Q339='Price Data'!$F$6,'Price Data'!$G$6,Q339='Price Data'!$F$7,'Price Data'!$G$7,TRUE,"")</f>
        <v/>
      </c>
      <c r="AC339" s="1" t="str" cm="1">
        <f t="array" ref="AC339">_xlfn.IFS(S339='Price Data'!$F$3,'Price Data'!$G$3,S339='Price Data'!$F$4,'Price Data'!$G$4,S339='Price Data'!$F$5,'Price Data'!$G$5,S339='Price Data'!$F$6,'Price Data'!$G$6,S339='Price Data'!$F$7,'Price Data'!$G$7,TRUE,"")</f>
        <v/>
      </c>
      <c r="AD339" s="1" t="str" cm="1">
        <f t="array" ref="AD339">_xlfn.IFS(U339='Price Data'!$F$3,'Price Data'!$G$3,U339='Price Data'!$F$4,'Price Data'!$G$4,U339='Price Data'!$F$5,'Price Data'!$G$5,U339='Price Data'!$F$6,'Price Data'!$G$6,U339='Price Data'!$F$7,'Price Data'!$G$7,TRUE,"")</f>
        <v/>
      </c>
      <c r="AK339" s="18"/>
      <c r="AL339" s="1"/>
    </row>
    <row r="340" spans="1:38" x14ac:dyDescent="0.25">
      <c r="A340" s="88">
        <v>9</v>
      </c>
      <c r="B340" s="1">
        <v>23</v>
      </c>
      <c r="C340" s="1">
        <v>89.039999999999992</v>
      </c>
      <c r="D340" s="1">
        <v>3</v>
      </c>
      <c r="E340" s="1">
        <v>0</v>
      </c>
      <c r="F340" s="1">
        <v>0</v>
      </c>
      <c r="G340" s="1">
        <f t="shared" si="43"/>
        <v>0</v>
      </c>
      <c r="H340" s="1" t="s">
        <v>108</v>
      </c>
      <c r="I340" s="1">
        <f t="shared" si="42"/>
        <v>0</v>
      </c>
      <c r="J340" s="1">
        <f t="shared" ref="J340:J371" si="44">I340</f>
        <v>0</v>
      </c>
      <c r="O340" s="1" t="s">
        <v>114</v>
      </c>
      <c r="P340" s="1">
        <v>0.9</v>
      </c>
      <c r="Q340" s="1" t="s">
        <v>109</v>
      </c>
      <c r="R340" s="1">
        <v>0.81</v>
      </c>
      <c r="S340" s="1" t="s">
        <v>110</v>
      </c>
      <c r="T340" s="1">
        <v>0.92</v>
      </c>
      <c r="U340" s="1" t="s">
        <v>112</v>
      </c>
      <c r="V340" s="1">
        <v>0</v>
      </c>
      <c r="W340" s="1">
        <v>0</v>
      </c>
      <c r="X340" s="1">
        <v>1.17</v>
      </c>
      <c r="Y340" s="1">
        <v>0</v>
      </c>
      <c r="Z340" s="89">
        <v>0</v>
      </c>
      <c r="AA340" s="1" cm="1">
        <f t="array" ref="AA340">_xlfn.IFS(O340='Price Data'!$F$3,'Price Data'!$G$3,O340='Price Data'!$F$4,'Price Data'!$G$4,O340='Price Data'!$F$5,'Price Data'!$G$5,O340='Price Data'!$F$6,'Price Data'!$G$6,O340='Price Data'!$F$7,'Price Data'!$G$7,TRUE,"")</f>
        <v>6.0346153846153863</v>
      </c>
      <c r="AB340" s="1" cm="1">
        <f t="array" ref="AB340">_xlfn.IFS(Q340='Price Data'!$F$3,'Price Data'!$G$3,Q340='Price Data'!$F$4,'Price Data'!$G$4,Q340='Price Data'!$F$5,'Price Data'!$G$5,Q340='Price Data'!$F$6,'Price Data'!$G$6,Q340='Price Data'!$F$7,'Price Data'!$G$7,TRUE,"")</f>
        <v>4.4586315789473705</v>
      </c>
      <c r="AC340" s="1" cm="1">
        <f t="array" ref="AC340">_xlfn.IFS(S340='Price Data'!$F$3,'Price Data'!$G$3,S340='Price Data'!$F$4,'Price Data'!$G$4,S340='Price Data'!$F$5,'Price Data'!$G$5,S340='Price Data'!$F$6,'Price Data'!$G$6,S340='Price Data'!$F$7,'Price Data'!$G$7,TRUE,"")</f>
        <v>2.6763636363636367</v>
      </c>
      <c r="AD340" s="1" t="str" cm="1">
        <f t="array" ref="AD340">_xlfn.IFS(U340='Price Data'!$F$3,'Price Data'!$G$3,U340='Price Data'!$F$4,'Price Data'!$G$4,U340='Price Data'!$F$5,'Price Data'!$G$5,U340='Price Data'!$F$6,'Price Data'!$G$6,U340='Price Data'!$F$7,'Price Data'!$G$7,TRUE,"")</f>
        <v/>
      </c>
      <c r="AK340" s="18"/>
      <c r="AL340" s="1"/>
    </row>
    <row r="341" spans="1:38" x14ac:dyDescent="0.25">
      <c r="A341" s="88">
        <v>9</v>
      </c>
      <c r="B341" s="1">
        <v>24</v>
      </c>
      <c r="C341" s="1">
        <v>90.039999999999992</v>
      </c>
      <c r="D341" s="1">
        <v>3</v>
      </c>
      <c r="E341" s="1">
        <v>2</v>
      </c>
      <c r="F341" s="1">
        <v>0</v>
      </c>
      <c r="G341" s="1">
        <f t="shared" si="43"/>
        <v>2</v>
      </c>
      <c r="H341" s="1" t="s">
        <v>108</v>
      </c>
      <c r="I341" s="1">
        <f t="shared" si="42"/>
        <v>0</v>
      </c>
      <c r="J341" s="1">
        <f t="shared" si="44"/>
        <v>0</v>
      </c>
      <c r="O341" s="1" t="s">
        <v>109</v>
      </c>
      <c r="P341" s="1">
        <v>0.7</v>
      </c>
      <c r="Q341" s="1" t="s">
        <v>113</v>
      </c>
      <c r="R341" s="1">
        <v>1.6</v>
      </c>
      <c r="S341" s="1" t="s">
        <v>109</v>
      </c>
      <c r="T341" s="1">
        <v>0.76</v>
      </c>
      <c r="U341" s="1" t="s">
        <v>112</v>
      </c>
      <c r="V341" s="1">
        <v>0</v>
      </c>
      <c r="W341" s="1">
        <v>1.06</v>
      </c>
      <c r="X341" s="1">
        <v>1.41</v>
      </c>
      <c r="Y341" s="1">
        <v>1.47</v>
      </c>
      <c r="Z341" s="89">
        <v>0</v>
      </c>
      <c r="AA341" s="1" cm="1">
        <f t="array" ref="AA341">_xlfn.IFS(O341='Price Data'!$F$3,'Price Data'!$G$3,O341='Price Data'!$F$4,'Price Data'!$G$4,O341='Price Data'!$F$5,'Price Data'!$G$5,O341='Price Data'!$F$6,'Price Data'!$G$6,O341='Price Data'!$F$7,'Price Data'!$G$7,TRUE,"")</f>
        <v>4.4586315789473705</v>
      </c>
      <c r="AB341" s="1" cm="1">
        <f t="array" ref="AB341">_xlfn.IFS(Q341='Price Data'!$F$3,'Price Data'!$G$3,Q341='Price Data'!$F$4,'Price Data'!$G$4,Q341='Price Data'!$F$5,'Price Data'!$G$5,Q341='Price Data'!$F$6,'Price Data'!$G$6,Q341='Price Data'!$F$7,'Price Data'!$G$7,TRUE,"")</f>
        <v>10.493246963562758</v>
      </c>
      <c r="AC341" s="1" cm="1">
        <f t="array" ref="AC341">_xlfn.IFS(S341='Price Data'!$F$3,'Price Data'!$G$3,S341='Price Data'!$F$4,'Price Data'!$G$4,S341='Price Data'!$F$5,'Price Data'!$G$5,S341='Price Data'!$F$6,'Price Data'!$G$6,S341='Price Data'!$F$7,'Price Data'!$G$7,TRUE,"")</f>
        <v>4.4586315789473705</v>
      </c>
      <c r="AD341" s="1" t="str" cm="1">
        <f t="array" ref="AD341">_xlfn.IFS(U341='Price Data'!$F$3,'Price Data'!$G$3,U341='Price Data'!$F$4,'Price Data'!$G$4,U341='Price Data'!$F$5,'Price Data'!$G$5,U341='Price Data'!$F$6,'Price Data'!$G$6,U341='Price Data'!$F$7,'Price Data'!$G$7,TRUE,"")</f>
        <v/>
      </c>
      <c r="AK341" s="18"/>
      <c r="AL341" s="1"/>
    </row>
    <row r="342" spans="1:38" x14ac:dyDescent="0.25">
      <c r="A342" s="88">
        <v>9</v>
      </c>
      <c r="B342" s="1">
        <v>25</v>
      </c>
      <c r="C342" s="1">
        <v>111.32</v>
      </c>
      <c r="D342" s="1">
        <v>2</v>
      </c>
      <c r="E342" s="1">
        <v>0</v>
      </c>
      <c r="F342" s="1">
        <v>0</v>
      </c>
      <c r="G342" s="1">
        <f t="shared" si="43"/>
        <v>0</v>
      </c>
      <c r="H342" s="1" t="s">
        <v>108</v>
      </c>
      <c r="I342" s="1">
        <f t="shared" si="42"/>
        <v>0</v>
      </c>
      <c r="J342" s="1">
        <f t="shared" si="44"/>
        <v>0</v>
      </c>
      <c r="O342" s="1" t="s">
        <v>110</v>
      </c>
      <c r="P342" s="1">
        <v>0.82</v>
      </c>
      <c r="Q342" s="1" t="s">
        <v>110</v>
      </c>
      <c r="R342" s="1">
        <v>0.77</v>
      </c>
      <c r="S342" s="1" t="s">
        <v>112</v>
      </c>
      <c r="T342" s="1">
        <v>0</v>
      </c>
      <c r="U342" s="1" t="s">
        <v>112</v>
      </c>
      <c r="V342" s="1">
        <v>0</v>
      </c>
      <c r="W342" s="1">
        <v>0</v>
      </c>
      <c r="X342" s="1">
        <v>0</v>
      </c>
      <c r="Y342" s="1">
        <v>0</v>
      </c>
      <c r="Z342" s="89">
        <v>0</v>
      </c>
      <c r="AA342" s="1" cm="1">
        <f t="array" ref="AA342">_xlfn.IFS(O342='Price Data'!$F$3,'Price Data'!$G$3,O342='Price Data'!$F$4,'Price Data'!$G$4,O342='Price Data'!$F$5,'Price Data'!$G$5,O342='Price Data'!$F$6,'Price Data'!$G$6,O342='Price Data'!$F$7,'Price Data'!$G$7,TRUE,"")</f>
        <v>2.6763636363636367</v>
      </c>
      <c r="AB342" s="1" cm="1">
        <f t="array" ref="AB342">_xlfn.IFS(Q342='Price Data'!$F$3,'Price Data'!$G$3,Q342='Price Data'!$F$4,'Price Data'!$G$4,Q342='Price Data'!$F$5,'Price Data'!$G$5,Q342='Price Data'!$F$6,'Price Data'!$G$6,Q342='Price Data'!$F$7,'Price Data'!$G$7,TRUE,"")</f>
        <v>2.6763636363636367</v>
      </c>
      <c r="AC342" s="1" t="str" cm="1">
        <f t="array" ref="AC342">_xlfn.IFS(S342='Price Data'!$F$3,'Price Data'!$G$3,S342='Price Data'!$F$4,'Price Data'!$G$4,S342='Price Data'!$F$5,'Price Data'!$G$5,S342='Price Data'!$F$6,'Price Data'!$G$6,S342='Price Data'!$F$7,'Price Data'!$G$7,TRUE,"")</f>
        <v/>
      </c>
      <c r="AD342" s="1" t="str" cm="1">
        <f t="array" ref="AD342">_xlfn.IFS(U342='Price Data'!$F$3,'Price Data'!$G$3,U342='Price Data'!$F$4,'Price Data'!$G$4,U342='Price Data'!$F$5,'Price Data'!$G$5,U342='Price Data'!$F$6,'Price Data'!$G$6,U342='Price Data'!$F$7,'Price Data'!$G$7,TRUE,"")</f>
        <v/>
      </c>
      <c r="AK342" s="18"/>
      <c r="AL342" s="1"/>
    </row>
    <row r="343" spans="1:38" x14ac:dyDescent="0.25">
      <c r="A343" s="88">
        <v>9</v>
      </c>
      <c r="B343" s="1">
        <v>26</v>
      </c>
      <c r="C343" s="1">
        <v>116.71</v>
      </c>
      <c r="D343" s="1">
        <v>1</v>
      </c>
      <c r="E343" s="1">
        <v>0</v>
      </c>
      <c r="F343" s="1">
        <v>0</v>
      </c>
      <c r="G343" s="1">
        <f t="shared" si="43"/>
        <v>0</v>
      </c>
      <c r="H343" s="1" t="s">
        <v>108</v>
      </c>
      <c r="I343" s="1">
        <f t="shared" si="42"/>
        <v>0</v>
      </c>
      <c r="J343" s="1">
        <f t="shared" si="44"/>
        <v>0</v>
      </c>
      <c r="O343" s="1" t="s">
        <v>109</v>
      </c>
      <c r="P343" s="1">
        <v>0.97</v>
      </c>
      <c r="Q343" s="1" t="s">
        <v>112</v>
      </c>
      <c r="R343" s="1">
        <v>0</v>
      </c>
      <c r="S343" s="1" t="s">
        <v>112</v>
      </c>
      <c r="T343" s="1">
        <v>0</v>
      </c>
      <c r="U343" s="1" t="s">
        <v>112</v>
      </c>
      <c r="V343" s="1">
        <v>0</v>
      </c>
      <c r="W343" s="1">
        <v>0.79</v>
      </c>
      <c r="X343" s="1">
        <v>0</v>
      </c>
      <c r="Y343" s="1">
        <v>0</v>
      </c>
      <c r="Z343" s="89">
        <v>0</v>
      </c>
      <c r="AA343" s="1" cm="1">
        <f t="array" ref="AA343">_xlfn.IFS(O343='Price Data'!$F$3,'Price Data'!$G$3,O343='Price Data'!$F$4,'Price Data'!$G$4,O343='Price Data'!$F$5,'Price Data'!$G$5,O343='Price Data'!$F$6,'Price Data'!$G$6,O343='Price Data'!$F$7,'Price Data'!$G$7,TRUE,"")</f>
        <v>4.4586315789473705</v>
      </c>
      <c r="AB343" s="1" t="str" cm="1">
        <f t="array" ref="AB343">_xlfn.IFS(Q343='Price Data'!$F$3,'Price Data'!$G$3,Q343='Price Data'!$F$4,'Price Data'!$G$4,Q343='Price Data'!$F$5,'Price Data'!$G$5,Q343='Price Data'!$F$6,'Price Data'!$G$6,Q343='Price Data'!$F$7,'Price Data'!$G$7,TRUE,"")</f>
        <v/>
      </c>
      <c r="AC343" s="1" t="str" cm="1">
        <f t="array" ref="AC343">_xlfn.IFS(S343='Price Data'!$F$3,'Price Data'!$G$3,S343='Price Data'!$F$4,'Price Data'!$G$4,S343='Price Data'!$F$5,'Price Data'!$G$5,S343='Price Data'!$F$6,'Price Data'!$G$6,S343='Price Data'!$F$7,'Price Data'!$G$7,TRUE,"")</f>
        <v/>
      </c>
      <c r="AD343" s="1" t="str" cm="1">
        <f t="array" ref="AD343">_xlfn.IFS(U343='Price Data'!$F$3,'Price Data'!$G$3,U343='Price Data'!$F$4,'Price Data'!$G$4,U343='Price Data'!$F$5,'Price Data'!$G$5,U343='Price Data'!$F$6,'Price Data'!$G$6,U343='Price Data'!$F$7,'Price Data'!$G$7,TRUE,"")</f>
        <v/>
      </c>
      <c r="AK343" s="18"/>
      <c r="AL343" s="1"/>
    </row>
    <row r="344" spans="1:38" x14ac:dyDescent="0.25">
      <c r="A344" s="88">
        <v>9</v>
      </c>
      <c r="B344" s="1">
        <v>27</v>
      </c>
      <c r="C344" s="1">
        <v>121.05999999999999</v>
      </c>
      <c r="D344" s="1">
        <v>1</v>
      </c>
      <c r="E344" s="1">
        <v>0</v>
      </c>
      <c r="F344" s="1">
        <v>0</v>
      </c>
      <c r="G344" s="1">
        <f t="shared" si="43"/>
        <v>0</v>
      </c>
      <c r="H344" s="1" t="s">
        <v>108</v>
      </c>
      <c r="I344" s="1">
        <f t="shared" si="42"/>
        <v>0</v>
      </c>
      <c r="J344" s="1">
        <f t="shared" si="44"/>
        <v>0</v>
      </c>
      <c r="O344" s="1" t="s">
        <v>114</v>
      </c>
      <c r="P344" s="1">
        <v>1.56</v>
      </c>
      <c r="Q344" s="1" t="s">
        <v>112</v>
      </c>
      <c r="R344" s="1">
        <v>0</v>
      </c>
      <c r="S344" s="1" t="s">
        <v>112</v>
      </c>
      <c r="T344" s="1">
        <v>0</v>
      </c>
      <c r="U344" s="1" t="s">
        <v>112</v>
      </c>
      <c r="V344" s="1">
        <v>0</v>
      </c>
      <c r="W344" s="1">
        <v>0</v>
      </c>
      <c r="X344" s="1">
        <v>0</v>
      </c>
      <c r="Y344" s="1">
        <v>0</v>
      </c>
      <c r="Z344" s="89">
        <v>0</v>
      </c>
      <c r="AA344" s="1" cm="1">
        <f t="array" ref="AA344">_xlfn.IFS(O344='Price Data'!$F$3,'Price Data'!$G$3,O344='Price Data'!$F$4,'Price Data'!$G$4,O344='Price Data'!$F$5,'Price Data'!$G$5,O344='Price Data'!$F$6,'Price Data'!$G$6,O344='Price Data'!$F$7,'Price Data'!$G$7,TRUE,"")</f>
        <v>6.0346153846153863</v>
      </c>
      <c r="AB344" s="1" t="str" cm="1">
        <f t="array" ref="AB344">_xlfn.IFS(Q344='Price Data'!$F$3,'Price Data'!$G$3,Q344='Price Data'!$F$4,'Price Data'!$G$4,Q344='Price Data'!$F$5,'Price Data'!$G$5,Q344='Price Data'!$F$6,'Price Data'!$G$6,Q344='Price Data'!$F$7,'Price Data'!$G$7,TRUE,"")</f>
        <v/>
      </c>
      <c r="AC344" s="1" t="str" cm="1">
        <f t="array" ref="AC344">_xlfn.IFS(S344='Price Data'!$F$3,'Price Data'!$G$3,S344='Price Data'!$F$4,'Price Data'!$G$4,S344='Price Data'!$F$5,'Price Data'!$G$5,S344='Price Data'!$F$6,'Price Data'!$G$6,S344='Price Data'!$F$7,'Price Data'!$G$7,TRUE,"")</f>
        <v/>
      </c>
      <c r="AD344" s="1" t="str" cm="1">
        <f t="array" ref="AD344">_xlfn.IFS(U344='Price Data'!$F$3,'Price Data'!$G$3,U344='Price Data'!$F$4,'Price Data'!$G$4,U344='Price Data'!$F$5,'Price Data'!$G$5,U344='Price Data'!$F$6,'Price Data'!$G$6,U344='Price Data'!$F$7,'Price Data'!$G$7,TRUE,"")</f>
        <v/>
      </c>
      <c r="AK344" s="18"/>
      <c r="AL344" s="1"/>
    </row>
    <row r="345" spans="1:38" x14ac:dyDescent="0.25">
      <c r="A345" s="88">
        <v>9</v>
      </c>
      <c r="B345" s="1">
        <v>28</v>
      </c>
      <c r="C345" s="1">
        <v>121.24</v>
      </c>
      <c r="D345" s="1">
        <v>3</v>
      </c>
      <c r="E345" s="1">
        <v>1</v>
      </c>
      <c r="F345" s="1">
        <v>0</v>
      </c>
      <c r="G345" s="1">
        <f t="shared" si="43"/>
        <v>1</v>
      </c>
      <c r="H345" s="1" t="s">
        <v>108</v>
      </c>
      <c r="I345" s="1">
        <f t="shared" si="42"/>
        <v>0</v>
      </c>
      <c r="J345" s="1">
        <f t="shared" si="44"/>
        <v>0</v>
      </c>
      <c r="O345" s="1" t="s">
        <v>110</v>
      </c>
      <c r="P345" s="1">
        <v>0.76</v>
      </c>
      <c r="Q345" s="1" t="s">
        <v>110</v>
      </c>
      <c r="R345" s="1">
        <v>0.65</v>
      </c>
      <c r="S345" s="1" t="s">
        <v>113</v>
      </c>
      <c r="T345" s="1">
        <v>2.02</v>
      </c>
      <c r="U345" s="1" t="s">
        <v>112</v>
      </c>
      <c r="V345" s="1">
        <v>0</v>
      </c>
      <c r="W345" s="1">
        <v>0</v>
      </c>
      <c r="X345" s="1">
        <v>0</v>
      </c>
      <c r="Y345" s="1">
        <v>1.44</v>
      </c>
      <c r="Z345" s="89">
        <v>0</v>
      </c>
      <c r="AA345" s="1" cm="1">
        <f t="array" ref="AA345">_xlfn.IFS(O345='Price Data'!$F$3,'Price Data'!$G$3,O345='Price Data'!$F$4,'Price Data'!$G$4,O345='Price Data'!$F$5,'Price Data'!$G$5,O345='Price Data'!$F$6,'Price Data'!$G$6,O345='Price Data'!$F$7,'Price Data'!$G$7,TRUE,"")</f>
        <v>2.6763636363636367</v>
      </c>
      <c r="AB345" s="1" cm="1">
        <f t="array" ref="AB345">_xlfn.IFS(Q345='Price Data'!$F$3,'Price Data'!$G$3,Q345='Price Data'!$F$4,'Price Data'!$G$4,Q345='Price Data'!$F$5,'Price Data'!$G$5,Q345='Price Data'!$F$6,'Price Data'!$G$6,Q345='Price Data'!$F$7,'Price Data'!$G$7,TRUE,"")</f>
        <v>2.6763636363636367</v>
      </c>
      <c r="AC345" s="1" cm="1">
        <f t="array" ref="AC345">_xlfn.IFS(S345='Price Data'!$F$3,'Price Data'!$G$3,S345='Price Data'!$F$4,'Price Data'!$G$4,S345='Price Data'!$F$5,'Price Data'!$G$5,S345='Price Data'!$F$6,'Price Data'!$G$6,S345='Price Data'!$F$7,'Price Data'!$G$7,TRUE,"")</f>
        <v>10.493246963562758</v>
      </c>
      <c r="AD345" s="1" t="str" cm="1">
        <f t="array" ref="AD345">_xlfn.IFS(U345='Price Data'!$F$3,'Price Data'!$G$3,U345='Price Data'!$F$4,'Price Data'!$G$4,U345='Price Data'!$F$5,'Price Data'!$G$5,U345='Price Data'!$F$6,'Price Data'!$G$6,U345='Price Data'!$F$7,'Price Data'!$G$7,TRUE,"")</f>
        <v/>
      </c>
      <c r="AK345" s="18"/>
      <c r="AL345" s="1"/>
    </row>
    <row r="346" spans="1:38" x14ac:dyDescent="0.25">
      <c r="A346" s="88">
        <v>9</v>
      </c>
      <c r="B346" s="1">
        <v>29</v>
      </c>
      <c r="C346" s="1">
        <v>124.11999999999999</v>
      </c>
      <c r="D346" s="1">
        <v>1</v>
      </c>
      <c r="E346" s="1">
        <v>1</v>
      </c>
      <c r="F346" s="1">
        <v>0</v>
      </c>
      <c r="G346" s="1">
        <f t="shared" si="43"/>
        <v>1</v>
      </c>
      <c r="H346" s="1" t="s">
        <v>108</v>
      </c>
      <c r="I346" s="1">
        <f t="shared" si="42"/>
        <v>0</v>
      </c>
      <c r="J346" s="1">
        <f t="shared" si="44"/>
        <v>0</v>
      </c>
      <c r="O346" s="1" t="s">
        <v>113</v>
      </c>
      <c r="P346" s="1">
        <v>1.49</v>
      </c>
      <c r="Q346" s="1" t="s">
        <v>112</v>
      </c>
      <c r="R346" s="1">
        <v>0</v>
      </c>
      <c r="S346" s="1" t="s">
        <v>112</v>
      </c>
      <c r="T346" s="1">
        <v>0</v>
      </c>
      <c r="U346" s="1" t="s">
        <v>112</v>
      </c>
      <c r="V346" s="1">
        <v>0</v>
      </c>
      <c r="W346" s="1">
        <v>0.92</v>
      </c>
      <c r="X346" s="1">
        <v>0</v>
      </c>
      <c r="Y346" s="1">
        <v>0</v>
      </c>
      <c r="Z346" s="89">
        <v>0</v>
      </c>
      <c r="AA346" s="1" cm="1">
        <f t="array" ref="AA346">_xlfn.IFS(O346='Price Data'!$F$3,'Price Data'!$G$3,O346='Price Data'!$F$4,'Price Data'!$G$4,O346='Price Data'!$F$5,'Price Data'!$G$5,O346='Price Data'!$F$6,'Price Data'!$G$6,O346='Price Data'!$F$7,'Price Data'!$G$7,TRUE,"")</f>
        <v>10.493246963562758</v>
      </c>
      <c r="AB346" s="1" t="str" cm="1">
        <f t="array" ref="AB346">_xlfn.IFS(Q346='Price Data'!$F$3,'Price Data'!$G$3,Q346='Price Data'!$F$4,'Price Data'!$G$4,Q346='Price Data'!$F$5,'Price Data'!$G$5,Q346='Price Data'!$F$6,'Price Data'!$G$6,Q346='Price Data'!$F$7,'Price Data'!$G$7,TRUE,"")</f>
        <v/>
      </c>
      <c r="AC346" s="1" t="str" cm="1">
        <f t="array" ref="AC346">_xlfn.IFS(S346='Price Data'!$F$3,'Price Data'!$G$3,S346='Price Data'!$F$4,'Price Data'!$G$4,S346='Price Data'!$F$5,'Price Data'!$G$5,S346='Price Data'!$F$6,'Price Data'!$G$6,S346='Price Data'!$F$7,'Price Data'!$G$7,TRUE,"")</f>
        <v/>
      </c>
      <c r="AD346" s="1" t="str" cm="1">
        <f t="array" ref="AD346">_xlfn.IFS(U346='Price Data'!$F$3,'Price Data'!$G$3,U346='Price Data'!$F$4,'Price Data'!$G$4,U346='Price Data'!$F$5,'Price Data'!$G$5,U346='Price Data'!$F$6,'Price Data'!$G$6,U346='Price Data'!$F$7,'Price Data'!$G$7,TRUE,"")</f>
        <v/>
      </c>
      <c r="AK346" s="18"/>
      <c r="AL346" s="1"/>
    </row>
    <row r="347" spans="1:38" x14ac:dyDescent="0.25">
      <c r="A347" s="88">
        <v>9</v>
      </c>
      <c r="B347" s="1">
        <v>30</v>
      </c>
      <c r="C347" s="1">
        <v>132.17999999999998</v>
      </c>
      <c r="D347" s="1">
        <v>1</v>
      </c>
      <c r="E347" s="1">
        <v>0</v>
      </c>
      <c r="F347" s="1">
        <v>0</v>
      </c>
      <c r="G347" s="1">
        <f t="shared" si="43"/>
        <v>0</v>
      </c>
      <c r="H347" s="1" t="s">
        <v>108</v>
      </c>
      <c r="I347" s="1">
        <f t="shared" si="42"/>
        <v>0</v>
      </c>
      <c r="J347" s="1">
        <f t="shared" si="44"/>
        <v>0</v>
      </c>
      <c r="O347" s="1" t="s">
        <v>111</v>
      </c>
      <c r="P347" s="1">
        <v>0.82</v>
      </c>
      <c r="Q347" s="1" t="s">
        <v>112</v>
      </c>
      <c r="R347" s="1">
        <v>0</v>
      </c>
      <c r="S347" s="1" t="s">
        <v>112</v>
      </c>
      <c r="T347" s="1">
        <v>0</v>
      </c>
      <c r="U347" s="1" t="s">
        <v>112</v>
      </c>
      <c r="V347" s="1">
        <v>0</v>
      </c>
      <c r="W347" s="1">
        <v>0</v>
      </c>
      <c r="X347" s="1">
        <v>0</v>
      </c>
      <c r="Y347" s="1">
        <v>0</v>
      </c>
      <c r="Z347" s="89">
        <v>0</v>
      </c>
      <c r="AA347" s="1" cm="1">
        <f t="array" ref="AA347">_xlfn.IFS(O347='Price Data'!$F$3,'Price Data'!$G$3,O347='Price Data'!$F$4,'Price Data'!$G$4,O347='Price Data'!$F$5,'Price Data'!$G$5,O347='Price Data'!$F$6,'Price Data'!$G$6,O347='Price Data'!$F$7,'Price Data'!$G$7,TRUE,"")</f>
        <v>8.710979020979023</v>
      </c>
      <c r="AB347" s="1" t="str" cm="1">
        <f t="array" ref="AB347">_xlfn.IFS(Q347='Price Data'!$F$3,'Price Data'!$G$3,Q347='Price Data'!$F$4,'Price Data'!$G$4,Q347='Price Data'!$F$5,'Price Data'!$G$5,Q347='Price Data'!$F$6,'Price Data'!$G$6,Q347='Price Data'!$F$7,'Price Data'!$G$7,TRUE,"")</f>
        <v/>
      </c>
      <c r="AC347" s="1" t="str" cm="1">
        <f t="array" ref="AC347">_xlfn.IFS(S347='Price Data'!$F$3,'Price Data'!$G$3,S347='Price Data'!$F$4,'Price Data'!$G$4,S347='Price Data'!$F$5,'Price Data'!$G$5,S347='Price Data'!$F$6,'Price Data'!$G$6,S347='Price Data'!$F$7,'Price Data'!$G$7,TRUE,"")</f>
        <v/>
      </c>
      <c r="AD347" s="1" t="str" cm="1">
        <f t="array" ref="AD347">_xlfn.IFS(U347='Price Data'!$F$3,'Price Data'!$G$3,U347='Price Data'!$F$4,'Price Data'!$G$4,U347='Price Data'!$F$5,'Price Data'!$G$5,U347='Price Data'!$F$6,'Price Data'!$G$6,U347='Price Data'!$F$7,'Price Data'!$G$7,TRUE,"")</f>
        <v/>
      </c>
      <c r="AK347" s="18"/>
      <c r="AL347" s="1"/>
    </row>
    <row r="348" spans="1:38" x14ac:dyDescent="0.25">
      <c r="A348" s="88">
        <v>9</v>
      </c>
      <c r="B348" s="1">
        <v>31</v>
      </c>
      <c r="C348" s="1">
        <v>133.70999999999998</v>
      </c>
      <c r="D348" s="1">
        <v>1</v>
      </c>
      <c r="E348" s="1">
        <v>0</v>
      </c>
      <c r="F348" s="1">
        <v>0</v>
      </c>
      <c r="G348" s="1">
        <f t="shared" si="43"/>
        <v>0</v>
      </c>
      <c r="H348" s="1" t="s">
        <v>108</v>
      </c>
      <c r="I348" s="1">
        <f t="shared" si="42"/>
        <v>0</v>
      </c>
      <c r="J348" s="1">
        <f t="shared" si="44"/>
        <v>0</v>
      </c>
      <c r="O348" s="1" t="s">
        <v>109</v>
      </c>
      <c r="P348" s="1">
        <v>0.85</v>
      </c>
      <c r="Q348" s="1" t="s">
        <v>112</v>
      </c>
      <c r="R348" s="1">
        <v>0</v>
      </c>
      <c r="S348" s="1" t="s">
        <v>112</v>
      </c>
      <c r="T348" s="1">
        <v>0</v>
      </c>
      <c r="U348" s="1" t="s">
        <v>112</v>
      </c>
      <c r="V348" s="1">
        <v>0</v>
      </c>
      <c r="W348" s="1">
        <v>1.05</v>
      </c>
      <c r="X348" s="1">
        <v>0</v>
      </c>
      <c r="Y348" s="1">
        <v>0</v>
      </c>
      <c r="Z348" s="89">
        <v>0</v>
      </c>
      <c r="AA348" s="1" cm="1">
        <f t="array" ref="AA348">_xlfn.IFS(O348='Price Data'!$F$3,'Price Data'!$G$3,O348='Price Data'!$F$4,'Price Data'!$G$4,O348='Price Data'!$F$5,'Price Data'!$G$5,O348='Price Data'!$F$6,'Price Data'!$G$6,O348='Price Data'!$F$7,'Price Data'!$G$7,TRUE,"")</f>
        <v>4.4586315789473705</v>
      </c>
      <c r="AB348" s="1" t="str" cm="1">
        <f t="array" ref="AB348">_xlfn.IFS(Q348='Price Data'!$F$3,'Price Data'!$G$3,Q348='Price Data'!$F$4,'Price Data'!$G$4,Q348='Price Data'!$F$5,'Price Data'!$G$5,Q348='Price Data'!$F$6,'Price Data'!$G$6,Q348='Price Data'!$F$7,'Price Data'!$G$7,TRUE,"")</f>
        <v/>
      </c>
      <c r="AC348" s="1" t="str" cm="1">
        <f t="array" ref="AC348">_xlfn.IFS(S348='Price Data'!$F$3,'Price Data'!$G$3,S348='Price Data'!$F$4,'Price Data'!$G$4,S348='Price Data'!$F$5,'Price Data'!$G$5,S348='Price Data'!$F$6,'Price Data'!$G$6,S348='Price Data'!$F$7,'Price Data'!$G$7,TRUE,"")</f>
        <v/>
      </c>
      <c r="AD348" s="1" t="str" cm="1">
        <f t="array" ref="AD348">_xlfn.IFS(U348='Price Data'!$F$3,'Price Data'!$G$3,U348='Price Data'!$F$4,'Price Data'!$G$4,U348='Price Data'!$F$5,'Price Data'!$G$5,U348='Price Data'!$F$6,'Price Data'!$G$6,U348='Price Data'!$F$7,'Price Data'!$G$7,TRUE,"")</f>
        <v/>
      </c>
      <c r="AK348" s="18"/>
      <c r="AL348" s="1"/>
    </row>
    <row r="349" spans="1:38" x14ac:dyDescent="0.25">
      <c r="A349" s="88">
        <v>9</v>
      </c>
      <c r="B349" s="1">
        <v>32</v>
      </c>
      <c r="C349" s="1">
        <v>139.07</v>
      </c>
      <c r="D349" s="1">
        <v>2</v>
      </c>
      <c r="E349" s="1">
        <v>0</v>
      </c>
      <c r="F349" s="1">
        <v>0</v>
      </c>
      <c r="G349" s="1">
        <f t="shared" si="43"/>
        <v>0</v>
      </c>
      <c r="H349" s="1" t="s">
        <v>108</v>
      </c>
      <c r="I349" s="1">
        <f t="shared" si="42"/>
        <v>0</v>
      </c>
      <c r="J349" s="1">
        <f t="shared" si="44"/>
        <v>0</v>
      </c>
      <c r="O349" s="1" t="s">
        <v>113</v>
      </c>
      <c r="P349" s="1">
        <v>0.99</v>
      </c>
      <c r="Q349" s="1" t="s">
        <v>111</v>
      </c>
      <c r="R349" s="1">
        <v>0.98</v>
      </c>
      <c r="S349" s="1" t="s">
        <v>112</v>
      </c>
      <c r="T349" s="1">
        <v>0</v>
      </c>
      <c r="U349" s="1" t="s">
        <v>112</v>
      </c>
      <c r="V349" s="1">
        <v>0</v>
      </c>
      <c r="W349" s="1">
        <v>1.42</v>
      </c>
      <c r="X349" s="1">
        <v>0</v>
      </c>
      <c r="Y349" s="1">
        <v>0</v>
      </c>
      <c r="Z349" s="89">
        <v>0</v>
      </c>
      <c r="AA349" s="1" cm="1">
        <f t="array" ref="AA349">_xlfn.IFS(O349='Price Data'!$F$3,'Price Data'!$G$3,O349='Price Data'!$F$4,'Price Data'!$G$4,O349='Price Data'!$F$5,'Price Data'!$G$5,O349='Price Data'!$F$6,'Price Data'!$G$6,O349='Price Data'!$F$7,'Price Data'!$G$7,TRUE,"")</f>
        <v>10.493246963562758</v>
      </c>
      <c r="AB349" s="1" cm="1">
        <f t="array" ref="AB349">_xlfn.IFS(Q349='Price Data'!$F$3,'Price Data'!$G$3,Q349='Price Data'!$F$4,'Price Data'!$G$4,Q349='Price Data'!$F$5,'Price Data'!$G$5,Q349='Price Data'!$F$6,'Price Data'!$G$6,Q349='Price Data'!$F$7,'Price Data'!$G$7,TRUE,"")</f>
        <v>8.710979020979023</v>
      </c>
      <c r="AC349" s="1" t="str" cm="1">
        <f t="array" ref="AC349">_xlfn.IFS(S349='Price Data'!$F$3,'Price Data'!$G$3,S349='Price Data'!$F$4,'Price Data'!$G$4,S349='Price Data'!$F$5,'Price Data'!$G$5,S349='Price Data'!$F$6,'Price Data'!$G$6,S349='Price Data'!$F$7,'Price Data'!$G$7,TRUE,"")</f>
        <v/>
      </c>
      <c r="AD349" s="1" t="str" cm="1">
        <f t="array" ref="AD349">_xlfn.IFS(U349='Price Data'!$F$3,'Price Data'!$G$3,U349='Price Data'!$F$4,'Price Data'!$G$4,U349='Price Data'!$F$5,'Price Data'!$G$5,U349='Price Data'!$F$6,'Price Data'!$G$6,U349='Price Data'!$F$7,'Price Data'!$G$7,TRUE,"")</f>
        <v/>
      </c>
      <c r="AK349" s="18"/>
      <c r="AL349" s="1"/>
    </row>
    <row r="350" spans="1:38" x14ac:dyDescent="0.25">
      <c r="A350" s="88">
        <v>9</v>
      </c>
      <c r="B350" s="1">
        <v>33</v>
      </c>
      <c r="C350" s="1">
        <v>139.32</v>
      </c>
      <c r="D350" s="1">
        <v>2</v>
      </c>
      <c r="E350" s="1">
        <v>2</v>
      </c>
      <c r="F350" s="1">
        <v>0</v>
      </c>
      <c r="G350" s="1">
        <f t="shared" si="43"/>
        <v>2</v>
      </c>
      <c r="H350" s="1" t="s">
        <v>108</v>
      </c>
      <c r="I350" s="1">
        <f t="shared" si="42"/>
        <v>0</v>
      </c>
      <c r="J350" s="1">
        <f t="shared" si="44"/>
        <v>0</v>
      </c>
      <c r="K350" s="1">
        <f>SUM(I318:I351)</f>
        <v>2</v>
      </c>
      <c r="L350" s="1">
        <f>_xlfn.STDEV.S(E318:E351)</f>
        <v>1.821832342390201</v>
      </c>
      <c r="M350" s="1">
        <f>_xlfn.STDEV.S(F318:F351)</f>
        <v>0.58881433176388676</v>
      </c>
      <c r="O350" s="1" t="s">
        <v>109</v>
      </c>
      <c r="P350" s="1">
        <v>0.81</v>
      </c>
      <c r="Q350" s="1" t="s">
        <v>109</v>
      </c>
      <c r="R350" s="1">
        <v>0.89</v>
      </c>
      <c r="S350" s="1" t="s">
        <v>112</v>
      </c>
      <c r="T350" s="1">
        <v>0</v>
      </c>
      <c r="U350" s="1" t="s">
        <v>112</v>
      </c>
      <c r="V350" s="1">
        <v>0</v>
      </c>
      <c r="W350" s="1">
        <v>1.37</v>
      </c>
      <c r="X350" s="1">
        <v>1.17</v>
      </c>
      <c r="Y350" s="1">
        <v>0</v>
      </c>
      <c r="Z350" s="89">
        <v>0</v>
      </c>
      <c r="AA350" s="1" cm="1">
        <f t="array" ref="AA350">_xlfn.IFS(O350='Price Data'!$F$3,'Price Data'!$G$3,O350='Price Data'!$F$4,'Price Data'!$G$4,O350='Price Data'!$F$5,'Price Data'!$G$5,O350='Price Data'!$F$6,'Price Data'!$G$6,O350='Price Data'!$F$7,'Price Data'!$G$7,TRUE,"")</f>
        <v>4.4586315789473705</v>
      </c>
      <c r="AB350" s="1" cm="1">
        <f t="array" ref="AB350">_xlfn.IFS(Q350='Price Data'!$F$3,'Price Data'!$G$3,Q350='Price Data'!$F$4,'Price Data'!$G$4,Q350='Price Data'!$F$5,'Price Data'!$G$5,Q350='Price Data'!$F$6,'Price Data'!$G$6,Q350='Price Data'!$F$7,'Price Data'!$G$7,TRUE,"")</f>
        <v>4.4586315789473705</v>
      </c>
      <c r="AC350" s="1" t="str" cm="1">
        <f t="array" ref="AC350">_xlfn.IFS(S350='Price Data'!$F$3,'Price Data'!$G$3,S350='Price Data'!$F$4,'Price Data'!$G$4,S350='Price Data'!$F$5,'Price Data'!$G$5,S350='Price Data'!$F$6,'Price Data'!$G$6,S350='Price Data'!$F$7,'Price Data'!$G$7,TRUE,"")</f>
        <v/>
      </c>
      <c r="AD350" s="1" t="str" cm="1">
        <f t="array" ref="AD350">_xlfn.IFS(U350='Price Data'!$F$3,'Price Data'!$G$3,U350='Price Data'!$F$4,'Price Data'!$G$4,U350='Price Data'!$F$5,'Price Data'!$G$5,U350='Price Data'!$F$6,'Price Data'!$G$6,U350='Price Data'!$F$7,'Price Data'!$G$7,TRUE,"")</f>
        <v/>
      </c>
      <c r="AK350" s="18"/>
      <c r="AL350" s="1"/>
    </row>
    <row r="351" spans="1:38" s="125" customFormat="1" x14ac:dyDescent="0.25">
      <c r="A351" s="124">
        <v>9</v>
      </c>
      <c r="B351" s="125">
        <v>34</v>
      </c>
      <c r="C351" s="125">
        <v>145.73999999999998</v>
      </c>
      <c r="D351" s="125">
        <v>1</v>
      </c>
      <c r="E351" s="125">
        <v>0</v>
      </c>
      <c r="F351" s="125">
        <v>0</v>
      </c>
      <c r="G351" s="1">
        <f t="shared" si="43"/>
        <v>0</v>
      </c>
      <c r="H351" s="125" t="s">
        <v>108</v>
      </c>
      <c r="I351" s="125">
        <f t="shared" si="42"/>
        <v>0</v>
      </c>
      <c r="J351" s="125">
        <f t="shared" si="44"/>
        <v>0</v>
      </c>
      <c r="K351" s="125">
        <f>_xlfn.STDEV.S(J318:J351)</f>
        <v>0.37880570368042238</v>
      </c>
      <c r="L351" s="125">
        <f>MAX(E318:E351)</f>
        <v>6</v>
      </c>
      <c r="M351" s="125">
        <f>MAX(F319:F351)</f>
        <v>2</v>
      </c>
      <c r="O351" s="125" t="s">
        <v>110</v>
      </c>
      <c r="P351" s="125">
        <v>0.64</v>
      </c>
      <c r="Q351" s="125" t="s">
        <v>112</v>
      </c>
      <c r="R351" s="125">
        <v>0</v>
      </c>
      <c r="S351" s="125" t="s">
        <v>112</v>
      </c>
      <c r="T351" s="125">
        <v>0</v>
      </c>
      <c r="U351" s="125" t="s">
        <v>112</v>
      </c>
      <c r="V351" s="125">
        <v>0</v>
      </c>
      <c r="W351" s="125">
        <v>0</v>
      </c>
      <c r="X351" s="125">
        <v>0</v>
      </c>
      <c r="Y351" s="125">
        <v>0</v>
      </c>
      <c r="Z351" s="126">
        <v>0</v>
      </c>
      <c r="AA351" s="1" cm="1">
        <f t="array" ref="AA351">_xlfn.IFS(O351='Price Data'!$F$3,'Price Data'!$G$3,O351='Price Data'!$F$4,'Price Data'!$G$4,O351='Price Data'!$F$5,'Price Data'!$G$5,O351='Price Data'!$F$6,'Price Data'!$G$6,O351='Price Data'!$F$7,'Price Data'!$G$7,TRUE,"")</f>
        <v>2.6763636363636367</v>
      </c>
      <c r="AB351" s="1" t="str" cm="1">
        <f t="array" ref="AB351">_xlfn.IFS(Q351='Price Data'!$F$3,'Price Data'!$G$3,Q351='Price Data'!$F$4,'Price Data'!$G$4,Q351='Price Data'!$F$5,'Price Data'!$G$5,Q351='Price Data'!$F$6,'Price Data'!$G$6,Q351='Price Data'!$F$7,'Price Data'!$G$7,TRUE,"")</f>
        <v/>
      </c>
      <c r="AC351" s="1" t="str" cm="1">
        <f t="array" ref="AC351">_xlfn.IFS(S351='Price Data'!$F$3,'Price Data'!$G$3,S351='Price Data'!$F$4,'Price Data'!$G$4,S351='Price Data'!$F$5,'Price Data'!$G$5,S351='Price Data'!$F$6,'Price Data'!$G$6,S351='Price Data'!$F$7,'Price Data'!$G$7,TRUE,"")</f>
        <v/>
      </c>
      <c r="AD351" s="1" t="str" cm="1">
        <f t="array" ref="AD351">_xlfn.IFS(U351='Price Data'!$F$3,'Price Data'!$G$3,U351='Price Data'!$F$4,'Price Data'!$G$4,U351='Price Data'!$F$5,'Price Data'!$G$5,U351='Price Data'!$F$6,'Price Data'!$G$6,U351='Price Data'!$F$7,'Price Data'!$G$7,TRUE,"")</f>
        <v/>
      </c>
      <c r="AK351" s="129"/>
    </row>
    <row r="352" spans="1:38" x14ac:dyDescent="0.25">
      <c r="A352" s="88">
        <v>10</v>
      </c>
      <c r="B352" s="1">
        <v>1</v>
      </c>
      <c r="C352" s="1">
        <v>0</v>
      </c>
      <c r="D352" s="1">
        <v>3</v>
      </c>
      <c r="E352" s="1">
        <v>0</v>
      </c>
      <c r="F352" s="1">
        <v>0</v>
      </c>
      <c r="G352" s="1">
        <f t="shared" si="43"/>
        <v>0</v>
      </c>
      <c r="H352" s="1" t="s">
        <v>108</v>
      </c>
      <c r="I352" s="1">
        <f t="shared" si="42"/>
        <v>0</v>
      </c>
      <c r="J352" s="1">
        <f t="shared" si="44"/>
        <v>0</v>
      </c>
      <c r="O352" s="1" t="s">
        <v>109</v>
      </c>
      <c r="P352" s="1">
        <v>0.66</v>
      </c>
      <c r="Q352" s="1" t="s">
        <v>109</v>
      </c>
      <c r="R352" s="1">
        <v>0.97</v>
      </c>
      <c r="S352" s="1" t="s">
        <v>113</v>
      </c>
      <c r="T352" s="1">
        <v>2.4300000000000002</v>
      </c>
      <c r="U352" s="1" t="s">
        <v>112</v>
      </c>
      <c r="V352" s="1">
        <v>0</v>
      </c>
      <c r="W352" s="1">
        <v>1.1499999999999999</v>
      </c>
      <c r="X352" s="1">
        <v>1.1200000000000001</v>
      </c>
      <c r="Y352" s="1">
        <v>1.1299999999999999</v>
      </c>
      <c r="Z352" s="89">
        <v>0</v>
      </c>
      <c r="AA352" s="1" cm="1">
        <f t="array" ref="AA352">_xlfn.IFS(O352='Price Data'!$F$3,'Price Data'!$G$3,O352='Price Data'!$F$4,'Price Data'!$G$4,O352='Price Data'!$F$5,'Price Data'!$G$5,O352='Price Data'!$F$6,'Price Data'!$G$6,O352='Price Data'!$F$7,'Price Data'!$G$7,TRUE,"")</f>
        <v>4.4586315789473705</v>
      </c>
      <c r="AB352" s="1" cm="1">
        <f t="array" ref="AB352">_xlfn.IFS(Q352='Price Data'!$F$3,'Price Data'!$G$3,Q352='Price Data'!$F$4,'Price Data'!$G$4,Q352='Price Data'!$F$5,'Price Data'!$G$5,Q352='Price Data'!$F$6,'Price Data'!$G$6,Q352='Price Data'!$F$7,'Price Data'!$G$7,TRUE,"")</f>
        <v>4.4586315789473705</v>
      </c>
      <c r="AC352" s="1" cm="1">
        <f t="array" ref="AC352">_xlfn.IFS(S352='Price Data'!$F$3,'Price Data'!$G$3,S352='Price Data'!$F$4,'Price Data'!$G$4,S352='Price Data'!$F$5,'Price Data'!$G$5,S352='Price Data'!$F$6,'Price Data'!$G$6,S352='Price Data'!$F$7,'Price Data'!$G$7,TRUE,"")</f>
        <v>10.493246963562758</v>
      </c>
      <c r="AD352" s="1" t="str" cm="1">
        <f t="array" ref="AD352">_xlfn.IFS(U352='Price Data'!$F$3,'Price Data'!$G$3,U352='Price Data'!$F$4,'Price Data'!$G$4,U352='Price Data'!$F$5,'Price Data'!$G$5,U352='Price Data'!$F$6,'Price Data'!$G$6,U352='Price Data'!$F$7,'Price Data'!$G$7,TRUE,"")</f>
        <v/>
      </c>
      <c r="AK352" s="18"/>
      <c r="AL352" s="1"/>
    </row>
    <row r="353" spans="1:38" x14ac:dyDescent="0.25">
      <c r="A353" s="88">
        <v>10</v>
      </c>
      <c r="B353" s="1">
        <v>2</v>
      </c>
      <c r="C353" s="1">
        <v>4.9400000000000004</v>
      </c>
      <c r="D353" s="1">
        <v>1</v>
      </c>
      <c r="E353" s="1">
        <v>0</v>
      </c>
      <c r="F353" s="1">
        <v>1</v>
      </c>
      <c r="G353" s="1">
        <f t="shared" si="43"/>
        <v>1</v>
      </c>
      <c r="H353" s="1" t="s">
        <v>108</v>
      </c>
      <c r="I353" s="1">
        <f t="shared" si="42"/>
        <v>0</v>
      </c>
      <c r="J353" s="1">
        <f t="shared" si="44"/>
        <v>0</v>
      </c>
      <c r="O353" s="1" t="s">
        <v>109</v>
      </c>
      <c r="P353" s="1">
        <v>0.77</v>
      </c>
      <c r="Q353" s="1" t="s">
        <v>112</v>
      </c>
      <c r="R353" s="1">
        <v>0</v>
      </c>
      <c r="S353" s="1" t="s">
        <v>112</v>
      </c>
      <c r="T353" s="1">
        <v>0</v>
      </c>
      <c r="U353" s="1" t="s">
        <v>112</v>
      </c>
      <c r="V353" s="1">
        <v>0</v>
      </c>
      <c r="W353" s="1">
        <v>1.31</v>
      </c>
      <c r="X353" s="1">
        <v>0</v>
      </c>
      <c r="Y353" s="1">
        <v>0</v>
      </c>
      <c r="Z353" s="89">
        <v>0</v>
      </c>
      <c r="AA353" s="1" cm="1">
        <f t="array" ref="AA353">_xlfn.IFS(O353='Price Data'!$F$3,'Price Data'!$G$3,O353='Price Data'!$F$4,'Price Data'!$G$4,O353='Price Data'!$F$5,'Price Data'!$G$5,O353='Price Data'!$F$6,'Price Data'!$G$6,O353='Price Data'!$F$7,'Price Data'!$G$7,TRUE,"")</f>
        <v>4.4586315789473705</v>
      </c>
      <c r="AB353" s="1" t="str" cm="1">
        <f t="array" ref="AB353">_xlfn.IFS(Q353='Price Data'!$F$3,'Price Data'!$G$3,Q353='Price Data'!$F$4,'Price Data'!$G$4,Q353='Price Data'!$F$5,'Price Data'!$G$5,Q353='Price Data'!$F$6,'Price Data'!$G$6,Q353='Price Data'!$F$7,'Price Data'!$G$7,TRUE,"")</f>
        <v/>
      </c>
      <c r="AC353" s="1" t="str" cm="1">
        <f t="array" ref="AC353">_xlfn.IFS(S353='Price Data'!$F$3,'Price Data'!$G$3,S353='Price Data'!$F$4,'Price Data'!$G$4,S353='Price Data'!$F$5,'Price Data'!$G$5,S353='Price Data'!$F$6,'Price Data'!$G$6,S353='Price Data'!$F$7,'Price Data'!$G$7,TRUE,"")</f>
        <v/>
      </c>
      <c r="AD353" s="1" t="str" cm="1">
        <f t="array" ref="AD353">_xlfn.IFS(U353='Price Data'!$F$3,'Price Data'!$G$3,U353='Price Data'!$F$4,'Price Data'!$G$4,U353='Price Data'!$F$5,'Price Data'!$G$5,U353='Price Data'!$F$6,'Price Data'!$G$6,U353='Price Data'!$F$7,'Price Data'!$G$7,TRUE,"")</f>
        <v/>
      </c>
      <c r="AK353" s="18"/>
      <c r="AL353" s="1"/>
    </row>
    <row r="354" spans="1:38" x14ac:dyDescent="0.25">
      <c r="A354" s="88">
        <v>10</v>
      </c>
      <c r="B354" s="1">
        <v>3</v>
      </c>
      <c r="C354" s="1">
        <v>4.99</v>
      </c>
      <c r="D354" s="1">
        <v>2</v>
      </c>
      <c r="E354" s="1">
        <v>1</v>
      </c>
      <c r="F354" s="1">
        <v>1</v>
      </c>
      <c r="G354" s="1">
        <f t="shared" si="43"/>
        <v>2</v>
      </c>
      <c r="H354" s="1" t="s">
        <v>108</v>
      </c>
      <c r="I354" s="1">
        <f t="shared" si="42"/>
        <v>0</v>
      </c>
      <c r="J354" s="1">
        <f t="shared" si="44"/>
        <v>0</v>
      </c>
      <c r="O354" s="1" t="s">
        <v>109</v>
      </c>
      <c r="P354" s="1">
        <v>0.51</v>
      </c>
      <c r="Q354" s="1" t="s">
        <v>109</v>
      </c>
      <c r="R354" s="1">
        <v>0.81</v>
      </c>
      <c r="S354" s="1" t="s">
        <v>112</v>
      </c>
      <c r="T354" s="1">
        <v>0</v>
      </c>
      <c r="U354" s="1" t="s">
        <v>112</v>
      </c>
      <c r="V354" s="1">
        <v>0</v>
      </c>
      <c r="W354" s="1">
        <v>1.27</v>
      </c>
      <c r="X354" s="1">
        <v>0.81</v>
      </c>
      <c r="Y354" s="1">
        <v>0</v>
      </c>
      <c r="Z354" s="89">
        <v>0</v>
      </c>
      <c r="AA354" s="1" cm="1">
        <f t="array" ref="AA354">_xlfn.IFS(O354='Price Data'!$F$3,'Price Data'!$G$3,O354='Price Data'!$F$4,'Price Data'!$G$4,O354='Price Data'!$F$5,'Price Data'!$G$5,O354='Price Data'!$F$6,'Price Data'!$G$6,O354='Price Data'!$F$7,'Price Data'!$G$7,TRUE,"")</f>
        <v>4.4586315789473705</v>
      </c>
      <c r="AB354" s="1" cm="1">
        <f t="array" ref="AB354">_xlfn.IFS(Q354='Price Data'!$F$3,'Price Data'!$G$3,Q354='Price Data'!$F$4,'Price Data'!$G$4,Q354='Price Data'!$F$5,'Price Data'!$G$5,Q354='Price Data'!$F$6,'Price Data'!$G$6,Q354='Price Data'!$F$7,'Price Data'!$G$7,TRUE,"")</f>
        <v>4.4586315789473705</v>
      </c>
      <c r="AC354" s="1" t="str" cm="1">
        <f t="array" ref="AC354">_xlfn.IFS(S354='Price Data'!$F$3,'Price Data'!$G$3,S354='Price Data'!$F$4,'Price Data'!$G$4,S354='Price Data'!$F$5,'Price Data'!$G$5,S354='Price Data'!$F$6,'Price Data'!$G$6,S354='Price Data'!$F$7,'Price Data'!$G$7,TRUE,"")</f>
        <v/>
      </c>
      <c r="AD354" s="1" t="str" cm="1">
        <f t="array" ref="AD354">_xlfn.IFS(U354='Price Data'!$F$3,'Price Data'!$G$3,U354='Price Data'!$F$4,'Price Data'!$G$4,U354='Price Data'!$F$5,'Price Data'!$G$5,U354='Price Data'!$F$6,'Price Data'!$G$6,U354='Price Data'!$F$7,'Price Data'!$G$7,TRUE,"")</f>
        <v/>
      </c>
      <c r="AK354" s="18"/>
      <c r="AL354" s="1"/>
    </row>
    <row r="355" spans="1:38" x14ac:dyDescent="0.25">
      <c r="A355" s="88">
        <v>10</v>
      </c>
      <c r="B355" s="1">
        <v>4</v>
      </c>
      <c r="C355" s="1">
        <v>12.72</v>
      </c>
      <c r="D355" s="1">
        <v>2</v>
      </c>
      <c r="E355" s="1">
        <v>0</v>
      </c>
      <c r="F355" s="1">
        <v>0</v>
      </c>
      <c r="G355" s="1">
        <f t="shared" si="43"/>
        <v>0</v>
      </c>
      <c r="H355" s="1" t="s">
        <v>108</v>
      </c>
      <c r="I355" s="1">
        <f t="shared" si="42"/>
        <v>0</v>
      </c>
      <c r="J355" s="1">
        <f t="shared" si="44"/>
        <v>0</v>
      </c>
      <c r="O355" s="1" t="s">
        <v>109</v>
      </c>
      <c r="P355" s="1">
        <v>0.95</v>
      </c>
      <c r="Q355" s="1" t="s">
        <v>113</v>
      </c>
      <c r="R355" s="1">
        <v>1.33</v>
      </c>
      <c r="S355" s="1" t="s">
        <v>112</v>
      </c>
      <c r="T355" s="1">
        <v>0</v>
      </c>
      <c r="U355" s="1" t="s">
        <v>112</v>
      </c>
      <c r="V355" s="1">
        <v>0</v>
      </c>
      <c r="W355" s="1">
        <v>1.04</v>
      </c>
      <c r="X355" s="1">
        <v>1</v>
      </c>
      <c r="Y355" s="1">
        <v>0</v>
      </c>
      <c r="Z355" s="89">
        <v>0</v>
      </c>
      <c r="AA355" s="1" cm="1">
        <f t="array" ref="AA355">_xlfn.IFS(O355='Price Data'!$F$3,'Price Data'!$G$3,O355='Price Data'!$F$4,'Price Data'!$G$4,O355='Price Data'!$F$5,'Price Data'!$G$5,O355='Price Data'!$F$6,'Price Data'!$G$6,O355='Price Data'!$F$7,'Price Data'!$G$7,TRUE,"")</f>
        <v>4.4586315789473705</v>
      </c>
      <c r="AB355" s="1" cm="1">
        <f t="array" ref="AB355">_xlfn.IFS(Q355='Price Data'!$F$3,'Price Data'!$G$3,Q355='Price Data'!$F$4,'Price Data'!$G$4,Q355='Price Data'!$F$5,'Price Data'!$G$5,Q355='Price Data'!$F$6,'Price Data'!$G$6,Q355='Price Data'!$F$7,'Price Data'!$G$7,TRUE,"")</f>
        <v>10.493246963562758</v>
      </c>
      <c r="AC355" s="1" t="str" cm="1">
        <f t="array" ref="AC355">_xlfn.IFS(S355='Price Data'!$F$3,'Price Data'!$G$3,S355='Price Data'!$F$4,'Price Data'!$G$4,S355='Price Data'!$F$5,'Price Data'!$G$5,S355='Price Data'!$F$6,'Price Data'!$G$6,S355='Price Data'!$F$7,'Price Data'!$G$7,TRUE,"")</f>
        <v/>
      </c>
      <c r="AD355" s="1" t="str" cm="1">
        <f t="array" ref="AD355">_xlfn.IFS(U355='Price Data'!$F$3,'Price Data'!$G$3,U355='Price Data'!$F$4,'Price Data'!$G$4,U355='Price Data'!$F$5,'Price Data'!$G$5,U355='Price Data'!$F$6,'Price Data'!$G$6,U355='Price Data'!$F$7,'Price Data'!$G$7,TRUE,"")</f>
        <v/>
      </c>
      <c r="AK355" s="18"/>
      <c r="AL355" s="1"/>
    </row>
    <row r="356" spans="1:38" x14ac:dyDescent="0.25">
      <c r="A356" s="88">
        <v>10</v>
      </c>
      <c r="B356" s="1">
        <v>5</v>
      </c>
      <c r="C356" s="1">
        <v>13.89</v>
      </c>
      <c r="D356" s="1">
        <v>3</v>
      </c>
      <c r="E356" s="1">
        <v>1</v>
      </c>
      <c r="F356" s="1">
        <v>1</v>
      </c>
      <c r="G356" s="1">
        <f t="shared" si="43"/>
        <v>2</v>
      </c>
      <c r="H356" s="1" t="s">
        <v>108</v>
      </c>
      <c r="I356" s="1">
        <f t="shared" si="42"/>
        <v>0</v>
      </c>
      <c r="J356" s="1">
        <f t="shared" si="44"/>
        <v>0</v>
      </c>
      <c r="O356" s="1" t="s">
        <v>111</v>
      </c>
      <c r="P356" s="1">
        <v>2.36</v>
      </c>
      <c r="Q356" s="1" t="s">
        <v>114</v>
      </c>
      <c r="R356" s="1">
        <v>1.55</v>
      </c>
      <c r="S356" s="1" t="s">
        <v>109</v>
      </c>
      <c r="T356" s="1">
        <v>0.51</v>
      </c>
      <c r="U356" s="1" t="s">
        <v>112</v>
      </c>
      <c r="V356" s="1">
        <v>0</v>
      </c>
      <c r="W356" s="1">
        <v>0</v>
      </c>
      <c r="X356" s="1">
        <v>0</v>
      </c>
      <c r="Y356" s="1">
        <v>0.94</v>
      </c>
      <c r="Z356" s="89">
        <v>0</v>
      </c>
      <c r="AA356" s="1" cm="1">
        <f t="array" ref="AA356">_xlfn.IFS(O356='Price Data'!$F$3,'Price Data'!$G$3,O356='Price Data'!$F$4,'Price Data'!$G$4,O356='Price Data'!$F$5,'Price Data'!$G$5,O356='Price Data'!$F$6,'Price Data'!$G$6,O356='Price Data'!$F$7,'Price Data'!$G$7,TRUE,"")</f>
        <v>8.710979020979023</v>
      </c>
      <c r="AB356" s="1" cm="1">
        <f t="array" ref="AB356">_xlfn.IFS(Q356='Price Data'!$F$3,'Price Data'!$G$3,Q356='Price Data'!$F$4,'Price Data'!$G$4,Q356='Price Data'!$F$5,'Price Data'!$G$5,Q356='Price Data'!$F$6,'Price Data'!$G$6,Q356='Price Data'!$F$7,'Price Data'!$G$7,TRUE,"")</f>
        <v>6.0346153846153863</v>
      </c>
      <c r="AC356" s="1" cm="1">
        <f t="array" ref="AC356">_xlfn.IFS(S356='Price Data'!$F$3,'Price Data'!$G$3,S356='Price Data'!$F$4,'Price Data'!$G$4,S356='Price Data'!$F$5,'Price Data'!$G$5,S356='Price Data'!$F$6,'Price Data'!$G$6,S356='Price Data'!$F$7,'Price Data'!$G$7,TRUE,"")</f>
        <v>4.4586315789473705</v>
      </c>
      <c r="AD356" s="1" t="str" cm="1">
        <f t="array" ref="AD356">_xlfn.IFS(U356='Price Data'!$F$3,'Price Data'!$G$3,U356='Price Data'!$F$4,'Price Data'!$G$4,U356='Price Data'!$F$5,'Price Data'!$G$5,U356='Price Data'!$F$6,'Price Data'!$G$6,U356='Price Data'!$F$7,'Price Data'!$G$7,TRUE,"")</f>
        <v/>
      </c>
      <c r="AK356" s="18"/>
      <c r="AL356" s="1"/>
    </row>
    <row r="357" spans="1:38" x14ac:dyDescent="0.25">
      <c r="A357" s="88">
        <v>10</v>
      </c>
      <c r="B357" s="1">
        <v>6</v>
      </c>
      <c r="C357" s="1">
        <v>17.399999999999999</v>
      </c>
      <c r="D357" s="1">
        <v>3</v>
      </c>
      <c r="E357" s="1">
        <v>2</v>
      </c>
      <c r="F357" s="1">
        <v>0</v>
      </c>
      <c r="G357" s="1">
        <f t="shared" si="43"/>
        <v>2</v>
      </c>
      <c r="H357" s="1" t="s">
        <v>108</v>
      </c>
      <c r="I357" s="1">
        <f t="shared" si="42"/>
        <v>0</v>
      </c>
      <c r="J357" s="1">
        <f t="shared" si="44"/>
        <v>0</v>
      </c>
      <c r="O357" s="1" t="s">
        <v>109</v>
      </c>
      <c r="P357" s="1">
        <v>0.53</v>
      </c>
      <c r="Q357" s="1" t="s">
        <v>113</v>
      </c>
      <c r="R357" s="1">
        <v>1.1000000000000001</v>
      </c>
      <c r="S357" s="1" t="s">
        <v>109</v>
      </c>
      <c r="T357" s="1">
        <v>0.73</v>
      </c>
      <c r="U357" s="1" t="s">
        <v>112</v>
      </c>
      <c r="V357" s="1">
        <v>0</v>
      </c>
      <c r="W357" s="1">
        <v>1.34</v>
      </c>
      <c r="X357" s="1">
        <v>1.25</v>
      </c>
      <c r="Y357" s="1">
        <v>1.48</v>
      </c>
      <c r="Z357" s="89">
        <v>0</v>
      </c>
      <c r="AA357" s="1" cm="1">
        <f t="array" ref="AA357">_xlfn.IFS(O357='Price Data'!$F$3,'Price Data'!$G$3,O357='Price Data'!$F$4,'Price Data'!$G$4,O357='Price Data'!$F$5,'Price Data'!$G$5,O357='Price Data'!$F$6,'Price Data'!$G$6,O357='Price Data'!$F$7,'Price Data'!$G$7,TRUE,"")</f>
        <v>4.4586315789473705</v>
      </c>
      <c r="AB357" s="1" cm="1">
        <f t="array" ref="AB357">_xlfn.IFS(Q357='Price Data'!$F$3,'Price Data'!$G$3,Q357='Price Data'!$F$4,'Price Data'!$G$4,Q357='Price Data'!$F$5,'Price Data'!$G$5,Q357='Price Data'!$F$6,'Price Data'!$G$6,Q357='Price Data'!$F$7,'Price Data'!$G$7,TRUE,"")</f>
        <v>10.493246963562758</v>
      </c>
      <c r="AC357" s="1" cm="1">
        <f t="array" ref="AC357">_xlfn.IFS(S357='Price Data'!$F$3,'Price Data'!$G$3,S357='Price Data'!$F$4,'Price Data'!$G$4,S357='Price Data'!$F$5,'Price Data'!$G$5,S357='Price Data'!$F$6,'Price Data'!$G$6,S357='Price Data'!$F$7,'Price Data'!$G$7,TRUE,"")</f>
        <v>4.4586315789473705</v>
      </c>
      <c r="AD357" s="1" t="str" cm="1">
        <f t="array" ref="AD357">_xlfn.IFS(U357='Price Data'!$F$3,'Price Data'!$G$3,U357='Price Data'!$F$4,'Price Data'!$G$4,U357='Price Data'!$F$5,'Price Data'!$G$5,U357='Price Data'!$F$6,'Price Data'!$G$6,U357='Price Data'!$F$7,'Price Data'!$G$7,TRUE,"")</f>
        <v/>
      </c>
      <c r="AK357" s="18"/>
      <c r="AL357" s="1"/>
    </row>
    <row r="358" spans="1:38" x14ac:dyDescent="0.25">
      <c r="A358" s="88">
        <v>10</v>
      </c>
      <c r="B358" s="1">
        <v>7</v>
      </c>
      <c r="C358" s="1">
        <v>33.53</v>
      </c>
      <c r="D358" s="1">
        <v>2</v>
      </c>
      <c r="E358" s="1">
        <v>0</v>
      </c>
      <c r="F358" s="1">
        <v>0</v>
      </c>
      <c r="G358" s="1">
        <f t="shared" si="43"/>
        <v>0</v>
      </c>
      <c r="H358" s="1" t="s">
        <v>108</v>
      </c>
      <c r="I358" s="1">
        <f t="shared" si="42"/>
        <v>0</v>
      </c>
      <c r="J358" s="1">
        <f t="shared" si="44"/>
        <v>0</v>
      </c>
      <c r="O358" s="1" t="s">
        <v>111</v>
      </c>
      <c r="P358" s="1">
        <v>1.99</v>
      </c>
      <c r="Q358" s="1" t="s">
        <v>114</v>
      </c>
      <c r="R358" s="1">
        <v>1.91</v>
      </c>
      <c r="S358" s="1" t="s">
        <v>112</v>
      </c>
      <c r="T358" s="1">
        <v>0</v>
      </c>
      <c r="U358" s="1" t="s">
        <v>112</v>
      </c>
      <c r="V358" s="1">
        <v>0</v>
      </c>
      <c r="W358" s="1">
        <v>0</v>
      </c>
      <c r="X358" s="1">
        <v>0</v>
      </c>
      <c r="Y358" s="1">
        <v>0</v>
      </c>
      <c r="Z358" s="89">
        <v>0</v>
      </c>
      <c r="AA358" s="1" cm="1">
        <f t="array" ref="AA358">_xlfn.IFS(O358='Price Data'!$F$3,'Price Data'!$G$3,O358='Price Data'!$F$4,'Price Data'!$G$4,O358='Price Data'!$F$5,'Price Data'!$G$5,O358='Price Data'!$F$6,'Price Data'!$G$6,O358='Price Data'!$F$7,'Price Data'!$G$7,TRUE,"")</f>
        <v>8.710979020979023</v>
      </c>
      <c r="AB358" s="1" cm="1">
        <f t="array" ref="AB358">_xlfn.IFS(Q358='Price Data'!$F$3,'Price Data'!$G$3,Q358='Price Data'!$F$4,'Price Data'!$G$4,Q358='Price Data'!$F$5,'Price Data'!$G$5,Q358='Price Data'!$F$6,'Price Data'!$G$6,Q358='Price Data'!$F$7,'Price Data'!$G$7,TRUE,"")</f>
        <v>6.0346153846153863</v>
      </c>
      <c r="AC358" s="1" t="str" cm="1">
        <f t="array" ref="AC358">_xlfn.IFS(S358='Price Data'!$F$3,'Price Data'!$G$3,S358='Price Data'!$F$4,'Price Data'!$G$4,S358='Price Data'!$F$5,'Price Data'!$G$5,S358='Price Data'!$F$6,'Price Data'!$G$6,S358='Price Data'!$F$7,'Price Data'!$G$7,TRUE,"")</f>
        <v/>
      </c>
      <c r="AD358" s="1" t="str" cm="1">
        <f t="array" ref="AD358">_xlfn.IFS(U358='Price Data'!$F$3,'Price Data'!$G$3,U358='Price Data'!$F$4,'Price Data'!$G$4,U358='Price Data'!$F$5,'Price Data'!$G$5,U358='Price Data'!$F$6,'Price Data'!$G$6,U358='Price Data'!$F$7,'Price Data'!$G$7,TRUE,"")</f>
        <v/>
      </c>
      <c r="AK358" s="18"/>
      <c r="AL358" s="1"/>
    </row>
    <row r="359" spans="1:38" x14ac:dyDescent="0.25">
      <c r="A359" s="88">
        <v>10</v>
      </c>
      <c r="B359" s="1">
        <v>8</v>
      </c>
      <c r="C359" s="1">
        <v>41.760000000000005</v>
      </c>
      <c r="D359" s="1">
        <v>1</v>
      </c>
      <c r="E359" s="1">
        <v>0</v>
      </c>
      <c r="F359" s="1">
        <v>0</v>
      </c>
      <c r="G359" s="1">
        <f t="shared" si="43"/>
        <v>0</v>
      </c>
      <c r="H359" s="1" t="s">
        <v>108</v>
      </c>
      <c r="I359" s="1">
        <f t="shared" si="42"/>
        <v>0</v>
      </c>
      <c r="J359" s="1">
        <f t="shared" si="44"/>
        <v>0</v>
      </c>
      <c r="O359" s="1" t="s">
        <v>114</v>
      </c>
      <c r="P359" s="1">
        <v>2.2999999999999998</v>
      </c>
      <c r="Q359" s="1" t="s">
        <v>112</v>
      </c>
      <c r="R359" s="1">
        <v>0</v>
      </c>
      <c r="S359" s="1" t="s">
        <v>112</v>
      </c>
      <c r="T359" s="1">
        <v>0</v>
      </c>
      <c r="U359" s="1" t="s">
        <v>112</v>
      </c>
      <c r="V359" s="1">
        <v>0</v>
      </c>
      <c r="W359" s="1">
        <v>0</v>
      </c>
      <c r="X359" s="1">
        <v>0</v>
      </c>
      <c r="Y359" s="1">
        <v>0</v>
      </c>
      <c r="Z359" s="89">
        <v>0</v>
      </c>
      <c r="AA359" s="1" cm="1">
        <f t="array" ref="AA359">_xlfn.IFS(O359='Price Data'!$F$3,'Price Data'!$G$3,O359='Price Data'!$F$4,'Price Data'!$G$4,O359='Price Data'!$F$5,'Price Data'!$G$5,O359='Price Data'!$F$6,'Price Data'!$G$6,O359='Price Data'!$F$7,'Price Data'!$G$7,TRUE,"")</f>
        <v>6.0346153846153863</v>
      </c>
      <c r="AB359" s="1" t="str" cm="1">
        <f t="array" ref="AB359">_xlfn.IFS(Q359='Price Data'!$F$3,'Price Data'!$G$3,Q359='Price Data'!$F$4,'Price Data'!$G$4,Q359='Price Data'!$F$5,'Price Data'!$G$5,Q359='Price Data'!$F$6,'Price Data'!$G$6,Q359='Price Data'!$F$7,'Price Data'!$G$7,TRUE,"")</f>
        <v/>
      </c>
      <c r="AC359" s="1" t="str" cm="1">
        <f t="array" ref="AC359">_xlfn.IFS(S359='Price Data'!$F$3,'Price Data'!$G$3,S359='Price Data'!$F$4,'Price Data'!$G$4,S359='Price Data'!$F$5,'Price Data'!$G$5,S359='Price Data'!$F$6,'Price Data'!$G$6,S359='Price Data'!$F$7,'Price Data'!$G$7,TRUE,"")</f>
        <v/>
      </c>
      <c r="AD359" s="1" t="str" cm="1">
        <f t="array" ref="AD359">_xlfn.IFS(U359='Price Data'!$F$3,'Price Data'!$G$3,U359='Price Data'!$F$4,'Price Data'!$G$4,U359='Price Data'!$F$5,'Price Data'!$G$5,U359='Price Data'!$F$6,'Price Data'!$G$6,U359='Price Data'!$F$7,'Price Data'!$G$7,TRUE,"")</f>
        <v/>
      </c>
      <c r="AK359" s="18"/>
      <c r="AL359" s="1"/>
    </row>
    <row r="360" spans="1:38" x14ac:dyDescent="0.25">
      <c r="A360" s="88">
        <v>10</v>
      </c>
      <c r="B360" s="1">
        <v>9</v>
      </c>
      <c r="C360" s="1">
        <v>45.010000000000005</v>
      </c>
      <c r="D360" s="1">
        <v>2</v>
      </c>
      <c r="E360" s="1">
        <v>0</v>
      </c>
      <c r="F360" s="1">
        <v>0</v>
      </c>
      <c r="G360" s="1">
        <f t="shared" si="43"/>
        <v>0</v>
      </c>
      <c r="H360" s="1" t="s">
        <v>108</v>
      </c>
      <c r="I360" s="1">
        <f t="shared" si="42"/>
        <v>0</v>
      </c>
      <c r="J360" s="1">
        <f t="shared" si="44"/>
        <v>0</v>
      </c>
      <c r="O360" s="1" t="s">
        <v>111</v>
      </c>
      <c r="P360" s="1">
        <v>0.95</v>
      </c>
      <c r="Q360" s="1" t="s">
        <v>109</v>
      </c>
      <c r="R360" s="1">
        <v>0.55000000000000004</v>
      </c>
      <c r="S360" s="1" t="s">
        <v>112</v>
      </c>
      <c r="T360" s="1">
        <v>0</v>
      </c>
      <c r="U360" s="1" t="s">
        <v>112</v>
      </c>
      <c r="V360" s="1">
        <v>0</v>
      </c>
      <c r="W360" s="1">
        <v>0</v>
      </c>
      <c r="X360" s="1">
        <v>0.95</v>
      </c>
      <c r="Y360" s="1">
        <v>0</v>
      </c>
      <c r="Z360" s="89">
        <v>0</v>
      </c>
      <c r="AA360" s="1" cm="1">
        <f t="array" ref="AA360">_xlfn.IFS(O360='Price Data'!$F$3,'Price Data'!$G$3,O360='Price Data'!$F$4,'Price Data'!$G$4,O360='Price Data'!$F$5,'Price Data'!$G$5,O360='Price Data'!$F$6,'Price Data'!$G$6,O360='Price Data'!$F$7,'Price Data'!$G$7,TRUE,"")</f>
        <v>8.710979020979023</v>
      </c>
      <c r="AB360" s="1" cm="1">
        <f t="array" ref="AB360">_xlfn.IFS(Q360='Price Data'!$F$3,'Price Data'!$G$3,Q360='Price Data'!$F$4,'Price Data'!$G$4,Q360='Price Data'!$F$5,'Price Data'!$G$5,Q360='Price Data'!$F$6,'Price Data'!$G$6,Q360='Price Data'!$F$7,'Price Data'!$G$7,TRUE,"")</f>
        <v>4.4586315789473705</v>
      </c>
      <c r="AC360" s="1" t="str" cm="1">
        <f t="array" ref="AC360">_xlfn.IFS(S360='Price Data'!$F$3,'Price Data'!$G$3,S360='Price Data'!$F$4,'Price Data'!$G$4,S360='Price Data'!$F$5,'Price Data'!$G$5,S360='Price Data'!$F$6,'Price Data'!$G$6,S360='Price Data'!$F$7,'Price Data'!$G$7,TRUE,"")</f>
        <v/>
      </c>
      <c r="AD360" s="1" t="str" cm="1">
        <f t="array" ref="AD360">_xlfn.IFS(U360='Price Data'!$F$3,'Price Data'!$G$3,U360='Price Data'!$F$4,'Price Data'!$G$4,U360='Price Data'!$F$5,'Price Data'!$G$5,U360='Price Data'!$F$6,'Price Data'!$G$6,U360='Price Data'!$F$7,'Price Data'!$G$7,TRUE,"")</f>
        <v/>
      </c>
      <c r="AK360" s="18"/>
      <c r="AL360" s="1"/>
    </row>
    <row r="361" spans="1:38" x14ac:dyDescent="0.25">
      <c r="A361" s="88">
        <v>10</v>
      </c>
      <c r="B361" s="1">
        <v>10</v>
      </c>
      <c r="C361" s="1">
        <v>45.2</v>
      </c>
      <c r="D361" s="1">
        <v>2</v>
      </c>
      <c r="E361" s="1">
        <v>2</v>
      </c>
      <c r="F361" s="1">
        <v>0</v>
      </c>
      <c r="G361" s="1">
        <f t="shared" si="43"/>
        <v>2</v>
      </c>
      <c r="H361" s="1" t="s">
        <v>108</v>
      </c>
      <c r="I361" s="1">
        <f t="shared" si="42"/>
        <v>0</v>
      </c>
      <c r="J361" s="1">
        <f t="shared" si="44"/>
        <v>0</v>
      </c>
      <c r="O361" s="1" t="s">
        <v>111</v>
      </c>
      <c r="P361" s="1">
        <v>1.53</v>
      </c>
      <c r="Q361" s="1" t="s">
        <v>110</v>
      </c>
      <c r="R361" s="1">
        <v>0.63</v>
      </c>
      <c r="S361" s="1" t="s">
        <v>112</v>
      </c>
      <c r="T361" s="1">
        <v>0</v>
      </c>
      <c r="U361" s="1" t="s">
        <v>112</v>
      </c>
      <c r="V361" s="1">
        <v>0</v>
      </c>
      <c r="W361" s="1">
        <v>0</v>
      </c>
      <c r="X361" s="1">
        <v>0</v>
      </c>
      <c r="Y361" s="1">
        <v>0</v>
      </c>
      <c r="Z361" s="89">
        <v>0</v>
      </c>
      <c r="AA361" s="1" cm="1">
        <f t="array" ref="AA361">_xlfn.IFS(O361='Price Data'!$F$3,'Price Data'!$G$3,O361='Price Data'!$F$4,'Price Data'!$G$4,O361='Price Data'!$F$5,'Price Data'!$G$5,O361='Price Data'!$F$6,'Price Data'!$G$6,O361='Price Data'!$F$7,'Price Data'!$G$7,TRUE,"")</f>
        <v>8.710979020979023</v>
      </c>
      <c r="AB361" s="1" cm="1">
        <f t="array" ref="AB361">_xlfn.IFS(Q361='Price Data'!$F$3,'Price Data'!$G$3,Q361='Price Data'!$F$4,'Price Data'!$G$4,Q361='Price Data'!$F$5,'Price Data'!$G$5,Q361='Price Data'!$F$6,'Price Data'!$G$6,Q361='Price Data'!$F$7,'Price Data'!$G$7,TRUE,"")</f>
        <v>2.6763636363636367</v>
      </c>
      <c r="AC361" s="1" t="str" cm="1">
        <f t="array" ref="AC361">_xlfn.IFS(S361='Price Data'!$F$3,'Price Data'!$G$3,S361='Price Data'!$F$4,'Price Data'!$G$4,S361='Price Data'!$F$5,'Price Data'!$G$5,S361='Price Data'!$F$6,'Price Data'!$G$6,S361='Price Data'!$F$7,'Price Data'!$G$7,TRUE,"")</f>
        <v/>
      </c>
      <c r="AD361" s="1" t="str" cm="1">
        <f t="array" ref="AD361">_xlfn.IFS(U361='Price Data'!$F$3,'Price Data'!$G$3,U361='Price Data'!$F$4,'Price Data'!$G$4,U361='Price Data'!$F$5,'Price Data'!$G$5,U361='Price Data'!$F$6,'Price Data'!$G$6,U361='Price Data'!$F$7,'Price Data'!$G$7,TRUE,"")</f>
        <v/>
      </c>
      <c r="AK361" s="18"/>
      <c r="AL361" s="1"/>
    </row>
    <row r="362" spans="1:38" x14ac:dyDescent="0.25">
      <c r="A362" s="88">
        <v>10</v>
      </c>
      <c r="B362" s="1">
        <v>11</v>
      </c>
      <c r="C362" s="1">
        <v>45.57</v>
      </c>
      <c r="D362" s="1">
        <v>2</v>
      </c>
      <c r="E362" s="1">
        <v>4</v>
      </c>
      <c r="F362" s="1">
        <v>0</v>
      </c>
      <c r="G362" s="1">
        <f t="shared" si="43"/>
        <v>4</v>
      </c>
      <c r="H362" s="1" t="s">
        <v>108</v>
      </c>
      <c r="I362" s="1">
        <f t="shared" si="42"/>
        <v>0</v>
      </c>
      <c r="J362" s="1">
        <f t="shared" si="44"/>
        <v>0</v>
      </c>
      <c r="O362" s="1" t="s">
        <v>114</v>
      </c>
      <c r="P362" s="1">
        <v>0.87</v>
      </c>
      <c r="Q362" s="1" t="s">
        <v>109</v>
      </c>
      <c r="R362" s="1">
        <v>0.87</v>
      </c>
      <c r="S362" s="1" t="s">
        <v>112</v>
      </c>
      <c r="T362" s="1">
        <v>0</v>
      </c>
      <c r="U362" s="1" t="s">
        <v>112</v>
      </c>
      <c r="V362" s="1">
        <v>0</v>
      </c>
      <c r="W362" s="1">
        <v>0</v>
      </c>
      <c r="X362" s="1">
        <v>1.19</v>
      </c>
      <c r="Y362" s="1">
        <v>0</v>
      </c>
      <c r="Z362" s="89">
        <v>0</v>
      </c>
      <c r="AA362" s="1" cm="1">
        <f t="array" ref="AA362">_xlfn.IFS(O362='Price Data'!$F$3,'Price Data'!$G$3,O362='Price Data'!$F$4,'Price Data'!$G$4,O362='Price Data'!$F$5,'Price Data'!$G$5,O362='Price Data'!$F$6,'Price Data'!$G$6,O362='Price Data'!$F$7,'Price Data'!$G$7,TRUE,"")</f>
        <v>6.0346153846153863</v>
      </c>
      <c r="AB362" s="1" cm="1">
        <f t="array" ref="AB362">_xlfn.IFS(Q362='Price Data'!$F$3,'Price Data'!$G$3,Q362='Price Data'!$F$4,'Price Data'!$G$4,Q362='Price Data'!$F$5,'Price Data'!$G$5,Q362='Price Data'!$F$6,'Price Data'!$G$6,Q362='Price Data'!$F$7,'Price Data'!$G$7,TRUE,"")</f>
        <v>4.4586315789473705</v>
      </c>
      <c r="AC362" s="1" t="str" cm="1">
        <f t="array" ref="AC362">_xlfn.IFS(S362='Price Data'!$F$3,'Price Data'!$G$3,S362='Price Data'!$F$4,'Price Data'!$G$4,S362='Price Data'!$F$5,'Price Data'!$G$5,S362='Price Data'!$F$6,'Price Data'!$G$6,S362='Price Data'!$F$7,'Price Data'!$G$7,TRUE,"")</f>
        <v/>
      </c>
      <c r="AD362" s="1" t="str" cm="1">
        <f t="array" ref="AD362">_xlfn.IFS(U362='Price Data'!$F$3,'Price Data'!$G$3,U362='Price Data'!$F$4,'Price Data'!$G$4,U362='Price Data'!$F$5,'Price Data'!$G$5,U362='Price Data'!$F$6,'Price Data'!$G$6,U362='Price Data'!$F$7,'Price Data'!$G$7,TRUE,"")</f>
        <v/>
      </c>
      <c r="AK362" s="18"/>
      <c r="AL362" s="1"/>
    </row>
    <row r="363" spans="1:38" x14ac:dyDescent="0.25">
      <c r="A363" s="88">
        <v>10</v>
      </c>
      <c r="B363" s="1">
        <v>12</v>
      </c>
      <c r="C363" s="1">
        <v>49.42</v>
      </c>
      <c r="D363" s="1">
        <v>2</v>
      </c>
      <c r="E363" s="1">
        <v>2</v>
      </c>
      <c r="F363" s="1">
        <v>0</v>
      </c>
      <c r="G363" s="1">
        <f t="shared" si="43"/>
        <v>2</v>
      </c>
      <c r="H363" s="1" t="s">
        <v>108</v>
      </c>
      <c r="I363" s="1">
        <f t="shared" si="42"/>
        <v>0</v>
      </c>
      <c r="J363" s="1">
        <f t="shared" si="44"/>
        <v>0</v>
      </c>
      <c r="O363" s="1" t="s">
        <v>113</v>
      </c>
      <c r="P363" s="1">
        <v>0.83</v>
      </c>
      <c r="Q363" s="1" t="s">
        <v>111</v>
      </c>
      <c r="R363" s="1">
        <v>1.28</v>
      </c>
      <c r="S363" s="1" t="s">
        <v>112</v>
      </c>
      <c r="T363" s="1">
        <v>0</v>
      </c>
      <c r="U363" s="1" t="s">
        <v>112</v>
      </c>
      <c r="V363" s="1">
        <v>0</v>
      </c>
      <c r="W363" s="1">
        <v>1.2</v>
      </c>
      <c r="X363" s="1">
        <v>0</v>
      </c>
      <c r="Y363" s="1">
        <v>0</v>
      </c>
      <c r="Z363" s="89">
        <v>0</v>
      </c>
      <c r="AA363" s="1" cm="1">
        <f t="array" ref="AA363">_xlfn.IFS(O363='Price Data'!$F$3,'Price Data'!$G$3,O363='Price Data'!$F$4,'Price Data'!$G$4,O363='Price Data'!$F$5,'Price Data'!$G$5,O363='Price Data'!$F$6,'Price Data'!$G$6,O363='Price Data'!$F$7,'Price Data'!$G$7,TRUE,"")</f>
        <v>10.493246963562758</v>
      </c>
      <c r="AB363" s="1" cm="1">
        <f t="array" ref="AB363">_xlfn.IFS(Q363='Price Data'!$F$3,'Price Data'!$G$3,Q363='Price Data'!$F$4,'Price Data'!$G$4,Q363='Price Data'!$F$5,'Price Data'!$G$5,Q363='Price Data'!$F$6,'Price Data'!$G$6,Q363='Price Data'!$F$7,'Price Data'!$G$7,TRUE,"")</f>
        <v>8.710979020979023</v>
      </c>
      <c r="AC363" s="1" t="str" cm="1">
        <f t="array" ref="AC363">_xlfn.IFS(S363='Price Data'!$F$3,'Price Data'!$G$3,S363='Price Data'!$F$4,'Price Data'!$G$4,S363='Price Data'!$F$5,'Price Data'!$G$5,S363='Price Data'!$F$6,'Price Data'!$G$6,S363='Price Data'!$F$7,'Price Data'!$G$7,TRUE,"")</f>
        <v/>
      </c>
      <c r="AD363" s="1" t="str" cm="1">
        <f t="array" ref="AD363">_xlfn.IFS(U363='Price Data'!$F$3,'Price Data'!$G$3,U363='Price Data'!$F$4,'Price Data'!$G$4,U363='Price Data'!$F$5,'Price Data'!$G$5,U363='Price Data'!$F$6,'Price Data'!$G$6,U363='Price Data'!$F$7,'Price Data'!$G$7,TRUE,"")</f>
        <v/>
      </c>
      <c r="AK363" s="18"/>
      <c r="AL363" s="1"/>
    </row>
    <row r="364" spans="1:38" x14ac:dyDescent="0.25">
      <c r="A364" s="88">
        <v>10</v>
      </c>
      <c r="B364" s="1">
        <v>13</v>
      </c>
      <c r="C364" s="1">
        <v>50.99</v>
      </c>
      <c r="D364" s="1">
        <v>1</v>
      </c>
      <c r="E364" s="1">
        <v>2</v>
      </c>
      <c r="F364" s="1">
        <v>1</v>
      </c>
      <c r="G364" s="1">
        <f t="shared" si="43"/>
        <v>3</v>
      </c>
      <c r="H364" s="1" t="s">
        <v>108</v>
      </c>
      <c r="I364" s="1">
        <f t="shared" si="42"/>
        <v>0</v>
      </c>
      <c r="J364" s="1">
        <f t="shared" si="44"/>
        <v>0</v>
      </c>
      <c r="O364" s="1" t="s">
        <v>113</v>
      </c>
      <c r="P364" s="1">
        <v>0.8</v>
      </c>
      <c r="Q364" s="1" t="s">
        <v>112</v>
      </c>
      <c r="R364" s="1">
        <v>0</v>
      </c>
      <c r="S364" s="1" t="s">
        <v>112</v>
      </c>
      <c r="T364" s="1">
        <v>0</v>
      </c>
      <c r="U364" s="1" t="s">
        <v>112</v>
      </c>
      <c r="V364" s="1">
        <v>0</v>
      </c>
      <c r="W364" s="1">
        <v>1.42</v>
      </c>
      <c r="X364" s="1">
        <v>0</v>
      </c>
      <c r="Y364" s="1">
        <v>0</v>
      </c>
      <c r="Z364" s="89">
        <v>0</v>
      </c>
      <c r="AA364" s="1" cm="1">
        <f t="array" ref="AA364">_xlfn.IFS(O364='Price Data'!$F$3,'Price Data'!$G$3,O364='Price Data'!$F$4,'Price Data'!$G$4,O364='Price Data'!$F$5,'Price Data'!$G$5,O364='Price Data'!$F$6,'Price Data'!$G$6,O364='Price Data'!$F$7,'Price Data'!$G$7,TRUE,"")</f>
        <v>10.493246963562758</v>
      </c>
      <c r="AB364" s="1" t="str" cm="1">
        <f t="array" ref="AB364">_xlfn.IFS(Q364='Price Data'!$F$3,'Price Data'!$G$3,Q364='Price Data'!$F$4,'Price Data'!$G$4,Q364='Price Data'!$F$5,'Price Data'!$G$5,Q364='Price Data'!$F$6,'Price Data'!$G$6,Q364='Price Data'!$F$7,'Price Data'!$G$7,TRUE,"")</f>
        <v/>
      </c>
      <c r="AC364" s="1" t="str" cm="1">
        <f t="array" ref="AC364">_xlfn.IFS(S364='Price Data'!$F$3,'Price Data'!$G$3,S364='Price Data'!$F$4,'Price Data'!$G$4,S364='Price Data'!$F$5,'Price Data'!$G$5,S364='Price Data'!$F$6,'Price Data'!$G$6,S364='Price Data'!$F$7,'Price Data'!$G$7,TRUE,"")</f>
        <v/>
      </c>
      <c r="AD364" s="1" t="str" cm="1">
        <f t="array" ref="AD364">_xlfn.IFS(U364='Price Data'!$F$3,'Price Data'!$G$3,U364='Price Data'!$F$4,'Price Data'!$G$4,U364='Price Data'!$F$5,'Price Data'!$G$5,U364='Price Data'!$F$6,'Price Data'!$G$6,U364='Price Data'!$F$7,'Price Data'!$G$7,TRUE,"")</f>
        <v/>
      </c>
      <c r="AK364" s="18"/>
      <c r="AL364" s="1"/>
    </row>
    <row r="365" spans="1:38" x14ac:dyDescent="0.25">
      <c r="A365" s="88">
        <v>10</v>
      </c>
      <c r="B365" s="1">
        <v>14</v>
      </c>
      <c r="C365" s="1">
        <v>55.370000000000005</v>
      </c>
      <c r="D365" s="1">
        <v>3</v>
      </c>
      <c r="E365" s="1">
        <v>0</v>
      </c>
      <c r="F365" s="1">
        <v>0</v>
      </c>
      <c r="G365" s="1">
        <f t="shared" si="43"/>
        <v>0</v>
      </c>
      <c r="H365" s="1" t="s">
        <v>108</v>
      </c>
      <c r="I365" s="1">
        <f t="shared" si="42"/>
        <v>0</v>
      </c>
      <c r="J365" s="1">
        <f t="shared" si="44"/>
        <v>0</v>
      </c>
      <c r="O365" s="1" t="s">
        <v>109</v>
      </c>
      <c r="P365" s="1">
        <v>0.81</v>
      </c>
      <c r="Q365" s="1" t="s">
        <v>110</v>
      </c>
      <c r="R365" s="1">
        <v>0.67</v>
      </c>
      <c r="S365" s="1" t="s">
        <v>113</v>
      </c>
      <c r="T365" s="1">
        <v>2.42</v>
      </c>
      <c r="U365" s="1" t="s">
        <v>112</v>
      </c>
      <c r="V365" s="1">
        <v>0</v>
      </c>
      <c r="W365" s="1">
        <v>0.81</v>
      </c>
      <c r="X365" s="1">
        <v>0</v>
      </c>
      <c r="Y365" s="1">
        <v>0.77</v>
      </c>
      <c r="Z365" s="89">
        <v>0</v>
      </c>
      <c r="AA365" s="1" cm="1">
        <f t="array" ref="AA365">_xlfn.IFS(O365='Price Data'!$F$3,'Price Data'!$G$3,O365='Price Data'!$F$4,'Price Data'!$G$4,O365='Price Data'!$F$5,'Price Data'!$G$5,O365='Price Data'!$F$6,'Price Data'!$G$6,O365='Price Data'!$F$7,'Price Data'!$G$7,TRUE,"")</f>
        <v>4.4586315789473705</v>
      </c>
      <c r="AB365" s="1" cm="1">
        <f t="array" ref="AB365">_xlfn.IFS(Q365='Price Data'!$F$3,'Price Data'!$G$3,Q365='Price Data'!$F$4,'Price Data'!$G$4,Q365='Price Data'!$F$5,'Price Data'!$G$5,Q365='Price Data'!$F$6,'Price Data'!$G$6,Q365='Price Data'!$F$7,'Price Data'!$G$7,TRUE,"")</f>
        <v>2.6763636363636367</v>
      </c>
      <c r="AC365" s="1" cm="1">
        <f t="array" ref="AC365">_xlfn.IFS(S365='Price Data'!$F$3,'Price Data'!$G$3,S365='Price Data'!$F$4,'Price Data'!$G$4,S365='Price Data'!$F$5,'Price Data'!$G$5,S365='Price Data'!$F$6,'Price Data'!$G$6,S365='Price Data'!$F$7,'Price Data'!$G$7,TRUE,"")</f>
        <v>10.493246963562758</v>
      </c>
      <c r="AD365" s="1" t="str" cm="1">
        <f t="array" ref="AD365">_xlfn.IFS(U365='Price Data'!$F$3,'Price Data'!$G$3,U365='Price Data'!$F$4,'Price Data'!$G$4,U365='Price Data'!$F$5,'Price Data'!$G$5,U365='Price Data'!$F$6,'Price Data'!$G$6,U365='Price Data'!$F$7,'Price Data'!$G$7,TRUE,"")</f>
        <v/>
      </c>
      <c r="AK365" s="18"/>
      <c r="AL365" s="1"/>
    </row>
    <row r="366" spans="1:38" x14ac:dyDescent="0.25">
      <c r="A366" s="88">
        <v>10</v>
      </c>
      <c r="B366" s="1">
        <v>15</v>
      </c>
      <c r="C366" s="1">
        <v>59.330000000000005</v>
      </c>
      <c r="D366" s="1">
        <v>4</v>
      </c>
      <c r="E366" s="1">
        <v>0</v>
      </c>
      <c r="F366" s="1">
        <v>1</v>
      </c>
      <c r="G366" s="1">
        <f t="shared" si="43"/>
        <v>1</v>
      </c>
      <c r="H366" s="1" t="s">
        <v>108</v>
      </c>
      <c r="I366" s="1">
        <f t="shared" si="42"/>
        <v>0</v>
      </c>
      <c r="J366" s="1">
        <f t="shared" si="44"/>
        <v>0</v>
      </c>
      <c r="O366" s="1" t="s">
        <v>111</v>
      </c>
      <c r="P366" s="1">
        <v>1.93</v>
      </c>
      <c r="Q366" s="1" t="s">
        <v>109</v>
      </c>
      <c r="R366" s="1">
        <v>0.59</v>
      </c>
      <c r="S366" s="1" t="s">
        <v>110</v>
      </c>
      <c r="T366" s="1">
        <v>0.67</v>
      </c>
      <c r="U366" s="1" t="s">
        <v>111</v>
      </c>
      <c r="V366" s="1">
        <v>0.94</v>
      </c>
      <c r="W366" s="1">
        <v>0</v>
      </c>
      <c r="X366" s="1">
        <v>0.94</v>
      </c>
      <c r="Y366" s="1">
        <v>0</v>
      </c>
      <c r="Z366" s="89">
        <v>0</v>
      </c>
      <c r="AA366" s="1" cm="1">
        <f t="array" ref="AA366">_xlfn.IFS(O366='Price Data'!$F$3,'Price Data'!$G$3,O366='Price Data'!$F$4,'Price Data'!$G$4,O366='Price Data'!$F$5,'Price Data'!$G$5,O366='Price Data'!$F$6,'Price Data'!$G$6,O366='Price Data'!$F$7,'Price Data'!$G$7,TRUE,"")</f>
        <v>8.710979020979023</v>
      </c>
      <c r="AB366" s="1" cm="1">
        <f t="array" ref="AB366">_xlfn.IFS(Q366='Price Data'!$F$3,'Price Data'!$G$3,Q366='Price Data'!$F$4,'Price Data'!$G$4,Q366='Price Data'!$F$5,'Price Data'!$G$5,Q366='Price Data'!$F$6,'Price Data'!$G$6,Q366='Price Data'!$F$7,'Price Data'!$G$7,TRUE,"")</f>
        <v>4.4586315789473705</v>
      </c>
      <c r="AC366" s="1" cm="1">
        <f t="array" ref="AC366">_xlfn.IFS(S366='Price Data'!$F$3,'Price Data'!$G$3,S366='Price Data'!$F$4,'Price Data'!$G$4,S366='Price Data'!$F$5,'Price Data'!$G$5,S366='Price Data'!$F$6,'Price Data'!$G$6,S366='Price Data'!$F$7,'Price Data'!$G$7,TRUE,"")</f>
        <v>2.6763636363636367</v>
      </c>
      <c r="AD366" s="1" cm="1">
        <f t="array" ref="AD366">_xlfn.IFS(U366='Price Data'!$F$3,'Price Data'!$G$3,U366='Price Data'!$F$4,'Price Data'!$G$4,U366='Price Data'!$F$5,'Price Data'!$G$5,U366='Price Data'!$F$6,'Price Data'!$G$6,U366='Price Data'!$F$7,'Price Data'!$G$7,TRUE,"")</f>
        <v>8.710979020979023</v>
      </c>
      <c r="AK366" s="18"/>
      <c r="AL366" s="1"/>
    </row>
    <row r="367" spans="1:38" x14ac:dyDescent="0.25">
      <c r="A367" s="88">
        <v>10</v>
      </c>
      <c r="B367" s="1">
        <v>16</v>
      </c>
      <c r="C367" s="1">
        <v>66.77000000000001</v>
      </c>
      <c r="D367" s="1">
        <v>3</v>
      </c>
      <c r="E367" s="1">
        <v>0</v>
      </c>
      <c r="F367" s="1">
        <v>0</v>
      </c>
      <c r="G367" s="1">
        <f t="shared" si="43"/>
        <v>0</v>
      </c>
      <c r="H367" s="1" t="s">
        <v>108</v>
      </c>
      <c r="I367" s="1">
        <f t="shared" si="42"/>
        <v>0</v>
      </c>
      <c r="J367" s="1">
        <f t="shared" si="44"/>
        <v>0</v>
      </c>
      <c r="O367" s="1" t="s">
        <v>109</v>
      </c>
      <c r="P367" s="1">
        <v>0.62</v>
      </c>
      <c r="Q367" s="1" t="s">
        <v>111</v>
      </c>
      <c r="R367" s="1">
        <v>1.59</v>
      </c>
      <c r="S367" s="1" t="s">
        <v>109</v>
      </c>
      <c r="T367" s="1">
        <v>0.84</v>
      </c>
      <c r="U367" s="1" t="s">
        <v>112</v>
      </c>
      <c r="V367" s="1">
        <v>0</v>
      </c>
      <c r="W367" s="1">
        <v>1.33</v>
      </c>
      <c r="X367" s="1">
        <v>0</v>
      </c>
      <c r="Y367" s="1">
        <v>1.45</v>
      </c>
      <c r="Z367" s="89">
        <v>0</v>
      </c>
      <c r="AA367" s="1" cm="1">
        <f t="array" ref="AA367">_xlfn.IFS(O367='Price Data'!$F$3,'Price Data'!$G$3,O367='Price Data'!$F$4,'Price Data'!$G$4,O367='Price Data'!$F$5,'Price Data'!$G$5,O367='Price Data'!$F$6,'Price Data'!$G$6,O367='Price Data'!$F$7,'Price Data'!$G$7,TRUE,"")</f>
        <v>4.4586315789473705</v>
      </c>
      <c r="AB367" s="1" cm="1">
        <f t="array" ref="AB367">_xlfn.IFS(Q367='Price Data'!$F$3,'Price Data'!$G$3,Q367='Price Data'!$F$4,'Price Data'!$G$4,Q367='Price Data'!$F$5,'Price Data'!$G$5,Q367='Price Data'!$F$6,'Price Data'!$G$6,Q367='Price Data'!$F$7,'Price Data'!$G$7,TRUE,"")</f>
        <v>8.710979020979023</v>
      </c>
      <c r="AC367" s="1" cm="1">
        <f t="array" ref="AC367">_xlfn.IFS(S367='Price Data'!$F$3,'Price Data'!$G$3,S367='Price Data'!$F$4,'Price Data'!$G$4,S367='Price Data'!$F$5,'Price Data'!$G$5,S367='Price Data'!$F$6,'Price Data'!$G$6,S367='Price Data'!$F$7,'Price Data'!$G$7,TRUE,"")</f>
        <v>4.4586315789473705</v>
      </c>
      <c r="AD367" s="1" t="str" cm="1">
        <f t="array" ref="AD367">_xlfn.IFS(U367='Price Data'!$F$3,'Price Data'!$G$3,U367='Price Data'!$F$4,'Price Data'!$G$4,U367='Price Data'!$F$5,'Price Data'!$G$5,U367='Price Data'!$F$6,'Price Data'!$G$6,U367='Price Data'!$F$7,'Price Data'!$G$7,TRUE,"")</f>
        <v/>
      </c>
      <c r="AK367" s="18"/>
      <c r="AL367" s="1"/>
    </row>
    <row r="368" spans="1:38" x14ac:dyDescent="0.25">
      <c r="A368" s="88">
        <v>10</v>
      </c>
      <c r="B368" s="1">
        <v>17</v>
      </c>
      <c r="C368" s="1">
        <v>70.140000000000015</v>
      </c>
      <c r="D368" s="1">
        <v>2</v>
      </c>
      <c r="E368" s="1">
        <v>0</v>
      </c>
      <c r="F368" s="1">
        <v>1</v>
      </c>
      <c r="G368" s="1">
        <f t="shared" si="43"/>
        <v>1</v>
      </c>
      <c r="H368" s="1" t="s">
        <v>108</v>
      </c>
      <c r="I368" s="1">
        <f t="shared" si="42"/>
        <v>0</v>
      </c>
      <c r="J368" s="1">
        <f t="shared" si="44"/>
        <v>0</v>
      </c>
      <c r="O368" s="1" t="s">
        <v>113</v>
      </c>
      <c r="P368" s="1">
        <v>0.83</v>
      </c>
      <c r="Q368" s="1" t="s">
        <v>114</v>
      </c>
      <c r="R368" s="1">
        <v>1.59</v>
      </c>
      <c r="S368" s="1" t="s">
        <v>112</v>
      </c>
      <c r="T368" s="1">
        <v>0</v>
      </c>
      <c r="U368" s="1" t="s">
        <v>112</v>
      </c>
      <c r="V368" s="1">
        <v>0</v>
      </c>
      <c r="W368" s="1">
        <v>1.4</v>
      </c>
      <c r="X368" s="1">
        <v>0</v>
      </c>
      <c r="Y368" s="1">
        <v>0</v>
      </c>
      <c r="Z368" s="89">
        <v>0</v>
      </c>
      <c r="AA368" s="1" cm="1">
        <f t="array" ref="AA368">_xlfn.IFS(O368='Price Data'!$F$3,'Price Data'!$G$3,O368='Price Data'!$F$4,'Price Data'!$G$4,O368='Price Data'!$F$5,'Price Data'!$G$5,O368='Price Data'!$F$6,'Price Data'!$G$6,O368='Price Data'!$F$7,'Price Data'!$G$7,TRUE,"")</f>
        <v>10.493246963562758</v>
      </c>
      <c r="AB368" s="1" cm="1">
        <f t="array" ref="AB368">_xlfn.IFS(Q368='Price Data'!$F$3,'Price Data'!$G$3,Q368='Price Data'!$F$4,'Price Data'!$G$4,Q368='Price Data'!$F$5,'Price Data'!$G$5,Q368='Price Data'!$F$6,'Price Data'!$G$6,Q368='Price Data'!$F$7,'Price Data'!$G$7,TRUE,"")</f>
        <v>6.0346153846153863</v>
      </c>
      <c r="AC368" s="1" t="str" cm="1">
        <f t="array" ref="AC368">_xlfn.IFS(S368='Price Data'!$F$3,'Price Data'!$G$3,S368='Price Data'!$F$4,'Price Data'!$G$4,S368='Price Data'!$F$5,'Price Data'!$G$5,S368='Price Data'!$F$6,'Price Data'!$G$6,S368='Price Data'!$F$7,'Price Data'!$G$7,TRUE,"")</f>
        <v/>
      </c>
      <c r="AD368" s="1" t="str" cm="1">
        <f t="array" ref="AD368">_xlfn.IFS(U368='Price Data'!$F$3,'Price Data'!$G$3,U368='Price Data'!$F$4,'Price Data'!$G$4,U368='Price Data'!$F$5,'Price Data'!$G$5,U368='Price Data'!$F$6,'Price Data'!$G$6,U368='Price Data'!$F$7,'Price Data'!$G$7,TRUE,"")</f>
        <v/>
      </c>
      <c r="AK368" s="18"/>
      <c r="AL368" s="1"/>
    </row>
    <row r="369" spans="1:38" x14ac:dyDescent="0.25">
      <c r="A369" s="88">
        <v>10</v>
      </c>
      <c r="B369" s="1">
        <v>18</v>
      </c>
      <c r="C369" s="1">
        <v>70.420000000000016</v>
      </c>
      <c r="D369" s="1">
        <v>1</v>
      </c>
      <c r="E369" s="1">
        <v>2</v>
      </c>
      <c r="F369" s="1">
        <v>1</v>
      </c>
      <c r="G369" s="1">
        <f t="shared" si="43"/>
        <v>3</v>
      </c>
      <c r="H369" s="1" t="s">
        <v>108</v>
      </c>
      <c r="I369" s="1">
        <f t="shared" si="42"/>
        <v>0</v>
      </c>
      <c r="J369" s="1">
        <f t="shared" si="44"/>
        <v>0</v>
      </c>
      <c r="O369" s="1" t="s">
        <v>111</v>
      </c>
      <c r="P369" s="1">
        <v>2.2999999999999998</v>
      </c>
      <c r="Q369" s="1" t="s">
        <v>112</v>
      </c>
      <c r="R369" s="1">
        <v>0</v>
      </c>
      <c r="S369" s="1" t="s">
        <v>112</v>
      </c>
      <c r="T369" s="1">
        <v>0</v>
      </c>
      <c r="U369" s="1" t="s">
        <v>112</v>
      </c>
      <c r="V369" s="1">
        <v>0</v>
      </c>
      <c r="W369" s="1">
        <v>0</v>
      </c>
      <c r="X369" s="1">
        <v>0</v>
      </c>
      <c r="Y369" s="1">
        <v>0</v>
      </c>
      <c r="Z369" s="89">
        <v>0</v>
      </c>
      <c r="AA369" s="1" cm="1">
        <f t="array" ref="AA369">_xlfn.IFS(O369='Price Data'!$F$3,'Price Data'!$G$3,O369='Price Data'!$F$4,'Price Data'!$G$4,O369='Price Data'!$F$5,'Price Data'!$G$5,O369='Price Data'!$F$6,'Price Data'!$G$6,O369='Price Data'!$F$7,'Price Data'!$G$7,TRUE,"")</f>
        <v>8.710979020979023</v>
      </c>
      <c r="AB369" s="1" t="str" cm="1">
        <f t="array" ref="AB369">_xlfn.IFS(Q369='Price Data'!$F$3,'Price Data'!$G$3,Q369='Price Data'!$F$4,'Price Data'!$G$4,Q369='Price Data'!$F$5,'Price Data'!$G$5,Q369='Price Data'!$F$6,'Price Data'!$G$6,Q369='Price Data'!$F$7,'Price Data'!$G$7,TRUE,"")</f>
        <v/>
      </c>
      <c r="AC369" s="1" t="str" cm="1">
        <f t="array" ref="AC369">_xlfn.IFS(S369='Price Data'!$F$3,'Price Data'!$G$3,S369='Price Data'!$F$4,'Price Data'!$G$4,S369='Price Data'!$F$5,'Price Data'!$G$5,S369='Price Data'!$F$6,'Price Data'!$G$6,S369='Price Data'!$F$7,'Price Data'!$G$7,TRUE,"")</f>
        <v/>
      </c>
      <c r="AD369" s="1" t="str" cm="1">
        <f t="array" ref="AD369">_xlfn.IFS(U369='Price Data'!$F$3,'Price Data'!$G$3,U369='Price Data'!$F$4,'Price Data'!$G$4,U369='Price Data'!$F$5,'Price Data'!$G$5,U369='Price Data'!$F$6,'Price Data'!$G$6,U369='Price Data'!$F$7,'Price Data'!$G$7,TRUE,"")</f>
        <v/>
      </c>
      <c r="AK369" s="18"/>
      <c r="AL369" s="1"/>
    </row>
    <row r="370" spans="1:38" x14ac:dyDescent="0.25">
      <c r="A370" s="88">
        <v>10</v>
      </c>
      <c r="B370" s="1">
        <v>19</v>
      </c>
      <c r="C370" s="1">
        <v>76.38000000000001</v>
      </c>
      <c r="D370" s="1">
        <v>2</v>
      </c>
      <c r="E370" s="1">
        <v>0</v>
      </c>
      <c r="F370" s="1">
        <v>0</v>
      </c>
      <c r="G370" s="1">
        <f t="shared" si="43"/>
        <v>0</v>
      </c>
      <c r="H370" s="1" t="s">
        <v>108</v>
      </c>
      <c r="I370" s="1">
        <f t="shared" si="42"/>
        <v>0</v>
      </c>
      <c r="J370" s="1">
        <f t="shared" si="44"/>
        <v>0</v>
      </c>
      <c r="O370" s="1" t="s">
        <v>113</v>
      </c>
      <c r="P370" s="1">
        <v>1.01</v>
      </c>
      <c r="Q370" s="1" t="s">
        <v>114</v>
      </c>
      <c r="R370" s="1">
        <v>2.17</v>
      </c>
      <c r="S370" s="1" t="s">
        <v>112</v>
      </c>
      <c r="T370" s="1">
        <v>0</v>
      </c>
      <c r="U370" s="1" t="s">
        <v>112</v>
      </c>
      <c r="V370" s="1">
        <v>0</v>
      </c>
      <c r="W370" s="1">
        <v>0.96</v>
      </c>
      <c r="X370" s="1">
        <v>0</v>
      </c>
      <c r="Y370" s="1">
        <v>0</v>
      </c>
      <c r="Z370" s="89">
        <v>0</v>
      </c>
      <c r="AA370" s="1" cm="1">
        <f t="array" ref="AA370">_xlfn.IFS(O370='Price Data'!$F$3,'Price Data'!$G$3,O370='Price Data'!$F$4,'Price Data'!$G$4,O370='Price Data'!$F$5,'Price Data'!$G$5,O370='Price Data'!$F$6,'Price Data'!$G$6,O370='Price Data'!$F$7,'Price Data'!$G$7,TRUE,"")</f>
        <v>10.493246963562758</v>
      </c>
      <c r="AB370" s="1" cm="1">
        <f t="array" ref="AB370">_xlfn.IFS(Q370='Price Data'!$F$3,'Price Data'!$G$3,Q370='Price Data'!$F$4,'Price Data'!$G$4,Q370='Price Data'!$F$5,'Price Data'!$G$5,Q370='Price Data'!$F$6,'Price Data'!$G$6,Q370='Price Data'!$F$7,'Price Data'!$G$7,TRUE,"")</f>
        <v>6.0346153846153863</v>
      </c>
      <c r="AC370" s="1" t="str" cm="1">
        <f t="array" ref="AC370">_xlfn.IFS(S370='Price Data'!$F$3,'Price Data'!$G$3,S370='Price Data'!$F$4,'Price Data'!$G$4,S370='Price Data'!$F$5,'Price Data'!$G$5,S370='Price Data'!$F$6,'Price Data'!$G$6,S370='Price Data'!$F$7,'Price Data'!$G$7,TRUE,"")</f>
        <v/>
      </c>
      <c r="AD370" s="1" t="str" cm="1">
        <f t="array" ref="AD370">_xlfn.IFS(U370='Price Data'!$F$3,'Price Data'!$G$3,U370='Price Data'!$F$4,'Price Data'!$G$4,U370='Price Data'!$F$5,'Price Data'!$G$5,U370='Price Data'!$F$6,'Price Data'!$G$6,U370='Price Data'!$F$7,'Price Data'!$G$7,TRUE,"")</f>
        <v/>
      </c>
      <c r="AK370" s="18"/>
      <c r="AL370" s="1"/>
    </row>
    <row r="371" spans="1:38" x14ac:dyDescent="0.25">
      <c r="A371" s="88">
        <v>10</v>
      </c>
      <c r="B371" s="1">
        <v>20</v>
      </c>
      <c r="C371" s="1">
        <v>86.640000000000015</v>
      </c>
      <c r="D371" s="1">
        <v>1</v>
      </c>
      <c r="E371" s="1">
        <v>0</v>
      </c>
      <c r="F371" s="1">
        <v>0</v>
      </c>
      <c r="G371" s="1">
        <f t="shared" si="43"/>
        <v>0</v>
      </c>
      <c r="H371" s="1" t="s">
        <v>108</v>
      </c>
      <c r="I371" s="1">
        <f t="shared" si="42"/>
        <v>0</v>
      </c>
      <c r="J371" s="1">
        <f t="shared" si="44"/>
        <v>0</v>
      </c>
      <c r="O371" s="1" t="s">
        <v>114</v>
      </c>
      <c r="P371" s="1">
        <v>1.17</v>
      </c>
      <c r="Q371" s="1" t="s">
        <v>112</v>
      </c>
      <c r="R371" s="1">
        <v>0</v>
      </c>
      <c r="S371" s="1" t="s">
        <v>112</v>
      </c>
      <c r="T371" s="1">
        <v>0</v>
      </c>
      <c r="U371" s="1" t="s">
        <v>112</v>
      </c>
      <c r="V371" s="1">
        <v>0</v>
      </c>
      <c r="W371" s="1">
        <v>0</v>
      </c>
      <c r="X371" s="1">
        <v>0</v>
      </c>
      <c r="Y371" s="1">
        <v>0</v>
      </c>
      <c r="Z371" s="89">
        <v>0</v>
      </c>
      <c r="AA371" s="1" cm="1">
        <f t="array" ref="AA371">_xlfn.IFS(O371='Price Data'!$F$3,'Price Data'!$G$3,O371='Price Data'!$F$4,'Price Data'!$G$4,O371='Price Data'!$F$5,'Price Data'!$G$5,O371='Price Data'!$F$6,'Price Data'!$G$6,O371='Price Data'!$F$7,'Price Data'!$G$7,TRUE,"")</f>
        <v>6.0346153846153863</v>
      </c>
      <c r="AB371" s="1" t="str" cm="1">
        <f t="array" ref="AB371">_xlfn.IFS(Q371='Price Data'!$F$3,'Price Data'!$G$3,Q371='Price Data'!$F$4,'Price Data'!$G$4,Q371='Price Data'!$F$5,'Price Data'!$G$5,Q371='Price Data'!$F$6,'Price Data'!$G$6,Q371='Price Data'!$F$7,'Price Data'!$G$7,TRUE,"")</f>
        <v/>
      </c>
      <c r="AC371" s="1" t="str" cm="1">
        <f t="array" ref="AC371">_xlfn.IFS(S371='Price Data'!$F$3,'Price Data'!$G$3,S371='Price Data'!$F$4,'Price Data'!$G$4,S371='Price Data'!$F$5,'Price Data'!$G$5,S371='Price Data'!$F$6,'Price Data'!$G$6,S371='Price Data'!$F$7,'Price Data'!$G$7,TRUE,"")</f>
        <v/>
      </c>
      <c r="AD371" s="1" t="str" cm="1">
        <f t="array" ref="AD371">_xlfn.IFS(U371='Price Data'!$F$3,'Price Data'!$G$3,U371='Price Data'!$F$4,'Price Data'!$G$4,U371='Price Data'!$F$5,'Price Data'!$G$5,U371='Price Data'!$F$6,'Price Data'!$G$6,U371='Price Data'!$F$7,'Price Data'!$G$7,TRUE,"")</f>
        <v/>
      </c>
      <c r="AK371" s="18"/>
      <c r="AL371" s="1"/>
    </row>
    <row r="372" spans="1:38" x14ac:dyDescent="0.25">
      <c r="A372" s="88">
        <v>10</v>
      </c>
      <c r="B372" s="1">
        <v>21</v>
      </c>
      <c r="C372" s="1">
        <v>87.29000000000002</v>
      </c>
      <c r="D372" s="1">
        <v>3</v>
      </c>
      <c r="E372" s="1">
        <v>1</v>
      </c>
      <c r="F372" s="1">
        <v>0</v>
      </c>
      <c r="G372" s="1">
        <f t="shared" si="43"/>
        <v>1</v>
      </c>
      <c r="H372" s="1" t="s">
        <v>108</v>
      </c>
      <c r="I372" s="1">
        <f t="shared" si="42"/>
        <v>0</v>
      </c>
      <c r="J372" s="1">
        <f t="shared" ref="J372:J403" si="45">I372</f>
        <v>0</v>
      </c>
      <c r="O372" s="1" t="s">
        <v>113</v>
      </c>
      <c r="P372" s="1">
        <v>1.1399999999999999</v>
      </c>
      <c r="Q372" s="1" t="s">
        <v>109</v>
      </c>
      <c r="R372" s="1">
        <v>0.66</v>
      </c>
      <c r="S372" s="1" t="s">
        <v>109</v>
      </c>
      <c r="T372" s="1">
        <v>0.89</v>
      </c>
      <c r="U372" s="1" t="s">
        <v>112</v>
      </c>
      <c r="V372" s="1">
        <v>0</v>
      </c>
      <c r="W372" s="1">
        <v>1.1599999999999999</v>
      </c>
      <c r="X372" s="1">
        <v>1.0900000000000001</v>
      </c>
      <c r="Y372" s="1">
        <v>1.01</v>
      </c>
      <c r="Z372" s="89">
        <v>0</v>
      </c>
      <c r="AA372" s="1" cm="1">
        <f t="array" ref="AA372">_xlfn.IFS(O372='Price Data'!$F$3,'Price Data'!$G$3,O372='Price Data'!$F$4,'Price Data'!$G$4,O372='Price Data'!$F$5,'Price Data'!$G$5,O372='Price Data'!$F$6,'Price Data'!$G$6,O372='Price Data'!$F$7,'Price Data'!$G$7,TRUE,"")</f>
        <v>10.493246963562758</v>
      </c>
      <c r="AB372" s="1" cm="1">
        <f t="array" ref="AB372">_xlfn.IFS(Q372='Price Data'!$F$3,'Price Data'!$G$3,Q372='Price Data'!$F$4,'Price Data'!$G$4,Q372='Price Data'!$F$5,'Price Data'!$G$5,Q372='Price Data'!$F$6,'Price Data'!$G$6,Q372='Price Data'!$F$7,'Price Data'!$G$7,TRUE,"")</f>
        <v>4.4586315789473705</v>
      </c>
      <c r="AC372" s="1" cm="1">
        <f t="array" ref="AC372">_xlfn.IFS(S372='Price Data'!$F$3,'Price Data'!$G$3,S372='Price Data'!$F$4,'Price Data'!$G$4,S372='Price Data'!$F$5,'Price Data'!$G$5,S372='Price Data'!$F$6,'Price Data'!$G$6,S372='Price Data'!$F$7,'Price Data'!$G$7,TRUE,"")</f>
        <v>4.4586315789473705</v>
      </c>
      <c r="AD372" s="1" t="str" cm="1">
        <f t="array" ref="AD372">_xlfn.IFS(U372='Price Data'!$F$3,'Price Data'!$G$3,U372='Price Data'!$F$4,'Price Data'!$G$4,U372='Price Data'!$F$5,'Price Data'!$G$5,U372='Price Data'!$F$6,'Price Data'!$G$6,U372='Price Data'!$F$7,'Price Data'!$G$7,TRUE,"")</f>
        <v/>
      </c>
      <c r="AK372" s="18"/>
      <c r="AL372" s="1"/>
    </row>
    <row r="373" spans="1:38" x14ac:dyDescent="0.25">
      <c r="A373" s="88">
        <v>10</v>
      </c>
      <c r="B373" s="1">
        <v>22</v>
      </c>
      <c r="C373" s="1">
        <v>90.920000000000016</v>
      </c>
      <c r="D373" s="1">
        <v>4</v>
      </c>
      <c r="E373" s="1">
        <v>0</v>
      </c>
      <c r="F373" s="1">
        <v>2</v>
      </c>
      <c r="G373" s="1">
        <f t="shared" si="43"/>
        <v>2</v>
      </c>
      <c r="H373" s="1" t="s">
        <v>108</v>
      </c>
      <c r="I373" s="1">
        <f t="shared" si="42"/>
        <v>0</v>
      </c>
      <c r="J373" s="1">
        <f t="shared" si="45"/>
        <v>0</v>
      </c>
      <c r="O373" s="1" t="s">
        <v>110</v>
      </c>
      <c r="P373" s="1">
        <v>0.69</v>
      </c>
      <c r="Q373" s="1" t="s">
        <v>110</v>
      </c>
      <c r="R373" s="1">
        <v>0.78</v>
      </c>
      <c r="S373" s="1" t="s">
        <v>109</v>
      </c>
      <c r="T373" s="1">
        <v>0.78</v>
      </c>
      <c r="U373" s="1" t="s">
        <v>113</v>
      </c>
      <c r="V373" s="1">
        <v>1.47</v>
      </c>
      <c r="W373" s="1">
        <v>0</v>
      </c>
      <c r="X373" s="1">
        <v>0</v>
      </c>
      <c r="Y373" s="1">
        <v>1.06</v>
      </c>
      <c r="Z373" s="89">
        <v>0.96</v>
      </c>
      <c r="AA373" s="1" cm="1">
        <f t="array" ref="AA373">_xlfn.IFS(O373='Price Data'!$F$3,'Price Data'!$G$3,O373='Price Data'!$F$4,'Price Data'!$G$4,O373='Price Data'!$F$5,'Price Data'!$G$5,O373='Price Data'!$F$6,'Price Data'!$G$6,O373='Price Data'!$F$7,'Price Data'!$G$7,TRUE,"")</f>
        <v>2.6763636363636367</v>
      </c>
      <c r="AB373" s="1" cm="1">
        <f t="array" ref="AB373">_xlfn.IFS(Q373='Price Data'!$F$3,'Price Data'!$G$3,Q373='Price Data'!$F$4,'Price Data'!$G$4,Q373='Price Data'!$F$5,'Price Data'!$G$5,Q373='Price Data'!$F$6,'Price Data'!$G$6,Q373='Price Data'!$F$7,'Price Data'!$G$7,TRUE,"")</f>
        <v>2.6763636363636367</v>
      </c>
      <c r="AC373" s="1" cm="1">
        <f t="array" ref="AC373">_xlfn.IFS(S373='Price Data'!$F$3,'Price Data'!$G$3,S373='Price Data'!$F$4,'Price Data'!$G$4,S373='Price Data'!$F$5,'Price Data'!$G$5,S373='Price Data'!$F$6,'Price Data'!$G$6,S373='Price Data'!$F$7,'Price Data'!$G$7,TRUE,"")</f>
        <v>4.4586315789473705</v>
      </c>
      <c r="AD373" s="1" cm="1">
        <f t="array" ref="AD373">_xlfn.IFS(U373='Price Data'!$F$3,'Price Data'!$G$3,U373='Price Data'!$F$4,'Price Data'!$G$4,U373='Price Data'!$F$5,'Price Data'!$G$5,U373='Price Data'!$F$6,'Price Data'!$G$6,U373='Price Data'!$F$7,'Price Data'!$G$7,TRUE,"")</f>
        <v>10.493246963562758</v>
      </c>
      <c r="AK373" s="18"/>
      <c r="AL373" s="1"/>
    </row>
    <row r="374" spans="1:38" x14ac:dyDescent="0.25">
      <c r="A374" s="88">
        <v>10</v>
      </c>
      <c r="B374" s="1">
        <v>23</v>
      </c>
      <c r="C374" s="1">
        <v>101.17000000000002</v>
      </c>
      <c r="D374" s="1">
        <v>4</v>
      </c>
      <c r="E374" s="1">
        <v>0</v>
      </c>
      <c r="F374" s="1">
        <v>0</v>
      </c>
      <c r="G374" s="1">
        <f t="shared" si="43"/>
        <v>0</v>
      </c>
      <c r="H374" s="1" t="s">
        <v>108</v>
      </c>
      <c r="I374" s="1">
        <f t="shared" si="42"/>
        <v>0</v>
      </c>
      <c r="J374" s="1">
        <f t="shared" si="45"/>
        <v>0</v>
      </c>
      <c r="O374" s="1" t="s">
        <v>109</v>
      </c>
      <c r="P374" s="1">
        <v>0.92</v>
      </c>
      <c r="Q374" s="1" t="s">
        <v>109</v>
      </c>
      <c r="R374" s="1">
        <v>0.65</v>
      </c>
      <c r="S374" s="1" t="s">
        <v>109</v>
      </c>
      <c r="T374" s="1">
        <v>0.7</v>
      </c>
      <c r="U374" s="1" t="s">
        <v>110</v>
      </c>
      <c r="V374" s="1">
        <v>0.93</v>
      </c>
      <c r="W374" s="1">
        <v>0.99</v>
      </c>
      <c r="X374" s="1">
        <v>0.96</v>
      </c>
      <c r="Y374" s="1">
        <v>1.26</v>
      </c>
      <c r="Z374" s="89">
        <v>0</v>
      </c>
      <c r="AA374" s="1" cm="1">
        <f t="array" ref="AA374">_xlfn.IFS(O374='Price Data'!$F$3,'Price Data'!$G$3,O374='Price Data'!$F$4,'Price Data'!$G$4,O374='Price Data'!$F$5,'Price Data'!$G$5,O374='Price Data'!$F$6,'Price Data'!$G$6,O374='Price Data'!$F$7,'Price Data'!$G$7,TRUE,"")</f>
        <v>4.4586315789473705</v>
      </c>
      <c r="AB374" s="1" cm="1">
        <f t="array" ref="AB374">_xlfn.IFS(Q374='Price Data'!$F$3,'Price Data'!$G$3,Q374='Price Data'!$F$4,'Price Data'!$G$4,Q374='Price Data'!$F$5,'Price Data'!$G$5,Q374='Price Data'!$F$6,'Price Data'!$G$6,Q374='Price Data'!$F$7,'Price Data'!$G$7,TRUE,"")</f>
        <v>4.4586315789473705</v>
      </c>
      <c r="AC374" s="1" cm="1">
        <f t="array" ref="AC374">_xlfn.IFS(S374='Price Data'!$F$3,'Price Data'!$G$3,S374='Price Data'!$F$4,'Price Data'!$G$4,S374='Price Data'!$F$5,'Price Data'!$G$5,S374='Price Data'!$F$6,'Price Data'!$G$6,S374='Price Data'!$F$7,'Price Data'!$G$7,TRUE,"")</f>
        <v>4.4586315789473705</v>
      </c>
      <c r="AD374" s="1" cm="1">
        <f t="array" ref="AD374">_xlfn.IFS(U374='Price Data'!$F$3,'Price Data'!$G$3,U374='Price Data'!$F$4,'Price Data'!$G$4,U374='Price Data'!$F$5,'Price Data'!$G$5,U374='Price Data'!$F$6,'Price Data'!$G$6,U374='Price Data'!$F$7,'Price Data'!$G$7,TRUE,"")</f>
        <v>2.6763636363636367</v>
      </c>
      <c r="AK374" s="18"/>
      <c r="AL374" s="1"/>
    </row>
    <row r="375" spans="1:38" x14ac:dyDescent="0.25">
      <c r="A375" s="88">
        <v>10</v>
      </c>
      <c r="B375" s="1">
        <v>24</v>
      </c>
      <c r="C375" s="1">
        <v>101.29000000000002</v>
      </c>
      <c r="D375" s="1">
        <v>1</v>
      </c>
      <c r="E375" s="1">
        <v>4</v>
      </c>
      <c r="F375" s="1">
        <v>0</v>
      </c>
      <c r="G375" s="1">
        <f t="shared" si="43"/>
        <v>4</v>
      </c>
      <c r="H375" s="1" t="s">
        <v>108</v>
      </c>
      <c r="I375" s="1">
        <f t="shared" si="42"/>
        <v>0</v>
      </c>
      <c r="J375" s="1">
        <f t="shared" si="45"/>
        <v>0</v>
      </c>
      <c r="O375" s="1" t="s">
        <v>111</v>
      </c>
      <c r="P375" s="1">
        <v>1.27</v>
      </c>
      <c r="Q375" s="1" t="s">
        <v>112</v>
      </c>
      <c r="R375" s="1">
        <v>0</v>
      </c>
      <c r="S375" s="1" t="s">
        <v>112</v>
      </c>
      <c r="T375" s="1">
        <v>0</v>
      </c>
      <c r="U375" s="1" t="s">
        <v>112</v>
      </c>
      <c r="V375" s="1">
        <v>0</v>
      </c>
      <c r="W375" s="1">
        <v>0</v>
      </c>
      <c r="X375" s="1">
        <v>0</v>
      </c>
      <c r="Y375" s="1">
        <v>0</v>
      </c>
      <c r="Z375" s="89">
        <v>0</v>
      </c>
      <c r="AA375" s="1" cm="1">
        <f t="array" ref="AA375">_xlfn.IFS(O375='Price Data'!$F$3,'Price Data'!$G$3,O375='Price Data'!$F$4,'Price Data'!$G$4,O375='Price Data'!$F$5,'Price Data'!$G$5,O375='Price Data'!$F$6,'Price Data'!$G$6,O375='Price Data'!$F$7,'Price Data'!$G$7,TRUE,"")</f>
        <v>8.710979020979023</v>
      </c>
      <c r="AB375" s="1" t="str" cm="1">
        <f t="array" ref="AB375">_xlfn.IFS(Q375='Price Data'!$F$3,'Price Data'!$G$3,Q375='Price Data'!$F$4,'Price Data'!$G$4,Q375='Price Data'!$F$5,'Price Data'!$G$5,Q375='Price Data'!$F$6,'Price Data'!$G$6,Q375='Price Data'!$F$7,'Price Data'!$G$7,TRUE,"")</f>
        <v/>
      </c>
      <c r="AC375" s="1" t="str" cm="1">
        <f t="array" ref="AC375">_xlfn.IFS(S375='Price Data'!$F$3,'Price Data'!$G$3,S375='Price Data'!$F$4,'Price Data'!$G$4,S375='Price Data'!$F$5,'Price Data'!$G$5,S375='Price Data'!$F$6,'Price Data'!$G$6,S375='Price Data'!$F$7,'Price Data'!$G$7,TRUE,"")</f>
        <v/>
      </c>
      <c r="AD375" s="1" t="str" cm="1">
        <f t="array" ref="AD375">_xlfn.IFS(U375='Price Data'!$F$3,'Price Data'!$G$3,U375='Price Data'!$F$4,'Price Data'!$G$4,U375='Price Data'!$F$5,'Price Data'!$G$5,U375='Price Data'!$F$6,'Price Data'!$G$6,U375='Price Data'!$F$7,'Price Data'!$G$7,TRUE,"")</f>
        <v/>
      </c>
      <c r="AK375" s="18"/>
      <c r="AL375" s="1"/>
    </row>
    <row r="376" spans="1:38" x14ac:dyDescent="0.25">
      <c r="A376" s="88">
        <v>10</v>
      </c>
      <c r="B376" s="1">
        <v>25</v>
      </c>
      <c r="C376" s="1">
        <v>104.04000000000002</v>
      </c>
      <c r="D376" s="1">
        <v>2</v>
      </c>
      <c r="E376" s="1">
        <v>2</v>
      </c>
      <c r="F376" s="1">
        <v>2</v>
      </c>
      <c r="G376" s="1">
        <f t="shared" si="43"/>
        <v>4</v>
      </c>
      <c r="H376" s="1" t="s">
        <v>108</v>
      </c>
      <c r="I376" s="1">
        <f t="shared" si="42"/>
        <v>0</v>
      </c>
      <c r="J376" s="1">
        <f t="shared" si="45"/>
        <v>0</v>
      </c>
      <c r="O376" s="1" t="s">
        <v>114</v>
      </c>
      <c r="P376" s="1">
        <v>1.58</v>
      </c>
      <c r="Q376" s="1" t="s">
        <v>111</v>
      </c>
      <c r="R376" s="1">
        <v>0.79</v>
      </c>
      <c r="S376" s="1" t="s">
        <v>112</v>
      </c>
      <c r="T376" s="1">
        <v>0</v>
      </c>
      <c r="U376" s="1" t="s">
        <v>112</v>
      </c>
      <c r="V376" s="1">
        <v>0</v>
      </c>
      <c r="W376" s="1">
        <v>0</v>
      </c>
      <c r="X376" s="1">
        <v>0</v>
      </c>
      <c r="Y376" s="1">
        <v>0</v>
      </c>
      <c r="Z376" s="89">
        <v>0</v>
      </c>
      <c r="AA376" s="1" cm="1">
        <f t="array" ref="AA376">_xlfn.IFS(O376='Price Data'!$F$3,'Price Data'!$G$3,O376='Price Data'!$F$4,'Price Data'!$G$4,O376='Price Data'!$F$5,'Price Data'!$G$5,O376='Price Data'!$F$6,'Price Data'!$G$6,O376='Price Data'!$F$7,'Price Data'!$G$7,TRUE,"")</f>
        <v>6.0346153846153863</v>
      </c>
      <c r="AB376" s="1" cm="1">
        <f t="array" ref="AB376">_xlfn.IFS(Q376='Price Data'!$F$3,'Price Data'!$G$3,Q376='Price Data'!$F$4,'Price Data'!$G$4,Q376='Price Data'!$F$5,'Price Data'!$G$5,Q376='Price Data'!$F$6,'Price Data'!$G$6,Q376='Price Data'!$F$7,'Price Data'!$G$7,TRUE,"")</f>
        <v>8.710979020979023</v>
      </c>
      <c r="AC376" s="1" t="str" cm="1">
        <f t="array" ref="AC376">_xlfn.IFS(S376='Price Data'!$F$3,'Price Data'!$G$3,S376='Price Data'!$F$4,'Price Data'!$G$4,S376='Price Data'!$F$5,'Price Data'!$G$5,S376='Price Data'!$F$6,'Price Data'!$G$6,S376='Price Data'!$F$7,'Price Data'!$G$7,TRUE,"")</f>
        <v/>
      </c>
      <c r="AD376" s="1" t="str" cm="1">
        <f t="array" ref="AD376">_xlfn.IFS(U376='Price Data'!$F$3,'Price Data'!$G$3,U376='Price Data'!$F$4,'Price Data'!$G$4,U376='Price Data'!$F$5,'Price Data'!$G$5,U376='Price Data'!$F$6,'Price Data'!$G$6,U376='Price Data'!$F$7,'Price Data'!$G$7,TRUE,"")</f>
        <v/>
      </c>
      <c r="AK376" s="18"/>
      <c r="AL376" s="1"/>
    </row>
    <row r="377" spans="1:38" x14ac:dyDescent="0.25">
      <c r="A377" s="88">
        <v>10</v>
      </c>
      <c r="B377" s="1">
        <v>26</v>
      </c>
      <c r="C377" s="1">
        <v>106.27000000000002</v>
      </c>
      <c r="D377" s="1">
        <v>3</v>
      </c>
      <c r="E377" s="1">
        <v>2</v>
      </c>
      <c r="F377" s="1">
        <v>0</v>
      </c>
      <c r="G377" s="1">
        <f t="shared" si="43"/>
        <v>2</v>
      </c>
      <c r="H377" s="1" t="s">
        <v>108</v>
      </c>
      <c r="I377" s="1">
        <f t="shared" si="42"/>
        <v>0</v>
      </c>
      <c r="J377" s="1">
        <f t="shared" si="45"/>
        <v>0</v>
      </c>
      <c r="O377" s="1" t="s">
        <v>109</v>
      </c>
      <c r="P377" s="1">
        <v>0.79</v>
      </c>
      <c r="Q377" s="1" t="s">
        <v>111</v>
      </c>
      <c r="R377" s="1">
        <v>2.19</v>
      </c>
      <c r="S377" s="1" t="s">
        <v>113</v>
      </c>
      <c r="T377" s="1">
        <v>0.76</v>
      </c>
      <c r="U377" s="1" t="s">
        <v>112</v>
      </c>
      <c r="V377" s="1">
        <v>0</v>
      </c>
      <c r="W377" s="1">
        <v>1.42</v>
      </c>
      <c r="X377" s="1">
        <v>0</v>
      </c>
      <c r="Y377" s="1">
        <v>1.04</v>
      </c>
      <c r="Z377" s="89">
        <v>0</v>
      </c>
      <c r="AA377" s="1" cm="1">
        <f t="array" ref="AA377">_xlfn.IFS(O377='Price Data'!$F$3,'Price Data'!$G$3,O377='Price Data'!$F$4,'Price Data'!$G$4,O377='Price Data'!$F$5,'Price Data'!$G$5,O377='Price Data'!$F$6,'Price Data'!$G$6,O377='Price Data'!$F$7,'Price Data'!$G$7,TRUE,"")</f>
        <v>4.4586315789473705</v>
      </c>
      <c r="AB377" s="1" cm="1">
        <f t="array" ref="AB377">_xlfn.IFS(Q377='Price Data'!$F$3,'Price Data'!$G$3,Q377='Price Data'!$F$4,'Price Data'!$G$4,Q377='Price Data'!$F$5,'Price Data'!$G$5,Q377='Price Data'!$F$6,'Price Data'!$G$6,Q377='Price Data'!$F$7,'Price Data'!$G$7,TRUE,"")</f>
        <v>8.710979020979023</v>
      </c>
      <c r="AC377" s="1" cm="1">
        <f t="array" ref="AC377">_xlfn.IFS(S377='Price Data'!$F$3,'Price Data'!$G$3,S377='Price Data'!$F$4,'Price Data'!$G$4,S377='Price Data'!$F$5,'Price Data'!$G$5,S377='Price Data'!$F$6,'Price Data'!$G$6,S377='Price Data'!$F$7,'Price Data'!$G$7,TRUE,"")</f>
        <v>10.493246963562758</v>
      </c>
      <c r="AD377" s="1" t="str" cm="1">
        <f t="array" ref="AD377">_xlfn.IFS(U377='Price Data'!$F$3,'Price Data'!$G$3,U377='Price Data'!$F$4,'Price Data'!$G$4,U377='Price Data'!$F$5,'Price Data'!$G$5,U377='Price Data'!$F$6,'Price Data'!$G$6,U377='Price Data'!$F$7,'Price Data'!$G$7,TRUE,"")</f>
        <v/>
      </c>
      <c r="AK377" s="18"/>
      <c r="AL377" s="1"/>
    </row>
    <row r="378" spans="1:38" x14ac:dyDescent="0.25">
      <c r="A378" s="88">
        <v>10</v>
      </c>
      <c r="B378" s="1">
        <v>27</v>
      </c>
      <c r="C378" s="1">
        <v>111.51000000000002</v>
      </c>
      <c r="D378" s="1">
        <v>2</v>
      </c>
      <c r="E378" s="1">
        <v>1</v>
      </c>
      <c r="F378" s="1">
        <v>0</v>
      </c>
      <c r="G378" s="1">
        <f t="shared" si="43"/>
        <v>1</v>
      </c>
      <c r="H378" s="1" t="s">
        <v>108</v>
      </c>
      <c r="I378" s="1">
        <f t="shared" si="42"/>
        <v>0</v>
      </c>
      <c r="J378" s="1">
        <f t="shared" si="45"/>
        <v>0</v>
      </c>
      <c r="O378" s="1" t="s">
        <v>110</v>
      </c>
      <c r="P378" s="1">
        <v>0.53</v>
      </c>
      <c r="Q378" s="1" t="s">
        <v>113</v>
      </c>
      <c r="R378" s="1">
        <v>1.76</v>
      </c>
      <c r="S378" s="1" t="s">
        <v>112</v>
      </c>
      <c r="T378" s="1">
        <v>0</v>
      </c>
      <c r="U378" s="1" t="s">
        <v>112</v>
      </c>
      <c r="V378" s="1">
        <v>0</v>
      </c>
      <c r="W378" s="1">
        <v>0</v>
      </c>
      <c r="X378" s="1">
        <v>1.42</v>
      </c>
      <c r="Y378" s="1">
        <v>0</v>
      </c>
      <c r="Z378" s="89">
        <v>0</v>
      </c>
      <c r="AA378" s="1" cm="1">
        <f t="array" ref="AA378">_xlfn.IFS(O378='Price Data'!$F$3,'Price Data'!$G$3,O378='Price Data'!$F$4,'Price Data'!$G$4,O378='Price Data'!$F$5,'Price Data'!$G$5,O378='Price Data'!$F$6,'Price Data'!$G$6,O378='Price Data'!$F$7,'Price Data'!$G$7,TRUE,"")</f>
        <v>2.6763636363636367</v>
      </c>
      <c r="AB378" s="1" cm="1">
        <f t="array" ref="AB378">_xlfn.IFS(Q378='Price Data'!$F$3,'Price Data'!$G$3,Q378='Price Data'!$F$4,'Price Data'!$G$4,Q378='Price Data'!$F$5,'Price Data'!$G$5,Q378='Price Data'!$F$6,'Price Data'!$G$6,Q378='Price Data'!$F$7,'Price Data'!$G$7,TRUE,"")</f>
        <v>10.493246963562758</v>
      </c>
      <c r="AC378" s="1" t="str" cm="1">
        <f t="array" ref="AC378">_xlfn.IFS(S378='Price Data'!$F$3,'Price Data'!$G$3,S378='Price Data'!$F$4,'Price Data'!$G$4,S378='Price Data'!$F$5,'Price Data'!$G$5,S378='Price Data'!$F$6,'Price Data'!$G$6,S378='Price Data'!$F$7,'Price Data'!$G$7,TRUE,"")</f>
        <v/>
      </c>
      <c r="AD378" s="1" t="str" cm="1">
        <f t="array" ref="AD378">_xlfn.IFS(U378='Price Data'!$F$3,'Price Data'!$G$3,U378='Price Data'!$F$4,'Price Data'!$G$4,U378='Price Data'!$F$5,'Price Data'!$G$5,U378='Price Data'!$F$6,'Price Data'!$G$6,U378='Price Data'!$F$7,'Price Data'!$G$7,TRUE,"")</f>
        <v/>
      </c>
      <c r="AK378" s="18"/>
      <c r="AL378" s="1"/>
    </row>
    <row r="379" spans="1:38" x14ac:dyDescent="0.25">
      <c r="A379" s="88">
        <v>10</v>
      </c>
      <c r="B379" s="1">
        <v>28</v>
      </c>
      <c r="C379" s="1">
        <v>113.36000000000001</v>
      </c>
      <c r="D379" s="1">
        <v>2</v>
      </c>
      <c r="E379" s="1">
        <v>1</v>
      </c>
      <c r="F379" s="1">
        <v>0</v>
      </c>
      <c r="G379" s="1">
        <f t="shared" si="43"/>
        <v>1</v>
      </c>
      <c r="H379" s="1" t="s">
        <v>108</v>
      </c>
      <c r="I379" s="1">
        <f t="shared" si="42"/>
        <v>0</v>
      </c>
      <c r="J379" s="1">
        <f t="shared" si="45"/>
        <v>0</v>
      </c>
      <c r="O379" s="1" t="s">
        <v>110</v>
      </c>
      <c r="P379" s="1">
        <v>0.71</v>
      </c>
      <c r="Q379" s="1" t="s">
        <v>109</v>
      </c>
      <c r="R379" s="1">
        <v>0.88</v>
      </c>
      <c r="S379" s="1" t="s">
        <v>112</v>
      </c>
      <c r="T379" s="1">
        <v>0</v>
      </c>
      <c r="U379" s="1" t="s">
        <v>112</v>
      </c>
      <c r="V379" s="1">
        <v>0</v>
      </c>
      <c r="W379" s="1">
        <v>0</v>
      </c>
      <c r="X379" s="1">
        <v>1.1000000000000001</v>
      </c>
      <c r="Y379" s="1">
        <v>0</v>
      </c>
      <c r="Z379" s="89">
        <v>0</v>
      </c>
      <c r="AA379" s="1" cm="1">
        <f t="array" ref="AA379">_xlfn.IFS(O379='Price Data'!$F$3,'Price Data'!$G$3,O379='Price Data'!$F$4,'Price Data'!$G$4,O379='Price Data'!$F$5,'Price Data'!$G$5,O379='Price Data'!$F$6,'Price Data'!$G$6,O379='Price Data'!$F$7,'Price Data'!$G$7,TRUE,"")</f>
        <v>2.6763636363636367</v>
      </c>
      <c r="AB379" s="1" cm="1">
        <f t="array" ref="AB379">_xlfn.IFS(Q379='Price Data'!$F$3,'Price Data'!$G$3,Q379='Price Data'!$F$4,'Price Data'!$G$4,Q379='Price Data'!$F$5,'Price Data'!$G$5,Q379='Price Data'!$F$6,'Price Data'!$G$6,Q379='Price Data'!$F$7,'Price Data'!$G$7,TRUE,"")</f>
        <v>4.4586315789473705</v>
      </c>
      <c r="AC379" s="1" t="str" cm="1">
        <f t="array" ref="AC379">_xlfn.IFS(S379='Price Data'!$F$3,'Price Data'!$G$3,S379='Price Data'!$F$4,'Price Data'!$G$4,S379='Price Data'!$F$5,'Price Data'!$G$5,S379='Price Data'!$F$6,'Price Data'!$G$6,S379='Price Data'!$F$7,'Price Data'!$G$7,TRUE,"")</f>
        <v/>
      </c>
      <c r="AD379" s="1" t="str" cm="1">
        <f t="array" ref="AD379">_xlfn.IFS(U379='Price Data'!$F$3,'Price Data'!$G$3,U379='Price Data'!$F$4,'Price Data'!$G$4,U379='Price Data'!$F$5,'Price Data'!$G$5,U379='Price Data'!$F$6,'Price Data'!$G$6,U379='Price Data'!$F$7,'Price Data'!$G$7,TRUE,"")</f>
        <v/>
      </c>
      <c r="AK379" s="18"/>
      <c r="AL379" s="1"/>
    </row>
    <row r="380" spans="1:38" x14ac:dyDescent="0.25">
      <c r="A380" s="88">
        <v>10</v>
      </c>
      <c r="B380" s="1">
        <v>29</v>
      </c>
      <c r="C380" s="1">
        <v>115.22000000000001</v>
      </c>
      <c r="D380" s="1">
        <v>2</v>
      </c>
      <c r="E380" s="1">
        <v>1</v>
      </c>
      <c r="F380" s="1">
        <v>1</v>
      </c>
      <c r="G380" s="1">
        <f t="shared" si="43"/>
        <v>2</v>
      </c>
      <c r="H380" s="1" t="s">
        <v>108</v>
      </c>
      <c r="I380" s="1">
        <f t="shared" si="42"/>
        <v>0</v>
      </c>
      <c r="J380" s="1">
        <f t="shared" si="45"/>
        <v>0</v>
      </c>
      <c r="O380" s="1" t="s">
        <v>110</v>
      </c>
      <c r="P380" s="1">
        <v>0.68</v>
      </c>
      <c r="Q380" s="1" t="s">
        <v>114</v>
      </c>
      <c r="R380" s="1">
        <v>1.74</v>
      </c>
      <c r="S380" s="1" t="s">
        <v>112</v>
      </c>
      <c r="T380" s="1">
        <v>0</v>
      </c>
      <c r="U380" s="1" t="s">
        <v>112</v>
      </c>
      <c r="V380" s="1">
        <v>0</v>
      </c>
      <c r="W380" s="1">
        <v>0</v>
      </c>
      <c r="X380" s="1">
        <v>0</v>
      </c>
      <c r="Y380" s="1">
        <v>0</v>
      </c>
      <c r="Z380" s="89">
        <v>0</v>
      </c>
      <c r="AA380" s="1" cm="1">
        <f t="array" ref="AA380">_xlfn.IFS(O380='Price Data'!$F$3,'Price Data'!$G$3,O380='Price Data'!$F$4,'Price Data'!$G$4,O380='Price Data'!$F$5,'Price Data'!$G$5,O380='Price Data'!$F$6,'Price Data'!$G$6,O380='Price Data'!$F$7,'Price Data'!$G$7,TRUE,"")</f>
        <v>2.6763636363636367</v>
      </c>
      <c r="AB380" s="1" cm="1">
        <f t="array" ref="AB380">_xlfn.IFS(Q380='Price Data'!$F$3,'Price Data'!$G$3,Q380='Price Data'!$F$4,'Price Data'!$G$4,Q380='Price Data'!$F$5,'Price Data'!$G$5,Q380='Price Data'!$F$6,'Price Data'!$G$6,Q380='Price Data'!$F$7,'Price Data'!$G$7,TRUE,"")</f>
        <v>6.0346153846153863</v>
      </c>
      <c r="AC380" s="1" t="str" cm="1">
        <f t="array" ref="AC380">_xlfn.IFS(S380='Price Data'!$F$3,'Price Data'!$G$3,S380='Price Data'!$F$4,'Price Data'!$G$4,S380='Price Data'!$F$5,'Price Data'!$G$5,S380='Price Data'!$F$6,'Price Data'!$G$6,S380='Price Data'!$F$7,'Price Data'!$G$7,TRUE,"")</f>
        <v/>
      </c>
      <c r="AD380" s="1" t="str" cm="1">
        <f t="array" ref="AD380">_xlfn.IFS(U380='Price Data'!$F$3,'Price Data'!$G$3,U380='Price Data'!$F$4,'Price Data'!$G$4,U380='Price Data'!$F$5,'Price Data'!$G$5,U380='Price Data'!$F$6,'Price Data'!$G$6,U380='Price Data'!$F$7,'Price Data'!$G$7,TRUE,"")</f>
        <v/>
      </c>
      <c r="AK380" s="18"/>
      <c r="AL380" s="1"/>
    </row>
    <row r="381" spans="1:38" x14ac:dyDescent="0.25">
      <c r="A381" s="88">
        <v>10</v>
      </c>
      <c r="B381" s="1">
        <v>30</v>
      </c>
      <c r="C381" s="1">
        <v>121.19000000000001</v>
      </c>
      <c r="D381" s="1">
        <v>2</v>
      </c>
      <c r="E381" s="1">
        <v>0</v>
      </c>
      <c r="F381" s="1">
        <v>0</v>
      </c>
      <c r="G381" s="1">
        <f t="shared" si="43"/>
        <v>0</v>
      </c>
      <c r="H381" s="1" t="s">
        <v>108</v>
      </c>
      <c r="I381" s="1">
        <f t="shared" si="42"/>
        <v>0</v>
      </c>
      <c r="J381" s="1">
        <f t="shared" si="45"/>
        <v>0</v>
      </c>
      <c r="O381" s="1" t="s">
        <v>111</v>
      </c>
      <c r="P381" s="1">
        <v>1.23</v>
      </c>
      <c r="Q381" s="1" t="s">
        <v>114</v>
      </c>
      <c r="R381" s="1">
        <v>2.0299999999999998</v>
      </c>
      <c r="S381" s="1" t="s">
        <v>112</v>
      </c>
      <c r="T381" s="1">
        <v>0</v>
      </c>
      <c r="U381" s="1" t="s">
        <v>112</v>
      </c>
      <c r="V381" s="1">
        <v>0</v>
      </c>
      <c r="W381" s="1">
        <v>0</v>
      </c>
      <c r="X381" s="1">
        <v>0</v>
      </c>
      <c r="Y381" s="1">
        <v>0</v>
      </c>
      <c r="Z381" s="89">
        <v>0</v>
      </c>
      <c r="AA381" s="1" cm="1">
        <f t="array" ref="AA381">_xlfn.IFS(O381='Price Data'!$F$3,'Price Data'!$G$3,O381='Price Data'!$F$4,'Price Data'!$G$4,O381='Price Data'!$F$5,'Price Data'!$G$5,O381='Price Data'!$F$6,'Price Data'!$G$6,O381='Price Data'!$F$7,'Price Data'!$G$7,TRUE,"")</f>
        <v>8.710979020979023</v>
      </c>
      <c r="AB381" s="1" cm="1">
        <f t="array" ref="AB381">_xlfn.IFS(Q381='Price Data'!$F$3,'Price Data'!$G$3,Q381='Price Data'!$F$4,'Price Data'!$G$4,Q381='Price Data'!$F$5,'Price Data'!$G$5,Q381='Price Data'!$F$6,'Price Data'!$G$6,Q381='Price Data'!$F$7,'Price Data'!$G$7,TRUE,"")</f>
        <v>6.0346153846153863</v>
      </c>
      <c r="AC381" s="1" t="str" cm="1">
        <f t="array" ref="AC381">_xlfn.IFS(S381='Price Data'!$F$3,'Price Data'!$G$3,S381='Price Data'!$F$4,'Price Data'!$G$4,S381='Price Data'!$F$5,'Price Data'!$G$5,S381='Price Data'!$F$6,'Price Data'!$G$6,S381='Price Data'!$F$7,'Price Data'!$G$7,TRUE,"")</f>
        <v/>
      </c>
      <c r="AD381" s="1" t="str" cm="1">
        <f t="array" ref="AD381">_xlfn.IFS(U381='Price Data'!$F$3,'Price Data'!$G$3,U381='Price Data'!$F$4,'Price Data'!$G$4,U381='Price Data'!$F$5,'Price Data'!$G$5,U381='Price Data'!$F$6,'Price Data'!$G$6,U381='Price Data'!$F$7,'Price Data'!$G$7,TRUE,"")</f>
        <v/>
      </c>
      <c r="AK381" s="18"/>
      <c r="AL381" s="1"/>
    </row>
    <row r="382" spans="1:38" x14ac:dyDescent="0.25">
      <c r="A382" s="88">
        <v>10</v>
      </c>
      <c r="B382" s="1">
        <v>31</v>
      </c>
      <c r="C382" s="1">
        <v>122.81000000000002</v>
      </c>
      <c r="D382" s="1">
        <v>2</v>
      </c>
      <c r="E382" s="1">
        <v>1</v>
      </c>
      <c r="F382" s="1">
        <v>0</v>
      </c>
      <c r="G382" s="1">
        <f t="shared" si="43"/>
        <v>1</v>
      </c>
      <c r="H382" s="1" t="s">
        <v>108</v>
      </c>
      <c r="I382" s="1">
        <f t="shared" si="42"/>
        <v>0</v>
      </c>
      <c r="J382" s="1">
        <f t="shared" si="45"/>
        <v>0</v>
      </c>
      <c r="O382" s="1" t="s">
        <v>109</v>
      </c>
      <c r="P382" s="1">
        <v>0.74</v>
      </c>
      <c r="Q382" s="1" t="s">
        <v>113</v>
      </c>
      <c r="R382" s="1">
        <v>1.42</v>
      </c>
      <c r="S382" s="1" t="s">
        <v>112</v>
      </c>
      <c r="T382" s="1">
        <v>0</v>
      </c>
      <c r="U382" s="1" t="s">
        <v>112</v>
      </c>
      <c r="V382" s="1">
        <v>0</v>
      </c>
      <c r="W382" s="1">
        <v>1.1499999999999999</v>
      </c>
      <c r="X382" s="1">
        <v>1.25</v>
      </c>
      <c r="Y382" s="1">
        <v>0</v>
      </c>
      <c r="Z382" s="89">
        <v>0</v>
      </c>
      <c r="AA382" s="1" cm="1">
        <f t="array" ref="AA382">_xlfn.IFS(O382='Price Data'!$F$3,'Price Data'!$G$3,O382='Price Data'!$F$4,'Price Data'!$G$4,O382='Price Data'!$F$5,'Price Data'!$G$5,O382='Price Data'!$F$6,'Price Data'!$G$6,O382='Price Data'!$F$7,'Price Data'!$G$7,TRUE,"")</f>
        <v>4.4586315789473705</v>
      </c>
      <c r="AB382" s="1" cm="1">
        <f t="array" ref="AB382">_xlfn.IFS(Q382='Price Data'!$F$3,'Price Data'!$G$3,Q382='Price Data'!$F$4,'Price Data'!$G$4,Q382='Price Data'!$F$5,'Price Data'!$G$5,Q382='Price Data'!$F$6,'Price Data'!$G$6,Q382='Price Data'!$F$7,'Price Data'!$G$7,TRUE,"")</f>
        <v>10.493246963562758</v>
      </c>
      <c r="AC382" s="1" t="str" cm="1">
        <f t="array" ref="AC382">_xlfn.IFS(S382='Price Data'!$F$3,'Price Data'!$G$3,S382='Price Data'!$F$4,'Price Data'!$G$4,S382='Price Data'!$F$5,'Price Data'!$G$5,S382='Price Data'!$F$6,'Price Data'!$G$6,S382='Price Data'!$F$7,'Price Data'!$G$7,TRUE,"")</f>
        <v/>
      </c>
      <c r="AD382" s="1" t="str" cm="1">
        <f t="array" ref="AD382">_xlfn.IFS(U382='Price Data'!$F$3,'Price Data'!$G$3,U382='Price Data'!$F$4,'Price Data'!$G$4,U382='Price Data'!$F$5,'Price Data'!$G$5,U382='Price Data'!$F$6,'Price Data'!$G$6,U382='Price Data'!$F$7,'Price Data'!$G$7,TRUE,"")</f>
        <v/>
      </c>
      <c r="AK382" s="18"/>
      <c r="AL382" s="1"/>
    </row>
    <row r="383" spans="1:38" x14ac:dyDescent="0.25">
      <c r="A383" s="88">
        <v>10</v>
      </c>
      <c r="B383" s="1">
        <v>32</v>
      </c>
      <c r="C383" s="1">
        <v>123.35000000000002</v>
      </c>
      <c r="D383" s="1">
        <v>1</v>
      </c>
      <c r="E383" s="1">
        <v>3</v>
      </c>
      <c r="F383" s="1">
        <v>0</v>
      </c>
      <c r="G383" s="1">
        <f t="shared" si="43"/>
        <v>3</v>
      </c>
      <c r="H383" s="1" t="s">
        <v>108</v>
      </c>
      <c r="I383" s="1">
        <f t="shared" si="42"/>
        <v>0</v>
      </c>
      <c r="J383" s="1">
        <f t="shared" si="45"/>
        <v>0</v>
      </c>
      <c r="O383" s="1" t="s">
        <v>111</v>
      </c>
      <c r="P383" s="1">
        <v>1.73</v>
      </c>
      <c r="Q383" s="1" t="s">
        <v>112</v>
      </c>
      <c r="R383" s="1">
        <v>0</v>
      </c>
      <c r="S383" s="1" t="s">
        <v>112</v>
      </c>
      <c r="T383" s="1">
        <v>0</v>
      </c>
      <c r="U383" s="1" t="s">
        <v>112</v>
      </c>
      <c r="V383" s="1">
        <v>0</v>
      </c>
      <c r="W383" s="1">
        <v>0</v>
      </c>
      <c r="X383" s="1">
        <v>0</v>
      </c>
      <c r="Y383" s="1">
        <v>0</v>
      </c>
      <c r="Z383" s="89">
        <v>0</v>
      </c>
      <c r="AA383" s="1" cm="1">
        <f t="array" ref="AA383">_xlfn.IFS(O383='Price Data'!$F$3,'Price Data'!$G$3,O383='Price Data'!$F$4,'Price Data'!$G$4,O383='Price Data'!$F$5,'Price Data'!$G$5,O383='Price Data'!$F$6,'Price Data'!$G$6,O383='Price Data'!$F$7,'Price Data'!$G$7,TRUE,"")</f>
        <v>8.710979020979023</v>
      </c>
      <c r="AB383" s="1" t="str" cm="1">
        <f t="array" ref="AB383">_xlfn.IFS(Q383='Price Data'!$F$3,'Price Data'!$G$3,Q383='Price Data'!$F$4,'Price Data'!$G$4,Q383='Price Data'!$F$5,'Price Data'!$G$5,Q383='Price Data'!$F$6,'Price Data'!$G$6,Q383='Price Data'!$F$7,'Price Data'!$G$7,TRUE,"")</f>
        <v/>
      </c>
      <c r="AC383" s="1" t="str" cm="1">
        <f t="array" ref="AC383">_xlfn.IFS(S383='Price Data'!$F$3,'Price Data'!$G$3,S383='Price Data'!$F$4,'Price Data'!$G$4,S383='Price Data'!$F$5,'Price Data'!$G$5,S383='Price Data'!$F$6,'Price Data'!$G$6,S383='Price Data'!$F$7,'Price Data'!$G$7,TRUE,"")</f>
        <v/>
      </c>
      <c r="AD383" s="1" t="str" cm="1">
        <f t="array" ref="AD383">_xlfn.IFS(U383='Price Data'!$F$3,'Price Data'!$G$3,U383='Price Data'!$F$4,'Price Data'!$G$4,U383='Price Data'!$F$5,'Price Data'!$G$5,U383='Price Data'!$F$6,'Price Data'!$G$6,U383='Price Data'!$F$7,'Price Data'!$G$7,TRUE,"")</f>
        <v/>
      </c>
      <c r="AK383" s="18"/>
      <c r="AL383" s="1"/>
    </row>
    <row r="384" spans="1:38" x14ac:dyDescent="0.25">
      <c r="A384" s="88">
        <v>10</v>
      </c>
      <c r="B384" s="1">
        <v>33</v>
      </c>
      <c r="C384" s="1">
        <v>123.83000000000003</v>
      </c>
      <c r="D384" s="1">
        <v>1</v>
      </c>
      <c r="E384" s="1">
        <v>4</v>
      </c>
      <c r="F384" s="1">
        <v>0</v>
      </c>
      <c r="G384" s="1">
        <f t="shared" si="43"/>
        <v>4</v>
      </c>
      <c r="H384" s="1" t="s">
        <v>108</v>
      </c>
      <c r="I384" s="1">
        <f t="shared" si="42"/>
        <v>0</v>
      </c>
      <c r="J384" s="1">
        <f t="shared" si="45"/>
        <v>0</v>
      </c>
      <c r="O384" s="1" t="s">
        <v>114</v>
      </c>
      <c r="P384" s="1">
        <v>1.29</v>
      </c>
      <c r="Q384" s="1" t="s">
        <v>112</v>
      </c>
      <c r="R384" s="1">
        <v>0</v>
      </c>
      <c r="S384" s="1" t="s">
        <v>112</v>
      </c>
      <c r="T384" s="1">
        <v>0</v>
      </c>
      <c r="U384" s="1" t="s">
        <v>112</v>
      </c>
      <c r="V384" s="1">
        <v>0</v>
      </c>
      <c r="W384" s="1">
        <v>0</v>
      </c>
      <c r="X384" s="1">
        <v>0</v>
      </c>
      <c r="Y384" s="1">
        <v>0</v>
      </c>
      <c r="Z384" s="89">
        <v>0</v>
      </c>
      <c r="AA384" s="1" cm="1">
        <f t="array" ref="AA384">_xlfn.IFS(O384='Price Data'!$F$3,'Price Data'!$G$3,O384='Price Data'!$F$4,'Price Data'!$G$4,O384='Price Data'!$F$5,'Price Data'!$G$5,O384='Price Data'!$F$6,'Price Data'!$G$6,O384='Price Data'!$F$7,'Price Data'!$G$7,TRUE,"")</f>
        <v>6.0346153846153863</v>
      </c>
      <c r="AB384" s="1" t="str" cm="1">
        <f t="array" ref="AB384">_xlfn.IFS(Q384='Price Data'!$F$3,'Price Data'!$G$3,Q384='Price Data'!$F$4,'Price Data'!$G$4,Q384='Price Data'!$F$5,'Price Data'!$G$5,Q384='Price Data'!$F$6,'Price Data'!$G$6,Q384='Price Data'!$F$7,'Price Data'!$G$7,TRUE,"")</f>
        <v/>
      </c>
      <c r="AC384" s="1" t="str" cm="1">
        <f t="array" ref="AC384">_xlfn.IFS(S384='Price Data'!$F$3,'Price Data'!$G$3,S384='Price Data'!$F$4,'Price Data'!$G$4,S384='Price Data'!$F$5,'Price Data'!$G$5,S384='Price Data'!$F$6,'Price Data'!$G$6,S384='Price Data'!$F$7,'Price Data'!$G$7,TRUE,"")</f>
        <v/>
      </c>
      <c r="AD384" s="1" t="str" cm="1">
        <f t="array" ref="AD384">_xlfn.IFS(U384='Price Data'!$F$3,'Price Data'!$G$3,U384='Price Data'!$F$4,'Price Data'!$G$4,U384='Price Data'!$F$5,'Price Data'!$G$5,U384='Price Data'!$F$6,'Price Data'!$G$6,U384='Price Data'!$F$7,'Price Data'!$G$7,TRUE,"")</f>
        <v/>
      </c>
      <c r="AK384" s="18"/>
      <c r="AL384" s="1"/>
    </row>
    <row r="385" spans="1:38" x14ac:dyDescent="0.25">
      <c r="A385" s="88">
        <v>10</v>
      </c>
      <c r="B385" s="1">
        <v>34</v>
      </c>
      <c r="C385" s="1">
        <v>124.53000000000003</v>
      </c>
      <c r="D385" s="1">
        <v>1</v>
      </c>
      <c r="E385" s="1">
        <v>4</v>
      </c>
      <c r="F385" s="1">
        <v>0</v>
      </c>
      <c r="G385" s="1">
        <f t="shared" si="43"/>
        <v>4</v>
      </c>
      <c r="H385" s="1" t="s">
        <v>108</v>
      </c>
      <c r="I385" s="1">
        <f t="shared" si="42"/>
        <v>0</v>
      </c>
      <c r="J385" s="1">
        <f t="shared" si="45"/>
        <v>0</v>
      </c>
      <c r="O385" s="1" t="s">
        <v>109</v>
      </c>
      <c r="P385" s="1">
        <v>0.82</v>
      </c>
      <c r="Q385" s="1" t="s">
        <v>112</v>
      </c>
      <c r="R385" s="1">
        <v>0</v>
      </c>
      <c r="S385" s="1" t="s">
        <v>112</v>
      </c>
      <c r="T385" s="1">
        <v>0</v>
      </c>
      <c r="U385" s="1" t="s">
        <v>112</v>
      </c>
      <c r="V385" s="1">
        <v>0</v>
      </c>
      <c r="W385" s="1">
        <v>1.1399999999999999</v>
      </c>
      <c r="X385" s="1">
        <v>0</v>
      </c>
      <c r="Y385" s="1">
        <v>0</v>
      </c>
      <c r="Z385" s="89">
        <v>0</v>
      </c>
      <c r="AA385" s="1" cm="1">
        <f t="array" ref="AA385">_xlfn.IFS(O385='Price Data'!$F$3,'Price Data'!$G$3,O385='Price Data'!$F$4,'Price Data'!$G$4,O385='Price Data'!$F$5,'Price Data'!$G$5,O385='Price Data'!$F$6,'Price Data'!$G$6,O385='Price Data'!$F$7,'Price Data'!$G$7,TRUE,"")</f>
        <v>4.4586315789473705</v>
      </c>
      <c r="AB385" s="1" t="str" cm="1">
        <f t="array" ref="AB385">_xlfn.IFS(Q385='Price Data'!$F$3,'Price Data'!$G$3,Q385='Price Data'!$F$4,'Price Data'!$G$4,Q385='Price Data'!$F$5,'Price Data'!$G$5,Q385='Price Data'!$F$6,'Price Data'!$G$6,Q385='Price Data'!$F$7,'Price Data'!$G$7,TRUE,"")</f>
        <v/>
      </c>
      <c r="AC385" s="1" t="str" cm="1">
        <f t="array" ref="AC385">_xlfn.IFS(S385='Price Data'!$F$3,'Price Data'!$G$3,S385='Price Data'!$F$4,'Price Data'!$G$4,S385='Price Data'!$F$5,'Price Data'!$G$5,S385='Price Data'!$F$6,'Price Data'!$G$6,S385='Price Data'!$F$7,'Price Data'!$G$7,TRUE,"")</f>
        <v/>
      </c>
      <c r="AD385" s="1" t="str" cm="1">
        <f t="array" ref="AD385">_xlfn.IFS(U385='Price Data'!$F$3,'Price Data'!$G$3,U385='Price Data'!$F$4,'Price Data'!$G$4,U385='Price Data'!$F$5,'Price Data'!$G$5,U385='Price Data'!$F$6,'Price Data'!$G$6,U385='Price Data'!$F$7,'Price Data'!$G$7,TRUE,"")</f>
        <v/>
      </c>
      <c r="AK385" s="18"/>
      <c r="AL385" s="1"/>
    </row>
    <row r="386" spans="1:38" x14ac:dyDescent="0.25">
      <c r="A386" s="88">
        <v>10</v>
      </c>
      <c r="B386" s="1">
        <v>35</v>
      </c>
      <c r="C386" s="1">
        <v>131.73000000000002</v>
      </c>
      <c r="D386" s="1">
        <v>1</v>
      </c>
      <c r="E386" s="1">
        <v>0</v>
      </c>
      <c r="F386" s="1">
        <v>0</v>
      </c>
      <c r="G386" s="1">
        <f t="shared" si="43"/>
        <v>0</v>
      </c>
      <c r="H386" s="1" t="s">
        <v>108</v>
      </c>
      <c r="I386" s="1">
        <f t="shared" si="42"/>
        <v>0</v>
      </c>
      <c r="J386" s="1">
        <f t="shared" si="45"/>
        <v>0</v>
      </c>
      <c r="O386" s="1" t="s">
        <v>109</v>
      </c>
      <c r="P386" s="1">
        <v>0.92</v>
      </c>
      <c r="Q386" s="1" t="s">
        <v>112</v>
      </c>
      <c r="R386" s="1">
        <v>0</v>
      </c>
      <c r="S386" s="1" t="s">
        <v>112</v>
      </c>
      <c r="T386" s="1">
        <v>0</v>
      </c>
      <c r="U386" s="1" t="s">
        <v>112</v>
      </c>
      <c r="V386" s="1">
        <v>0</v>
      </c>
      <c r="W386" s="1">
        <v>1.5</v>
      </c>
      <c r="X386" s="1">
        <v>0</v>
      </c>
      <c r="Y386" s="1">
        <v>0</v>
      </c>
      <c r="Z386" s="89">
        <v>0</v>
      </c>
      <c r="AA386" s="1" cm="1">
        <f t="array" ref="AA386">_xlfn.IFS(O386='Price Data'!$F$3,'Price Data'!$G$3,O386='Price Data'!$F$4,'Price Data'!$G$4,O386='Price Data'!$F$5,'Price Data'!$G$5,O386='Price Data'!$F$6,'Price Data'!$G$6,O386='Price Data'!$F$7,'Price Data'!$G$7,TRUE,"")</f>
        <v>4.4586315789473705</v>
      </c>
      <c r="AB386" s="1" t="str" cm="1">
        <f t="array" ref="AB386">_xlfn.IFS(Q386='Price Data'!$F$3,'Price Data'!$G$3,Q386='Price Data'!$F$4,'Price Data'!$G$4,Q386='Price Data'!$F$5,'Price Data'!$G$5,Q386='Price Data'!$F$6,'Price Data'!$G$6,Q386='Price Data'!$F$7,'Price Data'!$G$7,TRUE,"")</f>
        <v/>
      </c>
      <c r="AC386" s="1" t="str" cm="1">
        <f t="array" ref="AC386">_xlfn.IFS(S386='Price Data'!$F$3,'Price Data'!$G$3,S386='Price Data'!$F$4,'Price Data'!$G$4,S386='Price Data'!$F$5,'Price Data'!$G$5,S386='Price Data'!$F$6,'Price Data'!$G$6,S386='Price Data'!$F$7,'Price Data'!$G$7,TRUE,"")</f>
        <v/>
      </c>
      <c r="AD386" s="1" t="str" cm="1">
        <f t="array" ref="AD386">_xlfn.IFS(U386='Price Data'!$F$3,'Price Data'!$G$3,U386='Price Data'!$F$4,'Price Data'!$G$4,U386='Price Data'!$F$5,'Price Data'!$G$5,U386='Price Data'!$F$6,'Price Data'!$G$6,U386='Price Data'!$F$7,'Price Data'!$G$7,TRUE,"")</f>
        <v/>
      </c>
      <c r="AK386" s="18"/>
      <c r="AL386" s="1"/>
    </row>
    <row r="387" spans="1:38" x14ac:dyDescent="0.25">
      <c r="A387" s="88">
        <v>10</v>
      </c>
      <c r="B387" s="1">
        <v>36</v>
      </c>
      <c r="C387" s="1">
        <v>132.94000000000003</v>
      </c>
      <c r="D387" s="1">
        <v>2</v>
      </c>
      <c r="E387" s="1">
        <v>0</v>
      </c>
      <c r="F387" s="1">
        <v>1</v>
      </c>
      <c r="G387" s="1">
        <f t="shared" si="43"/>
        <v>1</v>
      </c>
      <c r="H387" s="1" t="s">
        <v>108</v>
      </c>
      <c r="I387" s="1">
        <f t="shared" si="42"/>
        <v>0</v>
      </c>
      <c r="J387" s="1">
        <f t="shared" si="45"/>
        <v>0</v>
      </c>
      <c r="O387" s="1" t="s">
        <v>109</v>
      </c>
      <c r="P387" s="1">
        <v>0.6</v>
      </c>
      <c r="Q387" s="1" t="s">
        <v>113</v>
      </c>
      <c r="R387" s="1">
        <v>0.98</v>
      </c>
      <c r="S387" s="1" t="s">
        <v>112</v>
      </c>
      <c r="T387" s="1">
        <v>0</v>
      </c>
      <c r="U387" s="1" t="s">
        <v>112</v>
      </c>
      <c r="V387" s="1">
        <v>0</v>
      </c>
      <c r="W387" s="1">
        <v>1.1299999999999999</v>
      </c>
      <c r="X387" s="1">
        <v>0.78</v>
      </c>
      <c r="Y387" s="1">
        <v>0</v>
      </c>
      <c r="Z387" s="89">
        <v>0</v>
      </c>
      <c r="AA387" s="1" cm="1">
        <f t="array" ref="AA387">_xlfn.IFS(O387='Price Data'!$F$3,'Price Data'!$G$3,O387='Price Data'!$F$4,'Price Data'!$G$4,O387='Price Data'!$F$5,'Price Data'!$G$5,O387='Price Data'!$F$6,'Price Data'!$G$6,O387='Price Data'!$F$7,'Price Data'!$G$7,TRUE,"")</f>
        <v>4.4586315789473705</v>
      </c>
      <c r="AB387" s="1" cm="1">
        <f t="array" ref="AB387">_xlfn.IFS(Q387='Price Data'!$F$3,'Price Data'!$G$3,Q387='Price Data'!$F$4,'Price Data'!$G$4,Q387='Price Data'!$F$5,'Price Data'!$G$5,Q387='Price Data'!$F$6,'Price Data'!$G$6,Q387='Price Data'!$F$7,'Price Data'!$G$7,TRUE,"")</f>
        <v>10.493246963562758</v>
      </c>
      <c r="AC387" s="1" t="str" cm="1">
        <f t="array" ref="AC387">_xlfn.IFS(S387='Price Data'!$F$3,'Price Data'!$G$3,S387='Price Data'!$F$4,'Price Data'!$G$4,S387='Price Data'!$F$5,'Price Data'!$G$5,S387='Price Data'!$F$6,'Price Data'!$G$6,S387='Price Data'!$F$7,'Price Data'!$G$7,TRUE,"")</f>
        <v/>
      </c>
      <c r="AD387" s="1" t="str" cm="1">
        <f t="array" ref="AD387">_xlfn.IFS(U387='Price Data'!$F$3,'Price Data'!$G$3,U387='Price Data'!$F$4,'Price Data'!$G$4,U387='Price Data'!$F$5,'Price Data'!$G$5,U387='Price Data'!$F$6,'Price Data'!$G$6,U387='Price Data'!$F$7,'Price Data'!$G$7,TRUE,"")</f>
        <v/>
      </c>
      <c r="AK387" s="18"/>
      <c r="AL387" s="1"/>
    </row>
    <row r="388" spans="1:38" x14ac:dyDescent="0.25">
      <c r="A388" s="88">
        <v>10</v>
      </c>
      <c r="B388" s="1">
        <v>37</v>
      </c>
      <c r="C388" s="1">
        <v>133.26000000000002</v>
      </c>
      <c r="D388" s="1">
        <v>2</v>
      </c>
      <c r="E388" s="1">
        <v>2</v>
      </c>
      <c r="F388" s="1">
        <v>1</v>
      </c>
      <c r="G388" s="1">
        <f t="shared" si="43"/>
        <v>3</v>
      </c>
      <c r="H388" s="1" t="s">
        <v>108</v>
      </c>
      <c r="I388" s="1">
        <f t="shared" si="42"/>
        <v>0</v>
      </c>
      <c r="J388" s="1">
        <f t="shared" si="45"/>
        <v>0</v>
      </c>
      <c r="O388" s="1" t="s">
        <v>111</v>
      </c>
      <c r="P388" s="1">
        <v>2.42</v>
      </c>
      <c r="Q388" s="1" t="s">
        <v>109</v>
      </c>
      <c r="R388" s="1">
        <v>0.68</v>
      </c>
      <c r="S388" s="1" t="s">
        <v>112</v>
      </c>
      <c r="T388" s="1">
        <v>0</v>
      </c>
      <c r="U388" s="1" t="s">
        <v>112</v>
      </c>
      <c r="V388" s="1">
        <v>0</v>
      </c>
      <c r="W388" s="1">
        <v>0</v>
      </c>
      <c r="X388" s="1">
        <v>1.2</v>
      </c>
      <c r="Y388" s="1">
        <v>0</v>
      </c>
      <c r="Z388" s="89">
        <v>0</v>
      </c>
      <c r="AA388" s="1" cm="1">
        <f t="array" ref="AA388">_xlfn.IFS(O388='Price Data'!$F$3,'Price Data'!$G$3,O388='Price Data'!$F$4,'Price Data'!$G$4,O388='Price Data'!$F$5,'Price Data'!$G$5,O388='Price Data'!$F$6,'Price Data'!$G$6,O388='Price Data'!$F$7,'Price Data'!$G$7,TRUE,"")</f>
        <v>8.710979020979023</v>
      </c>
      <c r="AB388" s="1" cm="1">
        <f t="array" ref="AB388">_xlfn.IFS(Q388='Price Data'!$F$3,'Price Data'!$G$3,Q388='Price Data'!$F$4,'Price Data'!$G$4,Q388='Price Data'!$F$5,'Price Data'!$G$5,Q388='Price Data'!$F$6,'Price Data'!$G$6,Q388='Price Data'!$F$7,'Price Data'!$G$7,TRUE,"")</f>
        <v>4.4586315789473705</v>
      </c>
      <c r="AC388" s="1" t="str" cm="1">
        <f t="array" ref="AC388">_xlfn.IFS(S388='Price Data'!$F$3,'Price Data'!$G$3,S388='Price Data'!$F$4,'Price Data'!$G$4,S388='Price Data'!$F$5,'Price Data'!$G$5,S388='Price Data'!$F$6,'Price Data'!$G$6,S388='Price Data'!$F$7,'Price Data'!$G$7,TRUE,"")</f>
        <v/>
      </c>
      <c r="AD388" s="1" t="str" cm="1">
        <f t="array" ref="AD388">_xlfn.IFS(U388='Price Data'!$F$3,'Price Data'!$G$3,U388='Price Data'!$F$4,'Price Data'!$G$4,U388='Price Data'!$F$5,'Price Data'!$G$5,U388='Price Data'!$F$6,'Price Data'!$G$6,U388='Price Data'!$F$7,'Price Data'!$G$7,TRUE,"")</f>
        <v/>
      </c>
      <c r="AK388" s="18"/>
      <c r="AL388" s="1"/>
    </row>
    <row r="389" spans="1:38" x14ac:dyDescent="0.25">
      <c r="A389" s="88">
        <v>10</v>
      </c>
      <c r="B389" s="1">
        <v>38</v>
      </c>
      <c r="C389" s="1">
        <v>141.32000000000002</v>
      </c>
      <c r="D389" s="1">
        <v>1</v>
      </c>
      <c r="E389" s="1">
        <v>0</v>
      </c>
      <c r="F389" s="1">
        <v>0</v>
      </c>
      <c r="G389" s="1">
        <f t="shared" si="43"/>
        <v>0</v>
      </c>
      <c r="H389" s="1" t="s">
        <v>108</v>
      </c>
      <c r="I389" s="1">
        <f t="shared" si="42"/>
        <v>0</v>
      </c>
      <c r="J389" s="1">
        <f t="shared" si="45"/>
        <v>0</v>
      </c>
      <c r="O389" s="1" t="s">
        <v>113</v>
      </c>
      <c r="P389" s="1">
        <v>1.17</v>
      </c>
      <c r="Q389" s="1" t="s">
        <v>112</v>
      </c>
      <c r="R389" s="1">
        <v>0</v>
      </c>
      <c r="S389" s="1" t="s">
        <v>112</v>
      </c>
      <c r="T389" s="1">
        <v>0</v>
      </c>
      <c r="U389" s="1" t="s">
        <v>112</v>
      </c>
      <c r="V389" s="1">
        <v>0</v>
      </c>
      <c r="W389" s="1">
        <v>0.84</v>
      </c>
      <c r="X389" s="1">
        <v>0</v>
      </c>
      <c r="Y389" s="1">
        <v>0</v>
      </c>
      <c r="Z389" s="89">
        <v>0</v>
      </c>
      <c r="AA389" s="1" cm="1">
        <f t="array" ref="AA389">_xlfn.IFS(O389='Price Data'!$F$3,'Price Data'!$G$3,O389='Price Data'!$F$4,'Price Data'!$G$4,O389='Price Data'!$F$5,'Price Data'!$G$5,O389='Price Data'!$F$6,'Price Data'!$G$6,O389='Price Data'!$F$7,'Price Data'!$G$7,TRUE,"")</f>
        <v>10.493246963562758</v>
      </c>
      <c r="AB389" s="1" t="str" cm="1">
        <f t="array" ref="AB389">_xlfn.IFS(Q389='Price Data'!$F$3,'Price Data'!$G$3,Q389='Price Data'!$F$4,'Price Data'!$G$4,Q389='Price Data'!$F$5,'Price Data'!$G$5,Q389='Price Data'!$F$6,'Price Data'!$G$6,Q389='Price Data'!$F$7,'Price Data'!$G$7,TRUE,"")</f>
        <v/>
      </c>
      <c r="AC389" s="1" t="str" cm="1">
        <f t="array" ref="AC389">_xlfn.IFS(S389='Price Data'!$F$3,'Price Data'!$G$3,S389='Price Data'!$F$4,'Price Data'!$G$4,S389='Price Data'!$F$5,'Price Data'!$G$5,S389='Price Data'!$F$6,'Price Data'!$G$6,S389='Price Data'!$F$7,'Price Data'!$G$7,TRUE,"")</f>
        <v/>
      </c>
      <c r="AD389" s="1" t="str" cm="1">
        <f t="array" ref="AD389">_xlfn.IFS(U389='Price Data'!$F$3,'Price Data'!$G$3,U389='Price Data'!$F$4,'Price Data'!$G$4,U389='Price Data'!$F$5,'Price Data'!$G$5,U389='Price Data'!$F$6,'Price Data'!$G$6,U389='Price Data'!$F$7,'Price Data'!$G$7,TRUE,"")</f>
        <v/>
      </c>
      <c r="AK389" s="18"/>
      <c r="AL389" s="1"/>
    </row>
    <row r="390" spans="1:38" x14ac:dyDescent="0.25">
      <c r="A390" s="88">
        <v>10</v>
      </c>
      <c r="B390" s="1">
        <v>39</v>
      </c>
      <c r="C390" s="1">
        <v>142.68000000000004</v>
      </c>
      <c r="D390" s="1">
        <v>2</v>
      </c>
      <c r="E390" s="1">
        <v>0</v>
      </c>
      <c r="F390" s="1">
        <v>1</v>
      </c>
      <c r="G390" s="1">
        <f t="shared" si="43"/>
        <v>1</v>
      </c>
      <c r="H390" s="1" t="s">
        <v>108</v>
      </c>
      <c r="I390" s="1">
        <f t="shared" si="42"/>
        <v>0</v>
      </c>
      <c r="J390" s="1">
        <f t="shared" si="45"/>
        <v>0</v>
      </c>
      <c r="K390" s="1">
        <f>SUM(I352:I391)</f>
        <v>0</v>
      </c>
      <c r="L390" s="1">
        <f>_xlfn.STDEV.S(E352:E391)</f>
        <v>1.3194793067818993</v>
      </c>
      <c r="M390" s="1">
        <f>_xlfn.STDEV.S(F352:F391)</f>
        <v>0.58561823566955118</v>
      </c>
      <c r="O390" s="1" t="s">
        <v>114</v>
      </c>
      <c r="P390" s="1">
        <v>1.3</v>
      </c>
      <c r="Q390" s="1" t="s">
        <v>114</v>
      </c>
      <c r="R390" s="1">
        <v>0.81</v>
      </c>
      <c r="S390" s="1" t="s">
        <v>112</v>
      </c>
      <c r="T390" s="1">
        <v>0</v>
      </c>
      <c r="U390" s="1" t="s">
        <v>112</v>
      </c>
      <c r="V390" s="1">
        <v>0</v>
      </c>
      <c r="W390" s="1">
        <v>0</v>
      </c>
      <c r="X390" s="1">
        <v>0</v>
      </c>
      <c r="Y390" s="1">
        <v>0</v>
      </c>
      <c r="Z390" s="89">
        <v>0</v>
      </c>
      <c r="AA390" s="1" cm="1">
        <f t="array" ref="AA390">_xlfn.IFS(O390='Price Data'!$F$3,'Price Data'!$G$3,O390='Price Data'!$F$4,'Price Data'!$G$4,O390='Price Data'!$F$5,'Price Data'!$G$5,O390='Price Data'!$F$6,'Price Data'!$G$6,O390='Price Data'!$F$7,'Price Data'!$G$7,TRUE,"")</f>
        <v>6.0346153846153863</v>
      </c>
      <c r="AB390" s="1" cm="1">
        <f t="array" ref="AB390">_xlfn.IFS(Q390='Price Data'!$F$3,'Price Data'!$G$3,Q390='Price Data'!$F$4,'Price Data'!$G$4,Q390='Price Data'!$F$5,'Price Data'!$G$5,Q390='Price Data'!$F$6,'Price Data'!$G$6,Q390='Price Data'!$F$7,'Price Data'!$G$7,TRUE,"")</f>
        <v>6.0346153846153863</v>
      </c>
      <c r="AC390" s="1" t="str" cm="1">
        <f t="array" ref="AC390">_xlfn.IFS(S390='Price Data'!$F$3,'Price Data'!$G$3,S390='Price Data'!$F$4,'Price Data'!$G$4,S390='Price Data'!$F$5,'Price Data'!$G$5,S390='Price Data'!$F$6,'Price Data'!$G$6,S390='Price Data'!$F$7,'Price Data'!$G$7,TRUE,"")</f>
        <v/>
      </c>
      <c r="AD390" s="1" t="str" cm="1">
        <f t="array" ref="AD390">_xlfn.IFS(U390='Price Data'!$F$3,'Price Data'!$G$3,U390='Price Data'!$F$4,'Price Data'!$G$4,U390='Price Data'!$F$5,'Price Data'!$G$5,U390='Price Data'!$F$6,'Price Data'!$G$6,U390='Price Data'!$F$7,'Price Data'!$G$7,TRUE,"")</f>
        <v/>
      </c>
      <c r="AK390" s="18"/>
      <c r="AL390" s="1"/>
    </row>
    <row r="391" spans="1:38" s="125" customFormat="1" x14ac:dyDescent="0.25">
      <c r="A391" s="124">
        <v>10</v>
      </c>
      <c r="B391" s="125">
        <v>40</v>
      </c>
      <c r="C391" s="125">
        <v>147.30000000000004</v>
      </c>
      <c r="D391" s="125">
        <v>2</v>
      </c>
      <c r="E391" s="125">
        <v>0</v>
      </c>
      <c r="F391" s="125">
        <v>0</v>
      </c>
      <c r="G391" s="1">
        <f t="shared" si="43"/>
        <v>0</v>
      </c>
      <c r="H391" s="125" t="s">
        <v>108</v>
      </c>
      <c r="I391" s="125">
        <f t="shared" si="42"/>
        <v>0</v>
      </c>
      <c r="J391" s="125">
        <f t="shared" si="45"/>
        <v>0</v>
      </c>
      <c r="K391" s="125">
        <f>_xlfn.STDEV.S(J352:J391)</f>
        <v>0</v>
      </c>
      <c r="L391" s="125">
        <f>MAX(E352:E391)</f>
        <v>4</v>
      </c>
      <c r="M391" s="125">
        <f>MAX(F352:F392)</f>
        <v>2</v>
      </c>
      <c r="O391" s="125" t="s">
        <v>109</v>
      </c>
      <c r="P391" s="125">
        <v>0.77</v>
      </c>
      <c r="Q391" s="125" t="s">
        <v>114</v>
      </c>
      <c r="R391" s="125">
        <v>1.86</v>
      </c>
      <c r="S391" s="125" t="s">
        <v>112</v>
      </c>
      <c r="T391" s="125">
        <v>0</v>
      </c>
      <c r="U391" s="125" t="s">
        <v>112</v>
      </c>
      <c r="V391" s="125">
        <v>0</v>
      </c>
      <c r="W391" s="125">
        <v>0.87</v>
      </c>
      <c r="X391" s="125">
        <v>0</v>
      </c>
      <c r="Y391" s="125">
        <v>0</v>
      </c>
      <c r="Z391" s="126">
        <v>0</v>
      </c>
      <c r="AA391" s="1" cm="1">
        <f t="array" ref="AA391">_xlfn.IFS(O391='Price Data'!$F$3,'Price Data'!$G$3,O391='Price Data'!$F$4,'Price Data'!$G$4,O391='Price Data'!$F$5,'Price Data'!$G$5,O391='Price Data'!$F$6,'Price Data'!$G$6,O391='Price Data'!$F$7,'Price Data'!$G$7,TRUE,"")</f>
        <v>4.4586315789473705</v>
      </c>
      <c r="AB391" s="1" cm="1">
        <f t="array" ref="AB391">_xlfn.IFS(Q391='Price Data'!$F$3,'Price Data'!$G$3,Q391='Price Data'!$F$4,'Price Data'!$G$4,Q391='Price Data'!$F$5,'Price Data'!$G$5,Q391='Price Data'!$F$6,'Price Data'!$G$6,Q391='Price Data'!$F$7,'Price Data'!$G$7,TRUE,"")</f>
        <v>6.0346153846153863</v>
      </c>
      <c r="AC391" s="1" t="str" cm="1">
        <f t="array" ref="AC391">_xlfn.IFS(S391='Price Data'!$F$3,'Price Data'!$G$3,S391='Price Data'!$F$4,'Price Data'!$G$4,S391='Price Data'!$F$5,'Price Data'!$G$5,S391='Price Data'!$F$6,'Price Data'!$G$6,S391='Price Data'!$F$7,'Price Data'!$G$7,TRUE,"")</f>
        <v/>
      </c>
      <c r="AD391" s="1" t="str" cm="1">
        <f t="array" ref="AD391">_xlfn.IFS(U391='Price Data'!$F$3,'Price Data'!$G$3,U391='Price Data'!$F$4,'Price Data'!$G$4,U391='Price Data'!$F$5,'Price Data'!$G$5,U391='Price Data'!$F$6,'Price Data'!$G$6,U391='Price Data'!$F$7,'Price Data'!$G$7,TRUE,"")</f>
        <v/>
      </c>
      <c r="AK391" s="129"/>
    </row>
    <row r="392" spans="1:38" x14ac:dyDescent="0.25">
      <c r="A392" s="88">
        <v>11</v>
      </c>
      <c r="B392" s="1">
        <v>1</v>
      </c>
      <c r="C392" s="1">
        <v>0</v>
      </c>
      <c r="D392" s="1">
        <v>2</v>
      </c>
      <c r="E392" s="1">
        <v>0</v>
      </c>
      <c r="F392" s="1">
        <v>0</v>
      </c>
      <c r="G392" s="1">
        <f t="shared" si="43"/>
        <v>0</v>
      </c>
      <c r="H392" s="1" t="s">
        <v>108</v>
      </c>
      <c r="I392" s="1">
        <f t="shared" si="42"/>
        <v>0</v>
      </c>
      <c r="J392" s="1">
        <f t="shared" si="45"/>
        <v>0</v>
      </c>
      <c r="O392" s="1" t="s">
        <v>109</v>
      </c>
      <c r="P392" s="1">
        <v>0.74</v>
      </c>
      <c r="Q392" s="1" t="s">
        <v>113</v>
      </c>
      <c r="R392" s="1">
        <v>0.8</v>
      </c>
      <c r="S392" s="1" t="s">
        <v>112</v>
      </c>
      <c r="T392" s="1">
        <v>0</v>
      </c>
      <c r="U392" s="1" t="s">
        <v>112</v>
      </c>
      <c r="V392" s="1">
        <v>0</v>
      </c>
      <c r="W392" s="1">
        <v>0.99</v>
      </c>
      <c r="X392" s="1">
        <v>1.26</v>
      </c>
      <c r="Y392" s="1">
        <v>0</v>
      </c>
      <c r="Z392" s="89">
        <v>0</v>
      </c>
      <c r="AA392" s="1" cm="1">
        <f t="array" ref="AA392">_xlfn.IFS(O392='Price Data'!$F$3,'Price Data'!$G$3,O392='Price Data'!$F$4,'Price Data'!$G$4,O392='Price Data'!$F$5,'Price Data'!$G$5,O392='Price Data'!$F$6,'Price Data'!$G$6,O392='Price Data'!$F$7,'Price Data'!$G$7,TRUE,"")</f>
        <v>4.4586315789473705</v>
      </c>
      <c r="AB392" s="1" cm="1">
        <f t="array" ref="AB392">_xlfn.IFS(Q392='Price Data'!$F$3,'Price Data'!$G$3,Q392='Price Data'!$F$4,'Price Data'!$G$4,Q392='Price Data'!$F$5,'Price Data'!$G$5,Q392='Price Data'!$F$6,'Price Data'!$G$6,Q392='Price Data'!$F$7,'Price Data'!$G$7,TRUE,"")</f>
        <v>10.493246963562758</v>
      </c>
      <c r="AC392" s="1" t="str" cm="1">
        <f t="array" ref="AC392">_xlfn.IFS(S392='Price Data'!$F$3,'Price Data'!$G$3,S392='Price Data'!$F$4,'Price Data'!$G$4,S392='Price Data'!$F$5,'Price Data'!$G$5,S392='Price Data'!$F$6,'Price Data'!$G$6,S392='Price Data'!$F$7,'Price Data'!$G$7,TRUE,"")</f>
        <v/>
      </c>
      <c r="AD392" s="1" t="str" cm="1">
        <f t="array" ref="AD392">_xlfn.IFS(U392='Price Data'!$F$3,'Price Data'!$G$3,U392='Price Data'!$F$4,'Price Data'!$G$4,U392='Price Data'!$F$5,'Price Data'!$G$5,U392='Price Data'!$F$6,'Price Data'!$G$6,U392='Price Data'!$F$7,'Price Data'!$G$7,TRUE,"")</f>
        <v/>
      </c>
      <c r="AK392" s="18"/>
      <c r="AL392" s="1"/>
    </row>
    <row r="393" spans="1:38" x14ac:dyDescent="0.25">
      <c r="A393" s="88">
        <v>11</v>
      </c>
      <c r="B393" s="1">
        <v>2</v>
      </c>
      <c r="C393" s="1">
        <v>3.31</v>
      </c>
      <c r="D393" s="1">
        <v>1</v>
      </c>
      <c r="E393" s="1">
        <v>0</v>
      </c>
      <c r="F393" s="1">
        <v>0</v>
      </c>
      <c r="G393" s="1">
        <f t="shared" si="43"/>
        <v>0</v>
      </c>
      <c r="H393" s="1" t="s">
        <v>108</v>
      </c>
      <c r="I393" s="1">
        <f t="shared" si="42"/>
        <v>0</v>
      </c>
      <c r="J393" s="1">
        <f t="shared" si="45"/>
        <v>0</v>
      </c>
      <c r="O393" s="1" t="s">
        <v>109</v>
      </c>
      <c r="P393" s="1">
        <v>0.91</v>
      </c>
      <c r="Q393" s="1" t="s">
        <v>112</v>
      </c>
      <c r="R393" s="1">
        <v>0</v>
      </c>
      <c r="S393" s="1" t="s">
        <v>112</v>
      </c>
      <c r="T393" s="1">
        <v>0</v>
      </c>
      <c r="U393" s="1" t="s">
        <v>112</v>
      </c>
      <c r="V393" s="1">
        <v>0</v>
      </c>
      <c r="W393" s="1">
        <v>1.32</v>
      </c>
      <c r="X393" s="1">
        <v>0</v>
      </c>
      <c r="Y393" s="1">
        <v>0</v>
      </c>
      <c r="Z393" s="89">
        <v>0</v>
      </c>
      <c r="AA393" s="1" cm="1">
        <f t="array" ref="AA393">_xlfn.IFS(O393='Price Data'!$F$3,'Price Data'!$G$3,O393='Price Data'!$F$4,'Price Data'!$G$4,O393='Price Data'!$F$5,'Price Data'!$G$5,O393='Price Data'!$F$6,'Price Data'!$G$6,O393='Price Data'!$F$7,'Price Data'!$G$7,TRUE,"")</f>
        <v>4.4586315789473705</v>
      </c>
      <c r="AB393" s="1" t="str" cm="1">
        <f t="array" ref="AB393">_xlfn.IFS(Q393='Price Data'!$F$3,'Price Data'!$G$3,Q393='Price Data'!$F$4,'Price Data'!$G$4,Q393='Price Data'!$F$5,'Price Data'!$G$5,Q393='Price Data'!$F$6,'Price Data'!$G$6,Q393='Price Data'!$F$7,'Price Data'!$G$7,TRUE,"")</f>
        <v/>
      </c>
      <c r="AC393" s="1" t="str" cm="1">
        <f t="array" ref="AC393">_xlfn.IFS(S393='Price Data'!$F$3,'Price Data'!$G$3,S393='Price Data'!$F$4,'Price Data'!$G$4,S393='Price Data'!$F$5,'Price Data'!$G$5,S393='Price Data'!$F$6,'Price Data'!$G$6,S393='Price Data'!$F$7,'Price Data'!$G$7,TRUE,"")</f>
        <v/>
      </c>
      <c r="AD393" s="1" t="str" cm="1">
        <f t="array" ref="AD393">_xlfn.IFS(U393='Price Data'!$F$3,'Price Data'!$G$3,U393='Price Data'!$F$4,'Price Data'!$G$4,U393='Price Data'!$F$5,'Price Data'!$G$5,U393='Price Data'!$F$6,'Price Data'!$G$6,U393='Price Data'!$F$7,'Price Data'!$G$7,TRUE,"")</f>
        <v/>
      </c>
      <c r="AK393" s="18"/>
      <c r="AL393" s="1"/>
    </row>
    <row r="394" spans="1:38" x14ac:dyDescent="0.25">
      <c r="A394" s="88">
        <v>11</v>
      </c>
      <c r="B394" s="1">
        <v>3</v>
      </c>
      <c r="C394" s="1">
        <v>23.09</v>
      </c>
      <c r="D394" s="1">
        <v>1</v>
      </c>
      <c r="E394" s="1">
        <v>0</v>
      </c>
      <c r="F394" s="1">
        <v>0</v>
      </c>
      <c r="G394" s="1">
        <f t="shared" si="43"/>
        <v>0</v>
      </c>
      <c r="H394" s="1" t="s">
        <v>108</v>
      </c>
      <c r="I394" s="1">
        <f t="shared" si="42"/>
        <v>0</v>
      </c>
      <c r="J394" s="1">
        <f t="shared" si="45"/>
        <v>0</v>
      </c>
      <c r="O394" s="1" t="s">
        <v>110</v>
      </c>
      <c r="P394" s="1">
        <v>0.92</v>
      </c>
      <c r="Q394" s="1" t="s">
        <v>112</v>
      </c>
      <c r="R394" s="1">
        <v>0</v>
      </c>
      <c r="S394" s="1" t="s">
        <v>112</v>
      </c>
      <c r="T394" s="1">
        <v>0</v>
      </c>
      <c r="U394" s="1" t="s">
        <v>112</v>
      </c>
      <c r="V394" s="1">
        <v>0</v>
      </c>
      <c r="W394" s="1">
        <v>0</v>
      </c>
      <c r="X394" s="1">
        <v>0</v>
      </c>
      <c r="Y394" s="1">
        <v>0</v>
      </c>
      <c r="Z394" s="89">
        <v>0</v>
      </c>
      <c r="AA394" s="1" cm="1">
        <f t="array" ref="AA394">_xlfn.IFS(O394='Price Data'!$F$3,'Price Data'!$G$3,O394='Price Data'!$F$4,'Price Data'!$G$4,O394='Price Data'!$F$5,'Price Data'!$G$5,O394='Price Data'!$F$6,'Price Data'!$G$6,O394='Price Data'!$F$7,'Price Data'!$G$7,TRUE,"")</f>
        <v>2.6763636363636367</v>
      </c>
      <c r="AB394" s="1" t="str" cm="1">
        <f t="array" ref="AB394">_xlfn.IFS(Q394='Price Data'!$F$3,'Price Data'!$G$3,Q394='Price Data'!$F$4,'Price Data'!$G$4,Q394='Price Data'!$F$5,'Price Data'!$G$5,Q394='Price Data'!$F$6,'Price Data'!$G$6,Q394='Price Data'!$F$7,'Price Data'!$G$7,TRUE,"")</f>
        <v/>
      </c>
      <c r="AC394" s="1" t="str" cm="1">
        <f t="array" ref="AC394">_xlfn.IFS(S394='Price Data'!$F$3,'Price Data'!$G$3,S394='Price Data'!$F$4,'Price Data'!$G$4,S394='Price Data'!$F$5,'Price Data'!$G$5,S394='Price Data'!$F$6,'Price Data'!$G$6,S394='Price Data'!$F$7,'Price Data'!$G$7,TRUE,"")</f>
        <v/>
      </c>
      <c r="AD394" s="1" t="str" cm="1">
        <f t="array" ref="AD394">_xlfn.IFS(U394='Price Data'!$F$3,'Price Data'!$G$3,U394='Price Data'!$F$4,'Price Data'!$G$4,U394='Price Data'!$F$5,'Price Data'!$G$5,U394='Price Data'!$F$6,'Price Data'!$G$6,U394='Price Data'!$F$7,'Price Data'!$G$7,TRUE,"")</f>
        <v/>
      </c>
      <c r="AK394" s="18"/>
      <c r="AL394" s="1"/>
    </row>
    <row r="395" spans="1:38" x14ac:dyDescent="0.25">
      <c r="A395" s="88">
        <v>11</v>
      </c>
      <c r="B395" s="1">
        <v>4</v>
      </c>
      <c r="C395" s="1">
        <v>23.169999999999998</v>
      </c>
      <c r="D395" s="1">
        <v>3</v>
      </c>
      <c r="E395" s="1">
        <v>1</v>
      </c>
      <c r="F395" s="1">
        <v>0</v>
      </c>
      <c r="G395" s="1">
        <f t="shared" si="43"/>
        <v>1</v>
      </c>
      <c r="H395" s="1" t="s">
        <v>108</v>
      </c>
      <c r="I395" s="1">
        <f t="shared" ref="I395:I458" si="46">IF(H395="NO", 0, 1)</f>
        <v>0</v>
      </c>
      <c r="J395" s="1">
        <f t="shared" si="45"/>
        <v>0</v>
      </c>
      <c r="O395" s="1" t="s">
        <v>109</v>
      </c>
      <c r="P395" s="1">
        <v>0.79</v>
      </c>
      <c r="Q395" s="1" t="s">
        <v>109</v>
      </c>
      <c r="R395" s="1">
        <v>0.61</v>
      </c>
      <c r="S395" s="1" t="s">
        <v>113</v>
      </c>
      <c r="T395" s="1">
        <v>2.2000000000000002</v>
      </c>
      <c r="U395" s="1" t="s">
        <v>112</v>
      </c>
      <c r="V395" s="1">
        <v>0</v>
      </c>
      <c r="W395" s="1">
        <v>0.91</v>
      </c>
      <c r="X395" s="1">
        <v>0.88</v>
      </c>
      <c r="Y395" s="1">
        <v>0.85</v>
      </c>
      <c r="Z395" s="89">
        <v>0</v>
      </c>
      <c r="AA395" s="1" cm="1">
        <f t="array" ref="AA395">_xlfn.IFS(O395='Price Data'!$F$3,'Price Data'!$G$3,O395='Price Data'!$F$4,'Price Data'!$G$4,O395='Price Data'!$F$5,'Price Data'!$G$5,O395='Price Data'!$F$6,'Price Data'!$G$6,O395='Price Data'!$F$7,'Price Data'!$G$7,TRUE,"")</f>
        <v>4.4586315789473705</v>
      </c>
      <c r="AB395" s="1" cm="1">
        <f t="array" ref="AB395">_xlfn.IFS(Q395='Price Data'!$F$3,'Price Data'!$G$3,Q395='Price Data'!$F$4,'Price Data'!$G$4,Q395='Price Data'!$F$5,'Price Data'!$G$5,Q395='Price Data'!$F$6,'Price Data'!$G$6,Q395='Price Data'!$F$7,'Price Data'!$G$7,TRUE,"")</f>
        <v>4.4586315789473705</v>
      </c>
      <c r="AC395" s="1" cm="1">
        <f t="array" ref="AC395">_xlfn.IFS(S395='Price Data'!$F$3,'Price Data'!$G$3,S395='Price Data'!$F$4,'Price Data'!$G$4,S395='Price Data'!$F$5,'Price Data'!$G$5,S395='Price Data'!$F$6,'Price Data'!$G$6,S395='Price Data'!$F$7,'Price Data'!$G$7,TRUE,"")</f>
        <v>10.493246963562758</v>
      </c>
      <c r="AD395" s="1" t="str" cm="1">
        <f t="array" ref="AD395">_xlfn.IFS(U395='Price Data'!$F$3,'Price Data'!$G$3,U395='Price Data'!$F$4,'Price Data'!$G$4,U395='Price Data'!$F$5,'Price Data'!$G$5,U395='Price Data'!$F$6,'Price Data'!$G$6,U395='Price Data'!$F$7,'Price Data'!$G$7,TRUE,"")</f>
        <v/>
      </c>
      <c r="AK395" s="18"/>
      <c r="AL395" s="1"/>
    </row>
    <row r="396" spans="1:38" x14ac:dyDescent="0.25">
      <c r="A396" s="88">
        <v>11</v>
      </c>
      <c r="B396" s="1">
        <v>5</v>
      </c>
      <c r="C396" s="1">
        <v>24.24</v>
      </c>
      <c r="D396" s="1">
        <v>2</v>
      </c>
      <c r="E396" s="1">
        <v>3</v>
      </c>
      <c r="F396" s="1">
        <v>0</v>
      </c>
      <c r="G396" s="1">
        <f t="shared" ref="G396:G459" si="47">F396+E396</f>
        <v>3</v>
      </c>
      <c r="H396" s="1" t="s">
        <v>108</v>
      </c>
      <c r="I396" s="1">
        <f t="shared" si="46"/>
        <v>0</v>
      </c>
      <c r="J396" s="1">
        <f t="shared" si="45"/>
        <v>0</v>
      </c>
      <c r="O396" s="1" t="s">
        <v>110</v>
      </c>
      <c r="P396" s="1">
        <v>0.65</v>
      </c>
      <c r="Q396" s="1" t="s">
        <v>114</v>
      </c>
      <c r="R396" s="1">
        <v>2.09</v>
      </c>
      <c r="S396" s="1" t="s">
        <v>112</v>
      </c>
      <c r="T396" s="1">
        <v>0</v>
      </c>
      <c r="U396" s="1" t="s">
        <v>112</v>
      </c>
      <c r="V396" s="1">
        <v>0</v>
      </c>
      <c r="W396" s="1">
        <v>0</v>
      </c>
      <c r="X396" s="1">
        <v>0</v>
      </c>
      <c r="Y396" s="1">
        <v>0</v>
      </c>
      <c r="Z396" s="89">
        <v>0</v>
      </c>
      <c r="AA396" s="1" cm="1">
        <f t="array" ref="AA396">_xlfn.IFS(O396='Price Data'!$F$3,'Price Data'!$G$3,O396='Price Data'!$F$4,'Price Data'!$G$4,O396='Price Data'!$F$5,'Price Data'!$G$5,O396='Price Data'!$F$6,'Price Data'!$G$6,O396='Price Data'!$F$7,'Price Data'!$G$7,TRUE,"")</f>
        <v>2.6763636363636367</v>
      </c>
      <c r="AB396" s="1" cm="1">
        <f t="array" ref="AB396">_xlfn.IFS(Q396='Price Data'!$F$3,'Price Data'!$G$3,Q396='Price Data'!$F$4,'Price Data'!$G$4,Q396='Price Data'!$F$5,'Price Data'!$G$5,Q396='Price Data'!$F$6,'Price Data'!$G$6,Q396='Price Data'!$F$7,'Price Data'!$G$7,TRUE,"")</f>
        <v>6.0346153846153863</v>
      </c>
      <c r="AC396" s="1" t="str" cm="1">
        <f t="array" ref="AC396">_xlfn.IFS(S396='Price Data'!$F$3,'Price Data'!$G$3,S396='Price Data'!$F$4,'Price Data'!$G$4,S396='Price Data'!$F$5,'Price Data'!$G$5,S396='Price Data'!$F$6,'Price Data'!$G$6,S396='Price Data'!$F$7,'Price Data'!$G$7,TRUE,"")</f>
        <v/>
      </c>
      <c r="AD396" s="1" t="str" cm="1">
        <f t="array" ref="AD396">_xlfn.IFS(U396='Price Data'!$F$3,'Price Data'!$G$3,U396='Price Data'!$F$4,'Price Data'!$G$4,U396='Price Data'!$F$5,'Price Data'!$G$5,U396='Price Data'!$F$6,'Price Data'!$G$6,U396='Price Data'!$F$7,'Price Data'!$G$7,TRUE,"")</f>
        <v/>
      </c>
      <c r="AK396" s="18"/>
      <c r="AL396" s="1"/>
    </row>
    <row r="397" spans="1:38" x14ac:dyDescent="0.25">
      <c r="A397" s="88">
        <v>11</v>
      </c>
      <c r="B397" s="1">
        <v>6</v>
      </c>
      <c r="C397" s="1">
        <v>25.24</v>
      </c>
      <c r="D397" s="1">
        <v>2</v>
      </c>
      <c r="E397" s="1">
        <v>4</v>
      </c>
      <c r="F397" s="1">
        <v>1</v>
      </c>
      <c r="G397" s="1">
        <f t="shared" si="47"/>
        <v>5</v>
      </c>
      <c r="H397" s="1" t="s">
        <v>108</v>
      </c>
      <c r="I397" s="1">
        <f t="shared" si="46"/>
        <v>0</v>
      </c>
      <c r="J397" s="1">
        <f t="shared" si="45"/>
        <v>0</v>
      </c>
      <c r="O397" s="1" t="s">
        <v>109</v>
      </c>
      <c r="P397" s="1">
        <v>0.97</v>
      </c>
      <c r="Q397" s="1" t="s">
        <v>113</v>
      </c>
      <c r="R397" s="1">
        <v>1.1100000000000001</v>
      </c>
      <c r="S397" s="1" t="s">
        <v>112</v>
      </c>
      <c r="T397" s="1">
        <v>0</v>
      </c>
      <c r="U397" s="1" t="s">
        <v>112</v>
      </c>
      <c r="V397" s="1">
        <v>0</v>
      </c>
      <c r="W397" s="1">
        <v>1.0900000000000001</v>
      </c>
      <c r="X397" s="1">
        <v>1.39</v>
      </c>
      <c r="Y397" s="1">
        <v>0</v>
      </c>
      <c r="Z397" s="89">
        <v>0</v>
      </c>
      <c r="AA397" s="1" cm="1">
        <f t="array" ref="AA397">_xlfn.IFS(O397='Price Data'!$F$3,'Price Data'!$G$3,O397='Price Data'!$F$4,'Price Data'!$G$4,O397='Price Data'!$F$5,'Price Data'!$G$5,O397='Price Data'!$F$6,'Price Data'!$G$6,O397='Price Data'!$F$7,'Price Data'!$G$7,TRUE,"")</f>
        <v>4.4586315789473705</v>
      </c>
      <c r="AB397" s="1" cm="1">
        <f t="array" ref="AB397">_xlfn.IFS(Q397='Price Data'!$F$3,'Price Data'!$G$3,Q397='Price Data'!$F$4,'Price Data'!$G$4,Q397='Price Data'!$F$5,'Price Data'!$G$5,Q397='Price Data'!$F$6,'Price Data'!$G$6,Q397='Price Data'!$F$7,'Price Data'!$G$7,TRUE,"")</f>
        <v>10.493246963562758</v>
      </c>
      <c r="AC397" s="1" t="str" cm="1">
        <f t="array" ref="AC397">_xlfn.IFS(S397='Price Data'!$F$3,'Price Data'!$G$3,S397='Price Data'!$F$4,'Price Data'!$G$4,S397='Price Data'!$F$5,'Price Data'!$G$5,S397='Price Data'!$F$6,'Price Data'!$G$6,S397='Price Data'!$F$7,'Price Data'!$G$7,TRUE,"")</f>
        <v/>
      </c>
      <c r="AD397" s="1" t="str" cm="1">
        <f t="array" ref="AD397">_xlfn.IFS(U397='Price Data'!$F$3,'Price Data'!$G$3,U397='Price Data'!$F$4,'Price Data'!$G$4,U397='Price Data'!$F$5,'Price Data'!$G$5,U397='Price Data'!$F$6,'Price Data'!$G$6,U397='Price Data'!$F$7,'Price Data'!$G$7,TRUE,"")</f>
        <v/>
      </c>
      <c r="AK397" s="18"/>
      <c r="AL397" s="1"/>
    </row>
    <row r="398" spans="1:38" x14ac:dyDescent="0.25">
      <c r="A398" s="88">
        <v>11</v>
      </c>
      <c r="B398" s="1">
        <v>7</v>
      </c>
      <c r="C398" s="1">
        <v>38.56</v>
      </c>
      <c r="D398" s="1">
        <v>1</v>
      </c>
      <c r="E398" s="1">
        <v>0</v>
      </c>
      <c r="F398" s="1">
        <v>0</v>
      </c>
      <c r="G398" s="1">
        <f t="shared" si="47"/>
        <v>0</v>
      </c>
      <c r="H398" s="1" t="s">
        <v>108</v>
      </c>
      <c r="I398" s="1">
        <f t="shared" si="46"/>
        <v>0</v>
      </c>
      <c r="J398" s="1">
        <f t="shared" si="45"/>
        <v>0</v>
      </c>
      <c r="O398" s="1" t="s">
        <v>114</v>
      </c>
      <c r="P398" s="1">
        <v>2.41</v>
      </c>
      <c r="Q398" s="1" t="s">
        <v>112</v>
      </c>
      <c r="R398" s="1">
        <v>0</v>
      </c>
      <c r="S398" s="1" t="s">
        <v>112</v>
      </c>
      <c r="T398" s="1">
        <v>0</v>
      </c>
      <c r="U398" s="1" t="s">
        <v>112</v>
      </c>
      <c r="V398" s="1">
        <v>0</v>
      </c>
      <c r="W398" s="1">
        <v>0</v>
      </c>
      <c r="X398" s="1">
        <v>0</v>
      </c>
      <c r="Y398" s="1">
        <v>0</v>
      </c>
      <c r="Z398" s="89">
        <v>0</v>
      </c>
      <c r="AA398" s="1" cm="1">
        <f t="array" ref="AA398">_xlfn.IFS(O398='Price Data'!$F$3,'Price Data'!$G$3,O398='Price Data'!$F$4,'Price Data'!$G$4,O398='Price Data'!$F$5,'Price Data'!$G$5,O398='Price Data'!$F$6,'Price Data'!$G$6,O398='Price Data'!$F$7,'Price Data'!$G$7,TRUE,"")</f>
        <v>6.0346153846153863</v>
      </c>
      <c r="AB398" s="1" t="str" cm="1">
        <f t="array" ref="AB398">_xlfn.IFS(Q398='Price Data'!$F$3,'Price Data'!$G$3,Q398='Price Data'!$F$4,'Price Data'!$G$4,Q398='Price Data'!$F$5,'Price Data'!$G$5,Q398='Price Data'!$F$6,'Price Data'!$G$6,Q398='Price Data'!$F$7,'Price Data'!$G$7,TRUE,"")</f>
        <v/>
      </c>
      <c r="AC398" s="1" t="str" cm="1">
        <f t="array" ref="AC398">_xlfn.IFS(S398='Price Data'!$F$3,'Price Data'!$G$3,S398='Price Data'!$F$4,'Price Data'!$G$4,S398='Price Data'!$F$5,'Price Data'!$G$5,S398='Price Data'!$F$6,'Price Data'!$G$6,S398='Price Data'!$F$7,'Price Data'!$G$7,TRUE,"")</f>
        <v/>
      </c>
      <c r="AD398" s="1" t="str" cm="1">
        <f t="array" ref="AD398">_xlfn.IFS(U398='Price Data'!$F$3,'Price Data'!$G$3,U398='Price Data'!$F$4,'Price Data'!$G$4,U398='Price Data'!$F$5,'Price Data'!$G$5,U398='Price Data'!$F$6,'Price Data'!$G$6,U398='Price Data'!$F$7,'Price Data'!$G$7,TRUE,"")</f>
        <v/>
      </c>
      <c r="AK398" s="18"/>
      <c r="AL398" s="1"/>
    </row>
    <row r="399" spans="1:38" x14ac:dyDescent="0.25">
      <c r="A399" s="88">
        <v>11</v>
      </c>
      <c r="B399" s="1">
        <v>8</v>
      </c>
      <c r="C399" s="1">
        <v>39.660000000000004</v>
      </c>
      <c r="D399" s="1">
        <v>1</v>
      </c>
      <c r="E399" s="1">
        <v>1</v>
      </c>
      <c r="F399" s="1">
        <v>0</v>
      </c>
      <c r="G399" s="1">
        <f t="shared" si="47"/>
        <v>1</v>
      </c>
      <c r="H399" s="1" t="s">
        <v>108</v>
      </c>
      <c r="I399" s="1">
        <f t="shared" si="46"/>
        <v>0</v>
      </c>
      <c r="J399" s="1">
        <f t="shared" si="45"/>
        <v>0</v>
      </c>
      <c r="O399" s="1" t="s">
        <v>111</v>
      </c>
      <c r="P399" s="1">
        <v>1.03</v>
      </c>
      <c r="Q399" s="1" t="s">
        <v>112</v>
      </c>
      <c r="R399" s="1">
        <v>0</v>
      </c>
      <c r="S399" s="1" t="s">
        <v>112</v>
      </c>
      <c r="T399" s="1">
        <v>0</v>
      </c>
      <c r="U399" s="1" t="s">
        <v>112</v>
      </c>
      <c r="V399" s="1">
        <v>0</v>
      </c>
      <c r="W399" s="1">
        <v>0</v>
      </c>
      <c r="X399" s="1">
        <v>0</v>
      </c>
      <c r="Y399" s="1">
        <v>0</v>
      </c>
      <c r="Z399" s="89">
        <v>0</v>
      </c>
      <c r="AA399" s="1" cm="1">
        <f t="array" ref="AA399">_xlfn.IFS(O399='Price Data'!$F$3,'Price Data'!$G$3,O399='Price Data'!$F$4,'Price Data'!$G$4,O399='Price Data'!$F$5,'Price Data'!$G$5,O399='Price Data'!$F$6,'Price Data'!$G$6,O399='Price Data'!$F$7,'Price Data'!$G$7,TRUE,"")</f>
        <v>8.710979020979023</v>
      </c>
      <c r="AB399" s="1" t="str" cm="1">
        <f t="array" ref="AB399">_xlfn.IFS(Q399='Price Data'!$F$3,'Price Data'!$G$3,Q399='Price Data'!$F$4,'Price Data'!$G$4,Q399='Price Data'!$F$5,'Price Data'!$G$5,Q399='Price Data'!$F$6,'Price Data'!$G$6,Q399='Price Data'!$F$7,'Price Data'!$G$7,TRUE,"")</f>
        <v/>
      </c>
      <c r="AC399" s="1" t="str" cm="1">
        <f t="array" ref="AC399">_xlfn.IFS(S399='Price Data'!$F$3,'Price Data'!$G$3,S399='Price Data'!$F$4,'Price Data'!$G$4,S399='Price Data'!$F$5,'Price Data'!$G$5,S399='Price Data'!$F$6,'Price Data'!$G$6,S399='Price Data'!$F$7,'Price Data'!$G$7,TRUE,"")</f>
        <v/>
      </c>
      <c r="AD399" s="1" t="str" cm="1">
        <f t="array" ref="AD399">_xlfn.IFS(U399='Price Data'!$F$3,'Price Data'!$G$3,U399='Price Data'!$F$4,'Price Data'!$G$4,U399='Price Data'!$F$5,'Price Data'!$G$5,U399='Price Data'!$F$6,'Price Data'!$G$6,U399='Price Data'!$F$7,'Price Data'!$G$7,TRUE,"")</f>
        <v/>
      </c>
      <c r="AK399" s="18"/>
      <c r="AL399" s="1"/>
    </row>
    <row r="400" spans="1:38" x14ac:dyDescent="0.25">
      <c r="A400" s="88">
        <v>11</v>
      </c>
      <c r="B400" s="1">
        <v>9</v>
      </c>
      <c r="C400" s="1">
        <v>40.660000000000004</v>
      </c>
      <c r="D400" s="1">
        <v>1</v>
      </c>
      <c r="E400" s="1">
        <v>2</v>
      </c>
      <c r="F400" s="1">
        <v>0</v>
      </c>
      <c r="G400" s="1">
        <f t="shared" si="47"/>
        <v>2</v>
      </c>
      <c r="H400" s="1" t="s">
        <v>108</v>
      </c>
      <c r="I400" s="1">
        <f t="shared" si="46"/>
        <v>0</v>
      </c>
      <c r="J400" s="1">
        <f t="shared" si="45"/>
        <v>0</v>
      </c>
      <c r="O400" s="1" t="s">
        <v>113</v>
      </c>
      <c r="P400" s="1">
        <v>0.84</v>
      </c>
      <c r="Q400" s="1" t="s">
        <v>112</v>
      </c>
      <c r="R400" s="1">
        <v>0</v>
      </c>
      <c r="S400" s="1" t="s">
        <v>112</v>
      </c>
      <c r="T400" s="1">
        <v>0</v>
      </c>
      <c r="U400" s="1" t="s">
        <v>112</v>
      </c>
      <c r="V400" s="1">
        <v>0</v>
      </c>
      <c r="W400" s="1">
        <v>1.1000000000000001</v>
      </c>
      <c r="X400" s="1">
        <v>0</v>
      </c>
      <c r="Y400" s="1">
        <v>0</v>
      </c>
      <c r="Z400" s="89">
        <v>0</v>
      </c>
      <c r="AA400" s="1" cm="1">
        <f t="array" ref="AA400">_xlfn.IFS(O400='Price Data'!$F$3,'Price Data'!$G$3,O400='Price Data'!$F$4,'Price Data'!$G$4,O400='Price Data'!$F$5,'Price Data'!$G$5,O400='Price Data'!$F$6,'Price Data'!$G$6,O400='Price Data'!$F$7,'Price Data'!$G$7,TRUE,"")</f>
        <v>10.493246963562758</v>
      </c>
      <c r="AB400" s="1" t="str" cm="1">
        <f t="array" ref="AB400">_xlfn.IFS(Q400='Price Data'!$F$3,'Price Data'!$G$3,Q400='Price Data'!$F$4,'Price Data'!$G$4,Q400='Price Data'!$F$5,'Price Data'!$G$5,Q400='Price Data'!$F$6,'Price Data'!$G$6,Q400='Price Data'!$F$7,'Price Data'!$G$7,TRUE,"")</f>
        <v/>
      </c>
      <c r="AC400" s="1" t="str" cm="1">
        <f t="array" ref="AC400">_xlfn.IFS(S400='Price Data'!$F$3,'Price Data'!$G$3,S400='Price Data'!$F$4,'Price Data'!$G$4,S400='Price Data'!$F$5,'Price Data'!$G$5,S400='Price Data'!$F$6,'Price Data'!$G$6,S400='Price Data'!$F$7,'Price Data'!$G$7,TRUE,"")</f>
        <v/>
      </c>
      <c r="AD400" s="1" t="str" cm="1">
        <f t="array" ref="AD400">_xlfn.IFS(U400='Price Data'!$F$3,'Price Data'!$G$3,U400='Price Data'!$F$4,'Price Data'!$G$4,U400='Price Data'!$F$5,'Price Data'!$G$5,U400='Price Data'!$F$6,'Price Data'!$G$6,U400='Price Data'!$F$7,'Price Data'!$G$7,TRUE,"")</f>
        <v/>
      </c>
      <c r="AK400" s="18"/>
      <c r="AL400" s="1"/>
    </row>
    <row r="401" spans="1:38" x14ac:dyDescent="0.25">
      <c r="A401" s="88">
        <v>11</v>
      </c>
      <c r="B401" s="1">
        <v>10</v>
      </c>
      <c r="C401" s="1">
        <v>41.64</v>
      </c>
      <c r="D401" s="1">
        <v>2</v>
      </c>
      <c r="E401" s="1">
        <v>2</v>
      </c>
      <c r="F401" s="1">
        <v>0</v>
      </c>
      <c r="G401" s="1">
        <f t="shared" si="47"/>
        <v>2</v>
      </c>
      <c r="H401" s="1" t="s">
        <v>108</v>
      </c>
      <c r="I401" s="1">
        <f t="shared" si="46"/>
        <v>0</v>
      </c>
      <c r="J401" s="1">
        <f t="shared" si="45"/>
        <v>0</v>
      </c>
      <c r="O401" s="1" t="s">
        <v>109</v>
      </c>
      <c r="P401" s="1">
        <v>1</v>
      </c>
      <c r="Q401" s="1" t="s">
        <v>110</v>
      </c>
      <c r="R401" s="1">
        <v>0.64</v>
      </c>
      <c r="S401" s="1" t="s">
        <v>112</v>
      </c>
      <c r="T401" s="1">
        <v>0</v>
      </c>
      <c r="U401" s="1" t="s">
        <v>112</v>
      </c>
      <c r="V401" s="1">
        <v>0</v>
      </c>
      <c r="W401" s="1">
        <v>1.37</v>
      </c>
      <c r="X401" s="1">
        <v>0</v>
      </c>
      <c r="Y401" s="1">
        <v>0</v>
      </c>
      <c r="Z401" s="89">
        <v>0</v>
      </c>
      <c r="AA401" s="1" cm="1">
        <f t="array" ref="AA401">_xlfn.IFS(O401='Price Data'!$F$3,'Price Data'!$G$3,O401='Price Data'!$F$4,'Price Data'!$G$4,O401='Price Data'!$F$5,'Price Data'!$G$5,O401='Price Data'!$F$6,'Price Data'!$G$6,O401='Price Data'!$F$7,'Price Data'!$G$7,TRUE,"")</f>
        <v>4.4586315789473705</v>
      </c>
      <c r="AB401" s="1" cm="1">
        <f t="array" ref="AB401">_xlfn.IFS(Q401='Price Data'!$F$3,'Price Data'!$G$3,Q401='Price Data'!$F$4,'Price Data'!$G$4,Q401='Price Data'!$F$5,'Price Data'!$G$5,Q401='Price Data'!$F$6,'Price Data'!$G$6,Q401='Price Data'!$F$7,'Price Data'!$G$7,TRUE,"")</f>
        <v>2.6763636363636367</v>
      </c>
      <c r="AC401" s="1" t="str" cm="1">
        <f t="array" ref="AC401">_xlfn.IFS(S401='Price Data'!$F$3,'Price Data'!$G$3,S401='Price Data'!$F$4,'Price Data'!$G$4,S401='Price Data'!$F$5,'Price Data'!$G$5,S401='Price Data'!$F$6,'Price Data'!$G$6,S401='Price Data'!$F$7,'Price Data'!$G$7,TRUE,"")</f>
        <v/>
      </c>
      <c r="AD401" s="1" t="str" cm="1">
        <f t="array" ref="AD401">_xlfn.IFS(U401='Price Data'!$F$3,'Price Data'!$G$3,U401='Price Data'!$F$4,'Price Data'!$G$4,U401='Price Data'!$F$5,'Price Data'!$G$5,U401='Price Data'!$F$6,'Price Data'!$G$6,U401='Price Data'!$F$7,'Price Data'!$G$7,TRUE,"")</f>
        <v/>
      </c>
      <c r="AK401" s="18"/>
      <c r="AL401" s="1"/>
    </row>
    <row r="402" spans="1:38" x14ac:dyDescent="0.25">
      <c r="A402" s="88">
        <v>11</v>
      </c>
      <c r="B402" s="1">
        <v>11</v>
      </c>
      <c r="C402" s="1">
        <v>45.08</v>
      </c>
      <c r="D402" s="1">
        <v>1</v>
      </c>
      <c r="E402" s="1">
        <v>0</v>
      </c>
      <c r="F402" s="1">
        <v>1</v>
      </c>
      <c r="G402" s="1">
        <f t="shared" si="47"/>
        <v>1</v>
      </c>
      <c r="H402" s="1" t="s">
        <v>108</v>
      </c>
      <c r="I402" s="1">
        <f t="shared" si="46"/>
        <v>0</v>
      </c>
      <c r="J402" s="1">
        <f t="shared" si="45"/>
        <v>0</v>
      </c>
      <c r="O402" s="1" t="s">
        <v>113</v>
      </c>
      <c r="P402" s="1">
        <v>1.1399999999999999</v>
      </c>
      <c r="Q402" s="1" t="s">
        <v>112</v>
      </c>
      <c r="R402" s="1">
        <v>0</v>
      </c>
      <c r="S402" s="1" t="s">
        <v>112</v>
      </c>
      <c r="T402" s="1">
        <v>0</v>
      </c>
      <c r="U402" s="1" t="s">
        <v>112</v>
      </c>
      <c r="V402" s="1">
        <v>0</v>
      </c>
      <c r="W402" s="1">
        <v>0.96</v>
      </c>
      <c r="X402" s="1">
        <v>0</v>
      </c>
      <c r="Y402" s="1">
        <v>0</v>
      </c>
      <c r="Z402" s="89">
        <v>0</v>
      </c>
      <c r="AA402" s="1" cm="1">
        <f t="array" ref="AA402">_xlfn.IFS(O402='Price Data'!$F$3,'Price Data'!$G$3,O402='Price Data'!$F$4,'Price Data'!$G$4,O402='Price Data'!$F$5,'Price Data'!$G$5,O402='Price Data'!$F$6,'Price Data'!$G$6,O402='Price Data'!$F$7,'Price Data'!$G$7,TRUE,"")</f>
        <v>10.493246963562758</v>
      </c>
      <c r="AB402" s="1" t="str" cm="1">
        <f t="array" ref="AB402">_xlfn.IFS(Q402='Price Data'!$F$3,'Price Data'!$G$3,Q402='Price Data'!$F$4,'Price Data'!$G$4,Q402='Price Data'!$F$5,'Price Data'!$G$5,Q402='Price Data'!$F$6,'Price Data'!$G$6,Q402='Price Data'!$F$7,'Price Data'!$G$7,TRUE,"")</f>
        <v/>
      </c>
      <c r="AC402" s="1" t="str" cm="1">
        <f t="array" ref="AC402">_xlfn.IFS(S402='Price Data'!$F$3,'Price Data'!$G$3,S402='Price Data'!$F$4,'Price Data'!$G$4,S402='Price Data'!$F$5,'Price Data'!$G$5,S402='Price Data'!$F$6,'Price Data'!$G$6,S402='Price Data'!$F$7,'Price Data'!$G$7,TRUE,"")</f>
        <v/>
      </c>
      <c r="AD402" s="1" t="str" cm="1">
        <f t="array" ref="AD402">_xlfn.IFS(U402='Price Data'!$F$3,'Price Data'!$G$3,U402='Price Data'!$F$4,'Price Data'!$G$4,U402='Price Data'!$F$5,'Price Data'!$G$5,U402='Price Data'!$F$6,'Price Data'!$G$6,U402='Price Data'!$F$7,'Price Data'!$G$7,TRUE,"")</f>
        <v/>
      </c>
      <c r="AK402" s="18"/>
      <c r="AL402" s="1"/>
    </row>
    <row r="403" spans="1:38" x14ac:dyDescent="0.25">
      <c r="A403" s="88">
        <v>11</v>
      </c>
      <c r="B403" s="1">
        <v>12</v>
      </c>
      <c r="C403" s="1">
        <v>47.64</v>
      </c>
      <c r="D403" s="1">
        <v>2</v>
      </c>
      <c r="E403" s="1">
        <v>0</v>
      </c>
      <c r="F403" s="1">
        <v>0</v>
      </c>
      <c r="G403" s="1">
        <f t="shared" si="47"/>
        <v>0</v>
      </c>
      <c r="H403" s="1" t="s">
        <v>108</v>
      </c>
      <c r="I403" s="1">
        <f t="shared" si="46"/>
        <v>0</v>
      </c>
      <c r="J403" s="1">
        <f t="shared" si="45"/>
        <v>0</v>
      </c>
      <c r="O403" s="1" t="s">
        <v>109</v>
      </c>
      <c r="P403" s="1">
        <v>0.93</v>
      </c>
      <c r="Q403" s="1" t="s">
        <v>109</v>
      </c>
      <c r="R403" s="1">
        <v>0.67</v>
      </c>
      <c r="S403" s="1" t="s">
        <v>112</v>
      </c>
      <c r="T403" s="1">
        <v>0</v>
      </c>
      <c r="U403" s="1" t="s">
        <v>112</v>
      </c>
      <c r="V403" s="1">
        <v>0</v>
      </c>
      <c r="W403" s="1">
        <v>0.93</v>
      </c>
      <c r="X403" s="1">
        <v>1.4</v>
      </c>
      <c r="Y403" s="1">
        <v>0</v>
      </c>
      <c r="Z403" s="89">
        <v>0</v>
      </c>
      <c r="AA403" s="1" cm="1">
        <f t="array" ref="AA403">_xlfn.IFS(O403='Price Data'!$F$3,'Price Data'!$G$3,O403='Price Data'!$F$4,'Price Data'!$G$4,O403='Price Data'!$F$5,'Price Data'!$G$5,O403='Price Data'!$F$6,'Price Data'!$G$6,O403='Price Data'!$F$7,'Price Data'!$G$7,TRUE,"")</f>
        <v>4.4586315789473705</v>
      </c>
      <c r="AB403" s="1" cm="1">
        <f t="array" ref="AB403">_xlfn.IFS(Q403='Price Data'!$F$3,'Price Data'!$G$3,Q403='Price Data'!$F$4,'Price Data'!$G$4,Q403='Price Data'!$F$5,'Price Data'!$G$5,Q403='Price Data'!$F$6,'Price Data'!$G$6,Q403='Price Data'!$F$7,'Price Data'!$G$7,TRUE,"")</f>
        <v>4.4586315789473705</v>
      </c>
      <c r="AC403" s="1" t="str" cm="1">
        <f t="array" ref="AC403">_xlfn.IFS(S403='Price Data'!$F$3,'Price Data'!$G$3,S403='Price Data'!$F$4,'Price Data'!$G$4,S403='Price Data'!$F$5,'Price Data'!$G$5,S403='Price Data'!$F$6,'Price Data'!$G$6,S403='Price Data'!$F$7,'Price Data'!$G$7,TRUE,"")</f>
        <v/>
      </c>
      <c r="AD403" s="1" t="str" cm="1">
        <f t="array" ref="AD403">_xlfn.IFS(U403='Price Data'!$F$3,'Price Data'!$G$3,U403='Price Data'!$F$4,'Price Data'!$G$4,U403='Price Data'!$F$5,'Price Data'!$G$5,U403='Price Data'!$F$6,'Price Data'!$G$6,U403='Price Data'!$F$7,'Price Data'!$G$7,TRUE,"")</f>
        <v/>
      </c>
      <c r="AK403" s="18"/>
      <c r="AL403" s="1"/>
    </row>
    <row r="404" spans="1:38" x14ac:dyDescent="0.25">
      <c r="A404" s="88">
        <v>11</v>
      </c>
      <c r="B404" s="1">
        <v>13</v>
      </c>
      <c r="C404" s="1">
        <v>52.41</v>
      </c>
      <c r="D404" s="1">
        <v>2</v>
      </c>
      <c r="E404" s="1">
        <v>0</v>
      </c>
      <c r="F404" s="1">
        <v>0</v>
      </c>
      <c r="G404" s="1">
        <f t="shared" si="47"/>
        <v>0</v>
      </c>
      <c r="H404" s="1" t="s">
        <v>108</v>
      </c>
      <c r="I404" s="1">
        <f t="shared" si="46"/>
        <v>0</v>
      </c>
      <c r="J404" s="1">
        <f t="shared" ref="J404:J435" si="48">I404</f>
        <v>0</v>
      </c>
      <c r="O404" s="1" t="s">
        <v>110</v>
      </c>
      <c r="P404" s="1">
        <v>0.51</v>
      </c>
      <c r="Q404" s="1" t="s">
        <v>113</v>
      </c>
      <c r="R404" s="1">
        <v>0.89</v>
      </c>
      <c r="S404" s="1" t="s">
        <v>112</v>
      </c>
      <c r="T404" s="1">
        <v>0</v>
      </c>
      <c r="U404" s="1" t="s">
        <v>112</v>
      </c>
      <c r="V404" s="1">
        <v>0</v>
      </c>
      <c r="W404" s="1">
        <v>0</v>
      </c>
      <c r="X404" s="1">
        <v>1.26</v>
      </c>
      <c r="Y404" s="1">
        <v>0</v>
      </c>
      <c r="Z404" s="89">
        <v>0</v>
      </c>
      <c r="AA404" s="1" cm="1">
        <f t="array" ref="AA404">_xlfn.IFS(O404='Price Data'!$F$3,'Price Data'!$G$3,O404='Price Data'!$F$4,'Price Data'!$G$4,O404='Price Data'!$F$5,'Price Data'!$G$5,O404='Price Data'!$F$6,'Price Data'!$G$6,O404='Price Data'!$F$7,'Price Data'!$G$7,TRUE,"")</f>
        <v>2.6763636363636367</v>
      </c>
      <c r="AB404" s="1" cm="1">
        <f t="array" ref="AB404">_xlfn.IFS(Q404='Price Data'!$F$3,'Price Data'!$G$3,Q404='Price Data'!$F$4,'Price Data'!$G$4,Q404='Price Data'!$F$5,'Price Data'!$G$5,Q404='Price Data'!$F$6,'Price Data'!$G$6,Q404='Price Data'!$F$7,'Price Data'!$G$7,TRUE,"")</f>
        <v>10.493246963562758</v>
      </c>
      <c r="AC404" s="1" t="str" cm="1">
        <f t="array" ref="AC404">_xlfn.IFS(S404='Price Data'!$F$3,'Price Data'!$G$3,S404='Price Data'!$F$4,'Price Data'!$G$4,S404='Price Data'!$F$5,'Price Data'!$G$5,S404='Price Data'!$F$6,'Price Data'!$G$6,S404='Price Data'!$F$7,'Price Data'!$G$7,TRUE,"")</f>
        <v/>
      </c>
      <c r="AD404" s="1" t="str" cm="1">
        <f t="array" ref="AD404">_xlfn.IFS(U404='Price Data'!$F$3,'Price Data'!$G$3,U404='Price Data'!$F$4,'Price Data'!$G$4,U404='Price Data'!$F$5,'Price Data'!$G$5,U404='Price Data'!$F$6,'Price Data'!$G$6,U404='Price Data'!$F$7,'Price Data'!$G$7,TRUE,"")</f>
        <v/>
      </c>
      <c r="AK404" s="18"/>
      <c r="AL404" s="1"/>
    </row>
    <row r="405" spans="1:38" x14ac:dyDescent="0.25">
      <c r="A405" s="88">
        <v>11</v>
      </c>
      <c r="B405" s="1">
        <v>14</v>
      </c>
      <c r="C405" s="1">
        <v>58.89</v>
      </c>
      <c r="D405" s="1">
        <v>1</v>
      </c>
      <c r="E405" s="1">
        <v>0</v>
      </c>
      <c r="F405" s="1">
        <v>0</v>
      </c>
      <c r="G405" s="1">
        <f t="shared" si="47"/>
        <v>0</v>
      </c>
      <c r="H405" s="1" t="s">
        <v>108</v>
      </c>
      <c r="I405" s="1">
        <f t="shared" si="46"/>
        <v>0</v>
      </c>
      <c r="J405" s="1">
        <f t="shared" si="48"/>
        <v>0</v>
      </c>
      <c r="O405" s="1" t="s">
        <v>113</v>
      </c>
      <c r="P405" s="1">
        <v>1.76</v>
      </c>
      <c r="Q405" s="1" t="s">
        <v>112</v>
      </c>
      <c r="R405" s="1">
        <v>0</v>
      </c>
      <c r="S405" s="1" t="s">
        <v>112</v>
      </c>
      <c r="T405" s="1">
        <v>0</v>
      </c>
      <c r="U405" s="1" t="s">
        <v>112</v>
      </c>
      <c r="V405" s="1">
        <v>0</v>
      </c>
      <c r="W405" s="1">
        <v>1.07</v>
      </c>
      <c r="X405" s="1">
        <v>0</v>
      </c>
      <c r="Y405" s="1">
        <v>0</v>
      </c>
      <c r="Z405" s="89">
        <v>0</v>
      </c>
      <c r="AA405" s="1" cm="1">
        <f t="array" ref="AA405">_xlfn.IFS(O405='Price Data'!$F$3,'Price Data'!$G$3,O405='Price Data'!$F$4,'Price Data'!$G$4,O405='Price Data'!$F$5,'Price Data'!$G$5,O405='Price Data'!$F$6,'Price Data'!$G$6,O405='Price Data'!$F$7,'Price Data'!$G$7,TRUE,"")</f>
        <v>10.493246963562758</v>
      </c>
      <c r="AB405" s="1" t="str" cm="1">
        <f t="array" ref="AB405">_xlfn.IFS(Q405='Price Data'!$F$3,'Price Data'!$G$3,Q405='Price Data'!$F$4,'Price Data'!$G$4,Q405='Price Data'!$F$5,'Price Data'!$G$5,Q405='Price Data'!$F$6,'Price Data'!$G$6,Q405='Price Data'!$F$7,'Price Data'!$G$7,TRUE,"")</f>
        <v/>
      </c>
      <c r="AC405" s="1" t="str" cm="1">
        <f t="array" ref="AC405">_xlfn.IFS(S405='Price Data'!$F$3,'Price Data'!$G$3,S405='Price Data'!$F$4,'Price Data'!$G$4,S405='Price Data'!$F$5,'Price Data'!$G$5,S405='Price Data'!$F$6,'Price Data'!$G$6,S405='Price Data'!$F$7,'Price Data'!$G$7,TRUE,"")</f>
        <v/>
      </c>
      <c r="AD405" s="1" t="str" cm="1">
        <f t="array" ref="AD405">_xlfn.IFS(U405='Price Data'!$F$3,'Price Data'!$G$3,U405='Price Data'!$F$4,'Price Data'!$G$4,U405='Price Data'!$F$5,'Price Data'!$G$5,U405='Price Data'!$F$6,'Price Data'!$G$6,U405='Price Data'!$F$7,'Price Data'!$G$7,TRUE,"")</f>
        <v/>
      </c>
      <c r="AK405" s="18"/>
      <c r="AL405" s="1"/>
    </row>
    <row r="406" spans="1:38" x14ac:dyDescent="0.25">
      <c r="A406" s="88">
        <v>11</v>
      </c>
      <c r="B406" s="1">
        <v>15</v>
      </c>
      <c r="C406" s="1">
        <v>61.25</v>
      </c>
      <c r="D406" s="1">
        <v>2</v>
      </c>
      <c r="E406" s="1">
        <v>0</v>
      </c>
      <c r="F406" s="1">
        <v>1</v>
      </c>
      <c r="G406" s="1">
        <f t="shared" si="47"/>
        <v>1</v>
      </c>
      <c r="H406" s="1" t="s">
        <v>108</v>
      </c>
      <c r="I406" s="1">
        <f t="shared" si="46"/>
        <v>0</v>
      </c>
      <c r="J406" s="1">
        <f t="shared" si="48"/>
        <v>0</v>
      </c>
      <c r="O406" s="1" t="s">
        <v>109</v>
      </c>
      <c r="P406" s="1">
        <v>0.81</v>
      </c>
      <c r="Q406" s="1" t="s">
        <v>110</v>
      </c>
      <c r="R406" s="1">
        <v>0.67</v>
      </c>
      <c r="S406" s="1" t="s">
        <v>112</v>
      </c>
      <c r="T406" s="1">
        <v>0</v>
      </c>
      <c r="U406" s="1" t="s">
        <v>112</v>
      </c>
      <c r="V406" s="1">
        <v>0</v>
      </c>
      <c r="W406" s="1">
        <v>1.43</v>
      </c>
      <c r="X406" s="1">
        <v>0</v>
      </c>
      <c r="Y406" s="1">
        <v>0</v>
      </c>
      <c r="Z406" s="89">
        <v>0</v>
      </c>
      <c r="AA406" s="1" cm="1">
        <f t="array" ref="AA406">_xlfn.IFS(O406='Price Data'!$F$3,'Price Data'!$G$3,O406='Price Data'!$F$4,'Price Data'!$G$4,O406='Price Data'!$F$5,'Price Data'!$G$5,O406='Price Data'!$F$6,'Price Data'!$G$6,O406='Price Data'!$F$7,'Price Data'!$G$7,TRUE,"")</f>
        <v>4.4586315789473705</v>
      </c>
      <c r="AB406" s="1" cm="1">
        <f t="array" ref="AB406">_xlfn.IFS(Q406='Price Data'!$F$3,'Price Data'!$G$3,Q406='Price Data'!$F$4,'Price Data'!$G$4,Q406='Price Data'!$F$5,'Price Data'!$G$5,Q406='Price Data'!$F$6,'Price Data'!$G$6,Q406='Price Data'!$F$7,'Price Data'!$G$7,TRUE,"")</f>
        <v>2.6763636363636367</v>
      </c>
      <c r="AC406" s="1" t="str" cm="1">
        <f t="array" ref="AC406">_xlfn.IFS(S406='Price Data'!$F$3,'Price Data'!$G$3,S406='Price Data'!$F$4,'Price Data'!$G$4,S406='Price Data'!$F$5,'Price Data'!$G$5,S406='Price Data'!$F$6,'Price Data'!$G$6,S406='Price Data'!$F$7,'Price Data'!$G$7,TRUE,"")</f>
        <v/>
      </c>
      <c r="AD406" s="1" t="str" cm="1">
        <f t="array" ref="AD406">_xlfn.IFS(U406='Price Data'!$F$3,'Price Data'!$G$3,U406='Price Data'!$F$4,'Price Data'!$G$4,U406='Price Data'!$F$5,'Price Data'!$G$5,U406='Price Data'!$F$6,'Price Data'!$G$6,U406='Price Data'!$F$7,'Price Data'!$G$7,TRUE,"")</f>
        <v/>
      </c>
      <c r="AK406" s="18"/>
      <c r="AL406" s="1"/>
    </row>
    <row r="407" spans="1:38" x14ac:dyDescent="0.25">
      <c r="A407" s="88">
        <v>11</v>
      </c>
      <c r="B407" s="1">
        <v>16</v>
      </c>
      <c r="C407" s="1">
        <v>66.61</v>
      </c>
      <c r="D407" s="1">
        <v>2</v>
      </c>
      <c r="E407" s="1">
        <v>0</v>
      </c>
      <c r="F407" s="1">
        <v>0</v>
      </c>
      <c r="G407" s="1">
        <f t="shared" si="47"/>
        <v>0</v>
      </c>
      <c r="H407" s="1" t="s">
        <v>108</v>
      </c>
      <c r="I407" s="1">
        <f t="shared" si="46"/>
        <v>0</v>
      </c>
      <c r="J407" s="1">
        <f t="shared" si="48"/>
        <v>0</v>
      </c>
      <c r="O407" s="1" t="s">
        <v>114</v>
      </c>
      <c r="P407" s="1">
        <v>1.98</v>
      </c>
      <c r="Q407" s="1" t="s">
        <v>113</v>
      </c>
      <c r="R407" s="1">
        <v>0.77</v>
      </c>
      <c r="S407" s="1" t="s">
        <v>112</v>
      </c>
      <c r="T407" s="1">
        <v>0</v>
      </c>
      <c r="U407" s="1" t="s">
        <v>112</v>
      </c>
      <c r="V407" s="1">
        <v>0</v>
      </c>
      <c r="W407" s="1">
        <v>0</v>
      </c>
      <c r="X407" s="1">
        <v>1.29</v>
      </c>
      <c r="Y407" s="1">
        <v>0</v>
      </c>
      <c r="Z407" s="89">
        <v>0</v>
      </c>
      <c r="AA407" s="1" cm="1">
        <f t="array" ref="AA407">_xlfn.IFS(O407='Price Data'!$F$3,'Price Data'!$G$3,O407='Price Data'!$F$4,'Price Data'!$G$4,O407='Price Data'!$F$5,'Price Data'!$G$5,O407='Price Data'!$F$6,'Price Data'!$G$6,O407='Price Data'!$F$7,'Price Data'!$G$7,TRUE,"")</f>
        <v>6.0346153846153863</v>
      </c>
      <c r="AB407" s="1" cm="1">
        <f t="array" ref="AB407">_xlfn.IFS(Q407='Price Data'!$F$3,'Price Data'!$G$3,Q407='Price Data'!$F$4,'Price Data'!$G$4,Q407='Price Data'!$F$5,'Price Data'!$G$5,Q407='Price Data'!$F$6,'Price Data'!$G$6,Q407='Price Data'!$F$7,'Price Data'!$G$7,TRUE,"")</f>
        <v>10.493246963562758</v>
      </c>
      <c r="AC407" s="1" t="str" cm="1">
        <f t="array" ref="AC407">_xlfn.IFS(S407='Price Data'!$F$3,'Price Data'!$G$3,S407='Price Data'!$F$4,'Price Data'!$G$4,S407='Price Data'!$F$5,'Price Data'!$G$5,S407='Price Data'!$F$6,'Price Data'!$G$6,S407='Price Data'!$F$7,'Price Data'!$G$7,TRUE,"")</f>
        <v/>
      </c>
      <c r="AD407" s="1" t="str" cm="1">
        <f t="array" ref="AD407">_xlfn.IFS(U407='Price Data'!$F$3,'Price Data'!$G$3,U407='Price Data'!$F$4,'Price Data'!$G$4,U407='Price Data'!$F$5,'Price Data'!$G$5,U407='Price Data'!$F$6,'Price Data'!$G$6,U407='Price Data'!$F$7,'Price Data'!$G$7,TRUE,"")</f>
        <v/>
      </c>
      <c r="AK407" s="18"/>
      <c r="AL407" s="1"/>
    </row>
    <row r="408" spans="1:38" x14ac:dyDescent="0.25">
      <c r="A408" s="88">
        <v>11</v>
      </c>
      <c r="B408" s="1">
        <v>17</v>
      </c>
      <c r="C408" s="1">
        <v>71.67</v>
      </c>
      <c r="D408" s="1">
        <v>2</v>
      </c>
      <c r="E408" s="1">
        <v>0</v>
      </c>
      <c r="F408" s="1">
        <v>0</v>
      </c>
      <c r="G408" s="1">
        <f t="shared" si="47"/>
        <v>0</v>
      </c>
      <c r="H408" s="1" t="s">
        <v>108</v>
      </c>
      <c r="I408" s="1">
        <f t="shared" si="46"/>
        <v>0</v>
      </c>
      <c r="J408" s="1">
        <f t="shared" si="48"/>
        <v>0</v>
      </c>
      <c r="O408" s="1" t="s">
        <v>109</v>
      </c>
      <c r="P408" s="1">
        <v>0.88</v>
      </c>
      <c r="Q408" s="1" t="s">
        <v>109</v>
      </c>
      <c r="R408" s="1">
        <v>0.85</v>
      </c>
      <c r="S408" s="1" t="s">
        <v>112</v>
      </c>
      <c r="T408" s="1">
        <v>0</v>
      </c>
      <c r="U408" s="1" t="s">
        <v>112</v>
      </c>
      <c r="V408" s="1">
        <v>0</v>
      </c>
      <c r="W408" s="1">
        <v>0.86</v>
      </c>
      <c r="X408" s="1">
        <v>1.03</v>
      </c>
      <c r="Y408" s="1">
        <v>0</v>
      </c>
      <c r="Z408" s="89">
        <v>0</v>
      </c>
      <c r="AA408" s="1" cm="1">
        <f t="array" ref="AA408">_xlfn.IFS(O408='Price Data'!$F$3,'Price Data'!$G$3,O408='Price Data'!$F$4,'Price Data'!$G$4,O408='Price Data'!$F$5,'Price Data'!$G$5,O408='Price Data'!$F$6,'Price Data'!$G$6,O408='Price Data'!$F$7,'Price Data'!$G$7,TRUE,"")</f>
        <v>4.4586315789473705</v>
      </c>
      <c r="AB408" s="1" cm="1">
        <f t="array" ref="AB408">_xlfn.IFS(Q408='Price Data'!$F$3,'Price Data'!$G$3,Q408='Price Data'!$F$4,'Price Data'!$G$4,Q408='Price Data'!$F$5,'Price Data'!$G$5,Q408='Price Data'!$F$6,'Price Data'!$G$6,Q408='Price Data'!$F$7,'Price Data'!$G$7,TRUE,"")</f>
        <v>4.4586315789473705</v>
      </c>
      <c r="AC408" s="1" t="str" cm="1">
        <f t="array" ref="AC408">_xlfn.IFS(S408='Price Data'!$F$3,'Price Data'!$G$3,S408='Price Data'!$F$4,'Price Data'!$G$4,S408='Price Data'!$F$5,'Price Data'!$G$5,S408='Price Data'!$F$6,'Price Data'!$G$6,S408='Price Data'!$F$7,'Price Data'!$G$7,TRUE,"")</f>
        <v/>
      </c>
      <c r="AD408" s="1" t="str" cm="1">
        <f t="array" ref="AD408">_xlfn.IFS(U408='Price Data'!$F$3,'Price Data'!$G$3,U408='Price Data'!$F$4,'Price Data'!$G$4,U408='Price Data'!$F$5,'Price Data'!$G$5,U408='Price Data'!$F$6,'Price Data'!$G$6,U408='Price Data'!$F$7,'Price Data'!$G$7,TRUE,"")</f>
        <v/>
      </c>
      <c r="AK408" s="18"/>
      <c r="AL408" s="1"/>
    </row>
    <row r="409" spans="1:38" x14ac:dyDescent="0.25">
      <c r="A409" s="88">
        <v>11</v>
      </c>
      <c r="B409" s="1">
        <v>18</v>
      </c>
      <c r="C409" s="1">
        <v>73.73</v>
      </c>
      <c r="D409" s="1">
        <v>1</v>
      </c>
      <c r="E409" s="1">
        <v>0</v>
      </c>
      <c r="F409" s="1">
        <v>1</v>
      </c>
      <c r="G409" s="1">
        <f t="shared" si="47"/>
        <v>1</v>
      </c>
      <c r="H409" s="1" t="s">
        <v>108</v>
      </c>
      <c r="I409" s="1">
        <f t="shared" si="46"/>
        <v>0</v>
      </c>
      <c r="J409" s="1">
        <f t="shared" si="48"/>
        <v>0</v>
      </c>
      <c r="O409" s="1" t="s">
        <v>109</v>
      </c>
      <c r="P409" s="1">
        <v>0.62</v>
      </c>
      <c r="Q409" s="1" t="s">
        <v>112</v>
      </c>
      <c r="R409" s="1">
        <v>0</v>
      </c>
      <c r="S409" s="1" t="s">
        <v>112</v>
      </c>
      <c r="T409" s="1">
        <v>0</v>
      </c>
      <c r="U409" s="1" t="s">
        <v>112</v>
      </c>
      <c r="V409" s="1">
        <v>0</v>
      </c>
      <c r="W409" s="1">
        <v>0.83</v>
      </c>
      <c r="X409" s="1">
        <v>0</v>
      </c>
      <c r="Y409" s="1">
        <v>0</v>
      </c>
      <c r="Z409" s="89">
        <v>0</v>
      </c>
      <c r="AA409" s="1" cm="1">
        <f t="array" ref="AA409">_xlfn.IFS(O409='Price Data'!$F$3,'Price Data'!$G$3,O409='Price Data'!$F$4,'Price Data'!$G$4,O409='Price Data'!$F$5,'Price Data'!$G$5,O409='Price Data'!$F$6,'Price Data'!$G$6,O409='Price Data'!$F$7,'Price Data'!$G$7,TRUE,"")</f>
        <v>4.4586315789473705</v>
      </c>
      <c r="AB409" s="1" t="str" cm="1">
        <f t="array" ref="AB409">_xlfn.IFS(Q409='Price Data'!$F$3,'Price Data'!$G$3,Q409='Price Data'!$F$4,'Price Data'!$G$4,Q409='Price Data'!$F$5,'Price Data'!$G$5,Q409='Price Data'!$F$6,'Price Data'!$G$6,Q409='Price Data'!$F$7,'Price Data'!$G$7,TRUE,"")</f>
        <v/>
      </c>
      <c r="AC409" s="1" t="str" cm="1">
        <f t="array" ref="AC409">_xlfn.IFS(S409='Price Data'!$F$3,'Price Data'!$G$3,S409='Price Data'!$F$4,'Price Data'!$G$4,S409='Price Data'!$F$5,'Price Data'!$G$5,S409='Price Data'!$F$6,'Price Data'!$G$6,S409='Price Data'!$F$7,'Price Data'!$G$7,TRUE,"")</f>
        <v/>
      </c>
      <c r="AD409" s="1" t="str" cm="1">
        <f t="array" ref="AD409">_xlfn.IFS(U409='Price Data'!$F$3,'Price Data'!$G$3,U409='Price Data'!$F$4,'Price Data'!$G$4,U409='Price Data'!$F$5,'Price Data'!$G$5,U409='Price Data'!$F$6,'Price Data'!$G$6,U409='Price Data'!$F$7,'Price Data'!$G$7,TRUE,"")</f>
        <v/>
      </c>
      <c r="AK409" s="18"/>
      <c r="AL409" s="1"/>
    </row>
    <row r="410" spans="1:38" x14ac:dyDescent="0.25">
      <c r="A410" s="88">
        <v>11</v>
      </c>
      <c r="B410" s="1">
        <v>19</v>
      </c>
      <c r="C410" s="1">
        <v>81.42</v>
      </c>
      <c r="D410" s="1">
        <v>1</v>
      </c>
      <c r="E410" s="1">
        <v>0</v>
      </c>
      <c r="F410" s="1">
        <v>0</v>
      </c>
      <c r="G410" s="1">
        <f t="shared" si="47"/>
        <v>0</v>
      </c>
      <c r="H410" s="1" t="s">
        <v>108</v>
      </c>
      <c r="I410" s="1">
        <f t="shared" si="46"/>
        <v>0</v>
      </c>
      <c r="J410" s="1">
        <f t="shared" si="48"/>
        <v>0</v>
      </c>
      <c r="O410" s="1" t="s">
        <v>109</v>
      </c>
      <c r="P410" s="1">
        <v>0.76</v>
      </c>
      <c r="Q410" s="1" t="s">
        <v>112</v>
      </c>
      <c r="R410" s="1">
        <v>0</v>
      </c>
      <c r="S410" s="1" t="s">
        <v>112</v>
      </c>
      <c r="T410" s="1">
        <v>0</v>
      </c>
      <c r="U410" s="1" t="s">
        <v>112</v>
      </c>
      <c r="V410" s="1">
        <v>0</v>
      </c>
      <c r="W410" s="1">
        <v>0.85</v>
      </c>
      <c r="X410" s="1">
        <v>0</v>
      </c>
      <c r="Y410" s="1">
        <v>0</v>
      </c>
      <c r="Z410" s="89">
        <v>0</v>
      </c>
      <c r="AA410" s="1" cm="1">
        <f t="array" ref="AA410">_xlfn.IFS(O410='Price Data'!$F$3,'Price Data'!$G$3,O410='Price Data'!$F$4,'Price Data'!$G$4,O410='Price Data'!$F$5,'Price Data'!$G$5,O410='Price Data'!$F$6,'Price Data'!$G$6,O410='Price Data'!$F$7,'Price Data'!$G$7,TRUE,"")</f>
        <v>4.4586315789473705</v>
      </c>
      <c r="AB410" s="1" t="str" cm="1">
        <f t="array" ref="AB410">_xlfn.IFS(Q410='Price Data'!$F$3,'Price Data'!$G$3,Q410='Price Data'!$F$4,'Price Data'!$G$4,Q410='Price Data'!$F$5,'Price Data'!$G$5,Q410='Price Data'!$F$6,'Price Data'!$G$6,Q410='Price Data'!$F$7,'Price Data'!$G$7,TRUE,"")</f>
        <v/>
      </c>
      <c r="AC410" s="1" t="str" cm="1">
        <f t="array" ref="AC410">_xlfn.IFS(S410='Price Data'!$F$3,'Price Data'!$G$3,S410='Price Data'!$F$4,'Price Data'!$G$4,S410='Price Data'!$F$5,'Price Data'!$G$5,S410='Price Data'!$F$6,'Price Data'!$G$6,S410='Price Data'!$F$7,'Price Data'!$G$7,TRUE,"")</f>
        <v/>
      </c>
      <c r="AD410" s="1" t="str" cm="1">
        <f t="array" ref="AD410">_xlfn.IFS(U410='Price Data'!$F$3,'Price Data'!$G$3,U410='Price Data'!$F$4,'Price Data'!$G$4,U410='Price Data'!$F$5,'Price Data'!$G$5,U410='Price Data'!$F$6,'Price Data'!$G$6,U410='Price Data'!$F$7,'Price Data'!$G$7,TRUE,"")</f>
        <v/>
      </c>
      <c r="AK410" s="18"/>
      <c r="AL410" s="1"/>
    </row>
    <row r="411" spans="1:38" x14ac:dyDescent="0.25">
      <c r="A411" s="88">
        <v>11</v>
      </c>
      <c r="B411" s="1">
        <v>20</v>
      </c>
      <c r="C411" s="1">
        <v>81.92</v>
      </c>
      <c r="D411" s="1">
        <v>3</v>
      </c>
      <c r="E411" s="1">
        <v>1</v>
      </c>
      <c r="F411" s="1">
        <v>0</v>
      </c>
      <c r="G411" s="1">
        <f t="shared" si="47"/>
        <v>1</v>
      </c>
      <c r="H411" s="1" t="s">
        <v>108</v>
      </c>
      <c r="I411" s="1">
        <f t="shared" si="46"/>
        <v>0</v>
      </c>
      <c r="J411" s="1">
        <f t="shared" si="48"/>
        <v>0</v>
      </c>
      <c r="O411" s="1" t="s">
        <v>113</v>
      </c>
      <c r="P411" s="1">
        <v>1.1000000000000001</v>
      </c>
      <c r="Q411" s="1" t="s">
        <v>109</v>
      </c>
      <c r="R411" s="1">
        <v>0.75</v>
      </c>
      <c r="S411" s="1" t="s">
        <v>109</v>
      </c>
      <c r="T411" s="1">
        <v>0.91</v>
      </c>
      <c r="U411" s="1" t="s">
        <v>112</v>
      </c>
      <c r="V411" s="1">
        <v>0</v>
      </c>
      <c r="W411" s="1">
        <v>1.06</v>
      </c>
      <c r="X411" s="1">
        <v>0.77</v>
      </c>
      <c r="Y411" s="1">
        <v>1.1000000000000001</v>
      </c>
      <c r="Z411" s="89">
        <v>0</v>
      </c>
      <c r="AA411" s="1" cm="1">
        <f t="array" ref="AA411">_xlfn.IFS(O411='Price Data'!$F$3,'Price Data'!$G$3,O411='Price Data'!$F$4,'Price Data'!$G$4,O411='Price Data'!$F$5,'Price Data'!$G$5,O411='Price Data'!$F$6,'Price Data'!$G$6,O411='Price Data'!$F$7,'Price Data'!$G$7,TRUE,"")</f>
        <v>10.493246963562758</v>
      </c>
      <c r="AB411" s="1" cm="1">
        <f t="array" ref="AB411">_xlfn.IFS(Q411='Price Data'!$F$3,'Price Data'!$G$3,Q411='Price Data'!$F$4,'Price Data'!$G$4,Q411='Price Data'!$F$5,'Price Data'!$G$5,Q411='Price Data'!$F$6,'Price Data'!$G$6,Q411='Price Data'!$F$7,'Price Data'!$G$7,TRUE,"")</f>
        <v>4.4586315789473705</v>
      </c>
      <c r="AC411" s="1" cm="1">
        <f t="array" ref="AC411">_xlfn.IFS(S411='Price Data'!$F$3,'Price Data'!$G$3,S411='Price Data'!$F$4,'Price Data'!$G$4,S411='Price Data'!$F$5,'Price Data'!$G$5,S411='Price Data'!$F$6,'Price Data'!$G$6,S411='Price Data'!$F$7,'Price Data'!$G$7,TRUE,"")</f>
        <v>4.4586315789473705</v>
      </c>
      <c r="AD411" s="1" t="str" cm="1">
        <f t="array" ref="AD411">_xlfn.IFS(U411='Price Data'!$F$3,'Price Data'!$G$3,U411='Price Data'!$F$4,'Price Data'!$G$4,U411='Price Data'!$F$5,'Price Data'!$G$5,U411='Price Data'!$F$6,'Price Data'!$G$6,U411='Price Data'!$F$7,'Price Data'!$G$7,TRUE,"")</f>
        <v/>
      </c>
      <c r="AK411" s="18"/>
      <c r="AL411" s="1"/>
    </row>
    <row r="412" spans="1:38" x14ac:dyDescent="0.25">
      <c r="A412" s="88">
        <v>11</v>
      </c>
      <c r="B412" s="1">
        <v>21</v>
      </c>
      <c r="C412" s="1">
        <v>84.68</v>
      </c>
      <c r="D412" s="1">
        <v>3</v>
      </c>
      <c r="E412" s="1">
        <v>1</v>
      </c>
      <c r="F412" s="1">
        <v>1</v>
      </c>
      <c r="G412" s="1">
        <f t="shared" si="47"/>
        <v>2</v>
      </c>
      <c r="H412" s="1" t="s">
        <v>108</v>
      </c>
      <c r="I412" s="1">
        <f t="shared" si="46"/>
        <v>0</v>
      </c>
      <c r="J412" s="1">
        <f t="shared" si="48"/>
        <v>0</v>
      </c>
      <c r="O412" s="1" t="s">
        <v>113</v>
      </c>
      <c r="P412" s="1">
        <v>1.7</v>
      </c>
      <c r="Q412" s="1" t="s">
        <v>110</v>
      </c>
      <c r="R412" s="1">
        <v>0.67</v>
      </c>
      <c r="S412" s="1" t="s">
        <v>110</v>
      </c>
      <c r="T412" s="1">
        <v>0.59</v>
      </c>
      <c r="U412" s="1" t="s">
        <v>112</v>
      </c>
      <c r="V412" s="1">
        <v>0</v>
      </c>
      <c r="W412" s="1">
        <v>1.19</v>
      </c>
      <c r="X412" s="1">
        <v>0</v>
      </c>
      <c r="Y412" s="1">
        <v>0</v>
      </c>
      <c r="Z412" s="89">
        <v>0</v>
      </c>
      <c r="AA412" s="1" cm="1">
        <f t="array" ref="AA412">_xlfn.IFS(O412='Price Data'!$F$3,'Price Data'!$G$3,O412='Price Data'!$F$4,'Price Data'!$G$4,O412='Price Data'!$F$5,'Price Data'!$G$5,O412='Price Data'!$F$6,'Price Data'!$G$6,O412='Price Data'!$F$7,'Price Data'!$G$7,TRUE,"")</f>
        <v>10.493246963562758</v>
      </c>
      <c r="AB412" s="1" cm="1">
        <f t="array" ref="AB412">_xlfn.IFS(Q412='Price Data'!$F$3,'Price Data'!$G$3,Q412='Price Data'!$F$4,'Price Data'!$G$4,Q412='Price Data'!$F$5,'Price Data'!$G$5,Q412='Price Data'!$F$6,'Price Data'!$G$6,Q412='Price Data'!$F$7,'Price Data'!$G$7,TRUE,"")</f>
        <v>2.6763636363636367</v>
      </c>
      <c r="AC412" s="1" cm="1">
        <f t="array" ref="AC412">_xlfn.IFS(S412='Price Data'!$F$3,'Price Data'!$G$3,S412='Price Data'!$F$4,'Price Data'!$G$4,S412='Price Data'!$F$5,'Price Data'!$G$5,S412='Price Data'!$F$6,'Price Data'!$G$6,S412='Price Data'!$F$7,'Price Data'!$G$7,TRUE,"")</f>
        <v>2.6763636363636367</v>
      </c>
      <c r="AD412" s="1" t="str" cm="1">
        <f t="array" ref="AD412">_xlfn.IFS(U412='Price Data'!$F$3,'Price Data'!$G$3,U412='Price Data'!$F$4,'Price Data'!$G$4,U412='Price Data'!$F$5,'Price Data'!$G$5,U412='Price Data'!$F$6,'Price Data'!$G$6,U412='Price Data'!$F$7,'Price Data'!$G$7,TRUE,"")</f>
        <v/>
      </c>
      <c r="AK412" s="18"/>
      <c r="AL412" s="1"/>
    </row>
    <row r="413" spans="1:38" x14ac:dyDescent="0.25">
      <c r="A413" s="88">
        <v>11</v>
      </c>
      <c r="B413" s="1">
        <v>22</v>
      </c>
      <c r="C413" s="1">
        <v>85</v>
      </c>
      <c r="D413" s="1">
        <v>2</v>
      </c>
      <c r="E413" s="1">
        <v>3</v>
      </c>
      <c r="F413" s="1">
        <v>2</v>
      </c>
      <c r="G413" s="1">
        <f t="shared" si="47"/>
        <v>5</v>
      </c>
      <c r="H413" s="1" t="s">
        <v>108</v>
      </c>
      <c r="I413" s="1">
        <f t="shared" si="46"/>
        <v>0</v>
      </c>
      <c r="J413" s="1">
        <f t="shared" si="48"/>
        <v>0</v>
      </c>
      <c r="O413" s="1" t="s">
        <v>114</v>
      </c>
      <c r="P413" s="1">
        <v>1.82</v>
      </c>
      <c r="Q413" s="1" t="s">
        <v>114</v>
      </c>
      <c r="R413" s="1">
        <v>2.37</v>
      </c>
      <c r="S413" s="1" t="s">
        <v>112</v>
      </c>
      <c r="T413" s="1">
        <v>0</v>
      </c>
      <c r="U413" s="1" t="s">
        <v>112</v>
      </c>
      <c r="V413" s="1">
        <v>0</v>
      </c>
      <c r="W413" s="1">
        <v>0</v>
      </c>
      <c r="X413" s="1">
        <v>0</v>
      </c>
      <c r="Y413" s="1">
        <v>0</v>
      </c>
      <c r="Z413" s="89">
        <v>0</v>
      </c>
      <c r="AA413" s="1" cm="1">
        <f t="array" ref="AA413">_xlfn.IFS(O413='Price Data'!$F$3,'Price Data'!$G$3,O413='Price Data'!$F$4,'Price Data'!$G$4,O413='Price Data'!$F$5,'Price Data'!$G$5,O413='Price Data'!$F$6,'Price Data'!$G$6,O413='Price Data'!$F$7,'Price Data'!$G$7,TRUE,"")</f>
        <v>6.0346153846153863</v>
      </c>
      <c r="AB413" s="1" cm="1">
        <f t="array" ref="AB413">_xlfn.IFS(Q413='Price Data'!$F$3,'Price Data'!$G$3,Q413='Price Data'!$F$4,'Price Data'!$G$4,Q413='Price Data'!$F$5,'Price Data'!$G$5,Q413='Price Data'!$F$6,'Price Data'!$G$6,Q413='Price Data'!$F$7,'Price Data'!$G$7,TRUE,"")</f>
        <v>6.0346153846153863</v>
      </c>
      <c r="AC413" s="1" t="str" cm="1">
        <f t="array" ref="AC413">_xlfn.IFS(S413='Price Data'!$F$3,'Price Data'!$G$3,S413='Price Data'!$F$4,'Price Data'!$G$4,S413='Price Data'!$F$5,'Price Data'!$G$5,S413='Price Data'!$F$6,'Price Data'!$G$6,S413='Price Data'!$F$7,'Price Data'!$G$7,TRUE,"")</f>
        <v/>
      </c>
      <c r="AD413" s="1" t="str" cm="1">
        <f t="array" ref="AD413">_xlfn.IFS(U413='Price Data'!$F$3,'Price Data'!$G$3,U413='Price Data'!$F$4,'Price Data'!$G$4,U413='Price Data'!$F$5,'Price Data'!$G$5,U413='Price Data'!$F$6,'Price Data'!$G$6,U413='Price Data'!$F$7,'Price Data'!$G$7,TRUE,"")</f>
        <v/>
      </c>
      <c r="AK413" s="18"/>
      <c r="AL413" s="1"/>
    </row>
    <row r="414" spans="1:38" x14ac:dyDescent="0.25">
      <c r="A414" s="88">
        <v>11</v>
      </c>
      <c r="B414" s="1">
        <v>23</v>
      </c>
      <c r="C414" s="1">
        <v>90.42</v>
      </c>
      <c r="D414" s="1">
        <v>2</v>
      </c>
      <c r="E414" s="1">
        <v>1</v>
      </c>
      <c r="F414" s="1">
        <v>0</v>
      </c>
      <c r="G414" s="1">
        <f t="shared" si="47"/>
        <v>1</v>
      </c>
      <c r="H414" s="1" t="s">
        <v>108</v>
      </c>
      <c r="I414" s="1">
        <f t="shared" si="46"/>
        <v>0</v>
      </c>
      <c r="J414" s="1">
        <f t="shared" si="48"/>
        <v>0</v>
      </c>
      <c r="O414" s="1" t="s">
        <v>109</v>
      </c>
      <c r="P414" s="1">
        <v>0.98</v>
      </c>
      <c r="Q414" s="1" t="s">
        <v>110</v>
      </c>
      <c r="R414" s="1">
        <v>0.71</v>
      </c>
      <c r="S414" s="1" t="s">
        <v>112</v>
      </c>
      <c r="T414" s="1">
        <v>0</v>
      </c>
      <c r="U414" s="1" t="s">
        <v>112</v>
      </c>
      <c r="V414" s="1">
        <v>0</v>
      </c>
      <c r="W414" s="1">
        <v>1.43</v>
      </c>
      <c r="X414" s="1">
        <v>0</v>
      </c>
      <c r="Y414" s="1">
        <v>0</v>
      </c>
      <c r="Z414" s="89">
        <v>0</v>
      </c>
      <c r="AA414" s="1" cm="1">
        <f t="array" ref="AA414">_xlfn.IFS(O414='Price Data'!$F$3,'Price Data'!$G$3,O414='Price Data'!$F$4,'Price Data'!$G$4,O414='Price Data'!$F$5,'Price Data'!$G$5,O414='Price Data'!$F$6,'Price Data'!$G$6,O414='Price Data'!$F$7,'Price Data'!$G$7,TRUE,"")</f>
        <v>4.4586315789473705</v>
      </c>
      <c r="AB414" s="1" cm="1">
        <f t="array" ref="AB414">_xlfn.IFS(Q414='Price Data'!$F$3,'Price Data'!$G$3,Q414='Price Data'!$F$4,'Price Data'!$G$4,Q414='Price Data'!$F$5,'Price Data'!$G$5,Q414='Price Data'!$F$6,'Price Data'!$G$6,Q414='Price Data'!$F$7,'Price Data'!$G$7,TRUE,"")</f>
        <v>2.6763636363636367</v>
      </c>
      <c r="AC414" s="1" t="str" cm="1">
        <f t="array" ref="AC414">_xlfn.IFS(S414='Price Data'!$F$3,'Price Data'!$G$3,S414='Price Data'!$F$4,'Price Data'!$G$4,S414='Price Data'!$F$5,'Price Data'!$G$5,S414='Price Data'!$F$6,'Price Data'!$G$6,S414='Price Data'!$F$7,'Price Data'!$G$7,TRUE,"")</f>
        <v/>
      </c>
      <c r="AD414" s="1" t="str" cm="1">
        <f t="array" ref="AD414">_xlfn.IFS(U414='Price Data'!$F$3,'Price Data'!$G$3,U414='Price Data'!$F$4,'Price Data'!$G$4,U414='Price Data'!$F$5,'Price Data'!$G$5,U414='Price Data'!$F$6,'Price Data'!$G$6,U414='Price Data'!$F$7,'Price Data'!$G$7,TRUE,"")</f>
        <v/>
      </c>
      <c r="AK414" s="18"/>
      <c r="AL414" s="1"/>
    </row>
    <row r="415" spans="1:38" x14ac:dyDescent="0.25">
      <c r="A415" s="88">
        <v>11</v>
      </c>
      <c r="B415" s="1">
        <v>24</v>
      </c>
      <c r="C415" s="1">
        <v>92.93</v>
      </c>
      <c r="D415" s="1">
        <v>4</v>
      </c>
      <c r="E415" s="1">
        <v>2</v>
      </c>
      <c r="F415" s="1">
        <v>0</v>
      </c>
      <c r="G415" s="1">
        <f t="shared" si="47"/>
        <v>2</v>
      </c>
      <c r="H415" s="1" t="s">
        <v>108</v>
      </c>
      <c r="I415" s="1">
        <f t="shared" si="46"/>
        <v>0</v>
      </c>
      <c r="J415" s="1">
        <f t="shared" si="48"/>
        <v>0</v>
      </c>
      <c r="O415" s="1" t="s">
        <v>109</v>
      </c>
      <c r="P415" s="1">
        <v>0.92</v>
      </c>
      <c r="Q415" s="1" t="s">
        <v>114</v>
      </c>
      <c r="R415" s="1">
        <v>0.79</v>
      </c>
      <c r="S415" s="1" t="s">
        <v>109</v>
      </c>
      <c r="T415" s="1">
        <v>0.74</v>
      </c>
      <c r="U415" s="1" t="s">
        <v>113</v>
      </c>
      <c r="V415" s="1">
        <v>1.73</v>
      </c>
      <c r="W415" s="1">
        <v>1.5</v>
      </c>
      <c r="X415" s="1">
        <v>0</v>
      </c>
      <c r="Y415" s="1">
        <v>0.77</v>
      </c>
      <c r="Z415" s="89">
        <v>1.22</v>
      </c>
      <c r="AA415" s="1" cm="1">
        <f t="array" ref="AA415">_xlfn.IFS(O415='Price Data'!$F$3,'Price Data'!$G$3,O415='Price Data'!$F$4,'Price Data'!$G$4,O415='Price Data'!$F$5,'Price Data'!$G$5,O415='Price Data'!$F$6,'Price Data'!$G$6,O415='Price Data'!$F$7,'Price Data'!$G$7,TRUE,"")</f>
        <v>4.4586315789473705</v>
      </c>
      <c r="AB415" s="1" cm="1">
        <f t="array" ref="AB415">_xlfn.IFS(Q415='Price Data'!$F$3,'Price Data'!$G$3,Q415='Price Data'!$F$4,'Price Data'!$G$4,Q415='Price Data'!$F$5,'Price Data'!$G$5,Q415='Price Data'!$F$6,'Price Data'!$G$6,Q415='Price Data'!$F$7,'Price Data'!$G$7,TRUE,"")</f>
        <v>6.0346153846153863</v>
      </c>
      <c r="AC415" s="1" cm="1">
        <f t="array" ref="AC415">_xlfn.IFS(S415='Price Data'!$F$3,'Price Data'!$G$3,S415='Price Data'!$F$4,'Price Data'!$G$4,S415='Price Data'!$F$5,'Price Data'!$G$5,S415='Price Data'!$F$6,'Price Data'!$G$6,S415='Price Data'!$F$7,'Price Data'!$G$7,TRUE,"")</f>
        <v>4.4586315789473705</v>
      </c>
      <c r="AD415" s="1" cm="1">
        <f t="array" ref="AD415">_xlfn.IFS(U415='Price Data'!$F$3,'Price Data'!$G$3,U415='Price Data'!$F$4,'Price Data'!$G$4,U415='Price Data'!$F$5,'Price Data'!$G$5,U415='Price Data'!$F$6,'Price Data'!$G$6,U415='Price Data'!$F$7,'Price Data'!$G$7,TRUE,"")</f>
        <v>10.493246963562758</v>
      </c>
      <c r="AK415" s="18"/>
      <c r="AL415" s="1"/>
    </row>
    <row r="416" spans="1:38" x14ac:dyDescent="0.25">
      <c r="A416" s="88">
        <v>11</v>
      </c>
      <c r="B416" s="1">
        <v>25</v>
      </c>
      <c r="C416" s="1">
        <v>95.490000000000009</v>
      </c>
      <c r="D416" s="1">
        <v>2</v>
      </c>
      <c r="E416" s="1">
        <v>3</v>
      </c>
      <c r="F416" s="1">
        <v>1</v>
      </c>
      <c r="G416" s="1">
        <f t="shared" si="47"/>
        <v>4</v>
      </c>
      <c r="H416" s="1" t="s">
        <v>108</v>
      </c>
      <c r="I416" s="1">
        <f t="shared" si="46"/>
        <v>0</v>
      </c>
      <c r="J416" s="1">
        <f t="shared" si="48"/>
        <v>0</v>
      </c>
      <c r="O416" s="1" t="s">
        <v>113</v>
      </c>
      <c r="P416" s="1">
        <v>2.34</v>
      </c>
      <c r="Q416" s="1" t="s">
        <v>109</v>
      </c>
      <c r="R416" s="1">
        <v>0.62</v>
      </c>
      <c r="S416" s="1" t="s">
        <v>112</v>
      </c>
      <c r="T416" s="1">
        <v>0</v>
      </c>
      <c r="U416" s="1" t="s">
        <v>112</v>
      </c>
      <c r="V416" s="1">
        <v>0</v>
      </c>
      <c r="W416" s="1">
        <v>1.3</v>
      </c>
      <c r="X416" s="1">
        <v>1.21</v>
      </c>
      <c r="Y416" s="1">
        <v>0</v>
      </c>
      <c r="Z416" s="89">
        <v>0</v>
      </c>
      <c r="AA416" s="1" cm="1">
        <f t="array" ref="AA416">_xlfn.IFS(O416='Price Data'!$F$3,'Price Data'!$G$3,O416='Price Data'!$F$4,'Price Data'!$G$4,O416='Price Data'!$F$5,'Price Data'!$G$5,O416='Price Data'!$F$6,'Price Data'!$G$6,O416='Price Data'!$F$7,'Price Data'!$G$7,TRUE,"")</f>
        <v>10.493246963562758</v>
      </c>
      <c r="AB416" s="1" cm="1">
        <f t="array" ref="AB416">_xlfn.IFS(Q416='Price Data'!$F$3,'Price Data'!$G$3,Q416='Price Data'!$F$4,'Price Data'!$G$4,Q416='Price Data'!$F$5,'Price Data'!$G$5,Q416='Price Data'!$F$6,'Price Data'!$G$6,Q416='Price Data'!$F$7,'Price Data'!$G$7,TRUE,"")</f>
        <v>4.4586315789473705</v>
      </c>
      <c r="AC416" s="1" t="str" cm="1">
        <f t="array" ref="AC416">_xlfn.IFS(S416='Price Data'!$F$3,'Price Data'!$G$3,S416='Price Data'!$F$4,'Price Data'!$G$4,S416='Price Data'!$F$5,'Price Data'!$G$5,S416='Price Data'!$F$6,'Price Data'!$G$6,S416='Price Data'!$F$7,'Price Data'!$G$7,TRUE,"")</f>
        <v/>
      </c>
      <c r="AD416" s="1" t="str" cm="1">
        <f t="array" ref="AD416">_xlfn.IFS(U416='Price Data'!$F$3,'Price Data'!$G$3,U416='Price Data'!$F$4,'Price Data'!$G$4,U416='Price Data'!$F$5,'Price Data'!$G$5,U416='Price Data'!$F$6,'Price Data'!$G$6,U416='Price Data'!$F$7,'Price Data'!$G$7,TRUE,"")</f>
        <v/>
      </c>
      <c r="AK416" s="18"/>
      <c r="AL416" s="1"/>
    </row>
    <row r="417" spans="1:38" x14ac:dyDescent="0.25">
      <c r="A417" s="88">
        <v>11</v>
      </c>
      <c r="B417" s="1">
        <v>26</v>
      </c>
      <c r="C417" s="1">
        <v>97.52000000000001</v>
      </c>
      <c r="D417" s="1">
        <v>2</v>
      </c>
      <c r="E417" s="1">
        <v>3</v>
      </c>
      <c r="F417" s="1">
        <v>0</v>
      </c>
      <c r="G417" s="1">
        <f t="shared" si="47"/>
        <v>3</v>
      </c>
      <c r="H417" s="1" t="s">
        <v>108</v>
      </c>
      <c r="I417" s="1">
        <f t="shared" si="46"/>
        <v>0</v>
      </c>
      <c r="J417" s="1">
        <f t="shared" si="48"/>
        <v>0</v>
      </c>
      <c r="O417" s="1" t="s">
        <v>111</v>
      </c>
      <c r="P417" s="1">
        <v>0.81</v>
      </c>
      <c r="Q417" s="1" t="s">
        <v>113</v>
      </c>
      <c r="R417" s="1">
        <v>1.38</v>
      </c>
      <c r="S417" s="1" t="s">
        <v>112</v>
      </c>
      <c r="T417" s="1">
        <v>0</v>
      </c>
      <c r="U417" s="1" t="s">
        <v>112</v>
      </c>
      <c r="V417" s="1">
        <v>0</v>
      </c>
      <c r="W417" s="1">
        <v>0</v>
      </c>
      <c r="X417" s="1">
        <v>0.94</v>
      </c>
      <c r="Y417" s="1">
        <v>0</v>
      </c>
      <c r="Z417" s="89">
        <v>0</v>
      </c>
      <c r="AA417" s="1" cm="1">
        <f t="array" ref="AA417">_xlfn.IFS(O417='Price Data'!$F$3,'Price Data'!$G$3,O417='Price Data'!$F$4,'Price Data'!$G$4,O417='Price Data'!$F$5,'Price Data'!$G$5,O417='Price Data'!$F$6,'Price Data'!$G$6,O417='Price Data'!$F$7,'Price Data'!$G$7,TRUE,"")</f>
        <v>8.710979020979023</v>
      </c>
      <c r="AB417" s="1" cm="1">
        <f t="array" ref="AB417">_xlfn.IFS(Q417='Price Data'!$F$3,'Price Data'!$G$3,Q417='Price Data'!$F$4,'Price Data'!$G$4,Q417='Price Data'!$F$5,'Price Data'!$G$5,Q417='Price Data'!$F$6,'Price Data'!$G$6,Q417='Price Data'!$F$7,'Price Data'!$G$7,TRUE,"")</f>
        <v>10.493246963562758</v>
      </c>
      <c r="AC417" s="1" t="str" cm="1">
        <f t="array" ref="AC417">_xlfn.IFS(S417='Price Data'!$F$3,'Price Data'!$G$3,S417='Price Data'!$F$4,'Price Data'!$G$4,S417='Price Data'!$F$5,'Price Data'!$G$5,S417='Price Data'!$F$6,'Price Data'!$G$6,S417='Price Data'!$F$7,'Price Data'!$G$7,TRUE,"")</f>
        <v/>
      </c>
      <c r="AD417" s="1" t="str" cm="1">
        <f t="array" ref="AD417">_xlfn.IFS(U417='Price Data'!$F$3,'Price Data'!$G$3,U417='Price Data'!$F$4,'Price Data'!$G$4,U417='Price Data'!$F$5,'Price Data'!$G$5,U417='Price Data'!$F$6,'Price Data'!$G$6,U417='Price Data'!$F$7,'Price Data'!$G$7,TRUE,"")</f>
        <v/>
      </c>
      <c r="AK417" s="18"/>
      <c r="AL417" s="1"/>
    </row>
    <row r="418" spans="1:38" x14ac:dyDescent="0.25">
      <c r="A418" s="88">
        <v>11</v>
      </c>
      <c r="B418" s="1">
        <v>27</v>
      </c>
      <c r="C418" s="1">
        <v>98.12</v>
      </c>
      <c r="D418" s="1">
        <v>4</v>
      </c>
      <c r="E418" s="1">
        <v>4</v>
      </c>
      <c r="F418" s="1">
        <v>1</v>
      </c>
      <c r="G418" s="1">
        <f t="shared" si="47"/>
        <v>5</v>
      </c>
      <c r="H418" s="1" t="s">
        <v>108</v>
      </c>
      <c r="I418" s="1">
        <f t="shared" si="46"/>
        <v>0</v>
      </c>
      <c r="J418" s="1">
        <f t="shared" si="48"/>
        <v>0</v>
      </c>
      <c r="O418" s="1" t="s">
        <v>111</v>
      </c>
      <c r="P418" s="1">
        <v>1.35</v>
      </c>
      <c r="Q418" s="1" t="s">
        <v>111</v>
      </c>
      <c r="R418" s="1">
        <v>2.2999999999999998</v>
      </c>
      <c r="S418" s="1" t="s">
        <v>113</v>
      </c>
      <c r="T418" s="1">
        <v>1.85</v>
      </c>
      <c r="U418" s="1" t="s">
        <v>109</v>
      </c>
      <c r="V418" s="1">
        <v>0.52</v>
      </c>
      <c r="W418" s="1">
        <v>0</v>
      </c>
      <c r="X418" s="1">
        <v>0</v>
      </c>
      <c r="Y418" s="1">
        <v>0.82</v>
      </c>
      <c r="Z418" s="89">
        <v>0.95</v>
      </c>
      <c r="AA418" s="1" cm="1">
        <f t="array" ref="AA418">_xlfn.IFS(O418='Price Data'!$F$3,'Price Data'!$G$3,O418='Price Data'!$F$4,'Price Data'!$G$4,O418='Price Data'!$F$5,'Price Data'!$G$5,O418='Price Data'!$F$6,'Price Data'!$G$6,O418='Price Data'!$F$7,'Price Data'!$G$7,TRUE,"")</f>
        <v>8.710979020979023</v>
      </c>
      <c r="AB418" s="1" cm="1">
        <f t="array" ref="AB418">_xlfn.IFS(Q418='Price Data'!$F$3,'Price Data'!$G$3,Q418='Price Data'!$F$4,'Price Data'!$G$4,Q418='Price Data'!$F$5,'Price Data'!$G$5,Q418='Price Data'!$F$6,'Price Data'!$G$6,Q418='Price Data'!$F$7,'Price Data'!$G$7,TRUE,"")</f>
        <v>8.710979020979023</v>
      </c>
      <c r="AC418" s="1" cm="1">
        <f t="array" ref="AC418">_xlfn.IFS(S418='Price Data'!$F$3,'Price Data'!$G$3,S418='Price Data'!$F$4,'Price Data'!$G$4,S418='Price Data'!$F$5,'Price Data'!$G$5,S418='Price Data'!$F$6,'Price Data'!$G$6,S418='Price Data'!$F$7,'Price Data'!$G$7,TRUE,"")</f>
        <v>10.493246963562758</v>
      </c>
      <c r="AD418" s="1" cm="1">
        <f t="array" ref="AD418">_xlfn.IFS(U418='Price Data'!$F$3,'Price Data'!$G$3,U418='Price Data'!$F$4,'Price Data'!$G$4,U418='Price Data'!$F$5,'Price Data'!$G$5,U418='Price Data'!$F$6,'Price Data'!$G$6,U418='Price Data'!$F$7,'Price Data'!$G$7,TRUE,"")</f>
        <v>4.4586315789473705</v>
      </c>
      <c r="AK418" s="18"/>
      <c r="AL418" s="1"/>
    </row>
    <row r="419" spans="1:38" x14ac:dyDescent="0.25">
      <c r="A419" s="88">
        <v>11</v>
      </c>
      <c r="B419" s="1">
        <v>28</v>
      </c>
      <c r="C419" s="1">
        <v>99.600000000000009</v>
      </c>
      <c r="D419" s="1">
        <v>2</v>
      </c>
      <c r="E419" s="1">
        <v>8</v>
      </c>
      <c r="F419" s="1">
        <v>0</v>
      </c>
      <c r="G419" s="1">
        <f t="shared" si="47"/>
        <v>8</v>
      </c>
      <c r="H419" s="1" t="s">
        <v>116</v>
      </c>
      <c r="I419" s="1">
        <f t="shared" si="46"/>
        <v>1</v>
      </c>
      <c r="J419" s="1">
        <f t="shared" si="48"/>
        <v>1</v>
      </c>
      <c r="O419" s="1" t="s">
        <v>112</v>
      </c>
      <c r="P419" s="1">
        <v>0</v>
      </c>
      <c r="Q419" s="1" t="s">
        <v>112</v>
      </c>
      <c r="R419" s="1">
        <v>0</v>
      </c>
      <c r="S419" s="1" t="s">
        <v>112</v>
      </c>
      <c r="T419" s="1">
        <v>0</v>
      </c>
      <c r="U419" s="1" t="s">
        <v>112</v>
      </c>
      <c r="V419" s="1">
        <v>0</v>
      </c>
      <c r="W419" s="1">
        <v>0</v>
      </c>
      <c r="X419" s="1">
        <v>0</v>
      </c>
      <c r="Y419" s="1">
        <v>0</v>
      </c>
      <c r="Z419" s="89">
        <v>0</v>
      </c>
      <c r="AA419" s="1" t="str" cm="1">
        <f t="array" ref="AA419">_xlfn.IFS(O419='Price Data'!$F$3,'Price Data'!$G$3,O419='Price Data'!$F$4,'Price Data'!$G$4,O419='Price Data'!$F$5,'Price Data'!$G$5,O419='Price Data'!$F$6,'Price Data'!$G$6,O419='Price Data'!$F$7,'Price Data'!$G$7,TRUE,"")</f>
        <v/>
      </c>
      <c r="AB419" s="1" t="str" cm="1">
        <f t="array" ref="AB419">_xlfn.IFS(Q419='Price Data'!$F$3,'Price Data'!$G$3,Q419='Price Data'!$F$4,'Price Data'!$G$4,Q419='Price Data'!$F$5,'Price Data'!$G$5,Q419='Price Data'!$F$6,'Price Data'!$G$6,Q419='Price Data'!$F$7,'Price Data'!$G$7,TRUE,"")</f>
        <v/>
      </c>
      <c r="AC419" s="1" t="str" cm="1">
        <f t="array" ref="AC419">_xlfn.IFS(S419='Price Data'!$F$3,'Price Data'!$G$3,S419='Price Data'!$F$4,'Price Data'!$G$4,S419='Price Data'!$F$5,'Price Data'!$G$5,S419='Price Data'!$F$6,'Price Data'!$G$6,S419='Price Data'!$F$7,'Price Data'!$G$7,TRUE,"")</f>
        <v/>
      </c>
      <c r="AD419" s="1" t="str" cm="1">
        <f t="array" ref="AD419">_xlfn.IFS(U419='Price Data'!$F$3,'Price Data'!$G$3,U419='Price Data'!$F$4,'Price Data'!$G$4,U419='Price Data'!$F$5,'Price Data'!$G$5,U419='Price Data'!$F$6,'Price Data'!$G$6,U419='Price Data'!$F$7,'Price Data'!$G$7,TRUE,"")</f>
        <v/>
      </c>
      <c r="AK419" s="18"/>
      <c r="AL419" s="1"/>
    </row>
    <row r="420" spans="1:38" x14ac:dyDescent="0.25">
      <c r="A420" s="88">
        <v>11</v>
      </c>
      <c r="B420" s="1">
        <v>29</v>
      </c>
      <c r="C420" s="1">
        <v>106.9</v>
      </c>
      <c r="D420" s="1">
        <v>1</v>
      </c>
      <c r="E420" s="1">
        <v>2</v>
      </c>
      <c r="F420" s="1">
        <v>0</v>
      </c>
      <c r="G420" s="1">
        <f t="shared" si="47"/>
        <v>2</v>
      </c>
      <c r="H420" s="1" t="s">
        <v>108</v>
      </c>
      <c r="I420" s="1">
        <f t="shared" si="46"/>
        <v>0</v>
      </c>
      <c r="J420" s="1">
        <f t="shared" si="48"/>
        <v>0</v>
      </c>
      <c r="O420" s="1" t="s">
        <v>109</v>
      </c>
      <c r="P420" s="1">
        <v>0.98</v>
      </c>
      <c r="Q420" s="1" t="s">
        <v>112</v>
      </c>
      <c r="R420" s="1">
        <v>0</v>
      </c>
      <c r="S420" s="1" t="s">
        <v>112</v>
      </c>
      <c r="T420" s="1">
        <v>0</v>
      </c>
      <c r="U420" s="1" t="s">
        <v>112</v>
      </c>
      <c r="V420" s="1">
        <v>0</v>
      </c>
      <c r="W420" s="1">
        <v>1.39</v>
      </c>
      <c r="X420" s="1">
        <v>0</v>
      </c>
      <c r="Y420" s="1">
        <v>0</v>
      </c>
      <c r="Z420" s="89">
        <v>0</v>
      </c>
      <c r="AA420" s="1" cm="1">
        <f t="array" ref="AA420">_xlfn.IFS(O420='Price Data'!$F$3,'Price Data'!$G$3,O420='Price Data'!$F$4,'Price Data'!$G$4,O420='Price Data'!$F$5,'Price Data'!$G$5,O420='Price Data'!$F$6,'Price Data'!$G$6,O420='Price Data'!$F$7,'Price Data'!$G$7,TRUE,"")</f>
        <v>4.4586315789473705</v>
      </c>
      <c r="AB420" s="1" t="str" cm="1">
        <f t="array" ref="AB420">_xlfn.IFS(Q420='Price Data'!$F$3,'Price Data'!$G$3,Q420='Price Data'!$F$4,'Price Data'!$G$4,Q420='Price Data'!$F$5,'Price Data'!$G$5,Q420='Price Data'!$F$6,'Price Data'!$G$6,Q420='Price Data'!$F$7,'Price Data'!$G$7,TRUE,"")</f>
        <v/>
      </c>
      <c r="AC420" s="1" t="str" cm="1">
        <f t="array" ref="AC420">_xlfn.IFS(S420='Price Data'!$F$3,'Price Data'!$G$3,S420='Price Data'!$F$4,'Price Data'!$G$4,S420='Price Data'!$F$5,'Price Data'!$G$5,S420='Price Data'!$F$6,'Price Data'!$G$6,S420='Price Data'!$F$7,'Price Data'!$G$7,TRUE,"")</f>
        <v/>
      </c>
      <c r="AD420" s="1" t="str" cm="1">
        <f t="array" ref="AD420">_xlfn.IFS(U420='Price Data'!$F$3,'Price Data'!$G$3,U420='Price Data'!$F$4,'Price Data'!$G$4,U420='Price Data'!$F$5,'Price Data'!$G$5,U420='Price Data'!$F$6,'Price Data'!$G$6,U420='Price Data'!$F$7,'Price Data'!$G$7,TRUE,"")</f>
        <v/>
      </c>
      <c r="AK420" s="18"/>
      <c r="AL420" s="1"/>
    </row>
    <row r="421" spans="1:38" x14ac:dyDescent="0.25">
      <c r="A421" s="88">
        <v>11</v>
      </c>
      <c r="B421" s="1">
        <v>30</v>
      </c>
      <c r="C421" s="1">
        <v>108.68</v>
      </c>
      <c r="D421" s="1">
        <v>2</v>
      </c>
      <c r="E421" s="1">
        <v>2</v>
      </c>
      <c r="F421" s="1">
        <v>1</v>
      </c>
      <c r="G421" s="1">
        <f t="shared" si="47"/>
        <v>3</v>
      </c>
      <c r="H421" s="1" t="s">
        <v>108</v>
      </c>
      <c r="I421" s="1">
        <f t="shared" si="46"/>
        <v>0</v>
      </c>
      <c r="J421" s="1">
        <f t="shared" si="48"/>
        <v>0</v>
      </c>
      <c r="O421" s="1" t="s">
        <v>113</v>
      </c>
      <c r="P421" s="1">
        <v>0.85</v>
      </c>
      <c r="Q421" s="1" t="s">
        <v>109</v>
      </c>
      <c r="R421" s="1">
        <v>0.86</v>
      </c>
      <c r="S421" s="1" t="s">
        <v>112</v>
      </c>
      <c r="T421" s="1">
        <v>0</v>
      </c>
      <c r="U421" s="1" t="s">
        <v>112</v>
      </c>
      <c r="V421" s="1">
        <v>0</v>
      </c>
      <c r="W421" s="1">
        <v>1.44</v>
      </c>
      <c r="X421" s="1">
        <v>1.1499999999999999</v>
      </c>
      <c r="Y421" s="1">
        <v>0</v>
      </c>
      <c r="Z421" s="89">
        <v>0</v>
      </c>
      <c r="AA421" s="1" cm="1">
        <f t="array" ref="AA421">_xlfn.IFS(O421='Price Data'!$F$3,'Price Data'!$G$3,O421='Price Data'!$F$4,'Price Data'!$G$4,O421='Price Data'!$F$5,'Price Data'!$G$5,O421='Price Data'!$F$6,'Price Data'!$G$6,O421='Price Data'!$F$7,'Price Data'!$G$7,TRUE,"")</f>
        <v>10.493246963562758</v>
      </c>
      <c r="AB421" s="1" cm="1">
        <f t="array" ref="AB421">_xlfn.IFS(Q421='Price Data'!$F$3,'Price Data'!$G$3,Q421='Price Data'!$F$4,'Price Data'!$G$4,Q421='Price Data'!$F$5,'Price Data'!$G$5,Q421='Price Data'!$F$6,'Price Data'!$G$6,Q421='Price Data'!$F$7,'Price Data'!$G$7,TRUE,"")</f>
        <v>4.4586315789473705</v>
      </c>
      <c r="AC421" s="1" t="str" cm="1">
        <f t="array" ref="AC421">_xlfn.IFS(S421='Price Data'!$F$3,'Price Data'!$G$3,S421='Price Data'!$F$4,'Price Data'!$G$4,S421='Price Data'!$F$5,'Price Data'!$G$5,S421='Price Data'!$F$6,'Price Data'!$G$6,S421='Price Data'!$F$7,'Price Data'!$G$7,TRUE,"")</f>
        <v/>
      </c>
      <c r="AD421" s="1" t="str" cm="1">
        <f t="array" ref="AD421">_xlfn.IFS(U421='Price Data'!$F$3,'Price Data'!$G$3,U421='Price Data'!$F$4,'Price Data'!$G$4,U421='Price Data'!$F$5,'Price Data'!$G$5,U421='Price Data'!$F$6,'Price Data'!$G$6,U421='Price Data'!$F$7,'Price Data'!$G$7,TRUE,"")</f>
        <v/>
      </c>
      <c r="AK421" s="18"/>
      <c r="AL421" s="1"/>
    </row>
    <row r="422" spans="1:38" x14ac:dyDescent="0.25">
      <c r="A422" s="88">
        <v>11</v>
      </c>
      <c r="B422" s="1">
        <v>31</v>
      </c>
      <c r="C422" s="1">
        <v>111.12</v>
      </c>
      <c r="D422" s="1">
        <v>3</v>
      </c>
      <c r="E422" s="1">
        <v>1</v>
      </c>
      <c r="F422" s="1">
        <v>2</v>
      </c>
      <c r="G422" s="1">
        <f t="shared" si="47"/>
        <v>3</v>
      </c>
      <c r="H422" s="1" t="s">
        <v>108</v>
      </c>
      <c r="I422" s="1">
        <f t="shared" si="46"/>
        <v>0</v>
      </c>
      <c r="J422" s="1">
        <f t="shared" si="48"/>
        <v>0</v>
      </c>
      <c r="O422" s="1" t="s">
        <v>109</v>
      </c>
      <c r="P422" s="1">
        <v>0.53</v>
      </c>
      <c r="Q422" s="1" t="s">
        <v>111</v>
      </c>
      <c r="R422" s="1">
        <v>1.75</v>
      </c>
      <c r="S422" s="1" t="s">
        <v>114</v>
      </c>
      <c r="T422" s="1">
        <v>2.08</v>
      </c>
      <c r="U422" s="1" t="s">
        <v>112</v>
      </c>
      <c r="V422" s="1">
        <v>0</v>
      </c>
      <c r="W422" s="1">
        <v>1.45</v>
      </c>
      <c r="X422" s="1">
        <v>0</v>
      </c>
      <c r="Y422" s="1">
        <v>0</v>
      </c>
      <c r="Z422" s="89">
        <v>0</v>
      </c>
      <c r="AA422" s="1" cm="1">
        <f t="array" ref="AA422">_xlfn.IFS(O422='Price Data'!$F$3,'Price Data'!$G$3,O422='Price Data'!$F$4,'Price Data'!$G$4,O422='Price Data'!$F$5,'Price Data'!$G$5,O422='Price Data'!$F$6,'Price Data'!$G$6,O422='Price Data'!$F$7,'Price Data'!$G$7,TRUE,"")</f>
        <v>4.4586315789473705</v>
      </c>
      <c r="AB422" s="1" cm="1">
        <f t="array" ref="AB422">_xlfn.IFS(Q422='Price Data'!$F$3,'Price Data'!$G$3,Q422='Price Data'!$F$4,'Price Data'!$G$4,Q422='Price Data'!$F$5,'Price Data'!$G$5,Q422='Price Data'!$F$6,'Price Data'!$G$6,Q422='Price Data'!$F$7,'Price Data'!$G$7,TRUE,"")</f>
        <v>8.710979020979023</v>
      </c>
      <c r="AC422" s="1" cm="1">
        <f t="array" ref="AC422">_xlfn.IFS(S422='Price Data'!$F$3,'Price Data'!$G$3,S422='Price Data'!$F$4,'Price Data'!$G$4,S422='Price Data'!$F$5,'Price Data'!$G$5,S422='Price Data'!$F$6,'Price Data'!$G$6,S422='Price Data'!$F$7,'Price Data'!$G$7,TRUE,"")</f>
        <v>6.0346153846153863</v>
      </c>
      <c r="AD422" s="1" t="str" cm="1">
        <f t="array" ref="AD422">_xlfn.IFS(U422='Price Data'!$F$3,'Price Data'!$G$3,U422='Price Data'!$F$4,'Price Data'!$G$4,U422='Price Data'!$F$5,'Price Data'!$G$5,U422='Price Data'!$F$6,'Price Data'!$G$6,U422='Price Data'!$F$7,'Price Data'!$G$7,TRUE,"")</f>
        <v/>
      </c>
      <c r="AK422" s="18"/>
      <c r="AL422" s="1"/>
    </row>
    <row r="423" spans="1:38" x14ac:dyDescent="0.25">
      <c r="A423" s="88">
        <v>11</v>
      </c>
      <c r="B423" s="1">
        <v>32</v>
      </c>
      <c r="C423" s="1">
        <v>111.91000000000001</v>
      </c>
      <c r="D423" s="1">
        <v>4</v>
      </c>
      <c r="E423" s="1">
        <v>3</v>
      </c>
      <c r="F423" s="1">
        <v>2</v>
      </c>
      <c r="G423" s="1">
        <f t="shared" si="47"/>
        <v>5</v>
      </c>
      <c r="H423" s="1" t="s">
        <v>108</v>
      </c>
      <c r="I423" s="1">
        <f t="shared" si="46"/>
        <v>0</v>
      </c>
      <c r="J423" s="1">
        <f t="shared" si="48"/>
        <v>0</v>
      </c>
      <c r="O423" s="1" t="s">
        <v>114</v>
      </c>
      <c r="P423" s="1">
        <v>1.94</v>
      </c>
      <c r="Q423" s="1" t="s">
        <v>110</v>
      </c>
      <c r="R423" s="1">
        <v>0.67</v>
      </c>
      <c r="S423" s="1" t="s">
        <v>113</v>
      </c>
      <c r="T423" s="1">
        <v>1.1200000000000001</v>
      </c>
      <c r="U423" s="1" t="s">
        <v>109</v>
      </c>
      <c r="V423" s="1">
        <v>0.77</v>
      </c>
      <c r="W423" s="1">
        <v>0</v>
      </c>
      <c r="X423" s="1">
        <v>0</v>
      </c>
      <c r="Y423" s="1">
        <v>0.85</v>
      </c>
      <c r="Z423" s="89">
        <v>1.41</v>
      </c>
      <c r="AA423" s="1" cm="1">
        <f t="array" ref="AA423">_xlfn.IFS(O423='Price Data'!$F$3,'Price Data'!$G$3,O423='Price Data'!$F$4,'Price Data'!$G$4,O423='Price Data'!$F$5,'Price Data'!$G$5,O423='Price Data'!$F$6,'Price Data'!$G$6,O423='Price Data'!$F$7,'Price Data'!$G$7,TRUE,"")</f>
        <v>6.0346153846153863</v>
      </c>
      <c r="AB423" s="1" cm="1">
        <f t="array" ref="AB423">_xlfn.IFS(Q423='Price Data'!$F$3,'Price Data'!$G$3,Q423='Price Data'!$F$4,'Price Data'!$G$4,Q423='Price Data'!$F$5,'Price Data'!$G$5,Q423='Price Data'!$F$6,'Price Data'!$G$6,Q423='Price Data'!$F$7,'Price Data'!$G$7,TRUE,"")</f>
        <v>2.6763636363636367</v>
      </c>
      <c r="AC423" s="1" cm="1">
        <f t="array" ref="AC423">_xlfn.IFS(S423='Price Data'!$F$3,'Price Data'!$G$3,S423='Price Data'!$F$4,'Price Data'!$G$4,S423='Price Data'!$F$5,'Price Data'!$G$5,S423='Price Data'!$F$6,'Price Data'!$G$6,S423='Price Data'!$F$7,'Price Data'!$G$7,TRUE,"")</f>
        <v>10.493246963562758</v>
      </c>
      <c r="AD423" s="1" cm="1">
        <f t="array" ref="AD423">_xlfn.IFS(U423='Price Data'!$F$3,'Price Data'!$G$3,U423='Price Data'!$F$4,'Price Data'!$G$4,U423='Price Data'!$F$5,'Price Data'!$G$5,U423='Price Data'!$F$6,'Price Data'!$G$6,U423='Price Data'!$F$7,'Price Data'!$G$7,TRUE,"")</f>
        <v>4.4586315789473705</v>
      </c>
      <c r="AK423" s="18"/>
      <c r="AL423" s="1"/>
    </row>
    <row r="424" spans="1:38" x14ac:dyDescent="0.25">
      <c r="A424" s="88">
        <v>11</v>
      </c>
      <c r="B424" s="1">
        <v>33</v>
      </c>
      <c r="C424" s="1">
        <v>125.94000000000001</v>
      </c>
      <c r="D424" s="1">
        <v>1</v>
      </c>
      <c r="E424" s="1">
        <v>0</v>
      </c>
      <c r="F424" s="1">
        <v>0</v>
      </c>
      <c r="G424" s="1">
        <f t="shared" si="47"/>
        <v>0</v>
      </c>
      <c r="H424" s="1" t="s">
        <v>108</v>
      </c>
      <c r="I424" s="1">
        <f t="shared" si="46"/>
        <v>0</v>
      </c>
      <c r="J424" s="1">
        <f t="shared" si="48"/>
        <v>0</v>
      </c>
      <c r="O424" s="1" t="s">
        <v>114</v>
      </c>
      <c r="P424" s="1">
        <v>1.47</v>
      </c>
      <c r="Q424" s="1" t="s">
        <v>112</v>
      </c>
      <c r="R424" s="1">
        <v>0</v>
      </c>
      <c r="S424" s="1" t="s">
        <v>112</v>
      </c>
      <c r="T424" s="1">
        <v>0</v>
      </c>
      <c r="U424" s="1" t="s">
        <v>112</v>
      </c>
      <c r="V424" s="1">
        <v>0</v>
      </c>
      <c r="W424" s="1">
        <v>0</v>
      </c>
      <c r="X424" s="1">
        <v>0</v>
      </c>
      <c r="Y424" s="1">
        <v>0</v>
      </c>
      <c r="Z424" s="89">
        <v>0</v>
      </c>
      <c r="AA424" s="1" cm="1">
        <f t="array" ref="AA424">_xlfn.IFS(O424='Price Data'!$F$3,'Price Data'!$G$3,O424='Price Data'!$F$4,'Price Data'!$G$4,O424='Price Data'!$F$5,'Price Data'!$G$5,O424='Price Data'!$F$6,'Price Data'!$G$6,O424='Price Data'!$F$7,'Price Data'!$G$7,TRUE,"")</f>
        <v>6.0346153846153863</v>
      </c>
      <c r="AB424" s="1" t="str" cm="1">
        <f t="array" ref="AB424">_xlfn.IFS(Q424='Price Data'!$F$3,'Price Data'!$G$3,Q424='Price Data'!$F$4,'Price Data'!$G$4,Q424='Price Data'!$F$5,'Price Data'!$G$5,Q424='Price Data'!$F$6,'Price Data'!$G$6,Q424='Price Data'!$F$7,'Price Data'!$G$7,TRUE,"")</f>
        <v/>
      </c>
      <c r="AC424" s="1" t="str" cm="1">
        <f t="array" ref="AC424">_xlfn.IFS(S424='Price Data'!$F$3,'Price Data'!$G$3,S424='Price Data'!$F$4,'Price Data'!$G$4,S424='Price Data'!$F$5,'Price Data'!$G$5,S424='Price Data'!$F$6,'Price Data'!$G$6,S424='Price Data'!$F$7,'Price Data'!$G$7,TRUE,"")</f>
        <v/>
      </c>
      <c r="AD424" s="1" t="str" cm="1">
        <f t="array" ref="AD424">_xlfn.IFS(U424='Price Data'!$F$3,'Price Data'!$G$3,U424='Price Data'!$F$4,'Price Data'!$G$4,U424='Price Data'!$F$5,'Price Data'!$G$5,U424='Price Data'!$F$6,'Price Data'!$G$6,U424='Price Data'!$F$7,'Price Data'!$G$7,TRUE,"")</f>
        <v/>
      </c>
      <c r="AK424" s="18"/>
      <c r="AL424" s="1"/>
    </row>
    <row r="425" spans="1:38" x14ac:dyDescent="0.25">
      <c r="A425" s="88">
        <v>11</v>
      </c>
      <c r="B425" s="1">
        <v>34</v>
      </c>
      <c r="C425" s="1">
        <v>126.55000000000001</v>
      </c>
      <c r="D425" s="1">
        <v>1</v>
      </c>
      <c r="E425" s="1">
        <v>1</v>
      </c>
      <c r="F425" s="1">
        <v>0</v>
      </c>
      <c r="G425" s="1">
        <f t="shared" si="47"/>
        <v>1</v>
      </c>
      <c r="H425" s="1" t="s">
        <v>108</v>
      </c>
      <c r="I425" s="1">
        <f t="shared" si="46"/>
        <v>0</v>
      </c>
      <c r="J425" s="1">
        <f t="shared" si="48"/>
        <v>0</v>
      </c>
      <c r="O425" s="1" t="s">
        <v>114</v>
      </c>
      <c r="P425" s="1">
        <v>1.38</v>
      </c>
      <c r="Q425" s="1" t="s">
        <v>112</v>
      </c>
      <c r="R425" s="1">
        <v>0</v>
      </c>
      <c r="S425" s="1" t="s">
        <v>112</v>
      </c>
      <c r="T425" s="1">
        <v>0</v>
      </c>
      <c r="U425" s="1" t="s">
        <v>112</v>
      </c>
      <c r="V425" s="1">
        <v>0</v>
      </c>
      <c r="W425" s="1">
        <v>0</v>
      </c>
      <c r="X425" s="1">
        <v>0</v>
      </c>
      <c r="Y425" s="1">
        <v>0</v>
      </c>
      <c r="Z425" s="89">
        <v>0</v>
      </c>
      <c r="AA425" s="1" cm="1">
        <f t="array" ref="AA425">_xlfn.IFS(O425='Price Data'!$F$3,'Price Data'!$G$3,O425='Price Data'!$F$4,'Price Data'!$G$4,O425='Price Data'!$F$5,'Price Data'!$G$5,O425='Price Data'!$F$6,'Price Data'!$G$6,O425='Price Data'!$F$7,'Price Data'!$G$7,TRUE,"")</f>
        <v>6.0346153846153863</v>
      </c>
      <c r="AB425" s="1" t="str" cm="1">
        <f t="array" ref="AB425">_xlfn.IFS(Q425='Price Data'!$F$3,'Price Data'!$G$3,Q425='Price Data'!$F$4,'Price Data'!$G$4,Q425='Price Data'!$F$5,'Price Data'!$G$5,Q425='Price Data'!$F$6,'Price Data'!$G$6,Q425='Price Data'!$F$7,'Price Data'!$G$7,TRUE,"")</f>
        <v/>
      </c>
      <c r="AC425" s="1" t="str" cm="1">
        <f t="array" ref="AC425">_xlfn.IFS(S425='Price Data'!$F$3,'Price Data'!$G$3,S425='Price Data'!$F$4,'Price Data'!$G$4,S425='Price Data'!$F$5,'Price Data'!$G$5,S425='Price Data'!$F$6,'Price Data'!$G$6,S425='Price Data'!$F$7,'Price Data'!$G$7,TRUE,"")</f>
        <v/>
      </c>
      <c r="AD425" s="1" t="str" cm="1">
        <f t="array" ref="AD425">_xlfn.IFS(U425='Price Data'!$F$3,'Price Data'!$G$3,U425='Price Data'!$F$4,'Price Data'!$G$4,U425='Price Data'!$F$5,'Price Data'!$G$5,U425='Price Data'!$F$6,'Price Data'!$G$6,U425='Price Data'!$F$7,'Price Data'!$G$7,TRUE,"")</f>
        <v/>
      </c>
      <c r="AK425" s="18"/>
      <c r="AL425" s="1"/>
    </row>
    <row r="426" spans="1:38" x14ac:dyDescent="0.25">
      <c r="A426" s="88">
        <v>11</v>
      </c>
      <c r="B426" s="1">
        <v>35</v>
      </c>
      <c r="C426" s="1">
        <v>127.4</v>
      </c>
      <c r="D426" s="1">
        <v>4</v>
      </c>
      <c r="E426" s="1">
        <v>2</v>
      </c>
      <c r="F426" s="1">
        <v>0</v>
      </c>
      <c r="G426" s="1">
        <f t="shared" si="47"/>
        <v>2</v>
      </c>
      <c r="H426" s="1" t="s">
        <v>108</v>
      </c>
      <c r="I426" s="1">
        <f t="shared" si="46"/>
        <v>0</v>
      </c>
      <c r="J426" s="1">
        <f t="shared" si="48"/>
        <v>0</v>
      </c>
      <c r="O426" s="1" t="s">
        <v>109</v>
      </c>
      <c r="P426" s="1">
        <v>0.78</v>
      </c>
      <c r="Q426" s="1" t="s">
        <v>109</v>
      </c>
      <c r="R426" s="1">
        <v>0.56000000000000005</v>
      </c>
      <c r="S426" s="1" t="s">
        <v>109</v>
      </c>
      <c r="T426" s="1">
        <v>0.63</v>
      </c>
      <c r="U426" s="1" t="s">
        <v>110</v>
      </c>
      <c r="V426" s="1">
        <v>0.81</v>
      </c>
      <c r="W426" s="1">
        <v>1.49</v>
      </c>
      <c r="X426" s="1">
        <v>1.41</v>
      </c>
      <c r="Y426" s="1">
        <v>1.21</v>
      </c>
      <c r="Z426" s="89">
        <v>0</v>
      </c>
      <c r="AA426" s="1" cm="1">
        <f t="array" ref="AA426">_xlfn.IFS(O426='Price Data'!$F$3,'Price Data'!$G$3,O426='Price Data'!$F$4,'Price Data'!$G$4,O426='Price Data'!$F$5,'Price Data'!$G$5,O426='Price Data'!$F$6,'Price Data'!$G$6,O426='Price Data'!$F$7,'Price Data'!$G$7,TRUE,"")</f>
        <v>4.4586315789473705</v>
      </c>
      <c r="AB426" s="1" cm="1">
        <f t="array" ref="AB426">_xlfn.IFS(Q426='Price Data'!$F$3,'Price Data'!$G$3,Q426='Price Data'!$F$4,'Price Data'!$G$4,Q426='Price Data'!$F$5,'Price Data'!$G$5,Q426='Price Data'!$F$6,'Price Data'!$G$6,Q426='Price Data'!$F$7,'Price Data'!$G$7,TRUE,"")</f>
        <v>4.4586315789473705</v>
      </c>
      <c r="AC426" s="1" cm="1">
        <f t="array" ref="AC426">_xlfn.IFS(S426='Price Data'!$F$3,'Price Data'!$G$3,S426='Price Data'!$F$4,'Price Data'!$G$4,S426='Price Data'!$F$5,'Price Data'!$G$5,S426='Price Data'!$F$6,'Price Data'!$G$6,S426='Price Data'!$F$7,'Price Data'!$G$7,TRUE,"")</f>
        <v>4.4586315789473705</v>
      </c>
      <c r="AD426" s="1" cm="1">
        <f t="array" ref="AD426">_xlfn.IFS(U426='Price Data'!$F$3,'Price Data'!$G$3,U426='Price Data'!$F$4,'Price Data'!$G$4,U426='Price Data'!$F$5,'Price Data'!$G$5,U426='Price Data'!$F$6,'Price Data'!$G$6,U426='Price Data'!$F$7,'Price Data'!$G$7,TRUE,"")</f>
        <v>2.6763636363636367</v>
      </c>
      <c r="AK426" s="18"/>
      <c r="AL426" s="1"/>
    </row>
    <row r="427" spans="1:38" x14ac:dyDescent="0.25">
      <c r="A427" s="88">
        <v>11</v>
      </c>
      <c r="B427" s="1">
        <v>36</v>
      </c>
      <c r="C427" s="1">
        <v>132.88</v>
      </c>
      <c r="D427" s="1">
        <v>1</v>
      </c>
      <c r="E427" s="1">
        <v>0</v>
      </c>
      <c r="F427" s="1">
        <v>1</v>
      </c>
      <c r="G427" s="1">
        <f t="shared" si="47"/>
        <v>1</v>
      </c>
      <c r="H427" s="1" t="s">
        <v>108</v>
      </c>
      <c r="I427" s="1">
        <f t="shared" si="46"/>
        <v>0</v>
      </c>
      <c r="J427" s="1">
        <f t="shared" si="48"/>
        <v>0</v>
      </c>
      <c r="O427" s="1" t="s">
        <v>114</v>
      </c>
      <c r="P427" s="1">
        <v>1.64</v>
      </c>
      <c r="Q427" s="1" t="s">
        <v>112</v>
      </c>
      <c r="R427" s="1">
        <v>0</v>
      </c>
      <c r="S427" s="1" t="s">
        <v>112</v>
      </c>
      <c r="T427" s="1">
        <v>0</v>
      </c>
      <c r="U427" s="1" t="s">
        <v>112</v>
      </c>
      <c r="V427" s="1">
        <v>0</v>
      </c>
      <c r="W427" s="1">
        <v>0</v>
      </c>
      <c r="X427" s="1">
        <v>0</v>
      </c>
      <c r="Y427" s="1">
        <v>0</v>
      </c>
      <c r="Z427" s="89">
        <v>0</v>
      </c>
      <c r="AA427" s="1" cm="1">
        <f t="array" ref="AA427">_xlfn.IFS(O427='Price Data'!$F$3,'Price Data'!$G$3,O427='Price Data'!$F$4,'Price Data'!$G$4,O427='Price Data'!$F$5,'Price Data'!$G$5,O427='Price Data'!$F$6,'Price Data'!$G$6,O427='Price Data'!$F$7,'Price Data'!$G$7,TRUE,"")</f>
        <v>6.0346153846153863</v>
      </c>
      <c r="AB427" s="1" t="str" cm="1">
        <f t="array" ref="AB427">_xlfn.IFS(Q427='Price Data'!$F$3,'Price Data'!$G$3,Q427='Price Data'!$F$4,'Price Data'!$G$4,Q427='Price Data'!$F$5,'Price Data'!$G$5,Q427='Price Data'!$F$6,'Price Data'!$G$6,Q427='Price Data'!$F$7,'Price Data'!$G$7,TRUE,"")</f>
        <v/>
      </c>
      <c r="AC427" s="1" t="str" cm="1">
        <f t="array" ref="AC427">_xlfn.IFS(S427='Price Data'!$F$3,'Price Data'!$G$3,S427='Price Data'!$F$4,'Price Data'!$G$4,S427='Price Data'!$F$5,'Price Data'!$G$5,S427='Price Data'!$F$6,'Price Data'!$G$6,S427='Price Data'!$F$7,'Price Data'!$G$7,TRUE,"")</f>
        <v/>
      </c>
      <c r="AD427" s="1" t="str" cm="1">
        <f t="array" ref="AD427">_xlfn.IFS(U427='Price Data'!$F$3,'Price Data'!$G$3,U427='Price Data'!$F$4,'Price Data'!$G$4,U427='Price Data'!$F$5,'Price Data'!$G$5,U427='Price Data'!$F$6,'Price Data'!$G$6,U427='Price Data'!$F$7,'Price Data'!$G$7,TRUE,"")</f>
        <v/>
      </c>
      <c r="AK427" s="18"/>
      <c r="AL427" s="1"/>
    </row>
    <row r="428" spans="1:38" x14ac:dyDescent="0.25">
      <c r="A428" s="88">
        <v>11</v>
      </c>
      <c r="B428" s="1">
        <v>37</v>
      </c>
      <c r="C428" s="1">
        <v>134.96</v>
      </c>
      <c r="D428" s="1">
        <v>1</v>
      </c>
      <c r="E428" s="1">
        <v>0</v>
      </c>
      <c r="F428" s="1">
        <v>0</v>
      </c>
      <c r="G428" s="1">
        <f t="shared" si="47"/>
        <v>0</v>
      </c>
      <c r="H428" s="1" t="s">
        <v>108</v>
      </c>
      <c r="I428" s="1">
        <f t="shared" si="46"/>
        <v>0</v>
      </c>
      <c r="J428" s="1">
        <f t="shared" si="48"/>
        <v>0</v>
      </c>
      <c r="K428" s="1">
        <f>SUM(I392:I429)</f>
        <v>1</v>
      </c>
      <c r="L428" s="1">
        <f>_xlfn.STDEV.S(E392:E429)</f>
        <v>1.6809957761490688</v>
      </c>
      <c r="M428" s="1">
        <f>_xlfn.STDEV.S(F392:F429)</f>
        <v>0.63838790563844006</v>
      </c>
      <c r="O428" s="1" t="s">
        <v>113</v>
      </c>
      <c r="P428" s="1">
        <v>1.77</v>
      </c>
      <c r="Q428" s="1" t="s">
        <v>112</v>
      </c>
      <c r="R428" s="1">
        <v>0</v>
      </c>
      <c r="S428" s="1" t="s">
        <v>112</v>
      </c>
      <c r="T428" s="1">
        <v>0</v>
      </c>
      <c r="U428" s="1" t="s">
        <v>112</v>
      </c>
      <c r="V428" s="1">
        <v>0</v>
      </c>
      <c r="W428" s="1">
        <v>1.32</v>
      </c>
      <c r="X428" s="1">
        <v>0</v>
      </c>
      <c r="Y428" s="1">
        <v>0</v>
      </c>
      <c r="Z428" s="89">
        <v>0</v>
      </c>
      <c r="AA428" s="1" cm="1">
        <f t="array" ref="AA428">_xlfn.IFS(O428='Price Data'!$F$3,'Price Data'!$G$3,O428='Price Data'!$F$4,'Price Data'!$G$4,O428='Price Data'!$F$5,'Price Data'!$G$5,O428='Price Data'!$F$6,'Price Data'!$G$6,O428='Price Data'!$F$7,'Price Data'!$G$7,TRUE,"")</f>
        <v>10.493246963562758</v>
      </c>
      <c r="AB428" s="1" t="str" cm="1">
        <f t="array" ref="AB428">_xlfn.IFS(Q428='Price Data'!$F$3,'Price Data'!$G$3,Q428='Price Data'!$F$4,'Price Data'!$G$4,Q428='Price Data'!$F$5,'Price Data'!$G$5,Q428='Price Data'!$F$6,'Price Data'!$G$6,Q428='Price Data'!$F$7,'Price Data'!$G$7,TRUE,"")</f>
        <v/>
      </c>
      <c r="AC428" s="1" t="str" cm="1">
        <f t="array" ref="AC428">_xlfn.IFS(S428='Price Data'!$F$3,'Price Data'!$G$3,S428='Price Data'!$F$4,'Price Data'!$G$4,S428='Price Data'!$F$5,'Price Data'!$G$5,S428='Price Data'!$F$6,'Price Data'!$G$6,S428='Price Data'!$F$7,'Price Data'!$G$7,TRUE,"")</f>
        <v/>
      </c>
      <c r="AD428" s="1" t="str" cm="1">
        <f t="array" ref="AD428">_xlfn.IFS(U428='Price Data'!$F$3,'Price Data'!$G$3,U428='Price Data'!$F$4,'Price Data'!$G$4,U428='Price Data'!$F$5,'Price Data'!$G$5,U428='Price Data'!$F$6,'Price Data'!$G$6,U428='Price Data'!$F$7,'Price Data'!$G$7,TRUE,"")</f>
        <v/>
      </c>
      <c r="AK428" s="18"/>
      <c r="AL428" s="1"/>
    </row>
    <row r="429" spans="1:38" s="125" customFormat="1" x14ac:dyDescent="0.25">
      <c r="A429" s="124">
        <v>11</v>
      </c>
      <c r="B429" s="125">
        <v>38</v>
      </c>
      <c r="C429" s="125">
        <v>136.4</v>
      </c>
      <c r="D429" s="125">
        <v>2</v>
      </c>
      <c r="E429" s="125">
        <v>1</v>
      </c>
      <c r="F429" s="125">
        <v>0</v>
      </c>
      <c r="G429" s="1">
        <f t="shared" si="47"/>
        <v>1</v>
      </c>
      <c r="H429" s="125" t="s">
        <v>108</v>
      </c>
      <c r="I429" s="125">
        <f t="shared" si="46"/>
        <v>0</v>
      </c>
      <c r="J429" s="125">
        <f t="shared" si="48"/>
        <v>0</v>
      </c>
      <c r="K429" s="125">
        <f>_xlfn.STDEV.S(J392:J429)</f>
        <v>0.16222142113076254</v>
      </c>
      <c r="L429" s="125">
        <f>MAX(E392:E429)</f>
        <v>8</v>
      </c>
      <c r="M429" s="125">
        <f>MAX(F392:F429)</f>
        <v>2</v>
      </c>
      <c r="O429" s="125" t="s">
        <v>109</v>
      </c>
      <c r="P429" s="125">
        <v>0.92</v>
      </c>
      <c r="Q429" s="125" t="s">
        <v>113</v>
      </c>
      <c r="R429" s="125">
        <v>1.75</v>
      </c>
      <c r="S429" s="125" t="s">
        <v>112</v>
      </c>
      <c r="T429" s="125">
        <v>0</v>
      </c>
      <c r="U429" s="125" t="s">
        <v>112</v>
      </c>
      <c r="V429" s="125">
        <v>0</v>
      </c>
      <c r="W429" s="125">
        <v>0.86</v>
      </c>
      <c r="X429" s="125">
        <v>0.9</v>
      </c>
      <c r="Y429" s="125">
        <v>0</v>
      </c>
      <c r="Z429" s="126">
        <v>0</v>
      </c>
      <c r="AA429" s="1" cm="1">
        <f t="array" ref="AA429">_xlfn.IFS(O429='Price Data'!$F$3,'Price Data'!$G$3,O429='Price Data'!$F$4,'Price Data'!$G$4,O429='Price Data'!$F$5,'Price Data'!$G$5,O429='Price Data'!$F$6,'Price Data'!$G$6,O429='Price Data'!$F$7,'Price Data'!$G$7,TRUE,"")</f>
        <v>4.4586315789473705</v>
      </c>
      <c r="AB429" s="1" cm="1">
        <f t="array" ref="AB429">_xlfn.IFS(Q429='Price Data'!$F$3,'Price Data'!$G$3,Q429='Price Data'!$F$4,'Price Data'!$G$4,Q429='Price Data'!$F$5,'Price Data'!$G$5,Q429='Price Data'!$F$6,'Price Data'!$G$6,Q429='Price Data'!$F$7,'Price Data'!$G$7,TRUE,"")</f>
        <v>10.493246963562758</v>
      </c>
      <c r="AC429" s="1" t="str" cm="1">
        <f t="array" ref="AC429">_xlfn.IFS(S429='Price Data'!$F$3,'Price Data'!$G$3,S429='Price Data'!$F$4,'Price Data'!$G$4,S429='Price Data'!$F$5,'Price Data'!$G$5,S429='Price Data'!$F$6,'Price Data'!$G$6,S429='Price Data'!$F$7,'Price Data'!$G$7,TRUE,"")</f>
        <v/>
      </c>
      <c r="AD429" s="1" t="str" cm="1">
        <f t="array" ref="AD429">_xlfn.IFS(U429='Price Data'!$F$3,'Price Data'!$G$3,U429='Price Data'!$F$4,'Price Data'!$G$4,U429='Price Data'!$F$5,'Price Data'!$G$5,U429='Price Data'!$F$6,'Price Data'!$G$6,U429='Price Data'!$F$7,'Price Data'!$G$7,TRUE,"")</f>
        <v/>
      </c>
      <c r="AK429" s="129"/>
    </row>
    <row r="430" spans="1:38" x14ac:dyDescent="0.25">
      <c r="A430" s="88">
        <v>12</v>
      </c>
      <c r="B430" s="1">
        <v>1</v>
      </c>
      <c r="C430" s="1">
        <v>0</v>
      </c>
      <c r="D430" s="1">
        <v>2</v>
      </c>
      <c r="E430" s="1">
        <v>0</v>
      </c>
      <c r="F430" s="1">
        <v>0</v>
      </c>
      <c r="G430" s="1">
        <f t="shared" si="47"/>
        <v>0</v>
      </c>
      <c r="H430" s="1" t="s">
        <v>108</v>
      </c>
      <c r="I430" s="1">
        <f t="shared" si="46"/>
        <v>0</v>
      </c>
      <c r="J430" s="1">
        <f t="shared" si="48"/>
        <v>0</v>
      </c>
      <c r="O430" s="1" t="s">
        <v>109</v>
      </c>
      <c r="P430" s="1">
        <v>0.84</v>
      </c>
      <c r="Q430" s="1" t="s">
        <v>113</v>
      </c>
      <c r="R430" s="1">
        <v>2.04</v>
      </c>
      <c r="S430" s="1" t="s">
        <v>112</v>
      </c>
      <c r="T430" s="1">
        <v>0</v>
      </c>
      <c r="U430" s="1" t="s">
        <v>112</v>
      </c>
      <c r="V430" s="1">
        <v>0</v>
      </c>
      <c r="W430" s="1">
        <v>0.98</v>
      </c>
      <c r="X430" s="1">
        <v>1.21</v>
      </c>
      <c r="Y430" s="1">
        <v>0</v>
      </c>
      <c r="Z430" s="89">
        <v>0</v>
      </c>
      <c r="AA430" s="1" cm="1">
        <f t="array" ref="AA430">_xlfn.IFS(O430='Price Data'!$F$3,'Price Data'!$G$3,O430='Price Data'!$F$4,'Price Data'!$G$4,O430='Price Data'!$F$5,'Price Data'!$G$5,O430='Price Data'!$F$6,'Price Data'!$G$6,O430='Price Data'!$F$7,'Price Data'!$G$7,TRUE,"")</f>
        <v>4.4586315789473705</v>
      </c>
      <c r="AB430" s="1" cm="1">
        <f t="array" ref="AB430">_xlfn.IFS(Q430='Price Data'!$F$3,'Price Data'!$G$3,Q430='Price Data'!$F$4,'Price Data'!$G$4,Q430='Price Data'!$F$5,'Price Data'!$G$5,Q430='Price Data'!$F$6,'Price Data'!$G$6,Q430='Price Data'!$F$7,'Price Data'!$G$7,TRUE,"")</f>
        <v>10.493246963562758</v>
      </c>
      <c r="AC430" s="1" t="str" cm="1">
        <f t="array" ref="AC430">_xlfn.IFS(S430='Price Data'!$F$3,'Price Data'!$G$3,S430='Price Data'!$F$4,'Price Data'!$G$4,S430='Price Data'!$F$5,'Price Data'!$G$5,S430='Price Data'!$F$6,'Price Data'!$G$6,S430='Price Data'!$F$7,'Price Data'!$G$7,TRUE,"")</f>
        <v/>
      </c>
      <c r="AD430" s="1" t="str" cm="1">
        <f t="array" ref="AD430">_xlfn.IFS(U430='Price Data'!$F$3,'Price Data'!$G$3,U430='Price Data'!$F$4,'Price Data'!$G$4,U430='Price Data'!$F$5,'Price Data'!$G$5,U430='Price Data'!$F$6,'Price Data'!$G$6,U430='Price Data'!$F$7,'Price Data'!$G$7,TRUE,"")</f>
        <v/>
      </c>
      <c r="AK430" s="18"/>
      <c r="AL430" s="1"/>
    </row>
    <row r="431" spans="1:38" x14ac:dyDescent="0.25">
      <c r="A431" s="88">
        <v>12</v>
      </c>
      <c r="B431" s="1">
        <v>2</v>
      </c>
      <c r="C431" s="1">
        <v>3.3</v>
      </c>
      <c r="D431" s="1">
        <v>1</v>
      </c>
      <c r="E431" s="1">
        <v>0</v>
      </c>
      <c r="F431" s="1">
        <v>1</v>
      </c>
      <c r="G431" s="1">
        <f t="shared" si="47"/>
        <v>1</v>
      </c>
      <c r="H431" s="1" t="s">
        <v>108</v>
      </c>
      <c r="I431" s="1">
        <f t="shared" si="46"/>
        <v>0</v>
      </c>
      <c r="J431" s="1">
        <f t="shared" si="48"/>
        <v>0</v>
      </c>
      <c r="O431" s="1" t="s">
        <v>109</v>
      </c>
      <c r="P431" s="1">
        <v>0.8</v>
      </c>
      <c r="Q431" s="1" t="s">
        <v>112</v>
      </c>
      <c r="R431" s="1">
        <v>0</v>
      </c>
      <c r="S431" s="1" t="s">
        <v>112</v>
      </c>
      <c r="T431" s="1">
        <v>0</v>
      </c>
      <c r="U431" s="1" t="s">
        <v>112</v>
      </c>
      <c r="V431" s="1">
        <v>0</v>
      </c>
      <c r="W431" s="1">
        <v>0.98</v>
      </c>
      <c r="X431" s="1">
        <v>0</v>
      </c>
      <c r="Y431" s="1">
        <v>0</v>
      </c>
      <c r="Z431" s="89">
        <v>0</v>
      </c>
      <c r="AA431" s="1" cm="1">
        <f t="array" ref="AA431">_xlfn.IFS(O431='Price Data'!$F$3,'Price Data'!$G$3,O431='Price Data'!$F$4,'Price Data'!$G$4,O431='Price Data'!$F$5,'Price Data'!$G$5,O431='Price Data'!$F$6,'Price Data'!$G$6,O431='Price Data'!$F$7,'Price Data'!$G$7,TRUE,"")</f>
        <v>4.4586315789473705</v>
      </c>
      <c r="AB431" s="1" t="str" cm="1">
        <f t="array" ref="AB431">_xlfn.IFS(Q431='Price Data'!$F$3,'Price Data'!$G$3,Q431='Price Data'!$F$4,'Price Data'!$G$4,Q431='Price Data'!$F$5,'Price Data'!$G$5,Q431='Price Data'!$F$6,'Price Data'!$G$6,Q431='Price Data'!$F$7,'Price Data'!$G$7,TRUE,"")</f>
        <v/>
      </c>
      <c r="AC431" s="1" t="str" cm="1">
        <f t="array" ref="AC431">_xlfn.IFS(S431='Price Data'!$F$3,'Price Data'!$G$3,S431='Price Data'!$F$4,'Price Data'!$G$4,S431='Price Data'!$F$5,'Price Data'!$G$5,S431='Price Data'!$F$6,'Price Data'!$G$6,S431='Price Data'!$F$7,'Price Data'!$G$7,TRUE,"")</f>
        <v/>
      </c>
      <c r="AD431" s="1" t="str" cm="1">
        <f t="array" ref="AD431">_xlfn.IFS(U431='Price Data'!$F$3,'Price Data'!$G$3,U431='Price Data'!$F$4,'Price Data'!$G$4,U431='Price Data'!$F$5,'Price Data'!$G$5,U431='Price Data'!$F$6,'Price Data'!$G$6,U431='Price Data'!$F$7,'Price Data'!$G$7,TRUE,"")</f>
        <v/>
      </c>
      <c r="AK431" s="18"/>
      <c r="AL431" s="1"/>
    </row>
    <row r="432" spans="1:38" x14ac:dyDescent="0.25">
      <c r="A432" s="88">
        <v>12</v>
      </c>
      <c r="B432" s="1">
        <v>3</v>
      </c>
      <c r="C432" s="1">
        <v>6.57</v>
      </c>
      <c r="D432" s="1">
        <v>2</v>
      </c>
      <c r="E432" s="1">
        <v>0</v>
      </c>
      <c r="F432" s="1">
        <v>0</v>
      </c>
      <c r="G432" s="1">
        <f t="shared" si="47"/>
        <v>0</v>
      </c>
      <c r="H432" s="1" t="s">
        <v>108</v>
      </c>
      <c r="I432" s="1">
        <f t="shared" si="46"/>
        <v>0</v>
      </c>
      <c r="J432" s="1">
        <f t="shared" si="48"/>
        <v>0</v>
      </c>
      <c r="O432" s="1" t="s">
        <v>113</v>
      </c>
      <c r="P432" s="1">
        <v>2.34</v>
      </c>
      <c r="Q432" s="1" t="s">
        <v>113</v>
      </c>
      <c r="R432" s="1">
        <v>1.86</v>
      </c>
      <c r="S432" s="1" t="s">
        <v>112</v>
      </c>
      <c r="T432" s="1">
        <v>0</v>
      </c>
      <c r="U432" s="1" t="s">
        <v>112</v>
      </c>
      <c r="V432" s="1">
        <v>0</v>
      </c>
      <c r="W432" s="1">
        <v>0.86</v>
      </c>
      <c r="X432" s="1">
        <v>1.41</v>
      </c>
      <c r="Y432" s="1">
        <v>0</v>
      </c>
      <c r="Z432" s="89">
        <v>0</v>
      </c>
      <c r="AA432" s="1" cm="1">
        <f t="array" ref="AA432">_xlfn.IFS(O432='Price Data'!$F$3,'Price Data'!$G$3,O432='Price Data'!$F$4,'Price Data'!$G$4,O432='Price Data'!$F$5,'Price Data'!$G$5,O432='Price Data'!$F$6,'Price Data'!$G$6,O432='Price Data'!$F$7,'Price Data'!$G$7,TRUE,"")</f>
        <v>10.493246963562758</v>
      </c>
      <c r="AB432" s="1" cm="1">
        <f t="array" ref="AB432">_xlfn.IFS(Q432='Price Data'!$F$3,'Price Data'!$G$3,Q432='Price Data'!$F$4,'Price Data'!$G$4,Q432='Price Data'!$F$5,'Price Data'!$G$5,Q432='Price Data'!$F$6,'Price Data'!$G$6,Q432='Price Data'!$F$7,'Price Data'!$G$7,TRUE,"")</f>
        <v>10.493246963562758</v>
      </c>
      <c r="AC432" s="1" t="str" cm="1">
        <f t="array" ref="AC432">_xlfn.IFS(S432='Price Data'!$F$3,'Price Data'!$G$3,S432='Price Data'!$F$4,'Price Data'!$G$4,S432='Price Data'!$F$5,'Price Data'!$G$5,S432='Price Data'!$F$6,'Price Data'!$G$6,S432='Price Data'!$F$7,'Price Data'!$G$7,TRUE,"")</f>
        <v/>
      </c>
      <c r="AD432" s="1" t="str" cm="1">
        <f t="array" ref="AD432">_xlfn.IFS(U432='Price Data'!$F$3,'Price Data'!$G$3,U432='Price Data'!$F$4,'Price Data'!$G$4,U432='Price Data'!$F$5,'Price Data'!$G$5,U432='Price Data'!$F$6,'Price Data'!$G$6,U432='Price Data'!$F$7,'Price Data'!$G$7,TRUE,"")</f>
        <v/>
      </c>
      <c r="AK432" s="18"/>
      <c r="AL432" s="1"/>
    </row>
    <row r="433" spans="1:38" x14ac:dyDescent="0.25">
      <c r="A433" s="88">
        <v>12</v>
      </c>
      <c r="B433" s="1">
        <v>4</v>
      </c>
      <c r="C433" s="1">
        <v>15.93</v>
      </c>
      <c r="D433" s="1">
        <v>1</v>
      </c>
      <c r="E433" s="1">
        <v>0</v>
      </c>
      <c r="F433" s="1">
        <v>0</v>
      </c>
      <c r="G433" s="1">
        <f t="shared" si="47"/>
        <v>0</v>
      </c>
      <c r="H433" s="1" t="s">
        <v>108</v>
      </c>
      <c r="I433" s="1">
        <f t="shared" si="46"/>
        <v>0</v>
      </c>
      <c r="J433" s="1">
        <f t="shared" si="48"/>
        <v>0</v>
      </c>
      <c r="O433" s="1" t="s">
        <v>109</v>
      </c>
      <c r="P433" s="1">
        <v>0.91</v>
      </c>
      <c r="Q433" s="1" t="s">
        <v>112</v>
      </c>
      <c r="R433" s="1">
        <v>0</v>
      </c>
      <c r="S433" s="1" t="s">
        <v>112</v>
      </c>
      <c r="T433" s="1">
        <v>0</v>
      </c>
      <c r="U433" s="1" t="s">
        <v>112</v>
      </c>
      <c r="V433" s="1">
        <v>0</v>
      </c>
      <c r="W433" s="1">
        <v>0.79</v>
      </c>
      <c r="X433" s="1">
        <v>0</v>
      </c>
      <c r="Y433" s="1">
        <v>0</v>
      </c>
      <c r="Z433" s="89">
        <v>0</v>
      </c>
      <c r="AA433" s="1" cm="1">
        <f t="array" ref="AA433">_xlfn.IFS(O433='Price Data'!$F$3,'Price Data'!$G$3,O433='Price Data'!$F$4,'Price Data'!$G$4,O433='Price Data'!$F$5,'Price Data'!$G$5,O433='Price Data'!$F$6,'Price Data'!$G$6,O433='Price Data'!$F$7,'Price Data'!$G$7,TRUE,"")</f>
        <v>4.4586315789473705</v>
      </c>
      <c r="AB433" s="1" t="str" cm="1">
        <f t="array" ref="AB433">_xlfn.IFS(Q433='Price Data'!$F$3,'Price Data'!$G$3,Q433='Price Data'!$F$4,'Price Data'!$G$4,Q433='Price Data'!$F$5,'Price Data'!$G$5,Q433='Price Data'!$F$6,'Price Data'!$G$6,Q433='Price Data'!$F$7,'Price Data'!$G$7,TRUE,"")</f>
        <v/>
      </c>
      <c r="AC433" s="1" t="str" cm="1">
        <f t="array" ref="AC433">_xlfn.IFS(S433='Price Data'!$F$3,'Price Data'!$G$3,S433='Price Data'!$F$4,'Price Data'!$G$4,S433='Price Data'!$F$5,'Price Data'!$G$5,S433='Price Data'!$F$6,'Price Data'!$G$6,S433='Price Data'!$F$7,'Price Data'!$G$7,TRUE,"")</f>
        <v/>
      </c>
      <c r="AD433" s="1" t="str" cm="1">
        <f t="array" ref="AD433">_xlfn.IFS(U433='Price Data'!$F$3,'Price Data'!$G$3,U433='Price Data'!$F$4,'Price Data'!$G$4,U433='Price Data'!$F$5,'Price Data'!$G$5,U433='Price Data'!$F$6,'Price Data'!$G$6,U433='Price Data'!$F$7,'Price Data'!$G$7,TRUE,"")</f>
        <v/>
      </c>
      <c r="AK433" s="18"/>
      <c r="AL433" s="1"/>
    </row>
    <row r="434" spans="1:38" x14ac:dyDescent="0.25">
      <c r="A434" s="88">
        <v>12</v>
      </c>
      <c r="B434" s="1">
        <v>5</v>
      </c>
      <c r="C434" s="1">
        <v>20.5</v>
      </c>
      <c r="D434" s="1">
        <v>1</v>
      </c>
      <c r="E434" s="1">
        <v>0</v>
      </c>
      <c r="F434" s="1">
        <v>0</v>
      </c>
      <c r="G434" s="1">
        <f t="shared" si="47"/>
        <v>0</v>
      </c>
      <c r="H434" s="1" t="s">
        <v>108</v>
      </c>
      <c r="I434" s="1">
        <f t="shared" si="46"/>
        <v>0</v>
      </c>
      <c r="J434" s="1">
        <f t="shared" si="48"/>
        <v>0</v>
      </c>
      <c r="O434" s="1" t="s">
        <v>110</v>
      </c>
      <c r="P434" s="1">
        <v>0.62</v>
      </c>
      <c r="Q434" s="1" t="s">
        <v>112</v>
      </c>
      <c r="R434" s="1">
        <v>0</v>
      </c>
      <c r="S434" s="1" t="s">
        <v>112</v>
      </c>
      <c r="T434" s="1">
        <v>0</v>
      </c>
      <c r="U434" s="1" t="s">
        <v>112</v>
      </c>
      <c r="V434" s="1">
        <v>0</v>
      </c>
      <c r="W434" s="1">
        <v>0</v>
      </c>
      <c r="X434" s="1">
        <v>0</v>
      </c>
      <c r="Y434" s="1">
        <v>0</v>
      </c>
      <c r="Z434" s="89">
        <v>0</v>
      </c>
      <c r="AA434" s="1" cm="1">
        <f t="array" ref="AA434">_xlfn.IFS(O434='Price Data'!$F$3,'Price Data'!$G$3,O434='Price Data'!$F$4,'Price Data'!$G$4,O434='Price Data'!$F$5,'Price Data'!$G$5,O434='Price Data'!$F$6,'Price Data'!$G$6,O434='Price Data'!$F$7,'Price Data'!$G$7,TRUE,"")</f>
        <v>2.6763636363636367</v>
      </c>
      <c r="AB434" s="1" t="str" cm="1">
        <f t="array" ref="AB434">_xlfn.IFS(Q434='Price Data'!$F$3,'Price Data'!$G$3,Q434='Price Data'!$F$4,'Price Data'!$G$4,Q434='Price Data'!$F$5,'Price Data'!$G$5,Q434='Price Data'!$F$6,'Price Data'!$G$6,Q434='Price Data'!$F$7,'Price Data'!$G$7,TRUE,"")</f>
        <v/>
      </c>
      <c r="AC434" s="1" t="str" cm="1">
        <f t="array" ref="AC434">_xlfn.IFS(S434='Price Data'!$F$3,'Price Data'!$G$3,S434='Price Data'!$F$4,'Price Data'!$G$4,S434='Price Data'!$F$5,'Price Data'!$G$5,S434='Price Data'!$F$6,'Price Data'!$G$6,S434='Price Data'!$F$7,'Price Data'!$G$7,TRUE,"")</f>
        <v/>
      </c>
      <c r="AD434" s="1" t="str" cm="1">
        <f t="array" ref="AD434">_xlfn.IFS(U434='Price Data'!$F$3,'Price Data'!$G$3,U434='Price Data'!$F$4,'Price Data'!$G$4,U434='Price Data'!$F$5,'Price Data'!$G$5,U434='Price Data'!$F$6,'Price Data'!$G$6,U434='Price Data'!$F$7,'Price Data'!$G$7,TRUE,"")</f>
        <v/>
      </c>
      <c r="AK434" s="18"/>
      <c r="AL434" s="1"/>
    </row>
    <row r="435" spans="1:38" x14ac:dyDescent="0.25">
      <c r="A435" s="88">
        <v>12</v>
      </c>
      <c r="B435" s="1">
        <v>6</v>
      </c>
      <c r="C435" s="1">
        <v>21.49</v>
      </c>
      <c r="D435" s="1">
        <v>2</v>
      </c>
      <c r="E435" s="1">
        <v>0</v>
      </c>
      <c r="F435" s="1">
        <v>0</v>
      </c>
      <c r="G435" s="1">
        <f t="shared" si="47"/>
        <v>0</v>
      </c>
      <c r="H435" s="1" t="s">
        <v>108</v>
      </c>
      <c r="I435" s="1">
        <f t="shared" si="46"/>
        <v>0</v>
      </c>
      <c r="J435" s="1">
        <f t="shared" si="48"/>
        <v>0</v>
      </c>
      <c r="O435" s="1" t="s">
        <v>113</v>
      </c>
      <c r="P435" s="1">
        <v>2.31</v>
      </c>
      <c r="Q435" s="1" t="s">
        <v>113</v>
      </c>
      <c r="R435" s="1">
        <v>1.95</v>
      </c>
      <c r="S435" s="1" t="s">
        <v>112</v>
      </c>
      <c r="T435" s="1">
        <v>0</v>
      </c>
      <c r="U435" s="1" t="s">
        <v>112</v>
      </c>
      <c r="V435" s="1">
        <v>0</v>
      </c>
      <c r="W435" s="1">
        <v>1.34</v>
      </c>
      <c r="X435" s="1">
        <v>1.0900000000000001</v>
      </c>
      <c r="Y435" s="1">
        <v>0</v>
      </c>
      <c r="Z435" s="89">
        <v>0</v>
      </c>
      <c r="AA435" s="1" cm="1">
        <f t="array" ref="AA435">_xlfn.IFS(O435='Price Data'!$F$3,'Price Data'!$G$3,O435='Price Data'!$F$4,'Price Data'!$G$4,O435='Price Data'!$F$5,'Price Data'!$G$5,O435='Price Data'!$F$6,'Price Data'!$G$6,O435='Price Data'!$F$7,'Price Data'!$G$7,TRUE,"")</f>
        <v>10.493246963562758</v>
      </c>
      <c r="AB435" s="1" cm="1">
        <f t="array" ref="AB435">_xlfn.IFS(Q435='Price Data'!$F$3,'Price Data'!$G$3,Q435='Price Data'!$F$4,'Price Data'!$G$4,Q435='Price Data'!$F$5,'Price Data'!$G$5,Q435='Price Data'!$F$6,'Price Data'!$G$6,Q435='Price Data'!$F$7,'Price Data'!$G$7,TRUE,"")</f>
        <v>10.493246963562758</v>
      </c>
      <c r="AC435" s="1" t="str" cm="1">
        <f t="array" ref="AC435">_xlfn.IFS(S435='Price Data'!$F$3,'Price Data'!$G$3,S435='Price Data'!$F$4,'Price Data'!$G$4,S435='Price Data'!$F$5,'Price Data'!$G$5,S435='Price Data'!$F$6,'Price Data'!$G$6,S435='Price Data'!$F$7,'Price Data'!$G$7,TRUE,"")</f>
        <v/>
      </c>
      <c r="AD435" s="1" t="str" cm="1">
        <f t="array" ref="AD435">_xlfn.IFS(U435='Price Data'!$F$3,'Price Data'!$G$3,U435='Price Data'!$F$4,'Price Data'!$G$4,U435='Price Data'!$F$5,'Price Data'!$G$5,U435='Price Data'!$F$6,'Price Data'!$G$6,U435='Price Data'!$F$7,'Price Data'!$G$7,TRUE,"")</f>
        <v/>
      </c>
      <c r="AK435" s="18"/>
      <c r="AL435" s="1"/>
    </row>
    <row r="436" spans="1:38" x14ac:dyDescent="0.25">
      <c r="A436" s="88">
        <v>12</v>
      </c>
      <c r="B436" s="1">
        <v>7</v>
      </c>
      <c r="C436" s="1">
        <v>22.759999999999998</v>
      </c>
      <c r="D436" s="1">
        <v>2</v>
      </c>
      <c r="E436" s="1">
        <v>2</v>
      </c>
      <c r="F436" s="1">
        <v>0</v>
      </c>
      <c r="G436" s="1">
        <f t="shared" si="47"/>
        <v>2</v>
      </c>
      <c r="H436" s="1" t="s">
        <v>108</v>
      </c>
      <c r="I436" s="1">
        <f t="shared" si="46"/>
        <v>0</v>
      </c>
      <c r="J436" s="1">
        <f t="shared" ref="J436:J448" si="49">I436</f>
        <v>0</v>
      </c>
      <c r="O436" s="1" t="s">
        <v>109</v>
      </c>
      <c r="P436" s="1">
        <v>0.7</v>
      </c>
      <c r="Q436" s="1" t="s">
        <v>111</v>
      </c>
      <c r="R436" s="1">
        <v>2.0299999999999998</v>
      </c>
      <c r="S436" s="1" t="s">
        <v>112</v>
      </c>
      <c r="T436" s="1">
        <v>0</v>
      </c>
      <c r="U436" s="1" t="s">
        <v>112</v>
      </c>
      <c r="V436" s="1">
        <v>0</v>
      </c>
      <c r="W436" s="1">
        <v>1.35</v>
      </c>
      <c r="X436" s="1">
        <v>0</v>
      </c>
      <c r="Y436" s="1">
        <v>0</v>
      </c>
      <c r="Z436" s="89">
        <v>0</v>
      </c>
      <c r="AA436" s="1" cm="1">
        <f t="array" ref="AA436">_xlfn.IFS(O436='Price Data'!$F$3,'Price Data'!$G$3,O436='Price Data'!$F$4,'Price Data'!$G$4,O436='Price Data'!$F$5,'Price Data'!$G$5,O436='Price Data'!$F$6,'Price Data'!$G$6,O436='Price Data'!$F$7,'Price Data'!$G$7,TRUE,"")</f>
        <v>4.4586315789473705</v>
      </c>
      <c r="AB436" s="1" cm="1">
        <f t="array" ref="AB436">_xlfn.IFS(Q436='Price Data'!$F$3,'Price Data'!$G$3,Q436='Price Data'!$F$4,'Price Data'!$G$4,Q436='Price Data'!$F$5,'Price Data'!$G$5,Q436='Price Data'!$F$6,'Price Data'!$G$6,Q436='Price Data'!$F$7,'Price Data'!$G$7,TRUE,"")</f>
        <v>8.710979020979023</v>
      </c>
      <c r="AC436" s="1" t="str" cm="1">
        <f t="array" ref="AC436">_xlfn.IFS(S436='Price Data'!$F$3,'Price Data'!$G$3,S436='Price Data'!$F$4,'Price Data'!$G$4,S436='Price Data'!$F$5,'Price Data'!$G$5,S436='Price Data'!$F$6,'Price Data'!$G$6,S436='Price Data'!$F$7,'Price Data'!$G$7,TRUE,"")</f>
        <v/>
      </c>
      <c r="AD436" s="1" t="str" cm="1">
        <f t="array" ref="AD436">_xlfn.IFS(U436='Price Data'!$F$3,'Price Data'!$G$3,U436='Price Data'!$F$4,'Price Data'!$G$4,U436='Price Data'!$F$5,'Price Data'!$G$5,U436='Price Data'!$F$6,'Price Data'!$G$6,U436='Price Data'!$F$7,'Price Data'!$G$7,TRUE,"")</f>
        <v/>
      </c>
      <c r="AK436" s="18"/>
      <c r="AL436" s="1"/>
    </row>
    <row r="437" spans="1:38" x14ac:dyDescent="0.25">
      <c r="A437" s="88">
        <v>12</v>
      </c>
      <c r="B437" s="1">
        <v>8</v>
      </c>
      <c r="C437" s="1">
        <v>23.599999999999998</v>
      </c>
      <c r="D437" s="1">
        <v>2</v>
      </c>
      <c r="E437" s="1">
        <v>4</v>
      </c>
      <c r="F437" s="1">
        <v>0</v>
      </c>
      <c r="G437" s="1">
        <f t="shared" si="47"/>
        <v>4</v>
      </c>
      <c r="H437" s="1" t="s">
        <v>108</v>
      </c>
      <c r="I437" s="1">
        <f t="shared" si="46"/>
        <v>0</v>
      </c>
      <c r="J437" s="1">
        <f t="shared" si="49"/>
        <v>0</v>
      </c>
      <c r="O437" s="1" t="s">
        <v>113</v>
      </c>
      <c r="P437" s="1">
        <v>2.19</v>
      </c>
      <c r="Q437" s="1" t="s">
        <v>111</v>
      </c>
      <c r="R437" s="1">
        <v>1.62</v>
      </c>
      <c r="S437" s="1" t="s">
        <v>112</v>
      </c>
      <c r="T437" s="1">
        <v>0</v>
      </c>
      <c r="U437" s="1" t="s">
        <v>112</v>
      </c>
      <c r="V437" s="1">
        <v>0</v>
      </c>
      <c r="W437" s="1">
        <v>1.32</v>
      </c>
      <c r="X437" s="1">
        <v>0</v>
      </c>
      <c r="Y437" s="1">
        <v>0</v>
      </c>
      <c r="Z437" s="89">
        <v>0</v>
      </c>
      <c r="AA437" s="1" cm="1">
        <f t="array" ref="AA437">_xlfn.IFS(O437='Price Data'!$F$3,'Price Data'!$G$3,O437='Price Data'!$F$4,'Price Data'!$G$4,O437='Price Data'!$F$5,'Price Data'!$G$5,O437='Price Data'!$F$6,'Price Data'!$G$6,O437='Price Data'!$F$7,'Price Data'!$G$7,TRUE,"")</f>
        <v>10.493246963562758</v>
      </c>
      <c r="AB437" s="1" cm="1">
        <f t="array" ref="AB437">_xlfn.IFS(Q437='Price Data'!$F$3,'Price Data'!$G$3,Q437='Price Data'!$F$4,'Price Data'!$G$4,Q437='Price Data'!$F$5,'Price Data'!$G$5,Q437='Price Data'!$F$6,'Price Data'!$G$6,Q437='Price Data'!$F$7,'Price Data'!$G$7,TRUE,"")</f>
        <v>8.710979020979023</v>
      </c>
      <c r="AC437" s="1" t="str" cm="1">
        <f t="array" ref="AC437">_xlfn.IFS(S437='Price Data'!$F$3,'Price Data'!$G$3,S437='Price Data'!$F$4,'Price Data'!$G$4,S437='Price Data'!$F$5,'Price Data'!$G$5,S437='Price Data'!$F$6,'Price Data'!$G$6,S437='Price Data'!$F$7,'Price Data'!$G$7,TRUE,"")</f>
        <v/>
      </c>
      <c r="AD437" s="1" t="str" cm="1">
        <f t="array" ref="AD437">_xlfn.IFS(U437='Price Data'!$F$3,'Price Data'!$G$3,U437='Price Data'!$F$4,'Price Data'!$G$4,U437='Price Data'!$F$5,'Price Data'!$G$5,U437='Price Data'!$F$6,'Price Data'!$G$6,U437='Price Data'!$F$7,'Price Data'!$G$7,TRUE,"")</f>
        <v/>
      </c>
      <c r="AK437" s="18"/>
      <c r="AL437" s="1"/>
    </row>
    <row r="438" spans="1:38" x14ac:dyDescent="0.25">
      <c r="A438" s="88">
        <v>12</v>
      </c>
      <c r="B438" s="1">
        <v>9</v>
      </c>
      <c r="C438" s="1">
        <v>29.08</v>
      </c>
      <c r="D438" s="1">
        <v>3</v>
      </c>
      <c r="E438" s="1">
        <v>2</v>
      </c>
      <c r="F438" s="1">
        <v>0</v>
      </c>
      <c r="G438" s="1">
        <f t="shared" si="47"/>
        <v>2</v>
      </c>
      <c r="H438" s="1" t="s">
        <v>108</v>
      </c>
      <c r="I438" s="1">
        <f t="shared" si="46"/>
        <v>0</v>
      </c>
      <c r="J438" s="1">
        <f t="shared" si="49"/>
        <v>0</v>
      </c>
      <c r="O438" s="1" t="s">
        <v>113</v>
      </c>
      <c r="P438" s="1">
        <v>2.21</v>
      </c>
      <c r="Q438" s="1" t="s">
        <v>111</v>
      </c>
      <c r="R438" s="1">
        <v>1.05</v>
      </c>
      <c r="S438" s="1" t="s">
        <v>110</v>
      </c>
      <c r="T438" s="1">
        <v>0.53</v>
      </c>
      <c r="U438" s="1" t="s">
        <v>112</v>
      </c>
      <c r="V438" s="1">
        <v>0</v>
      </c>
      <c r="W438" s="1">
        <v>1.4</v>
      </c>
      <c r="X438" s="1">
        <v>0</v>
      </c>
      <c r="Y438" s="1">
        <v>0</v>
      </c>
      <c r="Z438" s="89">
        <v>0</v>
      </c>
      <c r="AA438" s="1" cm="1">
        <f t="array" ref="AA438">_xlfn.IFS(O438='Price Data'!$F$3,'Price Data'!$G$3,O438='Price Data'!$F$4,'Price Data'!$G$4,O438='Price Data'!$F$5,'Price Data'!$G$5,O438='Price Data'!$F$6,'Price Data'!$G$6,O438='Price Data'!$F$7,'Price Data'!$G$7,TRUE,"")</f>
        <v>10.493246963562758</v>
      </c>
      <c r="AB438" s="1" cm="1">
        <f t="array" ref="AB438">_xlfn.IFS(Q438='Price Data'!$F$3,'Price Data'!$G$3,Q438='Price Data'!$F$4,'Price Data'!$G$4,Q438='Price Data'!$F$5,'Price Data'!$G$5,Q438='Price Data'!$F$6,'Price Data'!$G$6,Q438='Price Data'!$F$7,'Price Data'!$G$7,TRUE,"")</f>
        <v>8.710979020979023</v>
      </c>
      <c r="AC438" s="1" cm="1">
        <f t="array" ref="AC438">_xlfn.IFS(S438='Price Data'!$F$3,'Price Data'!$G$3,S438='Price Data'!$F$4,'Price Data'!$G$4,S438='Price Data'!$F$5,'Price Data'!$G$5,S438='Price Data'!$F$6,'Price Data'!$G$6,S438='Price Data'!$F$7,'Price Data'!$G$7,TRUE,"")</f>
        <v>2.6763636363636367</v>
      </c>
      <c r="AD438" s="1" t="str" cm="1">
        <f t="array" ref="AD438">_xlfn.IFS(U438='Price Data'!$F$3,'Price Data'!$G$3,U438='Price Data'!$F$4,'Price Data'!$G$4,U438='Price Data'!$F$5,'Price Data'!$G$5,U438='Price Data'!$F$6,'Price Data'!$G$6,U438='Price Data'!$F$7,'Price Data'!$G$7,TRUE,"")</f>
        <v/>
      </c>
      <c r="AK438" s="18"/>
      <c r="AL438" s="1"/>
    </row>
    <row r="439" spans="1:38" x14ac:dyDescent="0.25">
      <c r="A439" s="88">
        <v>12</v>
      </c>
      <c r="B439" s="1">
        <v>10</v>
      </c>
      <c r="C439" s="1">
        <v>30.25</v>
      </c>
      <c r="D439" s="1">
        <v>4</v>
      </c>
      <c r="E439" s="1">
        <v>5</v>
      </c>
      <c r="F439" s="1">
        <v>0</v>
      </c>
      <c r="G439" s="1">
        <f t="shared" si="47"/>
        <v>5</v>
      </c>
      <c r="H439" s="1" t="s">
        <v>116</v>
      </c>
      <c r="I439" s="1">
        <f t="shared" si="46"/>
        <v>1</v>
      </c>
      <c r="J439" s="1">
        <f t="shared" si="49"/>
        <v>1</v>
      </c>
      <c r="O439" s="1" t="s">
        <v>112</v>
      </c>
      <c r="P439" s="1">
        <v>0</v>
      </c>
      <c r="Q439" s="1" t="s">
        <v>112</v>
      </c>
      <c r="R439" s="1">
        <v>0</v>
      </c>
      <c r="S439" s="1" t="s">
        <v>112</v>
      </c>
      <c r="T439" s="1">
        <v>0</v>
      </c>
      <c r="U439" s="1" t="s">
        <v>112</v>
      </c>
      <c r="V439" s="1">
        <v>0</v>
      </c>
      <c r="W439" s="1">
        <v>0</v>
      </c>
      <c r="X439" s="1">
        <v>0</v>
      </c>
      <c r="Y439" s="1">
        <v>0</v>
      </c>
      <c r="Z439" s="89">
        <v>0</v>
      </c>
      <c r="AA439" s="1" t="str" cm="1">
        <f t="array" ref="AA439">_xlfn.IFS(O439='Price Data'!$F$3,'Price Data'!$G$3,O439='Price Data'!$F$4,'Price Data'!$G$4,O439='Price Data'!$F$5,'Price Data'!$G$5,O439='Price Data'!$F$6,'Price Data'!$G$6,O439='Price Data'!$F$7,'Price Data'!$G$7,TRUE,"")</f>
        <v/>
      </c>
      <c r="AB439" s="1" t="str" cm="1">
        <f t="array" ref="AB439">_xlfn.IFS(Q439='Price Data'!$F$3,'Price Data'!$G$3,Q439='Price Data'!$F$4,'Price Data'!$G$4,Q439='Price Data'!$F$5,'Price Data'!$G$5,Q439='Price Data'!$F$6,'Price Data'!$G$6,Q439='Price Data'!$F$7,'Price Data'!$G$7,TRUE,"")</f>
        <v/>
      </c>
      <c r="AC439" s="1" t="str" cm="1">
        <f t="array" ref="AC439">_xlfn.IFS(S439='Price Data'!$F$3,'Price Data'!$G$3,S439='Price Data'!$F$4,'Price Data'!$G$4,S439='Price Data'!$F$5,'Price Data'!$G$5,S439='Price Data'!$F$6,'Price Data'!$G$6,S439='Price Data'!$F$7,'Price Data'!$G$7,TRUE,"")</f>
        <v/>
      </c>
      <c r="AD439" s="1" t="str" cm="1">
        <f t="array" ref="AD439">_xlfn.IFS(U439='Price Data'!$F$3,'Price Data'!$G$3,U439='Price Data'!$F$4,'Price Data'!$G$4,U439='Price Data'!$F$5,'Price Data'!$G$5,U439='Price Data'!$F$6,'Price Data'!$G$6,U439='Price Data'!$F$7,'Price Data'!$G$7,TRUE,"")</f>
        <v/>
      </c>
      <c r="AK439" s="18"/>
      <c r="AL439" s="1"/>
    </row>
    <row r="440" spans="1:38" x14ac:dyDescent="0.25">
      <c r="A440" s="88">
        <v>12</v>
      </c>
      <c r="B440" s="1">
        <v>11</v>
      </c>
      <c r="C440" s="1">
        <v>34.119999999999997</v>
      </c>
      <c r="D440" s="1">
        <v>2</v>
      </c>
      <c r="E440" s="1">
        <v>3</v>
      </c>
      <c r="F440" s="1">
        <v>0</v>
      </c>
      <c r="G440" s="1">
        <f t="shared" si="47"/>
        <v>3</v>
      </c>
      <c r="H440" s="1" t="s">
        <v>108</v>
      </c>
      <c r="I440" s="1">
        <f t="shared" si="46"/>
        <v>0</v>
      </c>
      <c r="J440" s="1">
        <f t="shared" si="49"/>
        <v>0</v>
      </c>
      <c r="O440" s="1" t="s">
        <v>109</v>
      </c>
      <c r="P440" s="1">
        <v>0.63</v>
      </c>
      <c r="Q440" s="1" t="s">
        <v>109</v>
      </c>
      <c r="R440" s="1">
        <v>0.61</v>
      </c>
      <c r="S440" s="1" t="s">
        <v>112</v>
      </c>
      <c r="T440" s="1">
        <v>0</v>
      </c>
      <c r="U440" s="1" t="s">
        <v>112</v>
      </c>
      <c r="V440" s="1">
        <v>0</v>
      </c>
      <c r="W440" s="1">
        <v>1.42</v>
      </c>
      <c r="X440" s="1">
        <v>1.36</v>
      </c>
      <c r="Y440" s="1">
        <v>0</v>
      </c>
      <c r="Z440" s="89">
        <v>0</v>
      </c>
      <c r="AA440" s="1" cm="1">
        <f t="array" ref="AA440">_xlfn.IFS(O440='Price Data'!$F$3,'Price Data'!$G$3,O440='Price Data'!$F$4,'Price Data'!$G$4,O440='Price Data'!$F$5,'Price Data'!$G$5,O440='Price Data'!$F$6,'Price Data'!$G$6,O440='Price Data'!$F$7,'Price Data'!$G$7,TRUE,"")</f>
        <v>4.4586315789473705</v>
      </c>
      <c r="AB440" s="1" cm="1">
        <f t="array" ref="AB440">_xlfn.IFS(Q440='Price Data'!$F$3,'Price Data'!$G$3,Q440='Price Data'!$F$4,'Price Data'!$G$4,Q440='Price Data'!$F$5,'Price Data'!$G$5,Q440='Price Data'!$F$6,'Price Data'!$G$6,Q440='Price Data'!$F$7,'Price Data'!$G$7,TRUE,"")</f>
        <v>4.4586315789473705</v>
      </c>
      <c r="AC440" s="1" t="str" cm="1">
        <f t="array" ref="AC440">_xlfn.IFS(S440='Price Data'!$F$3,'Price Data'!$G$3,S440='Price Data'!$F$4,'Price Data'!$G$4,S440='Price Data'!$F$5,'Price Data'!$G$5,S440='Price Data'!$F$6,'Price Data'!$G$6,S440='Price Data'!$F$7,'Price Data'!$G$7,TRUE,"")</f>
        <v/>
      </c>
      <c r="AD440" s="1" t="str" cm="1">
        <f t="array" ref="AD440">_xlfn.IFS(U440='Price Data'!$F$3,'Price Data'!$G$3,U440='Price Data'!$F$4,'Price Data'!$G$4,U440='Price Data'!$F$5,'Price Data'!$G$5,U440='Price Data'!$F$6,'Price Data'!$G$6,U440='Price Data'!$F$7,'Price Data'!$G$7,TRUE,"")</f>
        <v/>
      </c>
      <c r="AK440" s="18"/>
      <c r="AL440" s="1"/>
    </row>
    <row r="441" spans="1:38" x14ac:dyDescent="0.25">
      <c r="A441" s="88">
        <v>12</v>
      </c>
      <c r="B441" s="1">
        <v>12</v>
      </c>
      <c r="C441" s="1">
        <v>38.209999999999994</v>
      </c>
      <c r="D441" s="1">
        <v>1</v>
      </c>
      <c r="E441" s="1">
        <v>0</v>
      </c>
      <c r="F441" s="1">
        <v>1</v>
      </c>
      <c r="G441" s="1">
        <f t="shared" si="47"/>
        <v>1</v>
      </c>
      <c r="H441" s="1" t="s">
        <v>108</v>
      </c>
      <c r="I441" s="1">
        <f t="shared" si="46"/>
        <v>0</v>
      </c>
      <c r="J441" s="1">
        <f t="shared" si="49"/>
        <v>0</v>
      </c>
      <c r="O441" s="1" t="s">
        <v>110</v>
      </c>
      <c r="P441" s="1">
        <v>0.88</v>
      </c>
      <c r="Q441" s="1" t="s">
        <v>112</v>
      </c>
      <c r="R441" s="1">
        <v>0</v>
      </c>
      <c r="S441" s="1" t="s">
        <v>112</v>
      </c>
      <c r="T441" s="1">
        <v>0</v>
      </c>
      <c r="U441" s="1" t="s">
        <v>112</v>
      </c>
      <c r="V441" s="1">
        <v>0</v>
      </c>
      <c r="W441" s="1">
        <v>0</v>
      </c>
      <c r="X441" s="1">
        <v>0</v>
      </c>
      <c r="Y441" s="1">
        <v>0</v>
      </c>
      <c r="Z441" s="89">
        <v>0</v>
      </c>
      <c r="AA441" s="1" cm="1">
        <f t="array" ref="AA441">_xlfn.IFS(O441='Price Data'!$F$3,'Price Data'!$G$3,O441='Price Data'!$F$4,'Price Data'!$G$4,O441='Price Data'!$F$5,'Price Data'!$G$5,O441='Price Data'!$F$6,'Price Data'!$G$6,O441='Price Data'!$F$7,'Price Data'!$G$7,TRUE,"")</f>
        <v>2.6763636363636367</v>
      </c>
      <c r="AB441" s="1" t="str" cm="1">
        <f t="array" ref="AB441">_xlfn.IFS(Q441='Price Data'!$F$3,'Price Data'!$G$3,Q441='Price Data'!$F$4,'Price Data'!$G$4,Q441='Price Data'!$F$5,'Price Data'!$G$5,Q441='Price Data'!$F$6,'Price Data'!$G$6,Q441='Price Data'!$F$7,'Price Data'!$G$7,TRUE,"")</f>
        <v/>
      </c>
      <c r="AC441" s="1" t="str" cm="1">
        <f t="array" ref="AC441">_xlfn.IFS(S441='Price Data'!$F$3,'Price Data'!$G$3,S441='Price Data'!$F$4,'Price Data'!$G$4,S441='Price Data'!$F$5,'Price Data'!$G$5,S441='Price Data'!$F$6,'Price Data'!$G$6,S441='Price Data'!$F$7,'Price Data'!$G$7,TRUE,"")</f>
        <v/>
      </c>
      <c r="AD441" s="1" t="str" cm="1">
        <f t="array" ref="AD441">_xlfn.IFS(U441='Price Data'!$F$3,'Price Data'!$G$3,U441='Price Data'!$F$4,'Price Data'!$G$4,U441='Price Data'!$F$5,'Price Data'!$G$5,U441='Price Data'!$F$6,'Price Data'!$G$6,U441='Price Data'!$F$7,'Price Data'!$G$7,TRUE,"")</f>
        <v/>
      </c>
      <c r="AK441" s="18"/>
      <c r="AL441" s="1"/>
    </row>
    <row r="442" spans="1:38" x14ac:dyDescent="0.25">
      <c r="A442" s="88">
        <v>12</v>
      </c>
      <c r="B442" s="1">
        <v>13</v>
      </c>
      <c r="C442" s="1">
        <v>50.279999999999994</v>
      </c>
      <c r="D442" s="1">
        <v>2</v>
      </c>
      <c r="E442" s="1">
        <v>0</v>
      </c>
      <c r="F442" s="1">
        <v>0</v>
      </c>
      <c r="G442" s="1">
        <f t="shared" si="47"/>
        <v>0</v>
      </c>
      <c r="H442" s="1" t="s">
        <v>108</v>
      </c>
      <c r="I442" s="1">
        <f t="shared" si="46"/>
        <v>0</v>
      </c>
      <c r="J442" s="1">
        <f t="shared" si="49"/>
        <v>0</v>
      </c>
      <c r="O442" s="1" t="s">
        <v>109</v>
      </c>
      <c r="P442" s="1">
        <v>0.63</v>
      </c>
      <c r="Q442" s="1" t="s">
        <v>110</v>
      </c>
      <c r="R442" s="1">
        <v>0.52</v>
      </c>
      <c r="S442" s="1" t="s">
        <v>112</v>
      </c>
      <c r="T442" s="1">
        <v>0</v>
      </c>
      <c r="U442" s="1" t="s">
        <v>112</v>
      </c>
      <c r="V442" s="1">
        <v>0</v>
      </c>
      <c r="W442" s="1">
        <v>1.5</v>
      </c>
      <c r="X442" s="1">
        <v>0</v>
      </c>
      <c r="Y442" s="1">
        <v>0</v>
      </c>
      <c r="Z442" s="89">
        <v>0</v>
      </c>
      <c r="AA442" s="1" cm="1">
        <f t="array" ref="AA442">_xlfn.IFS(O442='Price Data'!$F$3,'Price Data'!$G$3,O442='Price Data'!$F$4,'Price Data'!$G$4,O442='Price Data'!$F$5,'Price Data'!$G$5,O442='Price Data'!$F$6,'Price Data'!$G$6,O442='Price Data'!$F$7,'Price Data'!$G$7,TRUE,"")</f>
        <v>4.4586315789473705</v>
      </c>
      <c r="AB442" s="1" cm="1">
        <f t="array" ref="AB442">_xlfn.IFS(Q442='Price Data'!$F$3,'Price Data'!$G$3,Q442='Price Data'!$F$4,'Price Data'!$G$4,Q442='Price Data'!$F$5,'Price Data'!$G$5,Q442='Price Data'!$F$6,'Price Data'!$G$6,Q442='Price Data'!$F$7,'Price Data'!$G$7,TRUE,"")</f>
        <v>2.6763636363636367</v>
      </c>
      <c r="AC442" s="1" t="str" cm="1">
        <f t="array" ref="AC442">_xlfn.IFS(S442='Price Data'!$F$3,'Price Data'!$G$3,S442='Price Data'!$F$4,'Price Data'!$G$4,S442='Price Data'!$F$5,'Price Data'!$G$5,S442='Price Data'!$F$6,'Price Data'!$G$6,S442='Price Data'!$F$7,'Price Data'!$G$7,TRUE,"")</f>
        <v/>
      </c>
      <c r="AD442" s="1" t="str" cm="1">
        <f t="array" ref="AD442">_xlfn.IFS(U442='Price Data'!$F$3,'Price Data'!$G$3,U442='Price Data'!$F$4,'Price Data'!$G$4,U442='Price Data'!$F$5,'Price Data'!$G$5,U442='Price Data'!$F$6,'Price Data'!$G$6,U442='Price Data'!$F$7,'Price Data'!$G$7,TRUE,"")</f>
        <v/>
      </c>
      <c r="AK442" s="18"/>
      <c r="AL442" s="1"/>
    </row>
    <row r="443" spans="1:38" x14ac:dyDescent="0.25">
      <c r="A443" s="88">
        <v>12</v>
      </c>
      <c r="B443" s="1">
        <v>14</v>
      </c>
      <c r="C443" s="1">
        <v>54.849999999999994</v>
      </c>
      <c r="D443" s="1">
        <v>2</v>
      </c>
      <c r="E443" s="1">
        <v>0</v>
      </c>
      <c r="F443" s="1">
        <v>0</v>
      </c>
      <c r="G443" s="1">
        <f t="shared" si="47"/>
        <v>0</v>
      </c>
      <c r="H443" s="1" t="s">
        <v>108</v>
      </c>
      <c r="I443" s="1">
        <f t="shared" si="46"/>
        <v>0</v>
      </c>
      <c r="J443" s="1">
        <f t="shared" si="49"/>
        <v>0</v>
      </c>
      <c r="O443" s="1" t="s">
        <v>113</v>
      </c>
      <c r="P443" s="1">
        <v>1.5</v>
      </c>
      <c r="Q443" s="1" t="s">
        <v>109</v>
      </c>
      <c r="R443" s="1">
        <v>0.8</v>
      </c>
      <c r="S443" s="1" t="s">
        <v>112</v>
      </c>
      <c r="T443" s="1">
        <v>0</v>
      </c>
      <c r="U443" s="1" t="s">
        <v>112</v>
      </c>
      <c r="V443" s="1">
        <v>0</v>
      </c>
      <c r="W443" s="1">
        <v>1.47</v>
      </c>
      <c r="X443" s="1">
        <v>1.49</v>
      </c>
      <c r="Y443" s="1">
        <v>0</v>
      </c>
      <c r="Z443" s="89">
        <v>0</v>
      </c>
      <c r="AA443" s="1" cm="1">
        <f t="array" ref="AA443">_xlfn.IFS(O443='Price Data'!$F$3,'Price Data'!$G$3,O443='Price Data'!$F$4,'Price Data'!$G$4,O443='Price Data'!$F$5,'Price Data'!$G$5,O443='Price Data'!$F$6,'Price Data'!$G$6,O443='Price Data'!$F$7,'Price Data'!$G$7,TRUE,"")</f>
        <v>10.493246963562758</v>
      </c>
      <c r="AB443" s="1" cm="1">
        <f t="array" ref="AB443">_xlfn.IFS(Q443='Price Data'!$F$3,'Price Data'!$G$3,Q443='Price Data'!$F$4,'Price Data'!$G$4,Q443='Price Data'!$F$5,'Price Data'!$G$5,Q443='Price Data'!$F$6,'Price Data'!$G$6,Q443='Price Data'!$F$7,'Price Data'!$G$7,TRUE,"")</f>
        <v>4.4586315789473705</v>
      </c>
      <c r="AC443" s="1" t="str" cm="1">
        <f t="array" ref="AC443">_xlfn.IFS(S443='Price Data'!$F$3,'Price Data'!$G$3,S443='Price Data'!$F$4,'Price Data'!$G$4,S443='Price Data'!$F$5,'Price Data'!$G$5,S443='Price Data'!$F$6,'Price Data'!$G$6,S443='Price Data'!$F$7,'Price Data'!$G$7,TRUE,"")</f>
        <v/>
      </c>
      <c r="AD443" s="1" t="str" cm="1">
        <f t="array" ref="AD443">_xlfn.IFS(U443='Price Data'!$F$3,'Price Data'!$G$3,U443='Price Data'!$F$4,'Price Data'!$G$4,U443='Price Data'!$F$5,'Price Data'!$G$5,U443='Price Data'!$F$6,'Price Data'!$G$6,U443='Price Data'!$F$7,'Price Data'!$G$7,TRUE,"")</f>
        <v/>
      </c>
      <c r="AK443" s="18"/>
      <c r="AL443" s="1"/>
    </row>
    <row r="444" spans="1:38" x14ac:dyDescent="0.25">
      <c r="A444" s="88">
        <v>12</v>
      </c>
      <c r="B444" s="1">
        <v>15</v>
      </c>
      <c r="C444" s="1">
        <v>57.109999999999992</v>
      </c>
      <c r="D444" s="1">
        <v>2</v>
      </c>
      <c r="E444" s="1">
        <v>1</v>
      </c>
      <c r="F444" s="1">
        <v>1</v>
      </c>
      <c r="G444" s="1">
        <f t="shared" si="47"/>
        <v>2</v>
      </c>
      <c r="H444" s="1" t="s">
        <v>108</v>
      </c>
      <c r="I444" s="1">
        <f t="shared" si="46"/>
        <v>0</v>
      </c>
      <c r="J444" s="1">
        <f t="shared" si="49"/>
        <v>0</v>
      </c>
      <c r="O444" s="1" t="s">
        <v>109</v>
      </c>
      <c r="P444" s="1">
        <v>0.85</v>
      </c>
      <c r="Q444" s="1" t="s">
        <v>109</v>
      </c>
      <c r="R444" s="1">
        <v>0.52</v>
      </c>
      <c r="S444" s="1" t="s">
        <v>112</v>
      </c>
      <c r="T444" s="1">
        <v>0</v>
      </c>
      <c r="U444" s="1" t="s">
        <v>112</v>
      </c>
      <c r="V444" s="1">
        <v>0</v>
      </c>
      <c r="W444" s="1">
        <v>1.1299999999999999</v>
      </c>
      <c r="X444" s="1">
        <v>0.85</v>
      </c>
      <c r="Y444" s="1">
        <v>0</v>
      </c>
      <c r="Z444" s="89">
        <v>0</v>
      </c>
      <c r="AA444" s="1" cm="1">
        <f t="array" ref="AA444">_xlfn.IFS(O444='Price Data'!$F$3,'Price Data'!$G$3,O444='Price Data'!$F$4,'Price Data'!$G$4,O444='Price Data'!$F$5,'Price Data'!$G$5,O444='Price Data'!$F$6,'Price Data'!$G$6,O444='Price Data'!$F$7,'Price Data'!$G$7,TRUE,"")</f>
        <v>4.4586315789473705</v>
      </c>
      <c r="AB444" s="1" cm="1">
        <f t="array" ref="AB444">_xlfn.IFS(Q444='Price Data'!$F$3,'Price Data'!$G$3,Q444='Price Data'!$F$4,'Price Data'!$G$4,Q444='Price Data'!$F$5,'Price Data'!$G$5,Q444='Price Data'!$F$6,'Price Data'!$G$6,Q444='Price Data'!$F$7,'Price Data'!$G$7,TRUE,"")</f>
        <v>4.4586315789473705</v>
      </c>
      <c r="AC444" s="1" t="str" cm="1">
        <f t="array" ref="AC444">_xlfn.IFS(S444='Price Data'!$F$3,'Price Data'!$G$3,S444='Price Data'!$F$4,'Price Data'!$G$4,S444='Price Data'!$F$5,'Price Data'!$G$5,S444='Price Data'!$F$6,'Price Data'!$G$6,S444='Price Data'!$F$7,'Price Data'!$G$7,TRUE,"")</f>
        <v/>
      </c>
      <c r="AD444" s="1" t="str" cm="1">
        <f t="array" ref="AD444">_xlfn.IFS(U444='Price Data'!$F$3,'Price Data'!$G$3,U444='Price Data'!$F$4,'Price Data'!$G$4,U444='Price Data'!$F$5,'Price Data'!$G$5,U444='Price Data'!$F$6,'Price Data'!$G$6,U444='Price Data'!$F$7,'Price Data'!$G$7,TRUE,"")</f>
        <v/>
      </c>
      <c r="AK444" s="18"/>
      <c r="AL444" s="1"/>
    </row>
    <row r="445" spans="1:38" x14ac:dyDescent="0.25">
      <c r="A445" s="88">
        <v>12</v>
      </c>
      <c r="B445" s="1">
        <v>16</v>
      </c>
      <c r="C445" s="1">
        <v>71.86999999999999</v>
      </c>
      <c r="D445" s="1">
        <v>2</v>
      </c>
      <c r="E445" s="1">
        <v>0</v>
      </c>
      <c r="F445" s="1">
        <v>0</v>
      </c>
      <c r="G445" s="1">
        <f t="shared" si="47"/>
        <v>0</v>
      </c>
      <c r="H445" s="1" t="s">
        <v>108</v>
      </c>
      <c r="I445" s="1">
        <f t="shared" si="46"/>
        <v>0</v>
      </c>
      <c r="J445" s="1">
        <f t="shared" si="49"/>
        <v>0</v>
      </c>
      <c r="O445" s="1" t="s">
        <v>110</v>
      </c>
      <c r="P445" s="1">
        <v>0.54</v>
      </c>
      <c r="Q445" s="1" t="s">
        <v>109</v>
      </c>
      <c r="R445" s="1">
        <v>0.74</v>
      </c>
      <c r="S445" s="1" t="s">
        <v>112</v>
      </c>
      <c r="T445" s="1">
        <v>0</v>
      </c>
      <c r="U445" s="1" t="s">
        <v>112</v>
      </c>
      <c r="V445" s="1">
        <v>0</v>
      </c>
      <c r="W445" s="1">
        <v>0</v>
      </c>
      <c r="X445" s="1">
        <v>1.1599999999999999</v>
      </c>
      <c r="Y445" s="1">
        <v>0</v>
      </c>
      <c r="Z445" s="89">
        <v>0</v>
      </c>
      <c r="AA445" s="1" cm="1">
        <f t="array" ref="AA445">_xlfn.IFS(O445='Price Data'!$F$3,'Price Data'!$G$3,O445='Price Data'!$F$4,'Price Data'!$G$4,O445='Price Data'!$F$5,'Price Data'!$G$5,O445='Price Data'!$F$6,'Price Data'!$G$6,O445='Price Data'!$F$7,'Price Data'!$G$7,TRUE,"")</f>
        <v>2.6763636363636367</v>
      </c>
      <c r="AB445" s="1" cm="1">
        <f t="array" ref="AB445">_xlfn.IFS(Q445='Price Data'!$F$3,'Price Data'!$G$3,Q445='Price Data'!$F$4,'Price Data'!$G$4,Q445='Price Data'!$F$5,'Price Data'!$G$5,Q445='Price Data'!$F$6,'Price Data'!$G$6,Q445='Price Data'!$F$7,'Price Data'!$G$7,TRUE,"")</f>
        <v>4.4586315789473705</v>
      </c>
      <c r="AC445" s="1" t="str" cm="1">
        <f t="array" ref="AC445">_xlfn.IFS(S445='Price Data'!$F$3,'Price Data'!$G$3,S445='Price Data'!$F$4,'Price Data'!$G$4,S445='Price Data'!$F$5,'Price Data'!$G$5,S445='Price Data'!$F$6,'Price Data'!$G$6,S445='Price Data'!$F$7,'Price Data'!$G$7,TRUE,"")</f>
        <v/>
      </c>
      <c r="AD445" s="1" t="str" cm="1">
        <f t="array" ref="AD445">_xlfn.IFS(U445='Price Data'!$F$3,'Price Data'!$G$3,U445='Price Data'!$F$4,'Price Data'!$G$4,U445='Price Data'!$F$5,'Price Data'!$G$5,U445='Price Data'!$F$6,'Price Data'!$G$6,U445='Price Data'!$F$7,'Price Data'!$G$7,TRUE,"")</f>
        <v/>
      </c>
      <c r="AK445" s="18"/>
      <c r="AL445" s="1"/>
    </row>
    <row r="446" spans="1:38" x14ac:dyDescent="0.25">
      <c r="A446" s="88">
        <v>12</v>
      </c>
      <c r="B446" s="1">
        <v>17</v>
      </c>
      <c r="C446" s="1">
        <v>72.739999999999995</v>
      </c>
      <c r="D446" s="1">
        <v>3</v>
      </c>
      <c r="E446" s="1">
        <v>1</v>
      </c>
      <c r="F446" s="1">
        <v>0</v>
      </c>
      <c r="G446" s="1">
        <f t="shared" si="47"/>
        <v>1</v>
      </c>
      <c r="H446" s="1" t="s">
        <v>108</v>
      </c>
      <c r="I446" s="1">
        <f t="shared" si="46"/>
        <v>0</v>
      </c>
      <c r="J446" s="1">
        <f t="shared" si="49"/>
        <v>0</v>
      </c>
      <c r="O446" s="1" t="s">
        <v>111</v>
      </c>
      <c r="P446" s="1">
        <v>2.4300000000000002</v>
      </c>
      <c r="Q446" s="1" t="s">
        <v>114</v>
      </c>
      <c r="R446" s="1">
        <v>2.38</v>
      </c>
      <c r="S446" s="1" t="s">
        <v>109</v>
      </c>
      <c r="T446" s="1">
        <v>0.86</v>
      </c>
      <c r="U446" s="1" t="s">
        <v>112</v>
      </c>
      <c r="V446" s="1">
        <v>0</v>
      </c>
      <c r="W446" s="1">
        <v>0</v>
      </c>
      <c r="X446" s="1">
        <v>0</v>
      </c>
      <c r="Y446" s="1">
        <v>0.87</v>
      </c>
      <c r="Z446" s="89">
        <v>0</v>
      </c>
      <c r="AA446" s="1" cm="1">
        <f t="array" ref="AA446">_xlfn.IFS(O446='Price Data'!$F$3,'Price Data'!$G$3,O446='Price Data'!$F$4,'Price Data'!$G$4,O446='Price Data'!$F$5,'Price Data'!$G$5,O446='Price Data'!$F$6,'Price Data'!$G$6,O446='Price Data'!$F$7,'Price Data'!$G$7,TRUE,"")</f>
        <v>8.710979020979023</v>
      </c>
      <c r="AB446" s="1" cm="1">
        <f t="array" ref="AB446">_xlfn.IFS(Q446='Price Data'!$F$3,'Price Data'!$G$3,Q446='Price Data'!$F$4,'Price Data'!$G$4,Q446='Price Data'!$F$5,'Price Data'!$G$5,Q446='Price Data'!$F$6,'Price Data'!$G$6,Q446='Price Data'!$F$7,'Price Data'!$G$7,TRUE,"")</f>
        <v>6.0346153846153863</v>
      </c>
      <c r="AC446" s="1" cm="1">
        <f t="array" ref="AC446">_xlfn.IFS(S446='Price Data'!$F$3,'Price Data'!$G$3,S446='Price Data'!$F$4,'Price Data'!$G$4,S446='Price Data'!$F$5,'Price Data'!$G$5,S446='Price Data'!$F$6,'Price Data'!$G$6,S446='Price Data'!$F$7,'Price Data'!$G$7,TRUE,"")</f>
        <v>4.4586315789473705</v>
      </c>
      <c r="AD446" s="1" t="str" cm="1">
        <f t="array" ref="AD446">_xlfn.IFS(U446='Price Data'!$F$3,'Price Data'!$G$3,U446='Price Data'!$F$4,'Price Data'!$G$4,U446='Price Data'!$F$5,'Price Data'!$G$5,U446='Price Data'!$F$6,'Price Data'!$G$6,U446='Price Data'!$F$7,'Price Data'!$G$7,TRUE,"")</f>
        <v/>
      </c>
      <c r="AK446" s="18"/>
      <c r="AL446" s="1"/>
    </row>
    <row r="447" spans="1:38" x14ac:dyDescent="0.25">
      <c r="A447" s="88">
        <v>12</v>
      </c>
      <c r="B447" s="1">
        <v>18</v>
      </c>
      <c r="C447" s="1">
        <v>75.72999999999999</v>
      </c>
      <c r="D447" s="1">
        <v>1</v>
      </c>
      <c r="E447" s="1">
        <v>2</v>
      </c>
      <c r="F447" s="1">
        <v>0</v>
      </c>
      <c r="G447" s="1">
        <f t="shared" si="47"/>
        <v>2</v>
      </c>
      <c r="H447" s="1" t="s">
        <v>108</v>
      </c>
      <c r="I447" s="1">
        <f t="shared" si="46"/>
        <v>0</v>
      </c>
      <c r="J447" s="1">
        <f t="shared" si="49"/>
        <v>0</v>
      </c>
      <c r="O447" s="1" t="s">
        <v>110</v>
      </c>
      <c r="P447" s="1">
        <v>0.76</v>
      </c>
      <c r="Q447" s="1" t="s">
        <v>112</v>
      </c>
      <c r="R447" s="1">
        <v>0</v>
      </c>
      <c r="S447" s="1" t="s">
        <v>112</v>
      </c>
      <c r="T447" s="1">
        <v>0</v>
      </c>
      <c r="U447" s="1" t="s">
        <v>112</v>
      </c>
      <c r="V447" s="1">
        <v>0</v>
      </c>
      <c r="W447" s="1">
        <v>0</v>
      </c>
      <c r="X447" s="1">
        <v>0</v>
      </c>
      <c r="Y447" s="1">
        <v>0</v>
      </c>
      <c r="Z447" s="89">
        <v>0</v>
      </c>
      <c r="AA447" s="1" cm="1">
        <f t="array" ref="AA447">_xlfn.IFS(O447='Price Data'!$F$3,'Price Data'!$G$3,O447='Price Data'!$F$4,'Price Data'!$G$4,O447='Price Data'!$F$5,'Price Data'!$G$5,O447='Price Data'!$F$6,'Price Data'!$G$6,O447='Price Data'!$F$7,'Price Data'!$G$7,TRUE,"")</f>
        <v>2.6763636363636367</v>
      </c>
      <c r="AB447" s="1" t="str" cm="1">
        <f t="array" ref="AB447">_xlfn.IFS(Q447='Price Data'!$F$3,'Price Data'!$G$3,Q447='Price Data'!$F$4,'Price Data'!$G$4,Q447='Price Data'!$F$5,'Price Data'!$G$5,Q447='Price Data'!$F$6,'Price Data'!$G$6,Q447='Price Data'!$F$7,'Price Data'!$G$7,TRUE,"")</f>
        <v/>
      </c>
      <c r="AC447" s="1" t="str" cm="1">
        <f t="array" ref="AC447">_xlfn.IFS(S447='Price Data'!$F$3,'Price Data'!$G$3,S447='Price Data'!$F$4,'Price Data'!$G$4,S447='Price Data'!$F$5,'Price Data'!$G$5,S447='Price Data'!$F$6,'Price Data'!$G$6,S447='Price Data'!$F$7,'Price Data'!$G$7,TRUE,"")</f>
        <v/>
      </c>
      <c r="AD447" s="1" t="str" cm="1">
        <f t="array" ref="AD447">_xlfn.IFS(U447='Price Data'!$F$3,'Price Data'!$G$3,U447='Price Data'!$F$4,'Price Data'!$G$4,U447='Price Data'!$F$5,'Price Data'!$G$5,U447='Price Data'!$F$6,'Price Data'!$G$6,U447='Price Data'!$F$7,'Price Data'!$G$7,TRUE,"")</f>
        <v/>
      </c>
      <c r="AK447" s="18"/>
      <c r="AL447" s="1"/>
    </row>
    <row r="448" spans="1:38" x14ac:dyDescent="0.25">
      <c r="A448" s="88">
        <v>12</v>
      </c>
      <c r="B448" s="1">
        <v>19</v>
      </c>
      <c r="C448" s="1">
        <v>76.049999999999983</v>
      </c>
      <c r="D448" s="1">
        <v>3</v>
      </c>
      <c r="E448" s="1">
        <v>3</v>
      </c>
      <c r="F448" s="1">
        <v>0</v>
      </c>
      <c r="G448" s="1">
        <f t="shared" si="47"/>
        <v>3</v>
      </c>
      <c r="H448" s="1" t="s">
        <v>108</v>
      </c>
      <c r="I448" s="1">
        <f t="shared" si="46"/>
        <v>0</v>
      </c>
      <c r="J448" s="1">
        <f t="shared" si="49"/>
        <v>0</v>
      </c>
      <c r="O448" s="1" t="s">
        <v>109</v>
      </c>
      <c r="P448" s="1">
        <v>0.79</v>
      </c>
      <c r="Q448" s="1" t="s">
        <v>110</v>
      </c>
      <c r="R448" s="1">
        <v>0.86</v>
      </c>
      <c r="S448" s="1" t="s">
        <v>109</v>
      </c>
      <c r="T448" s="1">
        <v>0.64</v>
      </c>
      <c r="U448" s="1" t="s">
        <v>112</v>
      </c>
      <c r="V448" s="1">
        <v>0</v>
      </c>
      <c r="W448" s="1">
        <v>0.84</v>
      </c>
      <c r="X448" s="1">
        <v>0</v>
      </c>
      <c r="Y448" s="1">
        <v>1.44</v>
      </c>
      <c r="Z448" s="89">
        <v>0</v>
      </c>
      <c r="AA448" s="1" cm="1">
        <f t="array" ref="AA448">_xlfn.IFS(O448='Price Data'!$F$3,'Price Data'!$G$3,O448='Price Data'!$F$4,'Price Data'!$G$4,O448='Price Data'!$F$5,'Price Data'!$G$5,O448='Price Data'!$F$6,'Price Data'!$G$6,O448='Price Data'!$F$7,'Price Data'!$G$7,TRUE,"")</f>
        <v>4.4586315789473705</v>
      </c>
      <c r="AB448" s="1" cm="1">
        <f t="array" ref="AB448">_xlfn.IFS(Q448='Price Data'!$F$3,'Price Data'!$G$3,Q448='Price Data'!$F$4,'Price Data'!$G$4,Q448='Price Data'!$F$5,'Price Data'!$G$5,Q448='Price Data'!$F$6,'Price Data'!$G$6,Q448='Price Data'!$F$7,'Price Data'!$G$7,TRUE,"")</f>
        <v>2.6763636363636367</v>
      </c>
      <c r="AC448" s="1" cm="1">
        <f t="array" ref="AC448">_xlfn.IFS(S448='Price Data'!$F$3,'Price Data'!$G$3,S448='Price Data'!$F$4,'Price Data'!$G$4,S448='Price Data'!$F$5,'Price Data'!$G$5,S448='Price Data'!$F$6,'Price Data'!$G$6,S448='Price Data'!$F$7,'Price Data'!$G$7,TRUE,"")</f>
        <v>4.4586315789473705</v>
      </c>
      <c r="AD448" s="1" t="str" cm="1">
        <f t="array" ref="AD448">_xlfn.IFS(U448='Price Data'!$F$3,'Price Data'!$G$3,U448='Price Data'!$F$4,'Price Data'!$G$4,U448='Price Data'!$F$5,'Price Data'!$G$5,U448='Price Data'!$F$6,'Price Data'!$G$6,U448='Price Data'!$F$7,'Price Data'!$G$7,TRUE,"")</f>
        <v/>
      </c>
      <c r="AK448" s="18"/>
      <c r="AL448" s="1"/>
    </row>
    <row r="449" spans="1:38" x14ac:dyDescent="0.25">
      <c r="A449" s="88">
        <v>12</v>
      </c>
      <c r="B449" s="1">
        <v>20</v>
      </c>
      <c r="C449" s="1">
        <v>78.179999999999978</v>
      </c>
      <c r="D449" s="1">
        <v>2</v>
      </c>
      <c r="E449" s="1">
        <v>5</v>
      </c>
      <c r="F449" s="1">
        <v>0</v>
      </c>
      <c r="G449" s="1">
        <f t="shared" si="47"/>
        <v>5</v>
      </c>
      <c r="H449" s="1" t="s">
        <v>116</v>
      </c>
      <c r="I449" s="1">
        <f t="shared" si="46"/>
        <v>1</v>
      </c>
      <c r="J449" s="1">
        <v>2</v>
      </c>
      <c r="O449" s="1" t="s">
        <v>112</v>
      </c>
      <c r="P449" s="1">
        <v>0</v>
      </c>
      <c r="Q449" s="1" t="s">
        <v>112</v>
      </c>
      <c r="R449" s="1">
        <v>0</v>
      </c>
      <c r="S449" s="1" t="s">
        <v>112</v>
      </c>
      <c r="T449" s="1">
        <v>0</v>
      </c>
      <c r="U449" s="1" t="s">
        <v>112</v>
      </c>
      <c r="V449" s="1">
        <v>0</v>
      </c>
      <c r="W449" s="1">
        <v>0</v>
      </c>
      <c r="X449" s="1">
        <v>0</v>
      </c>
      <c r="Y449" s="1">
        <v>0</v>
      </c>
      <c r="Z449" s="89">
        <v>0</v>
      </c>
      <c r="AA449" s="1" t="str" cm="1">
        <f t="array" ref="AA449">_xlfn.IFS(O449='Price Data'!$F$3,'Price Data'!$G$3,O449='Price Data'!$F$4,'Price Data'!$G$4,O449='Price Data'!$F$5,'Price Data'!$G$5,O449='Price Data'!$F$6,'Price Data'!$G$6,O449='Price Data'!$F$7,'Price Data'!$G$7,TRUE,"")</f>
        <v/>
      </c>
      <c r="AB449" s="1" t="str" cm="1">
        <f t="array" ref="AB449">_xlfn.IFS(Q449='Price Data'!$F$3,'Price Data'!$G$3,Q449='Price Data'!$F$4,'Price Data'!$G$4,Q449='Price Data'!$F$5,'Price Data'!$G$5,Q449='Price Data'!$F$6,'Price Data'!$G$6,Q449='Price Data'!$F$7,'Price Data'!$G$7,TRUE,"")</f>
        <v/>
      </c>
      <c r="AC449" s="1" t="str" cm="1">
        <f t="array" ref="AC449">_xlfn.IFS(S449='Price Data'!$F$3,'Price Data'!$G$3,S449='Price Data'!$F$4,'Price Data'!$G$4,S449='Price Data'!$F$5,'Price Data'!$G$5,S449='Price Data'!$F$6,'Price Data'!$G$6,S449='Price Data'!$F$7,'Price Data'!$G$7,TRUE,"")</f>
        <v/>
      </c>
      <c r="AD449" s="1" t="str" cm="1">
        <f t="array" ref="AD449">_xlfn.IFS(U449='Price Data'!$F$3,'Price Data'!$G$3,U449='Price Data'!$F$4,'Price Data'!$G$4,U449='Price Data'!$F$5,'Price Data'!$G$5,U449='Price Data'!$F$6,'Price Data'!$G$6,U449='Price Data'!$F$7,'Price Data'!$G$7,TRUE,"")</f>
        <v/>
      </c>
      <c r="AK449" s="18"/>
      <c r="AL449" s="1"/>
    </row>
    <row r="450" spans="1:38" x14ac:dyDescent="0.25">
      <c r="A450" s="88">
        <v>12</v>
      </c>
      <c r="B450" s="1">
        <v>21</v>
      </c>
      <c r="C450" s="1">
        <v>81.529999999999973</v>
      </c>
      <c r="D450" s="1">
        <v>2</v>
      </c>
      <c r="E450" s="1">
        <v>1</v>
      </c>
      <c r="F450" s="1">
        <v>0</v>
      </c>
      <c r="G450" s="1">
        <f t="shared" si="47"/>
        <v>1</v>
      </c>
      <c r="H450" s="1" t="s">
        <v>108</v>
      </c>
      <c r="I450" s="1">
        <f t="shared" si="46"/>
        <v>0</v>
      </c>
      <c r="J450" s="1">
        <f t="shared" ref="J450:J482" si="50">I450</f>
        <v>0</v>
      </c>
      <c r="O450" s="1" t="s">
        <v>113</v>
      </c>
      <c r="P450" s="1">
        <v>1.24</v>
      </c>
      <c r="Q450" s="1" t="s">
        <v>113</v>
      </c>
      <c r="R450" s="1">
        <v>1.23</v>
      </c>
      <c r="S450" s="1" t="s">
        <v>112</v>
      </c>
      <c r="T450" s="1">
        <v>0</v>
      </c>
      <c r="U450" s="1" t="s">
        <v>112</v>
      </c>
      <c r="V450" s="1">
        <v>0</v>
      </c>
      <c r="W450" s="1">
        <v>1.49</v>
      </c>
      <c r="X450" s="1">
        <v>1.19</v>
      </c>
      <c r="Y450" s="1">
        <v>0</v>
      </c>
      <c r="Z450" s="89">
        <v>0</v>
      </c>
      <c r="AA450" s="1" cm="1">
        <f t="array" ref="AA450">_xlfn.IFS(O450='Price Data'!$F$3,'Price Data'!$G$3,O450='Price Data'!$F$4,'Price Data'!$G$4,O450='Price Data'!$F$5,'Price Data'!$G$5,O450='Price Data'!$F$6,'Price Data'!$G$6,O450='Price Data'!$F$7,'Price Data'!$G$7,TRUE,"")</f>
        <v>10.493246963562758</v>
      </c>
      <c r="AB450" s="1" cm="1">
        <f t="array" ref="AB450">_xlfn.IFS(Q450='Price Data'!$F$3,'Price Data'!$G$3,Q450='Price Data'!$F$4,'Price Data'!$G$4,Q450='Price Data'!$F$5,'Price Data'!$G$5,Q450='Price Data'!$F$6,'Price Data'!$G$6,Q450='Price Data'!$F$7,'Price Data'!$G$7,TRUE,"")</f>
        <v>10.493246963562758</v>
      </c>
      <c r="AC450" s="1" t="str" cm="1">
        <f t="array" ref="AC450">_xlfn.IFS(S450='Price Data'!$F$3,'Price Data'!$G$3,S450='Price Data'!$F$4,'Price Data'!$G$4,S450='Price Data'!$F$5,'Price Data'!$G$5,S450='Price Data'!$F$6,'Price Data'!$G$6,S450='Price Data'!$F$7,'Price Data'!$G$7,TRUE,"")</f>
        <v/>
      </c>
      <c r="AD450" s="1" t="str" cm="1">
        <f t="array" ref="AD450">_xlfn.IFS(U450='Price Data'!$F$3,'Price Data'!$G$3,U450='Price Data'!$F$4,'Price Data'!$G$4,U450='Price Data'!$F$5,'Price Data'!$G$5,U450='Price Data'!$F$6,'Price Data'!$G$6,U450='Price Data'!$F$7,'Price Data'!$G$7,TRUE,"")</f>
        <v/>
      </c>
      <c r="AK450" s="18"/>
      <c r="AL450" s="1"/>
    </row>
    <row r="451" spans="1:38" x14ac:dyDescent="0.25">
      <c r="A451" s="88">
        <v>12</v>
      </c>
      <c r="B451" s="1">
        <v>22</v>
      </c>
      <c r="C451" s="1">
        <v>82.749999999999972</v>
      </c>
      <c r="D451" s="1">
        <v>2</v>
      </c>
      <c r="E451" s="1">
        <v>2</v>
      </c>
      <c r="F451" s="1">
        <v>1</v>
      </c>
      <c r="G451" s="1">
        <f t="shared" si="47"/>
        <v>3</v>
      </c>
      <c r="H451" s="1" t="s">
        <v>108</v>
      </c>
      <c r="I451" s="1">
        <f t="shared" si="46"/>
        <v>0</v>
      </c>
      <c r="J451" s="1">
        <f t="shared" si="50"/>
        <v>0</v>
      </c>
      <c r="O451" s="1" t="s">
        <v>109</v>
      </c>
      <c r="P451" s="1">
        <v>0.55000000000000004</v>
      </c>
      <c r="Q451" s="1" t="s">
        <v>113</v>
      </c>
      <c r="R451" s="1">
        <v>0.91</v>
      </c>
      <c r="S451" s="1" t="s">
        <v>112</v>
      </c>
      <c r="T451" s="1">
        <v>0</v>
      </c>
      <c r="U451" s="1" t="s">
        <v>112</v>
      </c>
      <c r="V451" s="1">
        <v>0</v>
      </c>
      <c r="W451" s="1">
        <v>0.78</v>
      </c>
      <c r="X451" s="1">
        <v>1.07</v>
      </c>
      <c r="Y451" s="1">
        <v>0</v>
      </c>
      <c r="Z451" s="89">
        <v>0</v>
      </c>
      <c r="AA451" s="1" cm="1">
        <f t="array" ref="AA451">_xlfn.IFS(O451='Price Data'!$F$3,'Price Data'!$G$3,O451='Price Data'!$F$4,'Price Data'!$G$4,O451='Price Data'!$F$5,'Price Data'!$G$5,O451='Price Data'!$F$6,'Price Data'!$G$6,O451='Price Data'!$F$7,'Price Data'!$G$7,TRUE,"")</f>
        <v>4.4586315789473705</v>
      </c>
      <c r="AB451" s="1" cm="1">
        <f t="array" ref="AB451">_xlfn.IFS(Q451='Price Data'!$F$3,'Price Data'!$G$3,Q451='Price Data'!$F$4,'Price Data'!$G$4,Q451='Price Data'!$F$5,'Price Data'!$G$5,Q451='Price Data'!$F$6,'Price Data'!$G$6,Q451='Price Data'!$F$7,'Price Data'!$G$7,TRUE,"")</f>
        <v>10.493246963562758</v>
      </c>
      <c r="AC451" s="1" t="str" cm="1">
        <f t="array" ref="AC451">_xlfn.IFS(S451='Price Data'!$F$3,'Price Data'!$G$3,S451='Price Data'!$F$4,'Price Data'!$G$4,S451='Price Data'!$F$5,'Price Data'!$G$5,S451='Price Data'!$F$6,'Price Data'!$G$6,S451='Price Data'!$F$7,'Price Data'!$G$7,TRUE,"")</f>
        <v/>
      </c>
      <c r="AD451" s="1" t="str" cm="1">
        <f t="array" ref="AD451">_xlfn.IFS(U451='Price Data'!$F$3,'Price Data'!$G$3,U451='Price Data'!$F$4,'Price Data'!$G$4,U451='Price Data'!$F$5,'Price Data'!$G$5,U451='Price Data'!$F$6,'Price Data'!$G$6,U451='Price Data'!$F$7,'Price Data'!$G$7,TRUE,"")</f>
        <v/>
      </c>
      <c r="AK451" s="18"/>
      <c r="AL451" s="1"/>
    </row>
    <row r="452" spans="1:38" x14ac:dyDescent="0.25">
      <c r="A452" s="88">
        <v>12</v>
      </c>
      <c r="B452" s="1">
        <v>23</v>
      </c>
      <c r="C452" s="1">
        <v>90.359999999999971</v>
      </c>
      <c r="D452" s="1">
        <v>2</v>
      </c>
      <c r="E452" s="1">
        <v>0</v>
      </c>
      <c r="F452" s="1">
        <v>0</v>
      </c>
      <c r="G452" s="1">
        <f t="shared" si="47"/>
        <v>0</v>
      </c>
      <c r="H452" s="1" t="s">
        <v>108</v>
      </c>
      <c r="I452" s="1">
        <f t="shared" si="46"/>
        <v>0</v>
      </c>
      <c r="J452" s="1">
        <f t="shared" si="50"/>
        <v>0</v>
      </c>
      <c r="O452" s="1" t="s">
        <v>109</v>
      </c>
      <c r="P452" s="1">
        <v>0.9</v>
      </c>
      <c r="Q452" s="1" t="s">
        <v>109</v>
      </c>
      <c r="R452" s="1">
        <v>0.97</v>
      </c>
      <c r="S452" s="1" t="s">
        <v>112</v>
      </c>
      <c r="T452" s="1">
        <v>0</v>
      </c>
      <c r="U452" s="1" t="s">
        <v>112</v>
      </c>
      <c r="V452" s="1">
        <v>0</v>
      </c>
      <c r="W452" s="1">
        <v>1.02</v>
      </c>
      <c r="X452" s="1">
        <v>1.34</v>
      </c>
      <c r="Y452" s="1">
        <v>0</v>
      </c>
      <c r="Z452" s="89">
        <v>0</v>
      </c>
      <c r="AA452" s="1" cm="1">
        <f t="array" ref="AA452">_xlfn.IFS(O452='Price Data'!$F$3,'Price Data'!$G$3,O452='Price Data'!$F$4,'Price Data'!$G$4,O452='Price Data'!$F$5,'Price Data'!$G$5,O452='Price Data'!$F$6,'Price Data'!$G$6,O452='Price Data'!$F$7,'Price Data'!$G$7,TRUE,"")</f>
        <v>4.4586315789473705</v>
      </c>
      <c r="AB452" s="1" cm="1">
        <f t="array" ref="AB452">_xlfn.IFS(Q452='Price Data'!$F$3,'Price Data'!$G$3,Q452='Price Data'!$F$4,'Price Data'!$G$4,Q452='Price Data'!$F$5,'Price Data'!$G$5,Q452='Price Data'!$F$6,'Price Data'!$G$6,Q452='Price Data'!$F$7,'Price Data'!$G$7,TRUE,"")</f>
        <v>4.4586315789473705</v>
      </c>
      <c r="AC452" s="1" t="str" cm="1">
        <f t="array" ref="AC452">_xlfn.IFS(S452='Price Data'!$F$3,'Price Data'!$G$3,S452='Price Data'!$F$4,'Price Data'!$G$4,S452='Price Data'!$F$5,'Price Data'!$G$5,S452='Price Data'!$F$6,'Price Data'!$G$6,S452='Price Data'!$F$7,'Price Data'!$G$7,TRUE,"")</f>
        <v/>
      </c>
      <c r="AD452" s="1" t="str" cm="1">
        <f t="array" ref="AD452">_xlfn.IFS(U452='Price Data'!$F$3,'Price Data'!$G$3,U452='Price Data'!$F$4,'Price Data'!$G$4,U452='Price Data'!$F$5,'Price Data'!$G$5,U452='Price Data'!$F$6,'Price Data'!$G$6,U452='Price Data'!$F$7,'Price Data'!$G$7,TRUE,"")</f>
        <v/>
      </c>
      <c r="AK452" s="18"/>
      <c r="AL452" s="1"/>
    </row>
    <row r="453" spans="1:38" x14ac:dyDescent="0.25">
      <c r="A453" s="88">
        <v>12</v>
      </c>
      <c r="B453" s="1">
        <v>24</v>
      </c>
      <c r="C453" s="1">
        <v>93.739999999999966</v>
      </c>
      <c r="D453" s="1">
        <v>3</v>
      </c>
      <c r="E453" s="1">
        <v>0</v>
      </c>
      <c r="F453" s="1">
        <v>0</v>
      </c>
      <c r="G453" s="1">
        <f t="shared" si="47"/>
        <v>0</v>
      </c>
      <c r="H453" s="1" t="s">
        <v>108</v>
      </c>
      <c r="I453" s="1">
        <f t="shared" si="46"/>
        <v>0</v>
      </c>
      <c r="J453" s="1">
        <f t="shared" si="50"/>
        <v>0</v>
      </c>
      <c r="O453" s="1" t="s">
        <v>109</v>
      </c>
      <c r="P453" s="1">
        <v>0.84</v>
      </c>
      <c r="Q453" s="1" t="s">
        <v>110</v>
      </c>
      <c r="R453" s="1">
        <v>0.93</v>
      </c>
      <c r="S453" s="1" t="s">
        <v>110</v>
      </c>
      <c r="T453" s="1">
        <v>0.65</v>
      </c>
      <c r="U453" s="1" t="s">
        <v>112</v>
      </c>
      <c r="V453" s="1">
        <v>0</v>
      </c>
      <c r="W453" s="1">
        <v>1.47</v>
      </c>
      <c r="X453" s="1">
        <v>0</v>
      </c>
      <c r="Y453" s="1">
        <v>0</v>
      </c>
      <c r="Z453" s="89">
        <v>0</v>
      </c>
      <c r="AA453" s="1" cm="1">
        <f t="array" ref="AA453">_xlfn.IFS(O453='Price Data'!$F$3,'Price Data'!$G$3,O453='Price Data'!$F$4,'Price Data'!$G$4,O453='Price Data'!$F$5,'Price Data'!$G$5,O453='Price Data'!$F$6,'Price Data'!$G$6,O453='Price Data'!$F$7,'Price Data'!$G$7,TRUE,"")</f>
        <v>4.4586315789473705</v>
      </c>
      <c r="AB453" s="1" cm="1">
        <f t="array" ref="AB453">_xlfn.IFS(Q453='Price Data'!$F$3,'Price Data'!$G$3,Q453='Price Data'!$F$4,'Price Data'!$G$4,Q453='Price Data'!$F$5,'Price Data'!$G$5,Q453='Price Data'!$F$6,'Price Data'!$G$6,Q453='Price Data'!$F$7,'Price Data'!$G$7,TRUE,"")</f>
        <v>2.6763636363636367</v>
      </c>
      <c r="AC453" s="1" cm="1">
        <f t="array" ref="AC453">_xlfn.IFS(S453='Price Data'!$F$3,'Price Data'!$G$3,S453='Price Data'!$F$4,'Price Data'!$G$4,S453='Price Data'!$F$5,'Price Data'!$G$5,S453='Price Data'!$F$6,'Price Data'!$G$6,S453='Price Data'!$F$7,'Price Data'!$G$7,TRUE,"")</f>
        <v>2.6763636363636367</v>
      </c>
      <c r="AD453" s="1" t="str" cm="1">
        <f t="array" ref="AD453">_xlfn.IFS(U453='Price Data'!$F$3,'Price Data'!$G$3,U453='Price Data'!$F$4,'Price Data'!$G$4,U453='Price Data'!$F$5,'Price Data'!$G$5,U453='Price Data'!$F$6,'Price Data'!$G$6,U453='Price Data'!$F$7,'Price Data'!$G$7,TRUE,"")</f>
        <v/>
      </c>
      <c r="AK453" s="18"/>
      <c r="AL453" s="1"/>
    </row>
    <row r="454" spans="1:38" x14ac:dyDescent="0.25">
      <c r="A454" s="88">
        <v>12</v>
      </c>
      <c r="B454" s="1">
        <v>25</v>
      </c>
      <c r="C454" s="1">
        <v>97.07999999999997</v>
      </c>
      <c r="D454" s="1">
        <v>2</v>
      </c>
      <c r="E454" s="1">
        <v>0</v>
      </c>
      <c r="F454" s="1">
        <v>0</v>
      </c>
      <c r="G454" s="1">
        <f t="shared" si="47"/>
        <v>0</v>
      </c>
      <c r="H454" s="1" t="s">
        <v>108</v>
      </c>
      <c r="I454" s="1">
        <f t="shared" si="46"/>
        <v>0</v>
      </c>
      <c r="J454" s="1">
        <f t="shared" si="50"/>
        <v>0</v>
      </c>
      <c r="O454" s="1" t="s">
        <v>110</v>
      </c>
      <c r="P454" s="1">
        <v>0.66</v>
      </c>
      <c r="Q454" s="1" t="s">
        <v>114</v>
      </c>
      <c r="R454" s="1">
        <v>1.1000000000000001</v>
      </c>
      <c r="S454" s="1" t="s">
        <v>112</v>
      </c>
      <c r="T454" s="1">
        <v>0</v>
      </c>
      <c r="U454" s="1" t="s">
        <v>112</v>
      </c>
      <c r="V454" s="1">
        <v>0</v>
      </c>
      <c r="W454" s="1">
        <v>0</v>
      </c>
      <c r="X454" s="1">
        <v>0</v>
      </c>
      <c r="Y454" s="1">
        <v>0</v>
      </c>
      <c r="Z454" s="89">
        <v>0</v>
      </c>
      <c r="AA454" s="1" cm="1">
        <f t="array" ref="AA454">_xlfn.IFS(O454='Price Data'!$F$3,'Price Data'!$G$3,O454='Price Data'!$F$4,'Price Data'!$G$4,O454='Price Data'!$F$5,'Price Data'!$G$5,O454='Price Data'!$F$6,'Price Data'!$G$6,O454='Price Data'!$F$7,'Price Data'!$G$7,TRUE,"")</f>
        <v>2.6763636363636367</v>
      </c>
      <c r="AB454" s="1" cm="1">
        <f t="array" ref="AB454">_xlfn.IFS(Q454='Price Data'!$F$3,'Price Data'!$G$3,Q454='Price Data'!$F$4,'Price Data'!$G$4,Q454='Price Data'!$F$5,'Price Data'!$G$5,Q454='Price Data'!$F$6,'Price Data'!$G$6,Q454='Price Data'!$F$7,'Price Data'!$G$7,TRUE,"")</f>
        <v>6.0346153846153863</v>
      </c>
      <c r="AC454" s="1" t="str" cm="1">
        <f t="array" ref="AC454">_xlfn.IFS(S454='Price Data'!$F$3,'Price Data'!$G$3,S454='Price Data'!$F$4,'Price Data'!$G$4,S454='Price Data'!$F$5,'Price Data'!$G$5,S454='Price Data'!$F$6,'Price Data'!$G$6,S454='Price Data'!$F$7,'Price Data'!$G$7,TRUE,"")</f>
        <v/>
      </c>
      <c r="AD454" s="1" t="str" cm="1">
        <f t="array" ref="AD454">_xlfn.IFS(U454='Price Data'!$F$3,'Price Data'!$G$3,U454='Price Data'!$F$4,'Price Data'!$G$4,U454='Price Data'!$F$5,'Price Data'!$G$5,U454='Price Data'!$F$6,'Price Data'!$G$6,U454='Price Data'!$F$7,'Price Data'!$G$7,TRUE,"")</f>
        <v/>
      </c>
      <c r="AK454" s="18"/>
      <c r="AL454" s="1"/>
    </row>
    <row r="455" spans="1:38" x14ac:dyDescent="0.25">
      <c r="A455" s="88">
        <v>12</v>
      </c>
      <c r="B455" s="1">
        <v>26</v>
      </c>
      <c r="C455" s="1">
        <v>99.459999999999965</v>
      </c>
      <c r="D455" s="1">
        <v>3</v>
      </c>
      <c r="E455" s="1">
        <v>0</v>
      </c>
      <c r="F455" s="1">
        <v>0</v>
      </c>
      <c r="G455" s="1">
        <f t="shared" si="47"/>
        <v>0</v>
      </c>
      <c r="H455" s="1" t="s">
        <v>108</v>
      </c>
      <c r="I455" s="1">
        <f t="shared" si="46"/>
        <v>0</v>
      </c>
      <c r="J455" s="1">
        <f t="shared" si="50"/>
        <v>0</v>
      </c>
      <c r="O455" s="1" t="s">
        <v>109</v>
      </c>
      <c r="P455" s="1">
        <v>0.8</v>
      </c>
      <c r="Q455" s="1" t="s">
        <v>109</v>
      </c>
      <c r="R455" s="1">
        <v>0.56000000000000005</v>
      </c>
      <c r="S455" s="1" t="s">
        <v>109</v>
      </c>
      <c r="T455" s="1">
        <v>0.56999999999999995</v>
      </c>
      <c r="U455" s="1" t="s">
        <v>112</v>
      </c>
      <c r="V455" s="1">
        <v>0</v>
      </c>
      <c r="W455" s="1">
        <v>1.33</v>
      </c>
      <c r="X455" s="1">
        <v>1.02</v>
      </c>
      <c r="Y455" s="1">
        <v>0.95</v>
      </c>
      <c r="Z455" s="89">
        <v>0</v>
      </c>
      <c r="AA455" s="1" cm="1">
        <f t="array" ref="AA455">_xlfn.IFS(O455='Price Data'!$F$3,'Price Data'!$G$3,O455='Price Data'!$F$4,'Price Data'!$G$4,O455='Price Data'!$F$5,'Price Data'!$G$5,O455='Price Data'!$F$6,'Price Data'!$G$6,O455='Price Data'!$F$7,'Price Data'!$G$7,TRUE,"")</f>
        <v>4.4586315789473705</v>
      </c>
      <c r="AB455" s="1" cm="1">
        <f t="array" ref="AB455">_xlfn.IFS(Q455='Price Data'!$F$3,'Price Data'!$G$3,Q455='Price Data'!$F$4,'Price Data'!$G$4,Q455='Price Data'!$F$5,'Price Data'!$G$5,Q455='Price Data'!$F$6,'Price Data'!$G$6,Q455='Price Data'!$F$7,'Price Data'!$G$7,TRUE,"")</f>
        <v>4.4586315789473705</v>
      </c>
      <c r="AC455" s="1" cm="1">
        <f t="array" ref="AC455">_xlfn.IFS(S455='Price Data'!$F$3,'Price Data'!$G$3,S455='Price Data'!$F$4,'Price Data'!$G$4,S455='Price Data'!$F$5,'Price Data'!$G$5,S455='Price Data'!$F$6,'Price Data'!$G$6,S455='Price Data'!$F$7,'Price Data'!$G$7,TRUE,"")</f>
        <v>4.4586315789473705</v>
      </c>
      <c r="AD455" s="1" t="str" cm="1">
        <f t="array" ref="AD455">_xlfn.IFS(U455='Price Data'!$F$3,'Price Data'!$G$3,U455='Price Data'!$F$4,'Price Data'!$G$4,U455='Price Data'!$F$5,'Price Data'!$G$5,U455='Price Data'!$F$6,'Price Data'!$G$6,U455='Price Data'!$F$7,'Price Data'!$G$7,TRUE,"")</f>
        <v/>
      </c>
      <c r="AK455" s="18"/>
      <c r="AL455" s="1"/>
    </row>
    <row r="456" spans="1:38" x14ac:dyDescent="0.25">
      <c r="A456" s="88">
        <v>12</v>
      </c>
      <c r="B456" s="1">
        <v>27</v>
      </c>
      <c r="C456" s="1">
        <v>107.88999999999996</v>
      </c>
      <c r="D456" s="1">
        <v>3</v>
      </c>
      <c r="E456" s="1">
        <v>0</v>
      </c>
      <c r="F456" s="1">
        <v>0</v>
      </c>
      <c r="G456" s="1">
        <f t="shared" si="47"/>
        <v>0</v>
      </c>
      <c r="H456" s="1" t="s">
        <v>108</v>
      </c>
      <c r="I456" s="1">
        <f t="shared" si="46"/>
        <v>0</v>
      </c>
      <c r="J456" s="1">
        <f t="shared" si="50"/>
        <v>0</v>
      </c>
      <c r="O456" s="1" t="s">
        <v>109</v>
      </c>
      <c r="P456" s="1">
        <v>0.85</v>
      </c>
      <c r="Q456" s="1" t="s">
        <v>114</v>
      </c>
      <c r="R456" s="1">
        <v>0.97</v>
      </c>
      <c r="S456" s="1" t="s">
        <v>110</v>
      </c>
      <c r="T456" s="1">
        <v>0.76</v>
      </c>
      <c r="U456" s="1" t="s">
        <v>112</v>
      </c>
      <c r="V456" s="1">
        <v>0</v>
      </c>
      <c r="W456" s="1">
        <v>1.3</v>
      </c>
      <c r="X456" s="1">
        <v>0</v>
      </c>
      <c r="Y456" s="1">
        <v>0</v>
      </c>
      <c r="Z456" s="89">
        <v>0</v>
      </c>
      <c r="AA456" s="1" cm="1">
        <f t="array" ref="AA456">_xlfn.IFS(O456='Price Data'!$F$3,'Price Data'!$G$3,O456='Price Data'!$F$4,'Price Data'!$G$4,O456='Price Data'!$F$5,'Price Data'!$G$5,O456='Price Data'!$F$6,'Price Data'!$G$6,O456='Price Data'!$F$7,'Price Data'!$G$7,TRUE,"")</f>
        <v>4.4586315789473705</v>
      </c>
      <c r="AB456" s="1" cm="1">
        <f t="array" ref="AB456">_xlfn.IFS(Q456='Price Data'!$F$3,'Price Data'!$G$3,Q456='Price Data'!$F$4,'Price Data'!$G$4,Q456='Price Data'!$F$5,'Price Data'!$G$5,Q456='Price Data'!$F$6,'Price Data'!$G$6,Q456='Price Data'!$F$7,'Price Data'!$G$7,TRUE,"")</f>
        <v>6.0346153846153863</v>
      </c>
      <c r="AC456" s="1" cm="1">
        <f t="array" ref="AC456">_xlfn.IFS(S456='Price Data'!$F$3,'Price Data'!$G$3,S456='Price Data'!$F$4,'Price Data'!$G$4,S456='Price Data'!$F$5,'Price Data'!$G$5,S456='Price Data'!$F$6,'Price Data'!$G$6,S456='Price Data'!$F$7,'Price Data'!$G$7,TRUE,"")</f>
        <v>2.6763636363636367</v>
      </c>
      <c r="AD456" s="1" t="str" cm="1">
        <f t="array" ref="AD456">_xlfn.IFS(U456='Price Data'!$F$3,'Price Data'!$G$3,U456='Price Data'!$F$4,'Price Data'!$G$4,U456='Price Data'!$F$5,'Price Data'!$G$5,U456='Price Data'!$F$6,'Price Data'!$G$6,U456='Price Data'!$F$7,'Price Data'!$G$7,TRUE,"")</f>
        <v/>
      </c>
      <c r="AK456" s="18"/>
      <c r="AL456" s="1"/>
    </row>
    <row r="457" spans="1:38" x14ac:dyDescent="0.25">
      <c r="A457" s="88">
        <v>12</v>
      </c>
      <c r="B457" s="1">
        <v>28</v>
      </c>
      <c r="C457" s="1">
        <v>112.96999999999996</v>
      </c>
      <c r="D457" s="1">
        <v>1</v>
      </c>
      <c r="E457" s="1">
        <v>0</v>
      </c>
      <c r="F457" s="1">
        <v>0</v>
      </c>
      <c r="G457" s="1">
        <f t="shared" si="47"/>
        <v>0</v>
      </c>
      <c r="H457" s="1" t="s">
        <v>108</v>
      </c>
      <c r="I457" s="1">
        <f t="shared" si="46"/>
        <v>0</v>
      </c>
      <c r="J457" s="1">
        <f t="shared" si="50"/>
        <v>0</v>
      </c>
      <c r="O457" s="1" t="s">
        <v>114</v>
      </c>
      <c r="P457" s="1">
        <v>1.52</v>
      </c>
      <c r="Q457" s="1" t="s">
        <v>112</v>
      </c>
      <c r="R457" s="1">
        <v>0</v>
      </c>
      <c r="S457" s="1" t="s">
        <v>112</v>
      </c>
      <c r="T457" s="1">
        <v>0</v>
      </c>
      <c r="U457" s="1" t="s">
        <v>112</v>
      </c>
      <c r="V457" s="1">
        <v>0</v>
      </c>
      <c r="W457" s="1">
        <v>0</v>
      </c>
      <c r="X457" s="1">
        <v>0</v>
      </c>
      <c r="Y457" s="1">
        <v>0</v>
      </c>
      <c r="Z457" s="89">
        <v>0</v>
      </c>
      <c r="AA457" s="1" cm="1">
        <f t="array" ref="AA457">_xlfn.IFS(O457='Price Data'!$F$3,'Price Data'!$G$3,O457='Price Data'!$F$4,'Price Data'!$G$4,O457='Price Data'!$F$5,'Price Data'!$G$5,O457='Price Data'!$F$6,'Price Data'!$G$6,O457='Price Data'!$F$7,'Price Data'!$G$7,TRUE,"")</f>
        <v>6.0346153846153863</v>
      </c>
      <c r="AB457" s="1" t="str" cm="1">
        <f t="array" ref="AB457">_xlfn.IFS(Q457='Price Data'!$F$3,'Price Data'!$G$3,Q457='Price Data'!$F$4,'Price Data'!$G$4,Q457='Price Data'!$F$5,'Price Data'!$G$5,Q457='Price Data'!$F$6,'Price Data'!$G$6,Q457='Price Data'!$F$7,'Price Data'!$G$7,TRUE,"")</f>
        <v/>
      </c>
      <c r="AC457" s="1" t="str" cm="1">
        <f t="array" ref="AC457">_xlfn.IFS(S457='Price Data'!$F$3,'Price Data'!$G$3,S457='Price Data'!$F$4,'Price Data'!$G$4,S457='Price Data'!$F$5,'Price Data'!$G$5,S457='Price Data'!$F$6,'Price Data'!$G$6,S457='Price Data'!$F$7,'Price Data'!$G$7,TRUE,"")</f>
        <v/>
      </c>
      <c r="AD457" s="1" t="str" cm="1">
        <f t="array" ref="AD457">_xlfn.IFS(U457='Price Data'!$F$3,'Price Data'!$G$3,U457='Price Data'!$F$4,'Price Data'!$G$4,U457='Price Data'!$F$5,'Price Data'!$G$5,U457='Price Data'!$F$6,'Price Data'!$G$6,U457='Price Data'!$F$7,'Price Data'!$G$7,TRUE,"")</f>
        <v/>
      </c>
      <c r="AK457" s="18"/>
      <c r="AL457" s="1"/>
    </row>
    <row r="458" spans="1:38" x14ac:dyDescent="0.25">
      <c r="A458" s="88">
        <v>12</v>
      </c>
      <c r="B458" s="1">
        <v>29</v>
      </c>
      <c r="C458" s="1">
        <v>116.52999999999996</v>
      </c>
      <c r="D458" s="1">
        <v>1</v>
      </c>
      <c r="E458" s="1">
        <v>0</v>
      </c>
      <c r="F458" s="1">
        <v>0</v>
      </c>
      <c r="G458" s="1">
        <f t="shared" si="47"/>
        <v>0</v>
      </c>
      <c r="H458" s="1" t="s">
        <v>108</v>
      </c>
      <c r="I458" s="1">
        <f t="shared" si="46"/>
        <v>0</v>
      </c>
      <c r="J458" s="1">
        <f t="shared" si="50"/>
        <v>0</v>
      </c>
      <c r="O458" s="1" t="s">
        <v>109</v>
      </c>
      <c r="P458" s="1">
        <v>0.73</v>
      </c>
      <c r="Q458" s="1" t="s">
        <v>112</v>
      </c>
      <c r="R458" s="1">
        <v>0</v>
      </c>
      <c r="S458" s="1" t="s">
        <v>112</v>
      </c>
      <c r="T458" s="1">
        <v>0</v>
      </c>
      <c r="U458" s="1" t="s">
        <v>112</v>
      </c>
      <c r="V458" s="1">
        <v>0</v>
      </c>
      <c r="W458" s="1">
        <v>1.26</v>
      </c>
      <c r="X458" s="1">
        <v>0</v>
      </c>
      <c r="Y458" s="1">
        <v>0</v>
      </c>
      <c r="Z458" s="89">
        <v>0</v>
      </c>
      <c r="AA458" s="1" cm="1">
        <f t="array" ref="AA458">_xlfn.IFS(O458='Price Data'!$F$3,'Price Data'!$G$3,O458='Price Data'!$F$4,'Price Data'!$G$4,O458='Price Data'!$F$5,'Price Data'!$G$5,O458='Price Data'!$F$6,'Price Data'!$G$6,O458='Price Data'!$F$7,'Price Data'!$G$7,TRUE,"")</f>
        <v>4.4586315789473705</v>
      </c>
      <c r="AB458" s="1" t="str" cm="1">
        <f t="array" ref="AB458">_xlfn.IFS(Q458='Price Data'!$F$3,'Price Data'!$G$3,Q458='Price Data'!$F$4,'Price Data'!$G$4,Q458='Price Data'!$F$5,'Price Data'!$G$5,Q458='Price Data'!$F$6,'Price Data'!$G$6,Q458='Price Data'!$F$7,'Price Data'!$G$7,TRUE,"")</f>
        <v/>
      </c>
      <c r="AC458" s="1" t="str" cm="1">
        <f t="array" ref="AC458">_xlfn.IFS(S458='Price Data'!$F$3,'Price Data'!$G$3,S458='Price Data'!$F$4,'Price Data'!$G$4,S458='Price Data'!$F$5,'Price Data'!$G$5,S458='Price Data'!$F$6,'Price Data'!$G$6,S458='Price Data'!$F$7,'Price Data'!$G$7,TRUE,"")</f>
        <v/>
      </c>
      <c r="AD458" s="1" t="str" cm="1">
        <f t="array" ref="AD458">_xlfn.IFS(U458='Price Data'!$F$3,'Price Data'!$G$3,U458='Price Data'!$F$4,'Price Data'!$G$4,U458='Price Data'!$F$5,'Price Data'!$G$5,U458='Price Data'!$F$6,'Price Data'!$G$6,U458='Price Data'!$F$7,'Price Data'!$G$7,TRUE,"")</f>
        <v/>
      </c>
      <c r="AK458" s="18"/>
      <c r="AL458" s="1"/>
    </row>
    <row r="459" spans="1:38" x14ac:dyDescent="0.25">
      <c r="A459" s="88">
        <v>12</v>
      </c>
      <c r="B459" s="1">
        <v>30</v>
      </c>
      <c r="C459" s="1">
        <v>117.22999999999996</v>
      </c>
      <c r="D459" s="1">
        <v>3</v>
      </c>
      <c r="E459" s="1">
        <v>1</v>
      </c>
      <c r="F459" s="1">
        <v>0</v>
      </c>
      <c r="G459" s="1">
        <f t="shared" si="47"/>
        <v>1</v>
      </c>
      <c r="H459" s="1" t="s">
        <v>108</v>
      </c>
      <c r="I459" s="1">
        <f t="shared" ref="I459:I522" si="51">IF(H459="NO", 0, 1)</f>
        <v>0</v>
      </c>
      <c r="J459" s="1">
        <f t="shared" si="50"/>
        <v>0</v>
      </c>
      <c r="O459" s="1" t="s">
        <v>113</v>
      </c>
      <c r="P459" s="1">
        <v>1.6</v>
      </c>
      <c r="Q459" s="1" t="s">
        <v>114</v>
      </c>
      <c r="R459" s="1">
        <v>0.86</v>
      </c>
      <c r="S459" s="1" t="s">
        <v>111</v>
      </c>
      <c r="T459" s="1">
        <v>1.46</v>
      </c>
      <c r="U459" s="1" t="s">
        <v>112</v>
      </c>
      <c r="V459" s="1">
        <v>0</v>
      </c>
      <c r="W459" s="1">
        <v>1.1000000000000001</v>
      </c>
      <c r="X459" s="1">
        <v>0</v>
      </c>
      <c r="Y459" s="1">
        <v>0</v>
      </c>
      <c r="Z459" s="89">
        <v>0</v>
      </c>
      <c r="AA459" s="1" cm="1">
        <f t="array" ref="AA459">_xlfn.IFS(O459='Price Data'!$F$3,'Price Data'!$G$3,O459='Price Data'!$F$4,'Price Data'!$G$4,O459='Price Data'!$F$5,'Price Data'!$G$5,O459='Price Data'!$F$6,'Price Data'!$G$6,O459='Price Data'!$F$7,'Price Data'!$G$7,TRUE,"")</f>
        <v>10.493246963562758</v>
      </c>
      <c r="AB459" s="1" cm="1">
        <f t="array" ref="AB459">_xlfn.IFS(Q459='Price Data'!$F$3,'Price Data'!$G$3,Q459='Price Data'!$F$4,'Price Data'!$G$4,Q459='Price Data'!$F$5,'Price Data'!$G$5,Q459='Price Data'!$F$6,'Price Data'!$G$6,Q459='Price Data'!$F$7,'Price Data'!$G$7,TRUE,"")</f>
        <v>6.0346153846153863</v>
      </c>
      <c r="AC459" s="1" cm="1">
        <f t="array" ref="AC459">_xlfn.IFS(S459='Price Data'!$F$3,'Price Data'!$G$3,S459='Price Data'!$F$4,'Price Data'!$G$4,S459='Price Data'!$F$5,'Price Data'!$G$5,S459='Price Data'!$F$6,'Price Data'!$G$6,S459='Price Data'!$F$7,'Price Data'!$G$7,TRUE,"")</f>
        <v>8.710979020979023</v>
      </c>
      <c r="AD459" s="1" t="str" cm="1">
        <f t="array" ref="AD459">_xlfn.IFS(U459='Price Data'!$F$3,'Price Data'!$G$3,U459='Price Data'!$F$4,'Price Data'!$G$4,U459='Price Data'!$F$5,'Price Data'!$G$5,U459='Price Data'!$F$6,'Price Data'!$G$6,U459='Price Data'!$F$7,'Price Data'!$G$7,TRUE,"")</f>
        <v/>
      </c>
      <c r="AK459" s="18"/>
      <c r="AL459" s="1"/>
    </row>
    <row r="460" spans="1:38" x14ac:dyDescent="0.25">
      <c r="A460" s="88">
        <v>12</v>
      </c>
      <c r="B460" s="1">
        <v>31</v>
      </c>
      <c r="C460" s="1">
        <v>120.66999999999996</v>
      </c>
      <c r="D460" s="1">
        <v>2</v>
      </c>
      <c r="E460" s="1">
        <v>1</v>
      </c>
      <c r="F460" s="1">
        <v>0</v>
      </c>
      <c r="G460" s="1">
        <f t="shared" ref="G460:G523" si="52">F460+E460</f>
        <v>1</v>
      </c>
      <c r="H460" s="1" t="s">
        <v>108</v>
      </c>
      <c r="I460" s="1">
        <f t="shared" si="51"/>
        <v>0</v>
      </c>
      <c r="J460" s="1">
        <f t="shared" si="50"/>
        <v>0</v>
      </c>
      <c r="O460" s="1" t="s">
        <v>113</v>
      </c>
      <c r="P460" s="1">
        <v>1.43</v>
      </c>
      <c r="Q460" s="1" t="s">
        <v>109</v>
      </c>
      <c r="R460" s="1">
        <v>0.97</v>
      </c>
      <c r="S460" s="1" t="s">
        <v>112</v>
      </c>
      <c r="T460" s="1">
        <v>0</v>
      </c>
      <c r="U460" s="1" t="s">
        <v>112</v>
      </c>
      <c r="V460" s="1">
        <v>0</v>
      </c>
      <c r="W460" s="1">
        <v>1.47</v>
      </c>
      <c r="X460" s="1">
        <v>1.47</v>
      </c>
      <c r="Y460" s="1">
        <v>0</v>
      </c>
      <c r="Z460" s="89">
        <v>0</v>
      </c>
      <c r="AA460" s="1" cm="1">
        <f t="array" ref="AA460">_xlfn.IFS(O460='Price Data'!$F$3,'Price Data'!$G$3,O460='Price Data'!$F$4,'Price Data'!$G$4,O460='Price Data'!$F$5,'Price Data'!$G$5,O460='Price Data'!$F$6,'Price Data'!$G$6,O460='Price Data'!$F$7,'Price Data'!$G$7,TRUE,"")</f>
        <v>10.493246963562758</v>
      </c>
      <c r="AB460" s="1" cm="1">
        <f t="array" ref="AB460">_xlfn.IFS(Q460='Price Data'!$F$3,'Price Data'!$G$3,Q460='Price Data'!$F$4,'Price Data'!$G$4,Q460='Price Data'!$F$5,'Price Data'!$G$5,Q460='Price Data'!$F$6,'Price Data'!$G$6,Q460='Price Data'!$F$7,'Price Data'!$G$7,TRUE,"")</f>
        <v>4.4586315789473705</v>
      </c>
      <c r="AC460" s="1" t="str" cm="1">
        <f t="array" ref="AC460">_xlfn.IFS(S460='Price Data'!$F$3,'Price Data'!$G$3,S460='Price Data'!$F$4,'Price Data'!$G$4,S460='Price Data'!$F$5,'Price Data'!$G$5,S460='Price Data'!$F$6,'Price Data'!$G$6,S460='Price Data'!$F$7,'Price Data'!$G$7,TRUE,"")</f>
        <v/>
      </c>
      <c r="AD460" s="1" t="str" cm="1">
        <f t="array" ref="AD460">_xlfn.IFS(U460='Price Data'!$F$3,'Price Data'!$G$3,U460='Price Data'!$F$4,'Price Data'!$G$4,U460='Price Data'!$F$5,'Price Data'!$G$5,U460='Price Data'!$F$6,'Price Data'!$G$6,U460='Price Data'!$F$7,'Price Data'!$G$7,TRUE,"")</f>
        <v/>
      </c>
      <c r="AK460" s="18"/>
      <c r="AL460" s="1"/>
    </row>
    <row r="461" spans="1:38" x14ac:dyDescent="0.25">
      <c r="A461" s="88">
        <v>12</v>
      </c>
      <c r="B461" s="1">
        <v>32</v>
      </c>
      <c r="C461" s="1">
        <v>122.73999999999995</v>
      </c>
      <c r="D461" s="1">
        <v>3</v>
      </c>
      <c r="E461" s="1">
        <v>1</v>
      </c>
      <c r="F461" s="1">
        <v>1</v>
      </c>
      <c r="G461" s="1">
        <f t="shared" si="52"/>
        <v>2</v>
      </c>
      <c r="H461" s="1" t="s">
        <v>108</v>
      </c>
      <c r="I461" s="1">
        <f t="shared" si="51"/>
        <v>0</v>
      </c>
      <c r="J461" s="1">
        <f t="shared" si="50"/>
        <v>0</v>
      </c>
      <c r="O461" s="1" t="s">
        <v>109</v>
      </c>
      <c r="P461" s="1">
        <v>0.78</v>
      </c>
      <c r="Q461" s="1" t="s">
        <v>113</v>
      </c>
      <c r="R461" s="1">
        <v>1.48</v>
      </c>
      <c r="S461" s="1" t="s">
        <v>114</v>
      </c>
      <c r="T461" s="1">
        <v>1.01</v>
      </c>
      <c r="U461" s="1" t="s">
        <v>112</v>
      </c>
      <c r="V461" s="1">
        <v>0</v>
      </c>
      <c r="W461" s="1">
        <v>1.03</v>
      </c>
      <c r="X461" s="1">
        <v>1.36</v>
      </c>
      <c r="Y461" s="1">
        <v>0</v>
      </c>
      <c r="Z461" s="89">
        <v>0</v>
      </c>
      <c r="AA461" s="1" cm="1">
        <f t="array" ref="AA461">_xlfn.IFS(O461='Price Data'!$F$3,'Price Data'!$G$3,O461='Price Data'!$F$4,'Price Data'!$G$4,O461='Price Data'!$F$5,'Price Data'!$G$5,O461='Price Data'!$F$6,'Price Data'!$G$6,O461='Price Data'!$F$7,'Price Data'!$G$7,TRUE,"")</f>
        <v>4.4586315789473705</v>
      </c>
      <c r="AB461" s="1" cm="1">
        <f t="array" ref="AB461">_xlfn.IFS(Q461='Price Data'!$F$3,'Price Data'!$G$3,Q461='Price Data'!$F$4,'Price Data'!$G$4,Q461='Price Data'!$F$5,'Price Data'!$G$5,Q461='Price Data'!$F$6,'Price Data'!$G$6,Q461='Price Data'!$F$7,'Price Data'!$G$7,TRUE,"")</f>
        <v>10.493246963562758</v>
      </c>
      <c r="AC461" s="1" cm="1">
        <f t="array" ref="AC461">_xlfn.IFS(S461='Price Data'!$F$3,'Price Data'!$G$3,S461='Price Data'!$F$4,'Price Data'!$G$4,S461='Price Data'!$F$5,'Price Data'!$G$5,S461='Price Data'!$F$6,'Price Data'!$G$6,S461='Price Data'!$F$7,'Price Data'!$G$7,TRUE,"")</f>
        <v>6.0346153846153863</v>
      </c>
      <c r="AD461" s="1" t="str" cm="1">
        <f t="array" ref="AD461">_xlfn.IFS(U461='Price Data'!$F$3,'Price Data'!$G$3,U461='Price Data'!$F$4,'Price Data'!$G$4,U461='Price Data'!$F$5,'Price Data'!$G$5,U461='Price Data'!$F$6,'Price Data'!$G$6,U461='Price Data'!$F$7,'Price Data'!$G$7,TRUE,"")</f>
        <v/>
      </c>
      <c r="AK461" s="18"/>
      <c r="AL461" s="1"/>
    </row>
    <row r="462" spans="1:38" x14ac:dyDescent="0.25">
      <c r="A462" s="88">
        <v>12</v>
      </c>
      <c r="B462" s="1">
        <v>33</v>
      </c>
      <c r="C462" s="1">
        <v>123.27999999999996</v>
      </c>
      <c r="D462" s="1">
        <v>1</v>
      </c>
      <c r="E462" s="1">
        <v>4</v>
      </c>
      <c r="F462" s="1">
        <v>1</v>
      </c>
      <c r="G462" s="1">
        <f t="shared" si="52"/>
        <v>5</v>
      </c>
      <c r="H462" s="1" t="s">
        <v>108</v>
      </c>
      <c r="I462" s="1">
        <f t="shared" si="51"/>
        <v>0</v>
      </c>
      <c r="J462" s="1">
        <f t="shared" si="50"/>
        <v>0</v>
      </c>
      <c r="O462" s="1" t="s">
        <v>109</v>
      </c>
      <c r="P462" s="1">
        <v>0.76</v>
      </c>
      <c r="Q462" s="1" t="s">
        <v>112</v>
      </c>
      <c r="R462" s="1">
        <v>0</v>
      </c>
      <c r="S462" s="1" t="s">
        <v>112</v>
      </c>
      <c r="T462" s="1">
        <v>0</v>
      </c>
      <c r="U462" s="1" t="s">
        <v>112</v>
      </c>
      <c r="V462" s="1">
        <v>0</v>
      </c>
      <c r="W462" s="1">
        <v>1.35</v>
      </c>
      <c r="X462" s="1">
        <v>0</v>
      </c>
      <c r="Y462" s="1">
        <v>0</v>
      </c>
      <c r="Z462" s="89">
        <v>0</v>
      </c>
      <c r="AA462" s="1" cm="1">
        <f t="array" ref="AA462">_xlfn.IFS(O462='Price Data'!$F$3,'Price Data'!$G$3,O462='Price Data'!$F$4,'Price Data'!$G$4,O462='Price Data'!$F$5,'Price Data'!$G$5,O462='Price Data'!$F$6,'Price Data'!$G$6,O462='Price Data'!$F$7,'Price Data'!$G$7,TRUE,"")</f>
        <v>4.4586315789473705</v>
      </c>
      <c r="AB462" s="1" t="str" cm="1">
        <f t="array" ref="AB462">_xlfn.IFS(Q462='Price Data'!$F$3,'Price Data'!$G$3,Q462='Price Data'!$F$4,'Price Data'!$G$4,Q462='Price Data'!$F$5,'Price Data'!$G$5,Q462='Price Data'!$F$6,'Price Data'!$G$6,Q462='Price Data'!$F$7,'Price Data'!$G$7,TRUE,"")</f>
        <v/>
      </c>
      <c r="AC462" s="1" t="str" cm="1">
        <f t="array" ref="AC462">_xlfn.IFS(S462='Price Data'!$F$3,'Price Data'!$G$3,S462='Price Data'!$F$4,'Price Data'!$G$4,S462='Price Data'!$F$5,'Price Data'!$G$5,S462='Price Data'!$F$6,'Price Data'!$G$6,S462='Price Data'!$F$7,'Price Data'!$G$7,TRUE,"")</f>
        <v/>
      </c>
      <c r="AD462" s="1" t="str" cm="1">
        <f t="array" ref="AD462">_xlfn.IFS(U462='Price Data'!$F$3,'Price Data'!$G$3,U462='Price Data'!$F$4,'Price Data'!$G$4,U462='Price Data'!$F$5,'Price Data'!$G$5,U462='Price Data'!$F$6,'Price Data'!$G$6,U462='Price Data'!$F$7,'Price Data'!$G$7,TRUE,"")</f>
        <v/>
      </c>
      <c r="AK462" s="18"/>
      <c r="AL462" s="1"/>
    </row>
    <row r="463" spans="1:38" x14ac:dyDescent="0.25">
      <c r="A463" s="88">
        <v>12</v>
      </c>
      <c r="B463" s="1">
        <v>34</v>
      </c>
      <c r="C463" s="1">
        <v>138.86999999999995</v>
      </c>
      <c r="D463" s="1">
        <v>1</v>
      </c>
      <c r="E463" s="1">
        <v>0</v>
      </c>
      <c r="F463" s="1">
        <v>0</v>
      </c>
      <c r="G463" s="1">
        <f t="shared" si="52"/>
        <v>0</v>
      </c>
      <c r="H463" s="1" t="s">
        <v>108</v>
      </c>
      <c r="I463" s="1">
        <f t="shared" si="51"/>
        <v>0</v>
      </c>
      <c r="J463" s="1">
        <f t="shared" si="50"/>
        <v>0</v>
      </c>
      <c r="O463" s="1" t="s">
        <v>109</v>
      </c>
      <c r="P463" s="1">
        <v>0.82</v>
      </c>
      <c r="Q463" s="1" t="s">
        <v>112</v>
      </c>
      <c r="R463" s="1">
        <v>0</v>
      </c>
      <c r="S463" s="1" t="s">
        <v>112</v>
      </c>
      <c r="T463" s="1">
        <v>0</v>
      </c>
      <c r="U463" s="1" t="s">
        <v>112</v>
      </c>
      <c r="V463" s="1">
        <v>0</v>
      </c>
      <c r="W463" s="1">
        <v>0.9</v>
      </c>
      <c r="X463" s="1">
        <v>0</v>
      </c>
      <c r="Y463" s="1">
        <v>0</v>
      </c>
      <c r="Z463" s="89">
        <v>0</v>
      </c>
      <c r="AA463" s="1" cm="1">
        <f t="array" ref="AA463">_xlfn.IFS(O463='Price Data'!$F$3,'Price Data'!$G$3,O463='Price Data'!$F$4,'Price Data'!$G$4,O463='Price Data'!$F$5,'Price Data'!$G$5,O463='Price Data'!$F$6,'Price Data'!$G$6,O463='Price Data'!$F$7,'Price Data'!$G$7,TRUE,"")</f>
        <v>4.4586315789473705</v>
      </c>
      <c r="AB463" s="1" t="str" cm="1">
        <f t="array" ref="AB463">_xlfn.IFS(Q463='Price Data'!$F$3,'Price Data'!$G$3,Q463='Price Data'!$F$4,'Price Data'!$G$4,Q463='Price Data'!$F$5,'Price Data'!$G$5,Q463='Price Data'!$F$6,'Price Data'!$G$6,Q463='Price Data'!$F$7,'Price Data'!$G$7,TRUE,"")</f>
        <v/>
      </c>
      <c r="AC463" s="1" t="str" cm="1">
        <f t="array" ref="AC463">_xlfn.IFS(S463='Price Data'!$F$3,'Price Data'!$G$3,S463='Price Data'!$F$4,'Price Data'!$G$4,S463='Price Data'!$F$5,'Price Data'!$G$5,S463='Price Data'!$F$6,'Price Data'!$G$6,S463='Price Data'!$F$7,'Price Data'!$G$7,TRUE,"")</f>
        <v/>
      </c>
      <c r="AD463" s="1" t="str" cm="1">
        <f t="array" ref="AD463">_xlfn.IFS(U463='Price Data'!$F$3,'Price Data'!$G$3,U463='Price Data'!$F$4,'Price Data'!$G$4,U463='Price Data'!$F$5,'Price Data'!$G$5,U463='Price Data'!$F$6,'Price Data'!$G$6,U463='Price Data'!$F$7,'Price Data'!$G$7,TRUE,"")</f>
        <v/>
      </c>
      <c r="AK463" s="18"/>
      <c r="AL463" s="1"/>
    </row>
    <row r="464" spans="1:38" x14ac:dyDescent="0.25">
      <c r="A464" s="88">
        <v>12</v>
      </c>
      <c r="B464" s="1">
        <v>35</v>
      </c>
      <c r="C464" s="1">
        <v>139.09999999999994</v>
      </c>
      <c r="D464" s="1">
        <v>1</v>
      </c>
      <c r="E464" s="1">
        <v>1</v>
      </c>
      <c r="F464" s="1">
        <v>0</v>
      </c>
      <c r="G464" s="1">
        <f t="shared" si="52"/>
        <v>1</v>
      </c>
      <c r="H464" s="1" t="s">
        <v>108</v>
      </c>
      <c r="I464" s="1">
        <f t="shared" si="51"/>
        <v>0</v>
      </c>
      <c r="J464" s="1">
        <f t="shared" si="50"/>
        <v>0</v>
      </c>
      <c r="O464" s="1" t="s">
        <v>109</v>
      </c>
      <c r="P464" s="1">
        <v>0.92</v>
      </c>
      <c r="Q464" s="1" t="s">
        <v>112</v>
      </c>
      <c r="R464" s="1">
        <v>0</v>
      </c>
      <c r="S464" s="1" t="s">
        <v>112</v>
      </c>
      <c r="T464" s="1">
        <v>0</v>
      </c>
      <c r="U464" s="1" t="s">
        <v>112</v>
      </c>
      <c r="V464" s="1">
        <v>0</v>
      </c>
      <c r="W464" s="1">
        <v>0.88</v>
      </c>
      <c r="X464" s="1">
        <v>0</v>
      </c>
      <c r="Y464" s="1">
        <v>0</v>
      </c>
      <c r="Z464" s="89">
        <v>0</v>
      </c>
      <c r="AA464" s="1" cm="1">
        <f t="array" ref="AA464">_xlfn.IFS(O464='Price Data'!$F$3,'Price Data'!$G$3,O464='Price Data'!$F$4,'Price Data'!$G$4,O464='Price Data'!$F$5,'Price Data'!$G$5,O464='Price Data'!$F$6,'Price Data'!$G$6,O464='Price Data'!$F$7,'Price Data'!$G$7,TRUE,"")</f>
        <v>4.4586315789473705</v>
      </c>
      <c r="AB464" s="1" t="str" cm="1">
        <f t="array" ref="AB464">_xlfn.IFS(Q464='Price Data'!$F$3,'Price Data'!$G$3,Q464='Price Data'!$F$4,'Price Data'!$G$4,Q464='Price Data'!$F$5,'Price Data'!$G$5,Q464='Price Data'!$F$6,'Price Data'!$G$6,Q464='Price Data'!$F$7,'Price Data'!$G$7,TRUE,"")</f>
        <v/>
      </c>
      <c r="AC464" s="1" t="str" cm="1">
        <f t="array" ref="AC464">_xlfn.IFS(S464='Price Data'!$F$3,'Price Data'!$G$3,S464='Price Data'!$F$4,'Price Data'!$G$4,S464='Price Data'!$F$5,'Price Data'!$G$5,S464='Price Data'!$F$6,'Price Data'!$G$6,S464='Price Data'!$F$7,'Price Data'!$G$7,TRUE,"")</f>
        <v/>
      </c>
      <c r="AD464" s="1" t="str" cm="1">
        <f t="array" ref="AD464">_xlfn.IFS(U464='Price Data'!$F$3,'Price Data'!$G$3,U464='Price Data'!$F$4,'Price Data'!$G$4,U464='Price Data'!$F$5,'Price Data'!$G$5,U464='Price Data'!$F$6,'Price Data'!$G$6,U464='Price Data'!$F$7,'Price Data'!$G$7,TRUE,"")</f>
        <v/>
      </c>
      <c r="AK464" s="18"/>
      <c r="AL464" s="1"/>
    </row>
    <row r="465" spans="1:38" x14ac:dyDescent="0.25">
      <c r="A465" s="88">
        <v>12</v>
      </c>
      <c r="B465" s="1">
        <v>36</v>
      </c>
      <c r="C465" s="1">
        <v>141.48999999999992</v>
      </c>
      <c r="D465" s="1">
        <v>4</v>
      </c>
      <c r="E465" s="1">
        <v>0</v>
      </c>
      <c r="F465" s="1">
        <v>1</v>
      </c>
      <c r="G465" s="1">
        <f t="shared" si="52"/>
        <v>1</v>
      </c>
      <c r="H465" s="1" t="s">
        <v>108</v>
      </c>
      <c r="I465" s="1">
        <f t="shared" si="51"/>
        <v>0</v>
      </c>
      <c r="J465" s="1">
        <f t="shared" si="50"/>
        <v>0</v>
      </c>
      <c r="K465" s="1">
        <f>SUM(I430:I466)</f>
        <v>2</v>
      </c>
      <c r="L465" s="1">
        <f>_xlfn.STDEV.S(E430:E466)</f>
        <v>1.5082356496167217</v>
      </c>
      <c r="M465" s="1">
        <f>_xlfn.STDEV.S(F430:F466)</f>
        <v>0.3970612769556579</v>
      </c>
      <c r="O465" s="1" t="s">
        <v>114</v>
      </c>
      <c r="P465" s="1">
        <v>2.14</v>
      </c>
      <c r="Q465" s="1" t="s">
        <v>110</v>
      </c>
      <c r="R465" s="1">
        <v>0.61</v>
      </c>
      <c r="S465" s="1" t="s">
        <v>110</v>
      </c>
      <c r="T465" s="1">
        <v>0.69</v>
      </c>
      <c r="U465" s="1" t="s">
        <v>109</v>
      </c>
      <c r="V465" s="1">
        <v>0.76</v>
      </c>
      <c r="W465" s="1">
        <v>0</v>
      </c>
      <c r="X465" s="1">
        <v>0</v>
      </c>
      <c r="Y465" s="1">
        <v>0</v>
      </c>
      <c r="Z465" s="89">
        <v>1.31</v>
      </c>
      <c r="AA465" s="1" cm="1">
        <f t="array" ref="AA465">_xlfn.IFS(O465='Price Data'!$F$3,'Price Data'!$G$3,O465='Price Data'!$F$4,'Price Data'!$G$4,O465='Price Data'!$F$5,'Price Data'!$G$5,O465='Price Data'!$F$6,'Price Data'!$G$6,O465='Price Data'!$F$7,'Price Data'!$G$7,TRUE,"")</f>
        <v>6.0346153846153863</v>
      </c>
      <c r="AB465" s="1" cm="1">
        <f t="array" ref="AB465">_xlfn.IFS(Q465='Price Data'!$F$3,'Price Data'!$G$3,Q465='Price Data'!$F$4,'Price Data'!$G$4,Q465='Price Data'!$F$5,'Price Data'!$G$5,Q465='Price Data'!$F$6,'Price Data'!$G$6,Q465='Price Data'!$F$7,'Price Data'!$G$7,TRUE,"")</f>
        <v>2.6763636363636367</v>
      </c>
      <c r="AC465" s="1" cm="1">
        <f t="array" ref="AC465">_xlfn.IFS(S465='Price Data'!$F$3,'Price Data'!$G$3,S465='Price Data'!$F$4,'Price Data'!$G$4,S465='Price Data'!$F$5,'Price Data'!$G$5,S465='Price Data'!$F$6,'Price Data'!$G$6,S465='Price Data'!$F$7,'Price Data'!$G$7,TRUE,"")</f>
        <v>2.6763636363636367</v>
      </c>
      <c r="AD465" s="1" cm="1">
        <f t="array" ref="AD465">_xlfn.IFS(U465='Price Data'!$F$3,'Price Data'!$G$3,U465='Price Data'!$F$4,'Price Data'!$G$4,U465='Price Data'!$F$5,'Price Data'!$G$5,U465='Price Data'!$F$6,'Price Data'!$G$6,U465='Price Data'!$F$7,'Price Data'!$G$7,TRUE,"")</f>
        <v>4.4586315789473705</v>
      </c>
      <c r="AK465" s="18"/>
      <c r="AL465" s="1"/>
    </row>
    <row r="466" spans="1:38" s="125" customFormat="1" x14ac:dyDescent="0.25">
      <c r="A466" s="124">
        <v>12</v>
      </c>
      <c r="B466" s="125">
        <v>37</v>
      </c>
      <c r="C466" s="125">
        <v>149.18999999999991</v>
      </c>
      <c r="D466" s="125">
        <v>2</v>
      </c>
      <c r="E466" s="125">
        <v>0</v>
      </c>
      <c r="F466" s="125">
        <v>0</v>
      </c>
      <c r="G466" s="1">
        <f t="shared" si="52"/>
        <v>0</v>
      </c>
      <c r="H466" s="125" t="s">
        <v>108</v>
      </c>
      <c r="I466" s="125">
        <f t="shared" si="51"/>
        <v>0</v>
      </c>
      <c r="J466" s="125">
        <f t="shared" si="50"/>
        <v>0</v>
      </c>
      <c r="K466" s="125">
        <f>_xlfn.STDEV.S(J430:J466)</f>
        <v>0.36349983787084711</v>
      </c>
      <c r="L466" s="125">
        <f>MAX(E430:E466)</f>
        <v>5</v>
      </c>
      <c r="M466" s="125">
        <f>MAX(F430:F466)</f>
        <v>1</v>
      </c>
      <c r="O466" s="125" t="s">
        <v>109</v>
      </c>
      <c r="P466" s="125">
        <v>0.82</v>
      </c>
      <c r="Q466" s="125" t="s">
        <v>109</v>
      </c>
      <c r="R466" s="125">
        <v>0.61</v>
      </c>
      <c r="S466" s="125" t="s">
        <v>112</v>
      </c>
      <c r="T466" s="125">
        <v>0</v>
      </c>
      <c r="U466" s="125" t="s">
        <v>112</v>
      </c>
      <c r="V466" s="125">
        <v>0</v>
      </c>
      <c r="W466" s="125">
        <v>1.1299999999999999</v>
      </c>
      <c r="X466" s="125">
        <v>0.79</v>
      </c>
      <c r="Y466" s="125">
        <v>0</v>
      </c>
      <c r="Z466" s="126">
        <v>0</v>
      </c>
      <c r="AA466" s="1" cm="1">
        <f t="array" ref="AA466">_xlfn.IFS(O466='Price Data'!$F$3,'Price Data'!$G$3,O466='Price Data'!$F$4,'Price Data'!$G$4,O466='Price Data'!$F$5,'Price Data'!$G$5,O466='Price Data'!$F$6,'Price Data'!$G$6,O466='Price Data'!$F$7,'Price Data'!$G$7,TRUE,"")</f>
        <v>4.4586315789473705</v>
      </c>
      <c r="AB466" s="1" cm="1">
        <f t="array" ref="AB466">_xlfn.IFS(Q466='Price Data'!$F$3,'Price Data'!$G$3,Q466='Price Data'!$F$4,'Price Data'!$G$4,Q466='Price Data'!$F$5,'Price Data'!$G$5,Q466='Price Data'!$F$6,'Price Data'!$G$6,Q466='Price Data'!$F$7,'Price Data'!$G$7,TRUE,"")</f>
        <v>4.4586315789473705</v>
      </c>
      <c r="AC466" s="1" t="str" cm="1">
        <f t="array" ref="AC466">_xlfn.IFS(S466='Price Data'!$F$3,'Price Data'!$G$3,S466='Price Data'!$F$4,'Price Data'!$G$4,S466='Price Data'!$F$5,'Price Data'!$G$5,S466='Price Data'!$F$6,'Price Data'!$G$6,S466='Price Data'!$F$7,'Price Data'!$G$7,TRUE,"")</f>
        <v/>
      </c>
      <c r="AD466" s="1" t="str" cm="1">
        <f t="array" ref="AD466">_xlfn.IFS(U466='Price Data'!$F$3,'Price Data'!$G$3,U466='Price Data'!$F$4,'Price Data'!$G$4,U466='Price Data'!$F$5,'Price Data'!$G$5,U466='Price Data'!$F$6,'Price Data'!$G$6,U466='Price Data'!$F$7,'Price Data'!$G$7,TRUE,"")</f>
        <v/>
      </c>
      <c r="AK466" s="129"/>
    </row>
    <row r="467" spans="1:38" x14ac:dyDescent="0.25">
      <c r="A467" s="88">
        <v>13</v>
      </c>
      <c r="B467" s="1">
        <v>1</v>
      </c>
      <c r="C467" s="1">
        <v>0</v>
      </c>
      <c r="D467" s="1">
        <v>3</v>
      </c>
      <c r="E467" s="1">
        <v>0</v>
      </c>
      <c r="F467" s="1">
        <v>0</v>
      </c>
      <c r="G467" s="1">
        <f t="shared" si="52"/>
        <v>0</v>
      </c>
      <c r="H467" s="1" t="s">
        <v>108</v>
      </c>
      <c r="I467" s="1">
        <f t="shared" si="51"/>
        <v>0</v>
      </c>
      <c r="J467" s="1">
        <f t="shared" si="50"/>
        <v>0</v>
      </c>
      <c r="O467" s="1" t="s">
        <v>114</v>
      </c>
      <c r="P467" s="1">
        <v>1.66</v>
      </c>
      <c r="Q467" s="1" t="s">
        <v>109</v>
      </c>
      <c r="R467" s="1">
        <v>0.95</v>
      </c>
      <c r="S467" s="1" t="s">
        <v>113</v>
      </c>
      <c r="T467" s="1">
        <v>2.46</v>
      </c>
      <c r="U467" s="1" t="s">
        <v>112</v>
      </c>
      <c r="V467" s="1">
        <v>0</v>
      </c>
      <c r="W467" s="1">
        <v>0</v>
      </c>
      <c r="X467" s="1">
        <v>1.23</v>
      </c>
      <c r="Y467" s="1">
        <v>1.49</v>
      </c>
      <c r="Z467" s="89">
        <v>0</v>
      </c>
      <c r="AA467" s="1" cm="1">
        <f t="array" ref="AA467">_xlfn.IFS(O467='Price Data'!$F$3,'Price Data'!$G$3,O467='Price Data'!$F$4,'Price Data'!$G$4,O467='Price Data'!$F$5,'Price Data'!$G$5,O467='Price Data'!$F$6,'Price Data'!$G$6,O467='Price Data'!$F$7,'Price Data'!$G$7,TRUE,"")</f>
        <v>6.0346153846153863</v>
      </c>
      <c r="AB467" s="1" cm="1">
        <f t="array" ref="AB467">_xlfn.IFS(Q467='Price Data'!$F$3,'Price Data'!$G$3,Q467='Price Data'!$F$4,'Price Data'!$G$4,Q467='Price Data'!$F$5,'Price Data'!$G$5,Q467='Price Data'!$F$6,'Price Data'!$G$6,Q467='Price Data'!$F$7,'Price Data'!$G$7,TRUE,"")</f>
        <v>4.4586315789473705</v>
      </c>
      <c r="AC467" s="1" cm="1">
        <f t="array" ref="AC467">_xlfn.IFS(S467='Price Data'!$F$3,'Price Data'!$G$3,S467='Price Data'!$F$4,'Price Data'!$G$4,S467='Price Data'!$F$5,'Price Data'!$G$5,S467='Price Data'!$F$6,'Price Data'!$G$6,S467='Price Data'!$F$7,'Price Data'!$G$7,TRUE,"")</f>
        <v>10.493246963562758</v>
      </c>
      <c r="AD467" s="1" t="str" cm="1">
        <f t="array" ref="AD467">_xlfn.IFS(U467='Price Data'!$F$3,'Price Data'!$G$3,U467='Price Data'!$F$4,'Price Data'!$G$4,U467='Price Data'!$F$5,'Price Data'!$G$5,U467='Price Data'!$F$6,'Price Data'!$G$6,U467='Price Data'!$F$7,'Price Data'!$G$7,TRUE,"")</f>
        <v/>
      </c>
      <c r="AK467" s="18"/>
      <c r="AL467" s="1"/>
    </row>
    <row r="468" spans="1:38" x14ac:dyDescent="0.25">
      <c r="A468" s="88">
        <v>13</v>
      </c>
      <c r="B468" s="1">
        <v>2</v>
      </c>
      <c r="C468" s="1">
        <v>4.1900000000000004</v>
      </c>
      <c r="D468" s="1">
        <v>2</v>
      </c>
      <c r="E468" s="1">
        <v>1</v>
      </c>
      <c r="F468" s="1">
        <v>0</v>
      </c>
      <c r="G468" s="1">
        <f t="shared" si="52"/>
        <v>1</v>
      </c>
      <c r="H468" s="1" t="s">
        <v>108</v>
      </c>
      <c r="I468" s="1">
        <f t="shared" si="51"/>
        <v>0</v>
      </c>
      <c r="J468" s="1">
        <f t="shared" si="50"/>
        <v>0</v>
      </c>
      <c r="O468" s="1" t="s">
        <v>110</v>
      </c>
      <c r="P468" s="1">
        <v>0.5</v>
      </c>
      <c r="Q468" s="1" t="s">
        <v>109</v>
      </c>
      <c r="R468" s="1">
        <v>0.93</v>
      </c>
      <c r="S468" s="1" t="s">
        <v>112</v>
      </c>
      <c r="T468" s="1">
        <v>0</v>
      </c>
      <c r="U468" s="1" t="s">
        <v>112</v>
      </c>
      <c r="V468" s="1">
        <v>0</v>
      </c>
      <c r="W468" s="1">
        <v>0</v>
      </c>
      <c r="X468" s="1">
        <v>0.92</v>
      </c>
      <c r="Y468" s="1">
        <v>0</v>
      </c>
      <c r="Z468" s="89">
        <v>0</v>
      </c>
      <c r="AA468" s="1" cm="1">
        <f t="array" ref="AA468">_xlfn.IFS(O468='Price Data'!$F$3,'Price Data'!$G$3,O468='Price Data'!$F$4,'Price Data'!$G$4,O468='Price Data'!$F$5,'Price Data'!$G$5,O468='Price Data'!$F$6,'Price Data'!$G$6,O468='Price Data'!$F$7,'Price Data'!$G$7,TRUE,"")</f>
        <v>2.6763636363636367</v>
      </c>
      <c r="AB468" s="1" cm="1">
        <f t="array" ref="AB468">_xlfn.IFS(Q468='Price Data'!$F$3,'Price Data'!$G$3,Q468='Price Data'!$F$4,'Price Data'!$G$4,Q468='Price Data'!$F$5,'Price Data'!$G$5,Q468='Price Data'!$F$6,'Price Data'!$G$6,Q468='Price Data'!$F$7,'Price Data'!$G$7,TRUE,"")</f>
        <v>4.4586315789473705</v>
      </c>
      <c r="AC468" s="1" t="str" cm="1">
        <f t="array" ref="AC468">_xlfn.IFS(S468='Price Data'!$F$3,'Price Data'!$G$3,S468='Price Data'!$F$4,'Price Data'!$G$4,S468='Price Data'!$F$5,'Price Data'!$G$5,S468='Price Data'!$F$6,'Price Data'!$G$6,S468='Price Data'!$F$7,'Price Data'!$G$7,TRUE,"")</f>
        <v/>
      </c>
      <c r="AD468" s="1" t="str" cm="1">
        <f t="array" ref="AD468">_xlfn.IFS(U468='Price Data'!$F$3,'Price Data'!$G$3,U468='Price Data'!$F$4,'Price Data'!$G$4,U468='Price Data'!$F$5,'Price Data'!$G$5,U468='Price Data'!$F$6,'Price Data'!$G$6,U468='Price Data'!$F$7,'Price Data'!$G$7,TRUE,"")</f>
        <v/>
      </c>
      <c r="AK468" s="18"/>
      <c r="AL468" s="1"/>
    </row>
    <row r="469" spans="1:38" x14ac:dyDescent="0.25">
      <c r="A469" s="88">
        <v>13</v>
      </c>
      <c r="B469" s="1">
        <v>3</v>
      </c>
      <c r="C469" s="1">
        <v>9.64</v>
      </c>
      <c r="D469" s="1">
        <v>1</v>
      </c>
      <c r="E469" s="1">
        <v>0</v>
      </c>
      <c r="F469" s="1">
        <v>0</v>
      </c>
      <c r="G469" s="1">
        <f t="shared" si="52"/>
        <v>0</v>
      </c>
      <c r="H469" s="1" t="s">
        <v>108</v>
      </c>
      <c r="I469" s="1">
        <f t="shared" si="51"/>
        <v>0</v>
      </c>
      <c r="J469" s="1">
        <f t="shared" si="50"/>
        <v>0</v>
      </c>
      <c r="O469" s="1" t="s">
        <v>114</v>
      </c>
      <c r="P469" s="1">
        <v>1.91</v>
      </c>
      <c r="Q469" s="1" t="s">
        <v>112</v>
      </c>
      <c r="R469" s="1">
        <v>0</v>
      </c>
      <c r="S469" s="1" t="s">
        <v>112</v>
      </c>
      <c r="T469" s="1">
        <v>0</v>
      </c>
      <c r="U469" s="1" t="s">
        <v>112</v>
      </c>
      <c r="V469" s="1">
        <v>0</v>
      </c>
      <c r="W469" s="1">
        <v>0</v>
      </c>
      <c r="X469" s="1">
        <v>0</v>
      </c>
      <c r="Y469" s="1">
        <v>0</v>
      </c>
      <c r="Z469" s="89">
        <v>0</v>
      </c>
      <c r="AA469" s="1" cm="1">
        <f t="array" ref="AA469">_xlfn.IFS(O469='Price Data'!$F$3,'Price Data'!$G$3,O469='Price Data'!$F$4,'Price Data'!$G$4,O469='Price Data'!$F$5,'Price Data'!$G$5,O469='Price Data'!$F$6,'Price Data'!$G$6,O469='Price Data'!$F$7,'Price Data'!$G$7,TRUE,"")</f>
        <v>6.0346153846153863</v>
      </c>
      <c r="AB469" s="1" t="str" cm="1">
        <f t="array" ref="AB469">_xlfn.IFS(Q469='Price Data'!$F$3,'Price Data'!$G$3,Q469='Price Data'!$F$4,'Price Data'!$G$4,Q469='Price Data'!$F$5,'Price Data'!$G$5,Q469='Price Data'!$F$6,'Price Data'!$G$6,Q469='Price Data'!$F$7,'Price Data'!$G$7,TRUE,"")</f>
        <v/>
      </c>
      <c r="AC469" s="1" t="str" cm="1">
        <f t="array" ref="AC469">_xlfn.IFS(S469='Price Data'!$F$3,'Price Data'!$G$3,S469='Price Data'!$F$4,'Price Data'!$G$4,S469='Price Data'!$F$5,'Price Data'!$G$5,S469='Price Data'!$F$6,'Price Data'!$G$6,S469='Price Data'!$F$7,'Price Data'!$G$7,TRUE,"")</f>
        <v/>
      </c>
      <c r="AD469" s="1" t="str" cm="1">
        <f t="array" ref="AD469">_xlfn.IFS(U469='Price Data'!$F$3,'Price Data'!$G$3,U469='Price Data'!$F$4,'Price Data'!$G$4,U469='Price Data'!$F$5,'Price Data'!$G$5,U469='Price Data'!$F$6,'Price Data'!$G$6,U469='Price Data'!$F$7,'Price Data'!$G$7,TRUE,"")</f>
        <v/>
      </c>
      <c r="AK469" s="18"/>
      <c r="AL469" s="1"/>
    </row>
    <row r="470" spans="1:38" x14ac:dyDescent="0.25">
      <c r="A470" s="88">
        <v>13</v>
      </c>
      <c r="B470" s="1">
        <v>4</v>
      </c>
      <c r="C470" s="1">
        <v>15.280000000000001</v>
      </c>
      <c r="D470" s="1">
        <v>2</v>
      </c>
      <c r="E470" s="1">
        <v>0</v>
      </c>
      <c r="F470" s="1">
        <v>0</v>
      </c>
      <c r="G470" s="1">
        <f t="shared" si="52"/>
        <v>0</v>
      </c>
      <c r="H470" s="1" t="s">
        <v>108</v>
      </c>
      <c r="I470" s="1">
        <f t="shared" si="51"/>
        <v>0</v>
      </c>
      <c r="J470" s="1">
        <f t="shared" si="50"/>
        <v>0</v>
      </c>
      <c r="O470" s="1" t="s">
        <v>113</v>
      </c>
      <c r="P470" s="1">
        <v>1.64</v>
      </c>
      <c r="Q470" s="1" t="s">
        <v>109</v>
      </c>
      <c r="R470" s="1">
        <v>0.76</v>
      </c>
      <c r="S470" s="1" t="s">
        <v>112</v>
      </c>
      <c r="T470" s="1">
        <v>0</v>
      </c>
      <c r="U470" s="1" t="s">
        <v>112</v>
      </c>
      <c r="V470" s="1">
        <v>0</v>
      </c>
      <c r="W470" s="1">
        <v>0.83</v>
      </c>
      <c r="X470" s="1">
        <v>0.98</v>
      </c>
      <c r="Y470" s="1">
        <v>0</v>
      </c>
      <c r="Z470" s="89">
        <v>0</v>
      </c>
      <c r="AA470" s="1" cm="1">
        <f t="array" ref="AA470">_xlfn.IFS(O470='Price Data'!$F$3,'Price Data'!$G$3,O470='Price Data'!$F$4,'Price Data'!$G$4,O470='Price Data'!$F$5,'Price Data'!$G$5,O470='Price Data'!$F$6,'Price Data'!$G$6,O470='Price Data'!$F$7,'Price Data'!$G$7,TRUE,"")</f>
        <v>10.493246963562758</v>
      </c>
      <c r="AB470" s="1" cm="1">
        <f t="array" ref="AB470">_xlfn.IFS(Q470='Price Data'!$F$3,'Price Data'!$G$3,Q470='Price Data'!$F$4,'Price Data'!$G$4,Q470='Price Data'!$F$5,'Price Data'!$G$5,Q470='Price Data'!$F$6,'Price Data'!$G$6,Q470='Price Data'!$F$7,'Price Data'!$G$7,TRUE,"")</f>
        <v>4.4586315789473705</v>
      </c>
      <c r="AC470" s="1" t="str" cm="1">
        <f t="array" ref="AC470">_xlfn.IFS(S470='Price Data'!$F$3,'Price Data'!$G$3,S470='Price Data'!$F$4,'Price Data'!$G$4,S470='Price Data'!$F$5,'Price Data'!$G$5,S470='Price Data'!$F$6,'Price Data'!$G$6,S470='Price Data'!$F$7,'Price Data'!$G$7,TRUE,"")</f>
        <v/>
      </c>
      <c r="AD470" s="1" t="str" cm="1">
        <f t="array" ref="AD470">_xlfn.IFS(U470='Price Data'!$F$3,'Price Data'!$G$3,U470='Price Data'!$F$4,'Price Data'!$G$4,U470='Price Data'!$F$5,'Price Data'!$G$5,U470='Price Data'!$F$6,'Price Data'!$G$6,U470='Price Data'!$F$7,'Price Data'!$G$7,TRUE,"")</f>
        <v/>
      </c>
      <c r="AK470" s="18"/>
      <c r="AL470" s="1"/>
    </row>
    <row r="471" spans="1:38" x14ac:dyDescent="0.25">
      <c r="A471" s="88">
        <v>13</v>
      </c>
      <c r="B471" s="1">
        <v>5</v>
      </c>
      <c r="C471" s="1">
        <v>26.67</v>
      </c>
      <c r="D471" s="1">
        <v>3</v>
      </c>
      <c r="E471" s="1">
        <v>0</v>
      </c>
      <c r="F471" s="1">
        <v>0</v>
      </c>
      <c r="G471" s="1">
        <f t="shared" si="52"/>
        <v>0</v>
      </c>
      <c r="H471" s="1" t="s">
        <v>108</v>
      </c>
      <c r="I471" s="1">
        <f t="shared" si="51"/>
        <v>0</v>
      </c>
      <c r="J471" s="1">
        <f t="shared" si="50"/>
        <v>0</v>
      </c>
      <c r="O471" s="1" t="s">
        <v>114</v>
      </c>
      <c r="P471" s="1">
        <v>1.4</v>
      </c>
      <c r="Q471" s="1" t="s">
        <v>109</v>
      </c>
      <c r="R471" s="1">
        <v>0.74</v>
      </c>
      <c r="S471" s="1" t="s">
        <v>109</v>
      </c>
      <c r="T471" s="1">
        <v>0.6</v>
      </c>
      <c r="U471" s="1" t="s">
        <v>112</v>
      </c>
      <c r="V471" s="1">
        <v>0</v>
      </c>
      <c r="W471" s="1">
        <v>0</v>
      </c>
      <c r="X471" s="1">
        <v>1</v>
      </c>
      <c r="Y471" s="1">
        <v>0.84</v>
      </c>
      <c r="Z471" s="89">
        <v>0</v>
      </c>
      <c r="AA471" s="1" cm="1">
        <f t="array" ref="AA471">_xlfn.IFS(O471='Price Data'!$F$3,'Price Data'!$G$3,O471='Price Data'!$F$4,'Price Data'!$G$4,O471='Price Data'!$F$5,'Price Data'!$G$5,O471='Price Data'!$F$6,'Price Data'!$G$6,O471='Price Data'!$F$7,'Price Data'!$G$7,TRUE,"")</f>
        <v>6.0346153846153863</v>
      </c>
      <c r="AB471" s="1" cm="1">
        <f t="array" ref="AB471">_xlfn.IFS(Q471='Price Data'!$F$3,'Price Data'!$G$3,Q471='Price Data'!$F$4,'Price Data'!$G$4,Q471='Price Data'!$F$5,'Price Data'!$G$5,Q471='Price Data'!$F$6,'Price Data'!$G$6,Q471='Price Data'!$F$7,'Price Data'!$G$7,TRUE,"")</f>
        <v>4.4586315789473705</v>
      </c>
      <c r="AC471" s="1" cm="1">
        <f t="array" ref="AC471">_xlfn.IFS(S471='Price Data'!$F$3,'Price Data'!$G$3,S471='Price Data'!$F$4,'Price Data'!$G$4,S471='Price Data'!$F$5,'Price Data'!$G$5,S471='Price Data'!$F$6,'Price Data'!$G$6,S471='Price Data'!$F$7,'Price Data'!$G$7,TRUE,"")</f>
        <v>4.4586315789473705</v>
      </c>
      <c r="AD471" s="1" t="str" cm="1">
        <f t="array" ref="AD471">_xlfn.IFS(U471='Price Data'!$F$3,'Price Data'!$G$3,U471='Price Data'!$F$4,'Price Data'!$G$4,U471='Price Data'!$F$5,'Price Data'!$G$5,U471='Price Data'!$F$6,'Price Data'!$G$6,U471='Price Data'!$F$7,'Price Data'!$G$7,TRUE,"")</f>
        <v/>
      </c>
      <c r="AK471" s="18"/>
      <c r="AL471" s="1"/>
    </row>
    <row r="472" spans="1:38" x14ac:dyDescent="0.25">
      <c r="A472" s="88">
        <v>13</v>
      </c>
      <c r="B472" s="1">
        <v>6</v>
      </c>
      <c r="C472" s="1">
        <v>33.630000000000003</v>
      </c>
      <c r="D472" s="1">
        <v>2</v>
      </c>
      <c r="E472" s="1">
        <v>0</v>
      </c>
      <c r="F472" s="1">
        <v>0</v>
      </c>
      <c r="G472" s="1">
        <f t="shared" si="52"/>
        <v>0</v>
      </c>
      <c r="H472" s="1" t="s">
        <v>108</v>
      </c>
      <c r="I472" s="1">
        <f t="shared" si="51"/>
        <v>0</v>
      </c>
      <c r="J472" s="1">
        <f t="shared" si="50"/>
        <v>0</v>
      </c>
      <c r="O472" s="1" t="s">
        <v>110</v>
      </c>
      <c r="P472" s="1">
        <v>0.93</v>
      </c>
      <c r="Q472" s="1" t="s">
        <v>110</v>
      </c>
      <c r="R472" s="1">
        <v>0.64</v>
      </c>
      <c r="S472" s="1" t="s">
        <v>112</v>
      </c>
      <c r="T472" s="1">
        <v>0</v>
      </c>
      <c r="U472" s="1" t="s">
        <v>112</v>
      </c>
      <c r="V472" s="1">
        <v>0</v>
      </c>
      <c r="W472" s="1">
        <v>0</v>
      </c>
      <c r="X472" s="1">
        <v>0</v>
      </c>
      <c r="Y472" s="1">
        <v>0</v>
      </c>
      <c r="Z472" s="89">
        <v>0</v>
      </c>
      <c r="AA472" s="1" cm="1">
        <f t="array" ref="AA472">_xlfn.IFS(O472='Price Data'!$F$3,'Price Data'!$G$3,O472='Price Data'!$F$4,'Price Data'!$G$4,O472='Price Data'!$F$5,'Price Data'!$G$5,O472='Price Data'!$F$6,'Price Data'!$G$6,O472='Price Data'!$F$7,'Price Data'!$G$7,TRUE,"")</f>
        <v>2.6763636363636367</v>
      </c>
      <c r="AB472" s="1" cm="1">
        <f t="array" ref="AB472">_xlfn.IFS(Q472='Price Data'!$F$3,'Price Data'!$G$3,Q472='Price Data'!$F$4,'Price Data'!$G$4,Q472='Price Data'!$F$5,'Price Data'!$G$5,Q472='Price Data'!$F$6,'Price Data'!$G$6,Q472='Price Data'!$F$7,'Price Data'!$G$7,TRUE,"")</f>
        <v>2.6763636363636367</v>
      </c>
      <c r="AC472" s="1" t="str" cm="1">
        <f t="array" ref="AC472">_xlfn.IFS(S472='Price Data'!$F$3,'Price Data'!$G$3,S472='Price Data'!$F$4,'Price Data'!$G$4,S472='Price Data'!$F$5,'Price Data'!$G$5,S472='Price Data'!$F$6,'Price Data'!$G$6,S472='Price Data'!$F$7,'Price Data'!$G$7,TRUE,"")</f>
        <v/>
      </c>
      <c r="AD472" s="1" t="str" cm="1">
        <f t="array" ref="AD472">_xlfn.IFS(U472='Price Data'!$F$3,'Price Data'!$G$3,U472='Price Data'!$F$4,'Price Data'!$G$4,U472='Price Data'!$F$5,'Price Data'!$G$5,U472='Price Data'!$F$6,'Price Data'!$G$6,U472='Price Data'!$F$7,'Price Data'!$G$7,TRUE,"")</f>
        <v/>
      </c>
      <c r="AK472" s="18"/>
      <c r="AL472" s="1"/>
    </row>
    <row r="473" spans="1:38" x14ac:dyDescent="0.25">
      <c r="A473" s="88">
        <v>13</v>
      </c>
      <c r="B473" s="1">
        <v>7</v>
      </c>
      <c r="C473" s="1">
        <v>36.46</v>
      </c>
      <c r="D473" s="1">
        <v>3</v>
      </c>
      <c r="E473" s="1">
        <v>0</v>
      </c>
      <c r="F473" s="1">
        <v>0</v>
      </c>
      <c r="G473" s="1">
        <f t="shared" si="52"/>
        <v>0</v>
      </c>
      <c r="H473" s="1" t="s">
        <v>108</v>
      </c>
      <c r="I473" s="1">
        <f t="shared" si="51"/>
        <v>0</v>
      </c>
      <c r="J473" s="1">
        <f t="shared" si="50"/>
        <v>0</v>
      </c>
      <c r="O473" s="1" t="s">
        <v>113</v>
      </c>
      <c r="P473" s="1">
        <v>1.58</v>
      </c>
      <c r="Q473" s="1" t="s">
        <v>113</v>
      </c>
      <c r="R473" s="1">
        <v>2.2599999999999998</v>
      </c>
      <c r="S473" s="1" t="s">
        <v>113</v>
      </c>
      <c r="T473" s="1">
        <v>1.83</v>
      </c>
      <c r="U473" s="1" t="s">
        <v>112</v>
      </c>
      <c r="V473" s="1">
        <v>0</v>
      </c>
      <c r="W473" s="1">
        <v>0.96</v>
      </c>
      <c r="X473" s="1">
        <v>1.36</v>
      </c>
      <c r="Y473" s="1">
        <v>1.35</v>
      </c>
      <c r="Z473" s="89">
        <v>0</v>
      </c>
      <c r="AA473" s="1" cm="1">
        <f t="array" ref="AA473">_xlfn.IFS(O473='Price Data'!$F$3,'Price Data'!$G$3,O473='Price Data'!$F$4,'Price Data'!$G$4,O473='Price Data'!$F$5,'Price Data'!$G$5,O473='Price Data'!$F$6,'Price Data'!$G$6,O473='Price Data'!$F$7,'Price Data'!$G$7,TRUE,"")</f>
        <v>10.493246963562758</v>
      </c>
      <c r="AB473" s="1" cm="1">
        <f t="array" ref="AB473">_xlfn.IFS(Q473='Price Data'!$F$3,'Price Data'!$G$3,Q473='Price Data'!$F$4,'Price Data'!$G$4,Q473='Price Data'!$F$5,'Price Data'!$G$5,Q473='Price Data'!$F$6,'Price Data'!$G$6,Q473='Price Data'!$F$7,'Price Data'!$G$7,TRUE,"")</f>
        <v>10.493246963562758</v>
      </c>
      <c r="AC473" s="1" cm="1">
        <f t="array" ref="AC473">_xlfn.IFS(S473='Price Data'!$F$3,'Price Data'!$G$3,S473='Price Data'!$F$4,'Price Data'!$G$4,S473='Price Data'!$F$5,'Price Data'!$G$5,S473='Price Data'!$F$6,'Price Data'!$G$6,S473='Price Data'!$F$7,'Price Data'!$G$7,TRUE,"")</f>
        <v>10.493246963562758</v>
      </c>
      <c r="AD473" s="1" t="str" cm="1">
        <f t="array" ref="AD473">_xlfn.IFS(U473='Price Data'!$F$3,'Price Data'!$G$3,U473='Price Data'!$F$4,'Price Data'!$G$4,U473='Price Data'!$F$5,'Price Data'!$G$5,U473='Price Data'!$F$6,'Price Data'!$G$6,U473='Price Data'!$F$7,'Price Data'!$G$7,TRUE,"")</f>
        <v/>
      </c>
      <c r="AK473" s="18"/>
      <c r="AL473" s="1"/>
    </row>
    <row r="474" spans="1:38" x14ac:dyDescent="0.25">
      <c r="A474" s="88">
        <v>13</v>
      </c>
      <c r="B474" s="1">
        <v>8</v>
      </c>
      <c r="C474" s="1">
        <v>40.75</v>
      </c>
      <c r="D474" s="1">
        <v>2</v>
      </c>
      <c r="E474" s="1">
        <v>1</v>
      </c>
      <c r="F474" s="1">
        <v>1</v>
      </c>
      <c r="G474" s="1">
        <f t="shared" si="52"/>
        <v>2</v>
      </c>
      <c r="H474" s="1" t="s">
        <v>108</v>
      </c>
      <c r="I474" s="1">
        <f t="shared" si="51"/>
        <v>0</v>
      </c>
      <c r="J474" s="1">
        <f t="shared" si="50"/>
        <v>0</v>
      </c>
      <c r="O474" s="1" t="s">
        <v>110</v>
      </c>
      <c r="P474" s="1">
        <v>0.67</v>
      </c>
      <c r="Q474" s="1" t="s">
        <v>109</v>
      </c>
      <c r="R474" s="1">
        <v>0.65</v>
      </c>
      <c r="S474" s="1" t="s">
        <v>112</v>
      </c>
      <c r="T474" s="1">
        <v>0</v>
      </c>
      <c r="U474" s="1" t="s">
        <v>112</v>
      </c>
      <c r="V474" s="1">
        <v>0</v>
      </c>
      <c r="W474" s="1">
        <v>0</v>
      </c>
      <c r="X474" s="1">
        <v>1.06</v>
      </c>
      <c r="Y474" s="1">
        <v>0</v>
      </c>
      <c r="Z474" s="89">
        <v>0</v>
      </c>
      <c r="AA474" s="1" cm="1">
        <f t="array" ref="AA474">_xlfn.IFS(O474='Price Data'!$F$3,'Price Data'!$G$3,O474='Price Data'!$F$4,'Price Data'!$G$4,O474='Price Data'!$F$5,'Price Data'!$G$5,O474='Price Data'!$F$6,'Price Data'!$G$6,O474='Price Data'!$F$7,'Price Data'!$G$7,TRUE,"")</f>
        <v>2.6763636363636367</v>
      </c>
      <c r="AB474" s="1" cm="1">
        <f t="array" ref="AB474">_xlfn.IFS(Q474='Price Data'!$F$3,'Price Data'!$G$3,Q474='Price Data'!$F$4,'Price Data'!$G$4,Q474='Price Data'!$F$5,'Price Data'!$G$5,Q474='Price Data'!$F$6,'Price Data'!$G$6,Q474='Price Data'!$F$7,'Price Data'!$G$7,TRUE,"")</f>
        <v>4.4586315789473705</v>
      </c>
      <c r="AC474" s="1" t="str" cm="1">
        <f t="array" ref="AC474">_xlfn.IFS(S474='Price Data'!$F$3,'Price Data'!$G$3,S474='Price Data'!$F$4,'Price Data'!$G$4,S474='Price Data'!$F$5,'Price Data'!$G$5,S474='Price Data'!$F$6,'Price Data'!$G$6,S474='Price Data'!$F$7,'Price Data'!$G$7,TRUE,"")</f>
        <v/>
      </c>
      <c r="AD474" s="1" t="str" cm="1">
        <f t="array" ref="AD474">_xlfn.IFS(U474='Price Data'!$F$3,'Price Data'!$G$3,U474='Price Data'!$F$4,'Price Data'!$G$4,U474='Price Data'!$F$5,'Price Data'!$G$5,U474='Price Data'!$F$6,'Price Data'!$G$6,U474='Price Data'!$F$7,'Price Data'!$G$7,TRUE,"")</f>
        <v/>
      </c>
      <c r="AK474" s="18"/>
      <c r="AL474" s="1"/>
    </row>
    <row r="475" spans="1:38" x14ac:dyDescent="0.25">
      <c r="A475" s="88">
        <v>13</v>
      </c>
      <c r="B475" s="1">
        <v>9</v>
      </c>
      <c r="C475" s="1">
        <v>42.15</v>
      </c>
      <c r="D475" s="1">
        <v>1</v>
      </c>
      <c r="E475" s="1">
        <v>2</v>
      </c>
      <c r="F475" s="1">
        <v>1</v>
      </c>
      <c r="G475" s="1">
        <f t="shared" si="52"/>
        <v>3</v>
      </c>
      <c r="H475" s="1" t="s">
        <v>108</v>
      </c>
      <c r="I475" s="1">
        <f t="shared" si="51"/>
        <v>0</v>
      </c>
      <c r="J475" s="1">
        <f t="shared" si="50"/>
        <v>0</v>
      </c>
      <c r="O475" s="1" t="s">
        <v>113</v>
      </c>
      <c r="P475" s="1">
        <v>1.08</v>
      </c>
      <c r="Q475" s="1" t="s">
        <v>112</v>
      </c>
      <c r="R475" s="1">
        <v>0</v>
      </c>
      <c r="S475" s="1" t="s">
        <v>112</v>
      </c>
      <c r="T475" s="1">
        <v>0</v>
      </c>
      <c r="U475" s="1" t="s">
        <v>112</v>
      </c>
      <c r="V475" s="1">
        <v>0</v>
      </c>
      <c r="W475" s="1">
        <v>1.17</v>
      </c>
      <c r="X475" s="1">
        <v>0</v>
      </c>
      <c r="Y475" s="1">
        <v>0</v>
      </c>
      <c r="Z475" s="89">
        <v>0</v>
      </c>
      <c r="AA475" s="1" cm="1">
        <f t="array" ref="AA475">_xlfn.IFS(O475='Price Data'!$F$3,'Price Data'!$G$3,O475='Price Data'!$F$4,'Price Data'!$G$4,O475='Price Data'!$F$5,'Price Data'!$G$5,O475='Price Data'!$F$6,'Price Data'!$G$6,O475='Price Data'!$F$7,'Price Data'!$G$7,TRUE,"")</f>
        <v>10.493246963562758</v>
      </c>
      <c r="AB475" s="1" t="str" cm="1">
        <f t="array" ref="AB475">_xlfn.IFS(Q475='Price Data'!$F$3,'Price Data'!$G$3,Q475='Price Data'!$F$4,'Price Data'!$G$4,Q475='Price Data'!$F$5,'Price Data'!$G$5,Q475='Price Data'!$F$6,'Price Data'!$G$6,Q475='Price Data'!$F$7,'Price Data'!$G$7,TRUE,"")</f>
        <v/>
      </c>
      <c r="AC475" s="1" t="str" cm="1">
        <f t="array" ref="AC475">_xlfn.IFS(S475='Price Data'!$F$3,'Price Data'!$G$3,S475='Price Data'!$F$4,'Price Data'!$G$4,S475='Price Data'!$F$5,'Price Data'!$G$5,S475='Price Data'!$F$6,'Price Data'!$G$6,S475='Price Data'!$F$7,'Price Data'!$G$7,TRUE,"")</f>
        <v/>
      </c>
      <c r="AD475" s="1" t="str" cm="1">
        <f t="array" ref="AD475">_xlfn.IFS(U475='Price Data'!$F$3,'Price Data'!$G$3,U475='Price Data'!$F$4,'Price Data'!$G$4,U475='Price Data'!$F$5,'Price Data'!$G$5,U475='Price Data'!$F$6,'Price Data'!$G$6,U475='Price Data'!$F$7,'Price Data'!$G$7,TRUE,"")</f>
        <v/>
      </c>
      <c r="AK475" s="18"/>
      <c r="AL475" s="1"/>
    </row>
    <row r="476" spans="1:38" x14ac:dyDescent="0.25">
      <c r="A476" s="88">
        <v>13</v>
      </c>
      <c r="B476" s="1">
        <v>10</v>
      </c>
      <c r="C476" s="1">
        <v>42.35</v>
      </c>
      <c r="D476" s="1">
        <v>3</v>
      </c>
      <c r="E476" s="1">
        <v>3</v>
      </c>
      <c r="F476" s="1">
        <v>1</v>
      </c>
      <c r="G476" s="1">
        <f t="shared" si="52"/>
        <v>4</v>
      </c>
      <c r="H476" s="1" t="s">
        <v>108</v>
      </c>
      <c r="I476" s="1">
        <f t="shared" si="51"/>
        <v>0</v>
      </c>
      <c r="J476" s="1">
        <f t="shared" si="50"/>
        <v>0</v>
      </c>
      <c r="O476" s="1" t="s">
        <v>109</v>
      </c>
      <c r="P476" s="1">
        <v>0.66</v>
      </c>
      <c r="Q476" s="1" t="s">
        <v>114</v>
      </c>
      <c r="R476" s="1">
        <v>1</v>
      </c>
      <c r="S476" s="1" t="s">
        <v>114</v>
      </c>
      <c r="T476" s="1">
        <v>2.2400000000000002</v>
      </c>
      <c r="U476" s="1" t="s">
        <v>112</v>
      </c>
      <c r="V476" s="1">
        <v>0</v>
      </c>
      <c r="W476" s="1">
        <v>0.97</v>
      </c>
      <c r="X476" s="1">
        <v>0</v>
      </c>
      <c r="Y476" s="1">
        <v>0</v>
      </c>
      <c r="Z476" s="89">
        <v>0</v>
      </c>
      <c r="AA476" s="1" cm="1">
        <f t="array" ref="AA476">_xlfn.IFS(O476='Price Data'!$F$3,'Price Data'!$G$3,O476='Price Data'!$F$4,'Price Data'!$G$4,O476='Price Data'!$F$5,'Price Data'!$G$5,O476='Price Data'!$F$6,'Price Data'!$G$6,O476='Price Data'!$F$7,'Price Data'!$G$7,TRUE,"")</f>
        <v>4.4586315789473705</v>
      </c>
      <c r="AB476" s="1" cm="1">
        <f t="array" ref="AB476">_xlfn.IFS(Q476='Price Data'!$F$3,'Price Data'!$G$3,Q476='Price Data'!$F$4,'Price Data'!$G$4,Q476='Price Data'!$F$5,'Price Data'!$G$5,Q476='Price Data'!$F$6,'Price Data'!$G$6,Q476='Price Data'!$F$7,'Price Data'!$G$7,TRUE,"")</f>
        <v>6.0346153846153863</v>
      </c>
      <c r="AC476" s="1" cm="1">
        <f t="array" ref="AC476">_xlfn.IFS(S476='Price Data'!$F$3,'Price Data'!$G$3,S476='Price Data'!$F$4,'Price Data'!$G$4,S476='Price Data'!$F$5,'Price Data'!$G$5,S476='Price Data'!$F$6,'Price Data'!$G$6,S476='Price Data'!$F$7,'Price Data'!$G$7,TRUE,"")</f>
        <v>6.0346153846153863</v>
      </c>
      <c r="AD476" s="1" t="str" cm="1">
        <f t="array" ref="AD476">_xlfn.IFS(U476='Price Data'!$F$3,'Price Data'!$G$3,U476='Price Data'!$F$4,'Price Data'!$G$4,U476='Price Data'!$F$5,'Price Data'!$G$5,U476='Price Data'!$F$6,'Price Data'!$G$6,U476='Price Data'!$F$7,'Price Data'!$G$7,TRUE,"")</f>
        <v/>
      </c>
      <c r="AK476" s="18"/>
      <c r="AL476" s="1"/>
    </row>
    <row r="477" spans="1:38" x14ac:dyDescent="0.25">
      <c r="A477" s="88">
        <v>13</v>
      </c>
      <c r="B477" s="1">
        <v>11</v>
      </c>
      <c r="C477" s="1">
        <v>49.230000000000004</v>
      </c>
      <c r="D477" s="1">
        <v>3</v>
      </c>
      <c r="E477" s="1">
        <v>0</v>
      </c>
      <c r="F477" s="1">
        <v>0</v>
      </c>
      <c r="G477" s="1">
        <f t="shared" si="52"/>
        <v>0</v>
      </c>
      <c r="H477" s="1" t="s">
        <v>108</v>
      </c>
      <c r="I477" s="1">
        <f t="shared" si="51"/>
        <v>0</v>
      </c>
      <c r="J477" s="1">
        <f t="shared" si="50"/>
        <v>0</v>
      </c>
      <c r="O477" s="1" t="s">
        <v>109</v>
      </c>
      <c r="P477" s="1">
        <v>0.94</v>
      </c>
      <c r="Q477" s="1" t="s">
        <v>111</v>
      </c>
      <c r="R477" s="1">
        <v>1.28</v>
      </c>
      <c r="S477" s="1" t="s">
        <v>109</v>
      </c>
      <c r="T477" s="1">
        <v>0.68</v>
      </c>
      <c r="U477" s="1" t="s">
        <v>112</v>
      </c>
      <c r="V477" s="1">
        <v>0</v>
      </c>
      <c r="W477" s="1">
        <v>0.97</v>
      </c>
      <c r="X477" s="1">
        <v>0</v>
      </c>
      <c r="Y477" s="1">
        <v>1.1599999999999999</v>
      </c>
      <c r="Z477" s="89">
        <v>0</v>
      </c>
      <c r="AA477" s="1" cm="1">
        <f t="array" ref="AA477">_xlfn.IFS(O477='Price Data'!$F$3,'Price Data'!$G$3,O477='Price Data'!$F$4,'Price Data'!$G$4,O477='Price Data'!$F$5,'Price Data'!$G$5,O477='Price Data'!$F$6,'Price Data'!$G$6,O477='Price Data'!$F$7,'Price Data'!$G$7,TRUE,"")</f>
        <v>4.4586315789473705</v>
      </c>
      <c r="AB477" s="1" cm="1">
        <f t="array" ref="AB477">_xlfn.IFS(Q477='Price Data'!$F$3,'Price Data'!$G$3,Q477='Price Data'!$F$4,'Price Data'!$G$4,Q477='Price Data'!$F$5,'Price Data'!$G$5,Q477='Price Data'!$F$6,'Price Data'!$G$6,Q477='Price Data'!$F$7,'Price Data'!$G$7,TRUE,"")</f>
        <v>8.710979020979023</v>
      </c>
      <c r="AC477" s="1" cm="1">
        <f t="array" ref="AC477">_xlfn.IFS(S477='Price Data'!$F$3,'Price Data'!$G$3,S477='Price Data'!$F$4,'Price Data'!$G$4,S477='Price Data'!$F$5,'Price Data'!$G$5,S477='Price Data'!$F$6,'Price Data'!$G$6,S477='Price Data'!$F$7,'Price Data'!$G$7,TRUE,"")</f>
        <v>4.4586315789473705</v>
      </c>
      <c r="AD477" s="1" t="str" cm="1">
        <f t="array" ref="AD477">_xlfn.IFS(U477='Price Data'!$F$3,'Price Data'!$G$3,U477='Price Data'!$F$4,'Price Data'!$G$4,U477='Price Data'!$F$5,'Price Data'!$G$5,U477='Price Data'!$F$6,'Price Data'!$G$6,U477='Price Data'!$F$7,'Price Data'!$G$7,TRUE,"")</f>
        <v/>
      </c>
      <c r="AK477" s="18"/>
      <c r="AL477" s="1"/>
    </row>
    <row r="478" spans="1:38" x14ac:dyDescent="0.25">
      <c r="A478" s="88">
        <v>13</v>
      </c>
      <c r="B478" s="1">
        <v>12</v>
      </c>
      <c r="C478" s="1">
        <v>49.870000000000005</v>
      </c>
      <c r="D478" s="1">
        <v>1</v>
      </c>
      <c r="E478" s="1">
        <v>3</v>
      </c>
      <c r="F478" s="1">
        <v>0</v>
      </c>
      <c r="G478" s="1">
        <f t="shared" si="52"/>
        <v>3</v>
      </c>
      <c r="H478" s="1" t="s">
        <v>108</v>
      </c>
      <c r="I478" s="1">
        <f t="shared" si="51"/>
        <v>0</v>
      </c>
      <c r="J478" s="1">
        <f t="shared" si="50"/>
        <v>0</v>
      </c>
      <c r="O478" s="1" t="s">
        <v>109</v>
      </c>
      <c r="P478" s="1">
        <v>0.56999999999999995</v>
      </c>
      <c r="Q478" s="1" t="s">
        <v>112</v>
      </c>
      <c r="R478" s="1">
        <v>0</v>
      </c>
      <c r="S478" s="1" t="s">
        <v>112</v>
      </c>
      <c r="T478" s="1">
        <v>0</v>
      </c>
      <c r="U478" s="1" t="s">
        <v>112</v>
      </c>
      <c r="V478" s="1">
        <v>0</v>
      </c>
      <c r="W478" s="1">
        <v>1.02</v>
      </c>
      <c r="X478" s="1">
        <v>0</v>
      </c>
      <c r="Y478" s="1">
        <v>0</v>
      </c>
      <c r="Z478" s="89">
        <v>0</v>
      </c>
      <c r="AA478" s="1" cm="1">
        <f t="array" ref="AA478">_xlfn.IFS(O478='Price Data'!$F$3,'Price Data'!$G$3,O478='Price Data'!$F$4,'Price Data'!$G$4,O478='Price Data'!$F$5,'Price Data'!$G$5,O478='Price Data'!$F$6,'Price Data'!$G$6,O478='Price Data'!$F$7,'Price Data'!$G$7,TRUE,"")</f>
        <v>4.4586315789473705</v>
      </c>
      <c r="AB478" s="1" t="str" cm="1">
        <f t="array" ref="AB478">_xlfn.IFS(Q478='Price Data'!$F$3,'Price Data'!$G$3,Q478='Price Data'!$F$4,'Price Data'!$G$4,Q478='Price Data'!$F$5,'Price Data'!$G$5,Q478='Price Data'!$F$6,'Price Data'!$G$6,Q478='Price Data'!$F$7,'Price Data'!$G$7,TRUE,"")</f>
        <v/>
      </c>
      <c r="AC478" s="1" t="str" cm="1">
        <f t="array" ref="AC478">_xlfn.IFS(S478='Price Data'!$F$3,'Price Data'!$G$3,S478='Price Data'!$F$4,'Price Data'!$G$4,S478='Price Data'!$F$5,'Price Data'!$G$5,S478='Price Data'!$F$6,'Price Data'!$G$6,S478='Price Data'!$F$7,'Price Data'!$G$7,TRUE,"")</f>
        <v/>
      </c>
      <c r="AD478" s="1" t="str" cm="1">
        <f t="array" ref="AD478">_xlfn.IFS(U478='Price Data'!$F$3,'Price Data'!$G$3,U478='Price Data'!$F$4,'Price Data'!$G$4,U478='Price Data'!$F$5,'Price Data'!$G$5,U478='Price Data'!$F$6,'Price Data'!$G$6,U478='Price Data'!$F$7,'Price Data'!$G$7,TRUE,"")</f>
        <v/>
      </c>
      <c r="AK478" s="18"/>
      <c r="AL478" s="1"/>
    </row>
    <row r="479" spans="1:38" x14ac:dyDescent="0.25">
      <c r="A479" s="88">
        <v>13</v>
      </c>
      <c r="B479" s="1">
        <v>13</v>
      </c>
      <c r="C479" s="1">
        <v>51.95</v>
      </c>
      <c r="D479" s="1">
        <v>3</v>
      </c>
      <c r="E479" s="1">
        <v>2</v>
      </c>
      <c r="F479" s="1">
        <v>0</v>
      </c>
      <c r="G479" s="1">
        <f t="shared" si="52"/>
        <v>2</v>
      </c>
      <c r="H479" s="1" t="s">
        <v>108</v>
      </c>
      <c r="I479" s="1">
        <f t="shared" si="51"/>
        <v>0</v>
      </c>
      <c r="J479" s="1">
        <f t="shared" si="50"/>
        <v>0</v>
      </c>
      <c r="O479" s="1" t="s">
        <v>110</v>
      </c>
      <c r="P479" s="1">
        <v>0.91</v>
      </c>
      <c r="Q479" s="1" t="s">
        <v>113</v>
      </c>
      <c r="R479" s="1">
        <v>2.3199999999999998</v>
      </c>
      <c r="S479" s="1" t="s">
        <v>114</v>
      </c>
      <c r="T479" s="1">
        <v>1.44</v>
      </c>
      <c r="U479" s="1" t="s">
        <v>112</v>
      </c>
      <c r="V479" s="1">
        <v>0</v>
      </c>
      <c r="W479" s="1">
        <v>0</v>
      </c>
      <c r="X479" s="1">
        <v>0.86</v>
      </c>
      <c r="Y479" s="1">
        <v>0</v>
      </c>
      <c r="Z479" s="89">
        <v>0</v>
      </c>
      <c r="AA479" s="1" cm="1">
        <f t="array" ref="AA479">_xlfn.IFS(O479='Price Data'!$F$3,'Price Data'!$G$3,O479='Price Data'!$F$4,'Price Data'!$G$4,O479='Price Data'!$F$5,'Price Data'!$G$5,O479='Price Data'!$F$6,'Price Data'!$G$6,O479='Price Data'!$F$7,'Price Data'!$G$7,TRUE,"")</f>
        <v>2.6763636363636367</v>
      </c>
      <c r="AB479" s="1" cm="1">
        <f t="array" ref="AB479">_xlfn.IFS(Q479='Price Data'!$F$3,'Price Data'!$G$3,Q479='Price Data'!$F$4,'Price Data'!$G$4,Q479='Price Data'!$F$5,'Price Data'!$G$5,Q479='Price Data'!$F$6,'Price Data'!$G$6,Q479='Price Data'!$F$7,'Price Data'!$G$7,TRUE,"")</f>
        <v>10.493246963562758</v>
      </c>
      <c r="AC479" s="1" cm="1">
        <f t="array" ref="AC479">_xlfn.IFS(S479='Price Data'!$F$3,'Price Data'!$G$3,S479='Price Data'!$F$4,'Price Data'!$G$4,S479='Price Data'!$F$5,'Price Data'!$G$5,S479='Price Data'!$F$6,'Price Data'!$G$6,S479='Price Data'!$F$7,'Price Data'!$G$7,TRUE,"")</f>
        <v>6.0346153846153863</v>
      </c>
      <c r="AD479" s="1" t="str" cm="1">
        <f t="array" ref="AD479">_xlfn.IFS(U479='Price Data'!$F$3,'Price Data'!$G$3,U479='Price Data'!$F$4,'Price Data'!$G$4,U479='Price Data'!$F$5,'Price Data'!$G$5,U479='Price Data'!$F$6,'Price Data'!$G$6,U479='Price Data'!$F$7,'Price Data'!$G$7,TRUE,"")</f>
        <v/>
      </c>
      <c r="AK479" s="18"/>
      <c r="AL479" s="1"/>
    </row>
    <row r="480" spans="1:38" x14ac:dyDescent="0.25">
      <c r="A480" s="88">
        <v>13</v>
      </c>
      <c r="B480" s="1">
        <v>14</v>
      </c>
      <c r="C480" s="1">
        <v>52.34</v>
      </c>
      <c r="D480" s="1">
        <v>3</v>
      </c>
      <c r="E480" s="1">
        <v>4</v>
      </c>
      <c r="F480" s="1">
        <v>1</v>
      </c>
      <c r="G480" s="1">
        <f t="shared" si="52"/>
        <v>5</v>
      </c>
      <c r="H480" s="1" t="s">
        <v>108</v>
      </c>
      <c r="I480" s="1">
        <f t="shared" si="51"/>
        <v>0</v>
      </c>
      <c r="J480" s="1">
        <f t="shared" si="50"/>
        <v>0</v>
      </c>
      <c r="O480" s="1" t="s">
        <v>111</v>
      </c>
      <c r="P480" s="1">
        <v>2.0499999999999998</v>
      </c>
      <c r="Q480" s="1" t="s">
        <v>109</v>
      </c>
      <c r="R480" s="1">
        <v>0.63</v>
      </c>
      <c r="S480" s="1" t="s">
        <v>113</v>
      </c>
      <c r="T480" s="1">
        <v>2.34</v>
      </c>
      <c r="U480" s="1" t="s">
        <v>112</v>
      </c>
      <c r="V480" s="1">
        <v>0</v>
      </c>
      <c r="W480" s="1">
        <v>0</v>
      </c>
      <c r="X480" s="1">
        <v>1.27</v>
      </c>
      <c r="Y480" s="1">
        <v>1.08</v>
      </c>
      <c r="Z480" s="89">
        <v>0</v>
      </c>
      <c r="AA480" s="1" cm="1">
        <f t="array" ref="AA480">_xlfn.IFS(O480='Price Data'!$F$3,'Price Data'!$G$3,O480='Price Data'!$F$4,'Price Data'!$G$4,O480='Price Data'!$F$5,'Price Data'!$G$5,O480='Price Data'!$F$6,'Price Data'!$G$6,O480='Price Data'!$F$7,'Price Data'!$G$7,TRUE,"")</f>
        <v>8.710979020979023</v>
      </c>
      <c r="AB480" s="1" cm="1">
        <f t="array" ref="AB480">_xlfn.IFS(Q480='Price Data'!$F$3,'Price Data'!$G$3,Q480='Price Data'!$F$4,'Price Data'!$G$4,Q480='Price Data'!$F$5,'Price Data'!$G$5,Q480='Price Data'!$F$6,'Price Data'!$G$6,Q480='Price Data'!$F$7,'Price Data'!$G$7,TRUE,"")</f>
        <v>4.4586315789473705</v>
      </c>
      <c r="AC480" s="1" cm="1">
        <f t="array" ref="AC480">_xlfn.IFS(S480='Price Data'!$F$3,'Price Data'!$G$3,S480='Price Data'!$F$4,'Price Data'!$G$4,S480='Price Data'!$F$5,'Price Data'!$G$5,S480='Price Data'!$F$6,'Price Data'!$G$6,S480='Price Data'!$F$7,'Price Data'!$G$7,TRUE,"")</f>
        <v>10.493246963562758</v>
      </c>
      <c r="AD480" s="1" t="str" cm="1">
        <f t="array" ref="AD480">_xlfn.IFS(U480='Price Data'!$F$3,'Price Data'!$G$3,U480='Price Data'!$F$4,'Price Data'!$G$4,U480='Price Data'!$F$5,'Price Data'!$G$5,U480='Price Data'!$F$6,'Price Data'!$G$6,U480='Price Data'!$F$7,'Price Data'!$G$7,TRUE,"")</f>
        <v/>
      </c>
      <c r="AK480" s="18"/>
      <c r="AL480" s="1"/>
    </row>
    <row r="481" spans="1:38" x14ac:dyDescent="0.25">
      <c r="A481" s="88">
        <v>13</v>
      </c>
      <c r="B481" s="1">
        <v>15</v>
      </c>
      <c r="C481" s="1">
        <v>52.85</v>
      </c>
      <c r="D481" s="1">
        <v>1</v>
      </c>
      <c r="E481" s="1">
        <v>6</v>
      </c>
      <c r="F481" s="1">
        <v>2</v>
      </c>
      <c r="G481" s="1">
        <f t="shared" si="52"/>
        <v>8</v>
      </c>
      <c r="H481" s="1" t="s">
        <v>108</v>
      </c>
      <c r="I481" s="1">
        <f t="shared" si="51"/>
        <v>0</v>
      </c>
      <c r="J481" s="1">
        <f t="shared" si="50"/>
        <v>0</v>
      </c>
      <c r="O481" s="1" t="s">
        <v>110</v>
      </c>
      <c r="P481" s="1">
        <v>0.61</v>
      </c>
      <c r="Q481" s="1" t="s">
        <v>112</v>
      </c>
      <c r="R481" s="1">
        <v>0</v>
      </c>
      <c r="S481" s="1" t="s">
        <v>112</v>
      </c>
      <c r="T481" s="1">
        <v>0</v>
      </c>
      <c r="U481" s="1" t="s">
        <v>112</v>
      </c>
      <c r="V481" s="1">
        <v>0</v>
      </c>
      <c r="W481" s="1">
        <v>0</v>
      </c>
      <c r="X481" s="1">
        <v>0</v>
      </c>
      <c r="Y481" s="1">
        <v>0</v>
      </c>
      <c r="Z481" s="89">
        <v>0</v>
      </c>
      <c r="AA481" s="1" cm="1">
        <f t="array" ref="AA481">_xlfn.IFS(O481='Price Data'!$F$3,'Price Data'!$G$3,O481='Price Data'!$F$4,'Price Data'!$G$4,O481='Price Data'!$F$5,'Price Data'!$G$5,O481='Price Data'!$F$6,'Price Data'!$G$6,O481='Price Data'!$F$7,'Price Data'!$G$7,TRUE,"")</f>
        <v>2.6763636363636367</v>
      </c>
      <c r="AB481" s="1" t="str" cm="1">
        <f t="array" ref="AB481">_xlfn.IFS(Q481='Price Data'!$F$3,'Price Data'!$G$3,Q481='Price Data'!$F$4,'Price Data'!$G$4,Q481='Price Data'!$F$5,'Price Data'!$G$5,Q481='Price Data'!$F$6,'Price Data'!$G$6,Q481='Price Data'!$F$7,'Price Data'!$G$7,TRUE,"")</f>
        <v/>
      </c>
      <c r="AC481" s="1" t="str" cm="1">
        <f t="array" ref="AC481">_xlfn.IFS(S481='Price Data'!$F$3,'Price Data'!$G$3,S481='Price Data'!$F$4,'Price Data'!$G$4,S481='Price Data'!$F$5,'Price Data'!$G$5,S481='Price Data'!$F$6,'Price Data'!$G$6,S481='Price Data'!$F$7,'Price Data'!$G$7,TRUE,"")</f>
        <v/>
      </c>
      <c r="AD481" s="1" t="str" cm="1">
        <f t="array" ref="AD481">_xlfn.IFS(U481='Price Data'!$F$3,'Price Data'!$G$3,U481='Price Data'!$F$4,'Price Data'!$G$4,U481='Price Data'!$F$5,'Price Data'!$G$5,U481='Price Data'!$F$6,'Price Data'!$G$6,U481='Price Data'!$F$7,'Price Data'!$G$7,TRUE,"")</f>
        <v/>
      </c>
      <c r="AK481" s="18"/>
      <c r="AL481" s="1"/>
    </row>
    <row r="482" spans="1:38" x14ac:dyDescent="0.25">
      <c r="A482" s="88">
        <v>13</v>
      </c>
      <c r="B482" s="1">
        <v>16</v>
      </c>
      <c r="C482" s="1">
        <v>55.35</v>
      </c>
      <c r="D482" s="1">
        <v>1</v>
      </c>
      <c r="E482" s="1">
        <v>6</v>
      </c>
      <c r="F482" s="1">
        <v>0</v>
      </c>
      <c r="G482" s="1">
        <f t="shared" si="52"/>
        <v>6</v>
      </c>
      <c r="H482" s="1" t="s">
        <v>116</v>
      </c>
      <c r="I482" s="1">
        <f t="shared" si="51"/>
        <v>1</v>
      </c>
      <c r="J482" s="1">
        <f t="shared" si="50"/>
        <v>1</v>
      </c>
      <c r="O482" s="1" t="s">
        <v>112</v>
      </c>
      <c r="P482" s="1">
        <v>0</v>
      </c>
      <c r="Q482" s="1" t="s">
        <v>112</v>
      </c>
      <c r="R482" s="1">
        <v>0</v>
      </c>
      <c r="S482" s="1" t="s">
        <v>112</v>
      </c>
      <c r="T482" s="1">
        <v>0</v>
      </c>
      <c r="U482" s="1" t="s">
        <v>112</v>
      </c>
      <c r="V482" s="1">
        <v>0</v>
      </c>
      <c r="W482" s="1">
        <v>0</v>
      </c>
      <c r="X482" s="1">
        <v>0</v>
      </c>
      <c r="Y482" s="1">
        <v>0</v>
      </c>
      <c r="Z482" s="89">
        <v>0</v>
      </c>
      <c r="AA482" s="1" t="str" cm="1">
        <f t="array" ref="AA482">_xlfn.IFS(O482='Price Data'!$F$3,'Price Data'!$G$3,O482='Price Data'!$F$4,'Price Data'!$G$4,O482='Price Data'!$F$5,'Price Data'!$G$5,O482='Price Data'!$F$6,'Price Data'!$G$6,O482='Price Data'!$F$7,'Price Data'!$G$7,TRUE,"")</f>
        <v/>
      </c>
      <c r="AB482" s="1" t="str" cm="1">
        <f t="array" ref="AB482">_xlfn.IFS(Q482='Price Data'!$F$3,'Price Data'!$G$3,Q482='Price Data'!$F$4,'Price Data'!$G$4,Q482='Price Data'!$F$5,'Price Data'!$G$5,Q482='Price Data'!$F$6,'Price Data'!$G$6,Q482='Price Data'!$F$7,'Price Data'!$G$7,TRUE,"")</f>
        <v/>
      </c>
      <c r="AC482" s="1" t="str" cm="1">
        <f t="array" ref="AC482">_xlfn.IFS(S482='Price Data'!$F$3,'Price Data'!$G$3,S482='Price Data'!$F$4,'Price Data'!$G$4,S482='Price Data'!$F$5,'Price Data'!$G$5,S482='Price Data'!$F$6,'Price Data'!$G$6,S482='Price Data'!$F$7,'Price Data'!$G$7,TRUE,"")</f>
        <v/>
      </c>
      <c r="AD482" s="1" t="str" cm="1">
        <f t="array" ref="AD482">_xlfn.IFS(U482='Price Data'!$F$3,'Price Data'!$G$3,U482='Price Data'!$F$4,'Price Data'!$G$4,U482='Price Data'!$F$5,'Price Data'!$G$5,U482='Price Data'!$F$6,'Price Data'!$G$6,U482='Price Data'!$F$7,'Price Data'!$G$7,TRUE,"")</f>
        <v/>
      </c>
      <c r="AK482" s="18"/>
      <c r="AL482" s="1"/>
    </row>
    <row r="483" spans="1:38" x14ac:dyDescent="0.25">
      <c r="A483" s="88">
        <v>13</v>
      </c>
      <c r="B483" s="1">
        <v>17</v>
      </c>
      <c r="C483" s="1">
        <v>55.89</v>
      </c>
      <c r="D483" s="1">
        <v>1</v>
      </c>
      <c r="E483" s="1">
        <v>6</v>
      </c>
      <c r="F483" s="1">
        <v>0</v>
      </c>
      <c r="G483" s="1">
        <f t="shared" si="52"/>
        <v>6</v>
      </c>
      <c r="H483" s="1" t="s">
        <v>116</v>
      </c>
      <c r="I483" s="1">
        <f t="shared" si="51"/>
        <v>1</v>
      </c>
      <c r="J483" s="1">
        <v>2</v>
      </c>
      <c r="O483" s="1" t="s">
        <v>112</v>
      </c>
      <c r="P483" s="1">
        <v>0</v>
      </c>
      <c r="Q483" s="1" t="s">
        <v>112</v>
      </c>
      <c r="R483" s="1">
        <v>0</v>
      </c>
      <c r="S483" s="1" t="s">
        <v>112</v>
      </c>
      <c r="T483" s="1">
        <v>0</v>
      </c>
      <c r="U483" s="1" t="s">
        <v>112</v>
      </c>
      <c r="V483" s="1">
        <v>0</v>
      </c>
      <c r="W483" s="1">
        <v>0</v>
      </c>
      <c r="X483" s="1">
        <v>0</v>
      </c>
      <c r="Y483" s="1">
        <v>0</v>
      </c>
      <c r="Z483" s="89">
        <v>0</v>
      </c>
      <c r="AA483" s="1" t="str" cm="1">
        <f t="array" ref="AA483">_xlfn.IFS(O483='Price Data'!$F$3,'Price Data'!$G$3,O483='Price Data'!$F$4,'Price Data'!$G$4,O483='Price Data'!$F$5,'Price Data'!$G$5,O483='Price Data'!$F$6,'Price Data'!$G$6,O483='Price Data'!$F$7,'Price Data'!$G$7,TRUE,"")</f>
        <v/>
      </c>
      <c r="AB483" s="1" t="str" cm="1">
        <f t="array" ref="AB483">_xlfn.IFS(Q483='Price Data'!$F$3,'Price Data'!$G$3,Q483='Price Data'!$F$4,'Price Data'!$G$4,Q483='Price Data'!$F$5,'Price Data'!$G$5,Q483='Price Data'!$F$6,'Price Data'!$G$6,Q483='Price Data'!$F$7,'Price Data'!$G$7,TRUE,"")</f>
        <v/>
      </c>
      <c r="AC483" s="1" t="str" cm="1">
        <f t="array" ref="AC483">_xlfn.IFS(S483='Price Data'!$F$3,'Price Data'!$G$3,S483='Price Data'!$F$4,'Price Data'!$G$4,S483='Price Data'!$F$5,'Price Data'!$G$5,S483='Price Data'!$F$6,'Price Data'!$G$6,S483='Price Data'!$F$7,'Price Data'!$G$7,TRUE,"")</f>
        <v/>
      </c>
      <c r="AD483" s="1" t="str" cm="1">
        <f t="array" ref="AD483">_xlfn.IFS(U483='Price Data'!$F$3,'Price Data'!$G$3,U483='Price Data'!$F$4,'Price Data'!$G$4,U483='Price Data'!$F$5,'Price Data'!$G$5,U483='Price Data'!$F$6,'Price Data'!$G$6,U483='Price Data'!$F$7,'Price Data'!$G$7,TRUE,"")</f>
        <v/>
      </c>
      <c r="AK483" s="18"/>
      <c r="AL483" s="1"/>
    </row>
    <row r="484" spans="1:38" x14ac:dyDescent="0.25">
      <c r="A484" s="88">
        <v>13</v>
      </c>
      <c r="B484" s="1">
        <v>18</v>
      </c>
      <c r="C484" s="1">
        <v>55.980000000000004</v>
      </c>
      <c r="D484" s="1">
        <v>1</v>
      </c>
      <c r="E484" s="1">
        <v>5</v>
      </c>
      <c r="F484" s="1">
        <v>1</v>
      </c>
      <c r="G484" s="1">
        <f t="shared" si="52"/>
        <v>6</v>
      </c>
      <c r="H484" s="1" t="s">
        <v>108</v>
      </c>
      <c r="I484" s="1">
        <f t="shared" si="51"/>
        <v>0</v>
      </c>
      <c r="J484" s="1">
        <f>I484</f>
        <v>0</v>
      </c>
      <c r="O484" s="1" t="s">
        <v>114</v>
      </c>
      <c r="P484" s="1">
        <v>1.98</v>
      </c>
      <c r="Q484" s="1" t="s">
        <v>112</v>
      </c>
      <c r="R484" s="1">
        <v>0</v>
      </c>
      <c r="S484" s="1" t="s">
        <v>112</v>
      </c>
      <c r="T484" s="1">
        <v>0</v>
      </c>
      <c r="U484" s="1" t="s">
        <v>112</v>
      </c>
      <c r="V484" s="1">
        <v>0</v>
      </c>
      <c r="W484" s="1">
        <v>0</v>
      </c>
      <c r="X484" s="1">
        <v>0</v>
      </c>
      <c r="Y484" s="1">
        <v>0</v>
      </c>
      <c r="Z484" s="89">
        <v>0</v>
      </c>
      <c r="AA484" s="1" cm="1">
        <f t="array" ref="AA484">_xlfn.IFS(O484='Price Data'!$F$3,'Price Data'!$G$3,O484='Price Data'!$F$4,'Price Data'!$G$4,O484='Price Data'!$F$5,'Price Data'!$G$5,O484='Price Data'!$F$6,'Price Data'!$G$6,O484='Price Data'!$F$7,'Price Data'!$G$7,TRUE,"")</f>
        <v>6.0346153846153863</v>
      </c>
      <c r="AB484" s="1" t="str" cm="1">
        <f t="array" ref="AB484">_xlfn.IFS(Q484='Price Data'!$F$3,'Price Data'!$G$3,Q484='Price Data'!$F$4,'Price Data'!$G$4,Q484='Price Data'!$F$5,'Price Data'!$G$5,Q484='Price Data'!$F$6,'Price Data'!$G$6,Q484='Price Data'!$F$7,'Price Data'!$G$7,TRUE,"")</f>
        <v/>
      </c>
      <c r="AC484" s="1" t="str" cm="1">
        <f t="array" ref="AC484">_xlfn.IFS(S484='Price Data'!$F$3,'Price Data'!$G$3,S484='Price Data'!$F$4,'Price Data'!$G$4,S484='Price Data'!$F$5,'Price Data'!$G$5,S484='Price Data'!$F$6,'Price Data'!$G$6,S484='Price Data'!$F$7,'Price Data'!$G$7,TRUE,"")</f>
        <v/>
      </c>
      <c r="AD484" s="1" t="str" cm="1">
        <f t="array" ref="AD484">_xlfn.IFS(U484='Price Data'!$F$3,'Price Data'!$G$3,U484='Price Data'!$F$4,'Price Data'!$G$4,U484='Price Data'!$F$5,'Price Data'!$G$5,U484='Price Data'!$F$6,'Price Data'!$G$6,U484='Price Data'!$F$7,'Price Data'!$G$7,TRUE,"")</f>
        <v/>
      </c>
      <c r="AK484" s="18"/>
      <c r="AL484" s="1"/>
    </row>
    <row r="485" spans="1:38" x14ac:dyDescent="0.25">
      <c r="A485" s="88">
        <v>13</v>
      </c>
      <c r="B485" s="1">
        <v>19</v>
      </c>
      <c r="C485" s="1">
        <v>57.110000000000007</v>
      </c>
      <c r="D485" s="1">
        <v>2</v>
      </c>
      <c r="E485" s="1">
        <v>6</v>
      </c>
      <c r="F485" s="1">
        <v>0</v>
      </c>
      <c r="G485" s="1">
        <f t="shared" si="52"/>
        <v>6</v>
      </c>
      <c r="H485" s="1" t="s">
        <v>116</v>
      </c>
      <c r="I485" s="1">
        <f t="shared" si="51"/>
        <v>1</v>
      </c>
      <c r="J485" s="1">
        <v>3</v>
      </c>
      <c r="O485" s="1" t="s">
        <v>112</v>
      </c>
      <c r="P485" s="1">
        <v>0</v>
      </c>
      <c r="Q485" s="1" t="s">
        <v>112</v>
      </c>
      <c r="R485" s="1">
        <v>0</v>
      </c>
      <c r="S485" s="1" t="s">
        <v>112</v>
      </c>
      <c r="T485" s="1">
        <v>0</v>
      </c>
      <c r="U485" s="1" t="s">
        <v>112</v>
      </c>
      <c r="V485" s="1">
        <v>0</v>
      </c>
      <c r="W485" s="1">
        <v>0</v>
      </c>
      <c r="X485" s="1">
        <v>0</v>
      </c>
      <c r="Y485" s="1">
        <v>0</v>
      </c>
      <c r="Z485" s="89">
        <v>0</v>
      </c>
      <c r="AA485" s="1" t="str" cm="1">
        <f t="array" ref="AA485">_xlfn.IFS(O485='Price Data'!$F$3,'Price Data'!$G$3,O485='Price Data'!$F$4,'Price Data'!$G$4,O485='Price Data'!$F$5,'Price Data'!$G$5,O485='Price Data'!$F$6,'Price Data'!$G$6,O485='Price Data'!$F$7,'Price Data'!$G$7,TRUE,"")</f>
        <v/>
      </c>
      <c r="AB485" s="1" t="str" cm="1">
        <f t="array" ref="AB485">_xlfn.IFS(Q485='Price Data'!$F$3,'Price Data'!$G$3,Q485='Price Data'!$F$4,'Price Data'!$G$4,Q485='Price Data'!$F$5,'Price Data'!$G$5,Q485='Price Data'!$F$6,'Price Data'!$G$6,Q485='Price Data'!$F$7,'Price Data'!$G$7,TRUE,"")</f>
        <v/>
      </c>
      <c r="AC485" s="1" t="str" cm="1">
        <f t="array" ref="AC485">_xlfn.IFS(S485='Price Data'!$F$3,'Price Data'!$G$3,S485='Price Data'!$F$4,'Price Data'!$G$4,S485='Price Data'!$F$5,'Price Data'!$G$5,S485='Price Data'!$F$6,'Price Data'!$G$6,S485='Price Data'!$F$7,'Price Data'!$G$7,TRUE,"")</f>
        <v/>
      </c>
      <c r="AD485" s="1" t="str" cm="1">
        <f t="array" ref="AD485">_xlfn.IFS(U485='Price Data'!$F$3,'Price Data'!$G$3,U485='Price Data'!$F$4,'Price Data'!$G$4,U485='Price Data'!$F$5,'Price Data'!$G$5,U485='Price Data'!$F$6,'Price Data'!$G$6,U485='Price Data'!$F$7,'Price Data'!$G$7,TRUE,"")</f>
        <v/>
      </c>
      <c r="AK485" s="18"/>
      <c r="AL485" s="1"/>
    </row>
    <row r="486" spans="1:38" x14ac:dyDescent="0.25">
      <c r="A486" s="88">
        <v>13</v>
      </c>
      <c r="B486" s="1">
        <v>20</v>
      </c>
      <c r="C486" s="1">
        <v>58.88000000000001</v>
      </c>
      <c r="D486" s="1">
        <v>1</v>
      </c>
      <c r="E486" s="1">
        <v>5</v>
      </c>
      <c r="F486" s="1">
        <v>0</v>
      </c>
      <c r="G486" s="1">
        <f t="shared" si="52"/>
        <v>5</v>
      </c>
      <c r="H486" s="1" t="s">
        <v>116</v>
      </c>
      <c r="I486" s="1">
        <f t="shared" si="51"/>
        <v>1</v>
      </c>
      <c r="J486" s="1">
        <v>4</v>
      </c>
      <c r="O486" s="1" t="s">
        <v>112</v>
      </c>
      <c r="P486" s="1">
        <v>0</v>
      </c>
      <c r="Q486" s="1" t="s">
        <v>112</v>
      </c>
      <c r="R486" s="1">
        <v>0</v>
      </c>
      <c r="S486" s="1" t="s">
        <v>112</v>
      </c>
      <c r="T486" s="1">
        <v>0</v>
      </c>
      <c r="U486" s="1" t="s">
        <v>112</v>
      </c>
      <c r="V486" s="1">
        <v>0</v>
      </c>
      <c r="W486" s="1">
        <v>0</v>
      </c>
      <c r="X486" s="1">
        <v>0</v>
      </c>
      <c r="Y486" s="1">
        <v>0</v>
      </c>
      <c r="Z486" s="89">
        <v>0</v>
      </c>
      <c r="AA486" s="1" t="str" cm="1">
        <f t="array" ref="AA486">_xlfn.IFS(O486='Price Data'!$F$3,'Price Data'!$G$3,O486='Price Data'!$F$4,'Price Data'!$G$4,O486='Price Data'!$F$5,'Price Data'!$G$5,O486='Price Data'!$F$6,'Price Data'!$G$6,O486='Price Data'!$F$7,'Price Data'!$G$7,TRUE,"")</f>
        <v/>
      </c>
      <c r="AB486" s="1" t="str" cm="1">
        <f t="array" ref="AB486">_xlfn.IFS(Q486='Price Data'!$F$3,'Price Data'!$G$3,Q486='Price Data'!$F$4,'Price Data'!$G$4,Q486='Price Data'!$F$5,'Price Data'!$G$5,Q486='Price Data'!$F$6,'Price Data'!$G$6,Q486='Price Data'!$F$7,'Price Data'!$G$7,TRUE,"")</f>
        <v/>
      </c>
      <c r="AC486" s="1" t="str" cm="1">
        <f t="array" ref="AC486">_xlfn.IFS(S486='Price Data'!$F$3,'Price Data'!$G$3,S486='Price Data'!$F$4,'Price Data'!$G$4,S486='Price Data'!$F$5,'Price Data'!$G$5,S486='Price Data'!$F$6,'Price Data'!$G$6,S486='Price Data'!$F$7,'Price Data'!$G$7,TRUE,"")</f>
        <v/>
      </c>
      <c r="AD486" s="1" t="str" cm="1">
        <f t="array" ref="AD486">_xlfn.IFS(U486='Price Data'!$F$3,'Price Data'!$G$3,U486='Price Data'!$F$4,'Price Data'!$G$4,U486='Price Data'!$F$5,'Price Data'!$G$5,U486='Price Data'!$F$6,'Price Data'!$G$6,U486='Price Data'!$F$7,'Price Data'!$G$7,TRUE,"")</f>
        <v/>
      </c>
      <c r="AK486" s="18"/>
      <c r="AL486" s="1"/>
    </row>
    <row r="487" spans="1:38" x14ac:dyDescent="0.25">
      <c r="A487" s="88">
        <v>13</v>
      </c>
      <c r="B487" s="1">
        <v>21</v>
      </c>
      <c r="C487" s="1">
        <v>60.20000000000001</v>
      </c>
      <c r="D487" s="1">
        <v>1</v>
      </c>
      <c r="E487" s="1">
        <v>3</v>
      </c>
      <c r="F487" s="1">
        <v>1</v>
      </c>
      <c r="G487" s="1">
        <f t="shared" si="52"/>
        <v>4</v>
      </c>
      <c r="H487" s="1" t="s">
        <v>108</v>
      </c>
      <c r="I487" s="1">
        <f t="shared" si="51"/>
        <v>0</v>
      </c>
      <c r="J487" s="1">
        <f t="shared" ref="J487:J497" si="53">I487</f>
        <v>0</v>
      </c>
      <c r="O487" s="1" t="s">
        <v>110</v>
      </c>
      <c r="P487" s="1">
        <v>0.62</v>
      </c>
      <c r="Q487" s="1" t="s">
        <v>112</v>
      </c>
      <c r="R487" s="1">
        <v>0</v>
      </c>
      <c r="S487" s="1" t="s">
        <v>112</v>
      </c>
      <c r="T487" s="1">
        <v>0</v>
      </c>
      <c r="U487" s="1" t="s">
        <v>112</v>
      </c>
      <c r="V487" s="1">
        <v>0</v>
      </c>
      <c r="W487" s="1">
        <v>0</v>
      </c>
      <c r="X487" s="1">
        <v>0</v>
      </c>
      <c r="Y487" s="1">
        <v>0</v>
      </c>
      <c r="Z487" s="89">
        <v>0</v>
      </c>
      <c r="AA487" s="1" cm="1">
        <f t="array" ref="AA487">_xlfn.IFS(O487='Price Data'!$F$3,'Price Data'!$G$3,O487='Price Data'!$F$4,'Price Data'!$G$4,O487='Price Data'!$F$5,'Price Data'!$G$5,O487='Price Data'!$F$6,'Price Data'!$G$6,O487='Price Data'!$F$7,'Price Data'!$G$7,TRUE,"")</f>
        <v>2.6763636363636367</v>
      </c>
      <c r="AB487" s="1" t="str" cm="1">
        <f t="array" ref="AB487">_xlfn.IFS(Q487='Price Data'!$F$3,'Price Data'!$G$3,Q487='Price Data'!$F$4,'Price Data'!$G$4,Q487='Price Data'!$F$5,'Price Data'!$G$5,Q487='Price Data'!$F$6,'Price Data'!$G$6,Q487='Price Data'!$F$7,'Price Data'!$G$7,TRUE,"")</f>
        <v/>
      </c>
      <c r="AC487" s="1" t="str" cm="1">
        <f t="array" ref="AC487">_xlfn.IFS(S487='Price Data'!$F$3,'Price Data'!$G$3,S487='Price Data'!$F$4,'Price Data'!$G$4,S487='Price Data'!$F$5,'Price Data'!$G$5,S487='Price Data'!$F$6,'Price Data'!$G$6,S487='Price Data'!$F$7,'Price Data'!$G$7,TRUE,"")</f>
        <v/>
      </c>
      <c r="AD487" s="1" t="str" cm="1">
        <f t="array" ref="AD487">_xlfn.IFS(U487='Price Data'!$F$3,'Price Data'!$G$3,U487='Price Data'!$F$4,'Price Data'!$G$4,U487='Price Data'!$F$5,'Price Data'!$G$5,U487='Price Data'!$F$6,'Price Data'!$G$6,U487='Price Data'!$F$7,'Price Data'!$G$7,TRUE,"")</f>
        <v/>
      </c>
      <c r="AK487" s="18"/>
      <c r="AL487" s="1"/>
    </row>
    <row r="488" spans="1:38" x14ac:dyDescent="0.25">
      <c r="A488" s="88">
        <v>13</v>
      </c>
      <c r="B488" s="1">
        <v>22</v>
      </c>
      <c r="C488" s="1">
        <v>61.38000000000001</v>
      </c>
      <c r="D488" s="1">
        <v>1</v>
      </c>
      <c r="E488" s="1">
        <v>4</v>
      </c>
      <c r="F488" s="1">
        <v>0</v>
      </c>
      <c r="G488" s="1">
        <f t="shared" si="52"/>
        <v>4</v>
      </c>
      <c r="H488" s="1" t="s">
        <v>108</v>
      </c>
      <c r="I488" s="1">
        <f t="shared" si="51"/>
        <v>0</v>
      </c>
      <c r="J488" s="1">
        <f t="shared" si="53"/>
        <v>0</v>
      </c>
      <c r="O488" s="1" t="s">
        <v>113</v>
      </c>
      <c r="P488" s="1">
        <v>1.48</v>
      </c>
      <c r="Q488" s="1" t="s">
        <v>112</v>
      </c>
      <c r="R488" s="1">
        <v>0</v>
      </c>
      <c r="S488" s="1" t="s">
        <v>112</v>
      </c>
      <c r="T488" s="1">
        <v>0</v>
      </c>
      <c r="U488" s="1" t="s">
        <v>112</v>
      </c>
      <c r="V488" s="1">
        <v>0</v>
      </c>
      <c r="W488" s="1">
        <v>1.23</v>
      </c>
      <c r="X488" s="1">
        <v>0</v>
      </c>
      <c r="Y488" s="1">
        <v>0</v>
      </c>
      <c r="Z488" s="89">
        <v>0</v>
      </c>
      <c r="AA488" s="1" cm="1">
        <f t="array" ref="AA488">_xlfn.IFS(O488='Price Data'!$F$3,'Price Data'!$G$3,O488='Price Data'!$F$4,'Price Data'!$G$4,O488='Price Data'!$F$5,'Price Data'!$G$5,O488='Price Data'!$F$6,'Price Data'!$G$6,O488='Price Data'!$F$7,'Price Data'!$G$7,TRUE,"")</f>
        <v>10.493246963562758</v>
      </c>
      <c r="AB488" s="1" t="str" cm="1">
        <f t="array" ref="AB488">_xlfn.IFS(Q488='Price Data'!$F$3,'Price Data'!$G$3,Q488='Price Data'!$F$4,'Price Data'!$G$4,Q488='Price Data'!$F$5,'Price Data'!$G$5,Q488='Price Data'!$F$6,'Price Data'!$G$6,Q488='Price Data'!$F$7,'Price Data'!$G$7,TRUE,"")</f>
        <v/>
      </c>
      <c r="AC488" s="1" t="str" cm="1">
        <f t="array" ref="AC488">_xlfn.IFS(S488='Price Data'!$F$3,'Price Data'!$G$3,S488='Price Data'!$F$4,'Price Data'!$G$4,S488='Price Data'!$F$5,'Price Data'!$G$5,S488='Price Data'!$F$6,'Price Data'!$G$6,S488='Price Data'!$F$7,'Price Data'!$G$7,TRUE,"")</f>
        <v/>
      </c>
      <c r="AD488" s="1" t="str" cm="1">
        <f t="array" ref="AD488">_xlfn.IFS(U488='Price Data'!$F$3,'Price Data'!$G$3,U488='Price Data'!$F$4,'Price Data'!$G$4,U488='Price Data'!$F$5,'Price Data'!$G$5,U488='Price Data'!$F$6,'Price Data'!$G$6,U488='Price Data'!$F$7,'Price Data'!$G$7,TRUE,"")</f>
        <v/>
      </c>
      <c r="AK488" s="18"/>
      <c r="AL488" s="1"/>
    </row>
    <row r="489" spans="1:38" x14ac:dyDescent="0.25">
      <c r="A489" s="88">
        <v>13</v>
      </c>
      <c r="B489" s="1">
        <v>23</v>
      </c>
      <c r="C489" s="1">
        <v>61.500000000000007</v>
      </c>
      <c r="D489" s="1">
        <v>1</v>
      </c>
      <c r="E489" s="1">
        <v>5</v>
      </c>
      <c r="F489" s="1">
        <v>0</v>
      </c>
      <c r="G489" s="1">
        <f t="shared" si="52"/>
        <v>5</v>
      </c>
      <c r="H489" s="1" t="s">
        <v>108</v>
      </c>
      <c r="I489" s="1">
        <f t="shared" si="51"/>
        <v>0</v>
      </c>
      <c r="J489" s="1">
        <f t="shared" si="53"/>
        <v>0</v>
      </c>
      <c r="O489" s="1" t="s">
        <v>109</v>
      </c>
      <c r="P489" s="1">
        <v>0.56999999999999995</v>
      </c>
      <c r="Q489" s="1" t="s">
        <v>112</v>
      </c>
      <c r="R489" s="1">
        <v>0</v>
      </c>
      <c r="S489" s="1" t="s">
        <v>112</v>
      </c>
      <c r="T489" s="1">
        <v>0</v>
      </c>
      <c r="U489" s="1" t="s">
        <v>112</v>
      </c>
      <c r="V489" s="1">
        <v>0</v>
      </c>
      <c r="W489" s="1">
        <v>0.78</v>
      </c>
      <c r="X489" s="1">
        <v>0</v>
      </c>
      <c r="Y489" s="1">
        <v>0</v>
      </c>
      <c r="Z489" s="89">
        <v>0</v>
      </c>
      <c r="AA489" s="1" cm="1">
        <f t="array" ref="AA489">_xlfn.IFS(O489='Price Data'!$F$3,'Price Data'!$G$3,O489='Price Data'!$F$4,'Price Data'!$G$4,O489='Price Data'!$F$5,'Price Data'!$G$5,O489='Price Data'!$F$6,'Price Data'!$G$6,O489='Price Data'!$F$7,'Price Data'!$G$7,TRUE,"")</f>
        <v>4.4586315789473705</v>
      </c>
      <c r="AB489" s="1" t="str" cm="1">
        <f t="array" ref="AB489">_xlfn.IFS(Q489='Price Data'!$F$3,'Price Data'!$G$3,Q489='Price Data'!$F$4,'Price Data'!$G$4,Q489='Price Data'!$F$5,'Price Data'!$G$5,Q489='Price Data'!$F$6,'Price Data'!$G$6,Q489='Price Data'!$F$7,'Price Data'!$G$7,TRUE,"")</f>
        <v/>
      </c>
      <c r="AC489" s="1" t="str" cm="1">
        <f t="array" ref="AC489">_xlfn.IFS(S489='Price Data'!$F$3,'Price Data'!$G$3,S489='Price Data'!$F$4,'Price Data'!$G$4,S489='Price Data'!$F$5,'Price Data'!$G$5,S489='Price Data'!$F$6,'Price Data'!$G$6,S489='Price Data'!$F$7,'Price Data'!$G$7,TRUE,"")</f>
        <v/>
      </c>
      <c r="AD489" s="1" t="str" cm="1">
        <f t="array" ref="AD489">_xlfn.IFS(U489='Price Data'!$F$3,'Price Data'!$G$3,U489='Price Data'!$F$4,'Price Data'!$G$4,U489='Price Data'!$F$5,'Price Data'!$G$5,U489='Price Data'!$F$6,'Price Data'!$G$6,U489='Price Data'!$F$7,'Price Data'!$G$7,TRUE,"")</f>
        <v/>
      </c>
      <c r="AK489" s="18"/>
      <c r="AL489" s="1"/>
    </row>
    <row r="490" spans="1:38" x14ac:dyDescent="0.25">
      <c r="A490" s="88">
        <v>13</v>
      </c>
      <c r="B490" s="1">
        <v>24</v>
      </c>
      <c r="C490" s="1">
        <v>62.430000000000007</v>
      </c>
      <c r="D490" s="1">
        <v>1</v>
      </c>
      <c r="E490" s="1">
        <v>5</v>
      </c>
      <c r="F490" s="1">
        <v>1</v>
      </c>
      <c r="G490" s="1">
        <f t="shared" si="52"/>
        <v>6</v>
      </c>
      <c r="H490" s="1" t="s">
        <v>108</v>
      </c>
      <c r="I490" s="1">
        <f t="shared" si="51"/>
        <v>0</v>
      </c>
      <c r="J490" s="1">
        <f t="shared" si="53"/>
        <v>0</v>
      </c>
      <c r="O490" s="1" t="s">
        <v>111</v>
      </c>
      <c r="P490" s="1">
        <v>1.18</v>
      </c>
      <c r="Q490" s="1" t="s">
        <v>112</v>
      </c>
      <c r="R490" s="1">
        <v>0</v>
      </c>
      <c r="S490" s="1" t="s">
        <v>112</v>
      </c>
      <c r="T490" s="1">
        <v>0</v>
      </c>
      <c r="U490" s="1" t="s">
        <v>112</v>
      </c>
      <c r="V490" s="1">
        <v>0</v>
      </c>
      <c r="W490" s="1">
        <v>0</v>
      </c>
      <c r="X490" s="1">
        <v>0</v>
      </c>
      <c r="Y490" s="1">
        <v>0</v>
      </c>
      <c r="Z490" s="89">
        <v>0</v>
      </c>
      <c r="AA490" s="1" cm="1">
        <f t="array" ref="AA490">_xlfn.IFS(O490='Price Data'!$F$3,'Price Data'!$G$3,O490='Price Data'!$F$4,'Price Data'!$G$4,O490='Price Data'!$F$5,'Price Data'!$G$5,O490='Price Data'!$F$6,'Price Data'!$G$6,O490='Price Data'!$F$7,'Price Data'!$G$7,TRUE,"")</f>
        <v>8.710979020979023</v>
      </c>
      <c r="AB490" s="1" t="str" cm="1">
        <f t="array" ref="AB490">_xlfn.IFS(Q490='Price Data'!$F$3,'Price Data'!$G$3,Q490='Price Data'!$F$4,'Price Data'!$G$4,Q490='Price Data'!$F$5,'Price Data'!$G$5,Q490='Price Data'!$F$6,'Price Data'!$G$6,Q490='Price Data'!$F$7,'Price Data'!$G$7,TRUE,"")</f>
        <v/>
      </c>
      <c r="AC490" s="1" t="str" cm="1">
        <f t="array" ref="AC490">_xlfn.IFS(S490='Price Data'!$F$3,'Price Data'!$G$3,S490='Price Data'!$F$4,'Price Data'!$G$4,S490='Price Data'!$F$5,'Price Data'!$G$5,S490='Price Data'!$F$6,'Price Data'!$G$6,S490='Price Data'!$F$7,'Price Data'!$G$7,TRUE,"")</f>
        <v/>
      </c>
      <c r="AD490" s="1" t="str" cm="1">
        <f t="array" ref="AD490">_xlfn.IFS(U490='Price Data'!$F$3,'Price Data'!$G$3,U490='Price Data'!$F$4,'Price Data'!$G$4,U490='Price Data'!$F$5,'Price Data'!$G$5,U490='Price Data'!$F$6,'Price Data'!$G$6,U490='Price Data'!$F$7,'Price Data'!$G$7,TRUE,"")</f>
        <v/>
      </c>
      <c r="AK490" s="18"/>
      <c r="AL490" s="1"/>
    </row>
    <row r="491" spans="1:38" x14ac:dyDescent="0.25">
      <c r="A491" s="88">
        <v>13</v>
      </c>
      <c r="B491" s="1">
        <v>25</v>
      </c>
      <c r="C491" s="1">
        <v>68.190000000000012</v>
      </c>
      <c r="D491" s="1">
        <v>2</v>
      </c>
      <c r="E491" s="1">
        <v>1</v>
      </c>
      <c r="F491" s="1">
        <v>2</v>
      </c>
      <c r="G491" s="1">
        <f t="shared" si="52"/>
        <v>3</v>
      </c>
      <c r="H491" s="1" t="s">
        <v>108</v>
      </c>
      <c r="I491" s="1">
        <f t="shared" si="51"/>
        <v>0</v>
      </c>
      <c r="J491" s="1">
        <f t="shared" si="53"/>
        <v>0</v>
      </c>
      <c r="O491" s="1" t="s">
        <v>110</v>
      </c>
      <c r="P491" s="1">
        <v>0.88</v>
      </c>
      <c r="Q491" s="1" t="s">
        <v>109</v>
      </c>
      <c r="R491" s="1">
        <v>0.68</v>
      </c>
      <c r="S491" s="1" t="s">
        <v>112</v>
      </c>
      <c r="T491" s="1">
        <v>0</v>
      </c>
      <c r="U491" s="1" t="s">
        <v>112</v>
      </c>
      <c r="V491" s="1">
        <v>0</v>
      </c>
      <c r="W491" s="1">
        <v>0</v>
      </c>
      <c r="X491" s="1">
        <v>1.1299999999999999</v>
      </c>
      <c r="Y491" s="1">
        <v>0</v>
      </c>
      <c r="Z491" s="89">
        <v>0</v>
      </c>
      <c r="AA491" s="1" cm="1">
        <f t="array" ref="AA491">_xlfn.IFS(O491='Price Data'!$F$3,'Price Data'!$G$3,O491='Price Data'!$F$4,'Price Data'!$G$4,O491='Price Data'!$F$5,'Price Data'!$G$5,O491='Price Data'!$F$6,'Price Data'!$G$6,O491='Price Data'!$F$7,'Price Data'!$G$7,TRUE,"")</f>
        <v>2.6763636363636367</v>
      </c>
      <c r="AB491" s="1" cm="1">
        <f t="array" ref="AB491">_xlfn.IFS(Q491='Price Data'!$F$3,'Price Data'!$G$3,Q491='Price Data'!$F$4,'Price Data'!$G$4,Q491='Price Data'!$F$5,'Price Data'!$G$5,Q491='Price Data'!$F$6,'Price Data'!$G$6,Q491='Price Data'!$F$7,'Price Data'!$G$7,TRUE,"")</f>
        <v>4.4586315789473705</v>
      </c>
      <c r="AC491" s="1" t="str" cm="1">
        <f t="array" ref="AC491">_xlfn.IFS(S491='Price Data'!$F$3,'Price Data'!$G$3,S491='Price Data'!$F$4,'Price Data'!$G$4,S491='Price Data'!$F$5,'Price Data'!$G$5,S491='Price Data'!$F$6,'Price Data'!$G$6,S491='Price Data'!$F$7,'Price Data'!$G$7,TRUE,"")</f>
        <v/>
      </c>
      <c r="AD491" s="1" t="str" cm="1">
        <f t="array" ref="AD491">_xlfn.IFS(U491='Price Data'!$F$3,'Price Data'!$G$3,U491='Price Data'!$F$4,'Price Data'!$G$4,U491='Price Data'!$F$5,'Price Data'!$G$5,U491='Price Data'!$F$6,'Price Data'!$G$6,U491='Price Data'!$F$7,'Price Data'!$G$7,TRUE,"")</f>
        <v/>
      </c>
      <c r="AK491" s="18"/>
      <c r="AL491" s="1"/>
    </row>
    <row r="492" spans="1:38" x14ac:dyDescent="0.25">
      <c r="A492" s="88">
        <v>13</v>
      </c>
      <c r="B492" s="1">
        <v>26</v>
      </c>
      <c r="C492" s="1">
        <v>68.390000000000015</v>
      </c>
      <c r="D492" s="1">
        <v>1</v>
      </c>
      <c r="E492" s="1">
        <v>3</v>
      </c>
      <c r="F492" s="1">
        <v>1</v>
      </c>
      <c r="G492" s="1">
        <f t="shared" si="52"/>
        <v>4</v>
      </c>
      <c r="H492" s="1" t="s">
        <v>108</v>
      </c>
      <c r="I492" s="1">
        <f t="shared" si="51"/>
        <v>0</v>
      </c>
      <c r="J492" s="1">
        <f t="shared" si="53"/>
        <v>0</v>
      </c>
      <c r="O492" s="1" t="s">
        <v>109</v>
      </c>
      <c r="P492" s="1">
        <v>0.82</v>
      </c>
      <c r="Q492" s="1" t="s">
        <v>112</v>
      </c>
      <c r="R492" s="1">
        <v>0</v>
      </c>
      <c r="S492" s="1" t="s">
        <v>112</v>
      </c>
      <c r="T492" s="1">
        <v>0</v>
      </c>
      <c r="U492" s="1" t="s">
        <v>112</v>
      </c>
      <c r="V492" s="1">
        <v>0</v>
      </c>
      <c r="W492" s="1">
        <v>1.47</v>
      </c>
      <c r="X492" s="1">
        <v>0</v>
      </c>
      <c r="Y492" s="1">
        <v>0</v>
      </c>
      <c r="Z492" s="89">
        <v>0</v>
      </c>
      <c r="AA492" s="1" cm="1">
        <f t="array" ref="AA492">_xlfn.IFS(O492='Price Data'!$F$3,'Price Data'!$G$3,O492='Price Data'!$F$4,'Price Data'!$G$4,O492='Price Data'!$F$5,'Price Data'!$G$5,O492='Price Data'!$F$6,'Price Data'!$G$6,O492='Price Data'!$F$7,'Price Data'!$G$7,TRUE,"")</f>
        <v>4.4586315789473705</v>
      </c>
      <c r="AB492" s="1" t="str" cm="1">
        <f t="array" ref="AB492">_xlfn.IFS(Q492='Price Data'!$F$3,'Price Data'!$G$3,Q492='Price Data'!$F$4,'Price Data'!$G$4,Q492='Price Data'!$F$5,'Price Data'!$G$5,Q492='Price Data'!$F$6,'Price Data'!$G$6,Q492='Price Data'!$F$7,'Price Data'!$G$7,TRUE,"")</f>
        <v/>
      </c>
      <c r="AC492" s="1" t="str" cm="1">
        <f t="array" ref="AC492">_xlfn.IFS(S492='Price Data'!$F$3,'Price Data'!$G$3,S492='Price Data'!$F$4,'Price Data'!$G$4,S492='Price Data'!$F$5,'Price Data'!$G$5,S492='Price Data'!$F$6,'Price Data'!$G$6,S492='Price Data'!$F$7,'Price Data'!$G$7,TRUE,"")</f>
        <v/>
      </c>
      <c r="AD492" s="1" t="str" cm="1">
        <f t="array" ref="AD492">_xlfn.IFS(U492='Price Data'!$F$3,'Price Data'!$G$3,U492='Price Data'!$F$4,'Price Data'!$G$4,U492='Price Data'!$F$5,'Price Data'!$G$5,U492='Price Data'!$F$6,'Price Data'!$G$6,U492='Price Data'!$F$7,'Price Data'!$G$7,TRUE,"")</f>
        <v/>
      </c>
      <c r="AK492" s="18"/>
      <c r="AL492" s="1"/>
    </row>
    <row r="493" spans="1:38" x14ac:dyDescent="0.25">
      <c r="A493" s="88">
        <v>13</v>
      </c>
      <c r="B493" s="1">
        <v>27</v>
      </c>
      <c r="C493" s="1">
        <v>69.600000000000009</v>
      </c>
      <c r="D493" s="1">
        <v>3</v>
      </c>
      <c r="E493" s="1">
        <v>3</v>
      </c>
      <c r="F493" s="1">
        <v>0</v>
      </c>
      <c r="G493" s="1">
        <f t="shared" si="52"/>
        <v>3</v>
      </c>
      <c r="H493" s="1" t="s">
        <v>108</v>
      </c>
      <c r="I493" s="1">
        <f t="shared" si="51"/>
        <v>0</v>
      </c>
      <c r="J493" s="1">
        <f t="shared" si="53"/>
        <v>0</v>
      </c>
      <c r="O493" s="1" t="s">
        <v>109</v>
      </c>
      <c r="P493" s="1">
        <v>0.54</v>
      </c>
      <c r="Q493" s="1" t="s">
        <v>109</v>
      </c>
      <c r="R493" s="1">
        <v>0.57999999999999996</v>
      </c>
      <c r="S493" s="1" t="s">
        <v>110</v>
      </c>
      <c r="T493" s="1">
        <v>0.67</v>
      </c>
      <c r="U493" s="1" t="s">
        <v>112</v>
      </c>
      <c r="V493" s="1">
        <v>0</v>
      </c>
      <c r="W493" s="1">
        <v>1.36</v>
      </c>
      <c r="X493" s="1">
        <v>1.24</v>
      </c>
      <c r="Y493" s="1">
        <v>0</v>
      </c>
      <c r="Z493" s="89">
        <v>0</v>
      </c>
      <c r="AA493" s="1" cm="1">
        <f t="array" ref="AA493">_xlfn.IFS(O493='Price Data'!$F$3,'Price Data'!$G$3,O493='Price Data'!$F$4,'Price Data'!$G$4,O493='Price Data'!$F$5,'Price Data'!$G$5,O493='Price Data'!$F$6,'Price Data'!$G$6,O493='Price Data'!$F$7,'Price Data'!$G$7,TRUE,"")</f>
        <v>4.4586315789473705</v>
      </c>
      <c r="AB493" s="1" cm="1">
        <f t="array" ref="AB493">_xlfn.IFS(Q493='Price Data'!$F$3,'Price Data'!$G$3,Q493='Price Data'!$F$4,'Price Data'!$G$4,Q493='Price Data'!$F$5,'Price Data'!$G$5,Q493='Price Data'!$F$6,'Price Data'!$G$6,Q493='Price Data'!$F$7,'Price Data'!$G$7,TRUE,"")</f>
        <v>4.4586315789473705</v>
      </c>
      <c r="AC493" s="1" cm="1">
        <f t="array" ref="AC493">_xlfn.IFS(S493='Price Data'!$F$3,'Price Data'!$G$3,S493='Price Data'!$F$4,'Price Data'!$G$4,S493='Price Data'!$F$5,'Price Data'!$G$5,S493='Price Data'!$F$6,'Price Data'!$G$6,S493='Price Data'!$F$7,'Price Data'!$G$7,TRUE,"")</f>
        <v>2.6763636363636367</v>
      </c>
      <c r="AD493" s="1" t="str" cm="1">
        <f t="array" ref="AD493">_xlfn.IFS(U493='Price Data'!$F$3,'Price Data'!$G$3,U493='Price Data'!$F$4,'Price Data'!$G$4,U493='Price Data'!$F$5,'Price Data'!$G$5,U493='Price Data'!$F$6,'Price Data'!$G$6,U493='Price Data'!$F$7,'Price Data'!$G$7,TRUE,"")</f>
        <v/>
      </c>
      <c r="AK493" s="18"/>
      <c r="AL493" s="1"/>
    </row>
    <row r="494" spans="1:38" x14ac:dyDescent="0.25">
      <c r="A494" s="88">
        <v>13</v>
      </c>
      <c r="B494" s="1">
        <v>28</v>
      </c>
      <c r="C494" s="1">
        <v>71.210000000000008</v>
      </c>
      <c r="D494" s="1">
        <v>2</v>
      </c>
      <c r="E494" s="1">
        <v>4</v>
      </c>
      <c r="F494" s="1">
        <v>1</v>
      </c>
      <c r="G494" s="1">
        <f t="shared" si="52"/>
        <v>5</v>
      </c>
      <c r="H494" s="1" t="s">
        <v>108</v>
      </c>
      <c r="I494" s="1">
        <f t="shared" si="51"/>
        <v>0</v>
      </c>
      <c r="J494" s="1">
        <f t="shared" si="53"/>
        <v>0</v>
      </c>
      <c r="O494" s="1" t="s">
        <v>113</v>
      </c>
      <c r="P494" s="1">
        <v>1.48</v>
      </c>
      <c r="Q494" s="1" t="s">
        <v>113</v>
      </c>
      <c r="R494" s="1">
        <v>0.92</v>
      </c>
      <c r="S494" s="1" t="s">
        <v>112</v>
      </c>
      <c r="T494" s="1">
        <v>0</v>
      </c>
      <c r="U494" s="1" t="s">
        <v>112</v>
      </c>
      <c r="V494" s="1">
        <v>0</v>
      </c>
      <c r="W494" s="1">
        <v>0.85</v>
      </c>
      <c r="X494" s="1">
        <v>1.46</v>
      </c>
      <c r="Y494" s="1">
        <v>0</v>
      </c>
      <c r="Z494" s="89">
        <v>0</v>
      </c>
      <c r="AA494" s="1" cm="1">
        <f t="array" ref="AA494">_xlfn.IFS(O494='Price Data'!$F$3,'Price Data'!$G$3,O494='Price Data'!$F$4,'Price Data'!$G$4,O494='Price Data'!$F$5,'Price Data'!$G$5,O494='Price Data'!$F$6,'Price Data'!$G$6,O494='Price Data'!$F$7,'Price Data'!$G$7,TRUE,"")</f>
        <v>10.493246963562758</v>
      </c>
      <c r="AB494" s="1" cm="1">
        <f t="array" ref="AB494">_xlfn.IFS(Q494='Price Data'!$F$3,'Price Data'!$G$3,Q494='Price Data'!$F$4,'Price Data'!$G$4,Q494='Price Data'!$F$5,'Price Data'!$G$5,Q494='Price Data'!$F$6,'Price Data'!$G$6,Q494='Price Data'!$F$7,'Price Data'!$G$7,TRUE,"")</f>
        <v>10.493246963562758</v>
      </c>
      <c r="AC494" s="1" t="str" cm="1">
        <f t="array" ref="AC494">_xlfn.IFS(S494='Price Data'!$F$3,'Price Data'!$G$3,S494='Price Data'!$F$4,'Price Data'!$G$4,S494='Price Data'!$F$5,'Price Data'!$G$5,S494='Price Data'!$F$6,'Price Data'!$G$6,S494='Price Data'!$F$7,'Price Data'!$G$7,TRUE,"")</f>
        <v/>
      </c>
      <c r="AD494" s="1" t="str" cm="1">
        <f t="array" ref="AD494">_xlfn.IFS(U494='Price Data'!$F$3,'Price Data'!$G$3,U494='Price Data'!$F$4,'Price Data'!$G$4,U494='Price Data'!$F$5,'Price Data'!$G$5,U494='Price Data'!$F$6,'Price Data'!$G$6,U494='Price Data'!$F$7,'Price Data'!$G$7,TRUE,"")</f>
        <v/>
      </c>
      <c r="AK494" s="18"/>
      <c r="AL494" s="1"/>
    </row>
    <row r="495" spans="1:38" x14ac:dyDescent="0.25">
      <c r="A495" s="88">
        <v>13</v>
      </c>
      <c r="B495" s="1">
        <v>29</v>
      </c>
      <c r="C495" s="1">
        <v>72.900000000000006</v>
      </c>
      <c r="D495" s="1">
        <v>2</v>
      </c>
      <c r="E495" s="1">
        <v>3</v>
      </c>
      <c r="F495" s="1">
        <v>3</v>
      </c>
      <c r="G495" s="1">
        <f t="shared" si="52"/>
        <v>6</v>
      </c>
      <c r="H495" s="1" t="s">
        <v>108</v>
      </c>
      <c r="I495" s="1">
        <f t="shared" si="51"/>
        <v>0</v>
      </c>
      <c r="J495" s="1">
        <f t="shared" si="53"/>
        <v>0</v>
      </c>
      <c r="O495" s="1" t="s">
        <v>113</v>
      </c>
      <c r="P495" s="1">
        <v>1.1299999999999999</v>
      </c>
      <c r="Q495" s="1" t="s">
        <v>113</v>
      </c>
      <c r="R495" s="1">
        <v>2.4500000000000002</v>
      </c>
      <c r="S495" s="1" t="s">
        <v>112</v>
      </c>
      <c r="T495" s="1">
        <v>0</v>
      </c>
      <c r="U495" s="1" t="s">
        <v>112</v>
      </c>
      <c r="V495" s="1">
        <v>0</v>
      </c>
      <c r="W495" s="1">
        <v>0.8</v>
      </c>
      <c r="X495" s="1">
        <v>1.32</v>
      </c>
      <c r="Y495" s="1">
        <v>0</v>
      </c>
      <c r="Z495" s="89">
        <v>0</v>
      </c>
      <c r="AA495" s="1" cm="1">
        <f t="array" ref="AA495">_xlfn.IFS(O495='Price Data'!$F$3,'Price Data'!$G$3,O495='Price Data'!$F$4,'Price Data'!$G$4,O495='Price Data'!$F$5,'Price Data'!$G$5,O495='Price Data'!$F$6,'Price Data'!$G$6,O495='Price Data'!$F$7,'Price Data'!$G$7,TRUE,"")</f>
        <v>10.493246963562758</v>
      </c>
      <c r="AB495" s="1" cm="1">
        <f t="array" ref="AB495">_xlfn.IFS(Q495='Price Data'!$F$3,'Price Data'!$G$3,Q495='Price Data'!$F$4,'Price Data'!$G$4,Q495='Price Data'!$F$5,'Price Data'!$G$5,Q495='Price Data'!$F$6,'Price Data'!$G$6,Q495='Price Data'!$F$7,'Price Data'!$G$7,TRUE,"")</f>
        <v>10.493246963562758</v>
      </c>
      <c r="AC495" s="1" t="str" cm="1">
        <f t="array" ref="AC495">_xlfn.IFS(S495='Price Data'!$F$3,'Price Data'!$G$3,S495='Price Data'!$F$4,'Price Data'!$G$4,S495='Price Data'!$F$5,'Price Data'!$G$5,S495='Price Data'!$F$6,'Price Data'!$G$6,S495='Price Data'!$F$7,'Price Data'!$G$7,TRUE,"")</f>
        <v/>
      </c>
      <c r="AD495" s="1" t="str" cm="1">
        <f t="array" ref="AD495">_xlfn.IFS(U495='Price Data'!$F$3,'Price Data'!$G$3,U495='Price Data'!$F$4,'Price Data'!$G$4,U495='Price Data'!$F$5,'Price Data'!$G$5,U495='Price Data'!$F$6,'Price Data'!$G$6,U495='Price Data'!$F$7,'Price Data'!$G$7,TRUE,"")</f>
        <v/>
      </c>
      <c r="AK495" s="18"/>
      <c r="AL495" s="1"/>
    </row>
    <row r="496" spans="1:38" x14ac:dyDescent="0.25">
      <c r="A496" s="88">
        <v>13</v>
      </c>
      <c r="B496" s="1">
        <v>30</v>
      </c>
      <c r="C496" s="1">
        <v>73.02000000000001</v>
      </c>
      <c r="D496" s="1">
        <v>3</v>
      </c>
      <c r="E496" s="1">
        <v>4</v>
      </c>
      <c r="F496" s="1">
        <v>2</v>
      </c>
      <c r="G496" s="1">
        <f t="shared" si="52"/>
        <v>6</v>
      </c>
      <c r="H496" s="1" t="s">
        <v>108</v>
      </c>
      <c r="I496" s="1">
        <f t="shared" si="51"/>
        <v>0</v>
      </c>
      <c r="J496" s="1">
        <f t="shared" si="53"/>
        <v>0</v>
      </c>
      <c r="O496" s="1" t="s">
        <v>114</v>
      </c>
      <c r="P496" s="1">
        <v>1.0900000000000001</v>
      </c>
      <c r="Q496" s="1" t="s">
        <v>109</v>
      </c>
      <c r="R496" s="1">
        <v>0.68</v>
      </c>
      <c r="S496" s="1" t="s">
        <v>114</v>
      </c>
      <c r="T496" s="1">
        <v>1.0900000000000001</v>
      </c>
      <c r="U496" s="1" t="s">
        <v>112</v>
      </c>
      <c r="V496" s="1">
        <v>0</v>
      </c>
      <c r="W496" s="1">
        <v>0</v>
      </c>
      <c r="X496" s="1">
        <v>1.36</v>
      </c>
      <c r="Y496" s="1">
        <v>0</v>
      </c>
      <c r="Z496" s="89">
        <v>0</v>
      </c>
      <c r="AA496" s="1" cm="1">
        <f t="array" ref="AA496">_xlfn.IFS(O496='Price Data'!$F$3,'Price Data'!$G$3,O496='Price Data'!$F$4,'Price Data'!$G$4,O496='Price Data'!$F$5,'Price Data'!$G$5,O496='Price Data'!$F$6,'Price Data'!$G$6,O496='Price Data'!$F$7,'Price Data'!$G$7,TRUE,"")</f>
        <v>6.0346153846153863</v>
      </c>
      <c r="AB496" s="1" cm="1">
        <f t="array" ref="AB496">_xlfn.IFS(Q496='Price Data'!$F$3,'Price Data'!$G$3,Q496='Price Data'!$F$4,'Price Data'!$G$4,Q496='Price Data'!$F$5,'Price Data'!$G$5,Q496='Price Data'!$F$6,'Price Data'!$G$6,Q496='Price Data'!$F$7,'Price Data'!$G$7,TRUE,"")</f>
        <v>4.4586315789473705</v>
      </c>
      <c r="AC496" s="1" cm="1">
        <f t="array" ref="AC496">_xlfn.IFS(S496='Price Data'!$F$3,'Price Data'!$G$3,S496='Price Data'!$F$4,'Price Data'!$G$4,S496='Price Data'!$F$5,'Price Data'!$G$5,S496='Price Data'!$F$6,'Price Data'!$G$6,S496='Price Data'!$F$7,'Price Data'!$G$7,TRUE,"")</f>
        <v>6.0346153846153863</v>
      </c>
      <c r="AD496" s="1" t="str" cm="1">
        <f t="array" ref="AD496">_xlfn.IFS(U496='Price Data'!$F$3,'Price Data'!$G$3,U496='Price Data'!$F$4,'Price Data'!$G$4,U496='Price Data'!$F$5,'Price Data'!$G$5,U496='Price Data'!$F$6,'Price Data'!$G$6,U496='Price Data'!$F$7,'Price Data'!$G$7,TRUE,"")</f>
        <v/>
      </c>
      <c r="AK496" s="18"/>
      <c r="AL496" s="1"/>
    </row>
    <row r="497" spans="1:38" x14ac:dyDescent="0.25">
      <c r="A497" s="88">
        <v>13</v>
      </c>
      <c r="B497" s="1">
        <v>31</v>
      </c>
      <c r="C497" s="1">
        <v>76.240000000000009</v>
      </c>
      <c r="D497" s="1">
        <v>2</v>
      </c>
      <c r="E497" s="1">
        <v>5</v>
      </c>
      <c r="F497" s="1">
        <v>2</v>
      </c>
      <c r="G497" s="1">
        <f t="shared" si="52"/>
        <v>7</v>
      </c>
      <c r="H497" s="1" t="s">
        <v>108</v>
      </c>
      <c r="I497" s="1">
        <f t="shared" si="51"/>
        <v>0</v>
      </c>
      <c r="J497" s="1">
        <f t="shared" si="53"/>
        <v>0</v>
      </c>
      <c r="O497" s="1" t="s">
        <v>113</v>
      </c>
      <c r="P497" s="1">
        <v>1.7</v>
      </c>
      <c r="Q497" s="1" t="s">
        <v>109</v>
      </c>
      <c r="R497" s="1">
        <v>0.82</v>
      </c>
      <c r="S497" s="1" t="s">
        <v>112</v>
      </c>
      <c r="T497" s="1">
        <v>0</v>
      </c>
      <c r="U497" s="1" t="s">
        <v>112</v>
      </c>
      <c r="V497" s="1">
        <v>0</v>
      </c>
      <c r="W497" s="1">
        <v>1.21</v>
      </c>
      <c r="X497" s="1">
        <v>1.33</v>
      </c>
      <c r="Y497" s="1">
        <v>0</v>
      </c>
      <c r="Z497" s="89">
        <v>0</v>
      </c>
      <c r="AA497" s="1" cm="1">
        <f t="array" ref="AA497">_xlfn.IFS(O497='Price Data'!$F$3,'Price Data'!$G$3,O497='Price Data'!$F$4,'Price Data'!$G$4,O497='Price Data'!$F$5,'Price Data'!$G$5,O497='Price Data'!$F$6,'Price Data'!$G$6,O497='Price Data'!$F$7,'Price Data'!$G$7,TRUE,"")</f>
        <v>10.493246963562758</v>
      </c>
      <c r="AB497" s="1" cm="1">
        <f t="array" ref="AB497">_xlfn.IFS(Q497='Price Data'!$F$3,'Price Data'!$G$3,Q497='Price Data'!$F$4,'Price Data'!$G$4,Q497='Price Data'!$F$5,'Price Data'!$G$5,Q497='Price Data'!$F$6,'Price Data'!$G$6,Q497='Price Data'!$F$7,'Price Data'!$G$7,TRUE,"")</f>
        <v>4.4586315789473705</v>
      </c>
      <c r="AC497" s="1" t="str" cm="1">
        <f t="array" ref="AC497">_xlfn.IFS(S497='Price Data'!$F$3,'Price Data'!$G$3,S497='Price Data'!$F$4,'Price Data'!$G$4,S497='Price Data'!$F$5,'Price Data'!$G$5,S497='Price Data'!$F$6,'Price Data'!$G$6,S497='Price Data'!$F$7,'Price Data'!$G$7,TRUE,"")</f>
        <v/>
      </c>
      <c r="AD497" s="1" t="str" cm="1">
        <f t="array" ref="AD497">_xlfn.IFS(U497='Price Data'!$F$3,'Price Data'!$G$3,U497='Price Data'!$F$4,'Price Data'!$G$4,U497='Price Data'!$F$5,'Price Data'!$G$5,U497='Price Data'!$F$6,'Price Data'!$G$6,U497='Price Data'!$F$7,'Price Data'!$G$7,TRUE,"")</f>
        <v/>
      </c>
      <c r="AK497" s="18"/>
      <c r="AL497" s="1"/>
    </row>
    <row r="498" spans="1:38" x14ac:dyDescent="0.25">
      <c r="A498" s="88">
        <v>13</v>
      </c>
      <c r="B498" s="1">
        <v>32</v>
      </c>
      <c r="C498" s="1">
        <v>77.98</v>
      </c>
      <c r="D498" s="1">
        <v>3</v>
      </c>
      <c r="E498" s="1">
        <v>6</v>
      </c>
      <c r="F498" s="1">
        <v>1</v>
      </c>
      <c r="G498" s="1">
        <f t="shared" si="52"/>
        <v>7</v>
      </c>
      <c r="H498" s="1" t="s">
        <v>116</v>
      </c>
      <c r="I498" s="1">
        <f t="shared" si="51"/>
        <v>1</v>
      </c>
      <c r="J498" s="1">
        <v>5</v>
      </c>
      <c r="O498" s="1" t="s">
        <v>112</v>
      </c>
      <c r="P498" s="1">
        <v>0</v>
      </c>
      <c r="Q498" s="1" t="s">
        <v>112</v>
      </c>
      <c r="R498" s="1">
        <v>0</v>
      </c>
      <c r="S498" s="1" t="s">
        <v>112</v>
      </c>
      <c r="T498" s="1">
        <v>0</v>
      </c>
      <c r="U498" s="1" t="s">
        <v>112</v>
      </c>
      <c r="V498" s="1">
        <v>0</v>
      </c>
      <c r="W498" s="1">
        <v>0</v>
      </c>
      <c r="X498" s="1">
        <v>0</v>
      </c>
      <c r="Y498" s="1">
        <v>0</v>
      </c>
      <c r="Z498" s="89">
        <v>0</v>
      </c>
      <c r="AA498" s="1" t="str" cm="1">
        <f t="array" ref="AA498">_xlfn.IFS(O498='Price Data'!$F$3,'Price Data'!$G$3,O498='Price Data'!$F$4,'Price Data'!$G$4,O498='Price Data'!$F$5,'Price Data'!$G$5,O498='Price Data'!$F$6,'Price Data'!$G$6,O498='Price Data'!$F$7,'Price Data'!$G$7,TRUE,"")</f>
        <v/>
      </c>
      <c r="AB498" s="1" t="str" cm="1">
        <f t="array" ref="AB498">_xlfn.IFS(Q498='Price Data'!$F$3,'Price Data'!$G$3,Q498='Price Data'!$F$4,'Price Data'!$G$4,Q498='Price Data'!$F$5,'Price Data'!$G$5,Q498='Price Data'!$F$6,'Price Data'!$G$6,Q498='Price Data'!$F$7,'Price Data'!$G$7,TRUE,"")</f>
        <v/>
      </c>
      <c r="AC498" s="1" t="str" cm="1">
        <f t="array" ref="AC498">_xlfn.IFS(S498='Price Data'!$F$3,'Price Data'!$G$3,S498='Price Data'!$F$4,'Price Data'!$G$4,S498='Price Data'!$F$5,'Price Data'!$G$5,S498='Price Data'!$F$6,'Price Data'!$G$6,S498='Price Data'!$F$7,'Price Data'!$G$7,TRUE,"")</f>
        <v/>
      </c>
      <c r="AD498" s="1" t="str" cm="1">
        <f t="array" ref="AD498">_xlfn.IFS(U498='Price Data'!$F$3,'Price Data'!$G$3,U498='Price Data'!$F$4,'Price Data'!$G$4,U498='Price Data'!$F$5,'Price Data'!$G$5,U498='Price Data'!$F$6,'Price Data'!$G$6,U498='Price Data'!$F$7,'Price Data'!$G$7,TRUE,"")</f>
        <v/>
      </c>
      <c r="AK498" s="18"/>
      <c r="AL498" s="1"/>
    </row>
    <row r="499" spans="1:38" x14ac:dyDescent="0.25">
      <c r="A499" s="88">
        <v>13</v>
      </c>
      <c r="B499" s="1">
        <v>33</v>
      </c>
      <c r="C499" s="1">
        <v>81.42</v>
      </c>
      <c r="D499" s="1">
        <v>1</v>
      </c>
      <c r="E499" s="1">
        <v>3</v>
      </c>
      <c r="F499" s="1">
        <v>1</v>
      </c>
      <c r="G499" s="1">
        <f t="shared" si="52"/>
        <v>4</v>
      </c>
      <c r="H499" s="1" t="s">
        <v>108</v>
      </c>
      <c r="I499" s="1">
        <f t="shared" si="51"/>
        <v>0</v>
      </c>
      <c r="J499" s="1">
        <f t="shared" ref="J499:J508" si="54">I499</f>
        <v>0</v>
      </c>
      <c r="O499" s="1" t="s">
        <v>110</v>
      </c>
      <c r="P499" s="1">
        <v>0.56000000000000005</v>
      </c>
      <c r="Q499" s="1" t="s">
        <v>112</v>
      </c>
      <c r="R499" s="1">
        <v>0</v>
      </c>
      <c r="S499" s="1" t="s">
        <v>112</v>
      </c>
      <c r="T499" s="1">
        <v>0</v>
      </c>
      <c r="U499" s="1" t="s">
        <v>112</v>
      </c>
      <c r="V499" s="1">
        <v>0</v>
      </c>
      <c r="W499" s="1">
        <v>0</v>
      </c>
      <c r="X499" s="1">
        <v>0</v>
      </c>
      <c r="Y499" s="1">
        <v>0</v>
      </c>
      <c r="Z499" s="89">
        <v>0</v>
      </c>
      <c r="AA499" s="1" cm="1">
        <f t="array" ref="AA499">_xlfn.IFS(O499='Price Data'!$F$3,'Price Data'!$G$3,O499='Price Data'!$F$4,'Price Data'!$G$4,O499='Price Data'!$F$5,'Price Data'!$G$5,O499='Price Data'!$F$6,'Price Data'!$G$6,O499='Price Data'!$F$7,'Price Data'!$G$7,TRUE,"")</f>
        <v>2.6763636363636367</v>
      </c>
      <c r="AB499" s="1" t="str" cm="1">
        <f t="array" ref="AB499">_xlfn.IFS(Q499='Price Data'!$F$3,'Price Data'!$G$3,Q499='Price Data'!$F$4,'Price Data'!$G$4,Q499='Price Data'!$F$5,'Price Data'!$G$5,Q499='Price Data'!$F$6,'Price Data'!$G$6,Q499='Price Data'!$F$7,'Price Data'!$G$7,TRUE,"")</f>
        <v/>
      </c>
      <c r="AC499" s="1" t="str" cm="1">
        <f t="array" ref="AC499">_xlfn.IFS(S499='Price Data'!$F$3,'Price Data'!$G$3,S499='Price Data'!$F$4,'Price Data'!$G$4,S499='Price Data'!$F$5,'Price Data'!$G$5,S499='Price Data'!$F$6,'Price Data'!$G$6,S499='Price Data'!$F$7,'Price Data'!$G$7,TRUE,"")</f>
        <v/>
      </c>
      <c r="AD499" s="1" t="str" cm="1">
        <f t="array" ref="AD499">_xlfn.IFS(U499='Price Data'!$F$3,'Price Data'!$G$3,U499='Price Data'!$F$4,'Price Data'!$G$4,U499='Price Data'!$F$5,'Price Data'!$G$5,U499='Price Data'!$F$6,'Price Data'!$G$6,U499='Price Data'!$F$7,'Price Data'!$G$7,TRUE,"")</f>
        <v/>
      </c>
      <c r="AK499" s="18"/>
      <c r="AL499" s="1"/>
    </row>
    <row r="500" spans="1:38" x14ac:dyDescent="0.25">
      <c r="A500" s="88">
        <v>13</v>
      </c>
      <c r="B500" s="1">
        <v>34</v>
      </c>
      <c r="C500" s="1">
        <v>83.54</v>
      </c>
      <c r="D500" s="1">
        <v>1</v>
      </c>
      <c r="E500" s="1">
        <v>3</v>
      </c>
      <c r="F500" s="1">
        <v>0</v>
      </c>
      <c r="G500" s="1">
        <f t="shared" si="52"/>
        <v>3</v>
      </c>
      <c r="H500" s="1" t="s">
        <v>108</v>
      </c>
      <c r="I500" s="1">
        <f t="shared" si="51"/>
        <v>0</v>
      </c>
      <c r="J500" s="1">
        <f t="shared" si="54"/>
        <v>0</v>
      </c>
      <c r="O500" s="1" t="s">
        <v>109</v>
      </c>
      <c r="P500" s="1">
        <v>0.56999999999999995</v>
      </c>
      <c r="Q500" s="1" t="s">
        <v>112</v>
      </c>
      <c r="R500" s="1">
        <v>0</v>
      </c>
      <c r="S500" s="1" t="s">
        <v>112</v>
      </c>
      <c r="T500" s="1">
        <v>0</v>
      </c>
      <c r="U500" s="1" t="s">
        <v>112</v>
      </c>
      <c r="V500" s="1">
        <v>0</v>
      </c>
      <c r="W500" s="1">
        <v>1.1299999999999999</v>
      </c>
      <c r="X500" s="1">
        <v>0</v>
      </c>
      <c r="Y500" s="1">
        <v>0</v>
      </c>
      <c r="Z500" s="89">
        <v>0</v>
      </c>
      <c r="AA500" s="1" cm="1">
        <f t="array" ref="AA500">_xlfn.IFS(O500='Price Data'!$F$3,'Price Data'!$G$3,O500='Price Data'!$F$4,'Price Data'!$G$4,O500='Price Data'!$F$5,'Price Data'!$G$5,O500='Price Data'!$F$6,'Price Data'!$G$6,O500='Price Data'!$F$7,'Price Data'!$G$7,TRUE,"")</f>
        <v>4.4586315789473705</v>
      </c>
      <c r="AB500" s="1" t="str" cm="1">
        <f t="array" ref="AB500">_xlfn.IFS(Q500='Price Data'!$F$3,'Price Data'!$G$3,Q500='Price Data'!$F$4,'Price Data'!$G$4,Q500='Price Data'!$F$5,'Price Data'!$G$5,Q500='Price Data'!$F$6,'Price Data'!$G$6,Q500='Price Data'!$F$7,'Price Data'!$G$7,TRUE,"")</f>
        <v/>
      </c>
      <c r="AC500" s="1" t="str" cm="1">
        <f t="array" ref="AC500">_xlfn.IFS(S500='Price Data'!$F$3,'Price Data'!$G$3,S500='Price Data'!$F$4,'Price Data'!$G$4,S500='Price Data'!$F$5,'Price Data'!$G$5,S500='Price Data'!$F$6,'Price Data'!$G$6,S500='Price Data'!$F$7,'Price Data'!$G$7,TRUE,"")</f>
        <v/>
      </c>
      <c r="AD500" s="1" t="str" cm="1">
        <f t="array" ref="AD500">_xlfn.IFS(U500='Price Data'!$F$3,'Price Data'!$G$3,U500='Price Data'!$F$4,'Price Data'!$G$4,U500='Price Data'!$F$5,'Price Data'!$G$5,U500='Price Data'!$F$6,'Price Data'!$G$6,U500='Price Data'!$F$7,'Price Data'!$G$7,TRUE,"")</f>
        <v/>
      </c>
      <c r="AK500" s="18"/>
      <c r="AL500" s="1"/>
    </row>
    <row r="501" spans="1:38" x14ac:dyDescent="0.25">
      <c r="A501" s="88">
        <v>13</v>
      </c>
      <c r="B501" s="1">
        <v>35</v>
      </c>
      <c r="C501" s="1">
        <v>83.98</v>
      </c>
      <c r="D501" s="1">
        <v>1</v>
      </c>
      <c r="E501" s="1">
        <v>3</v>
      </c>
      <c r="F501" s="1">
        <v>1</v>
      </c>
      <c r="G501" s="1">
        <f t="shared" si="52"/>
        <v>4</v>
      </c>
      <c r="H501" s="1" t="s">
        <v>108</v>
      </c>
      <c r="I501" s="1">
        <f t="shared" si="51"/>
        <v>0</v>
      </c>
      <c r="J501" s="1">
        <f t="shared" si="54"/>
        <v>0</v>
      </c>
      <c r="O501" s="1" t="s">
        <v>110</v>
      </c>
      <c r="P501" s="1">
        <v>0.68</v>
      </c>
      <c r="Q501" s="1" t="s">
        <v>112</v>
      </c>
      <c r="R501" s="1">
        <v>0</v>
      </c>
      <c r="S501" s="1" t="s">
        <v>112</v>
      </c>
      <c r="T501" s="1">
        <v>0</v>
      </c>
      <c r="U501" s="1" t="s">
        <v>112</v>
      </c>
      <c r="V501" s="1">
        <v>0</v>
      </c>
      <c r="W501" s="1">
        <v>0</v>
      </c>
      <c r="X501" s="1">
        <v>0</v>
      </c>
      <c r="Y501" s="1">
        <v>0</v>
      </c>
      <c r="Z501" s="89">
        <v>0</v>
      </c>
      <c r="AA501" s="1" cm="1">
        <f t="array" ref="AA501">_xlfn.IFS(O501='Price Data'!$F$3,'Price Data'!$G$3,O501='Price Data'!$F$4,'Price Data'!$G$4,O501='Price Data'!$F$5,'Price Data'!$G$5,O501='Price Data'!$F$6,'Price Data'!$G$6,O501='Price Data'!$F$7,'Price Data'!$G$7,TRUE,"")</f>
        <v>2.6763636363636367</v>
      </c>
      <c r="AB501" s="1" t="str" cm="1">
        <f t="array" ref="AB501">_xlfn.IFS(Q501='Price Data'!$F$3,'Price Data'!$G$3,Q501='Price Data'!$F$4,'Price Data'!$G$4,Q501='Price Data'!$F$5,'Price Data'!$G$5,Q501='Price Data'!$F$6,'Price Data'!$G$6,Q501='Price Data'!$F$7,'Price Data'!$G$7,TRUE,"")</f>
        <v/>
      </c>
      <c r="AC501" s="1" t="str" cm="1">
        <f t="array" ref="AC501">_xlfn.IFS(S501='Price Data'!$F$3,'Price Data'!$G$3,S501='Price Data'!$F$4,'Price Data'!$G$4,S501='Price Data'!$F$5,'Price Data'!$G$5,S501='Price Data'!$F$6,'Price Data'!$G$6,S501='Price Data'!$F$7,'Price Data'!$G$7,TRUE,"")</f>
        <v/>
      </c>
      <c r="AD501" s="1" t="str" cm="1">
        <f t="array" ref="AD501">_xlfn.IFS(U501='Price Data'!$F$3,'Price Data'!$G$3,U501='Price Data'!$F$4,'Price Data'!$G$4,U501='Price Data'!$F$5,'Price Data'!$G$5,U501='Price Data'!$F$6,'Price Data'!$G$6,U501='Price Data'!$F$7,'Price Data'!$G$7,TRUE,"")</f>
        <v/>
      </c>
      <c r="AK501" s="18"/>
      <c r="AL501" s="1"/>
    </row>
    <row r="502" spans="1:38" x14ac:dyDescent="0.25">
      <c r="A502" s="88">
        <v>13</v>
      </c>
      <c r="B502" s="1">
        <v>36</v>
      </c>
      <c r="C502" s="1">
        <v>88.06</v>
      </c>
      <c r="D502" s="1">
        <v>4</v>
      </c>
      <c r="E502" s="1">
        <v>0</v>
      </c>
      <c r="F502" s="1">
        <v>0</v>
      </c>
      <c r="G502" s="1">
        <f t="shared" si="52"/>
        <v>0</v>
      </c>
      <c r="H502" s="1" t="s">
        <v>108</v>
      </c>
      <c r="I502" s="1">
        <f t="shared" si="51"/>
        <v>0</v>
      </c>
      <c r="J502" s="1">
        <f t="shared" si="54"/>
        <v>0</v>
      </c>
      <c r="O502" s="1" t="s">
        <v>109</v>
      </c>
      <c r="P502" s="1">
        <v>0.68</v>
      </c>
      <c r="Q502" s="1" t="s">
        <v>110</v>
      </c>
      <c r="R502" s="1">
        <v>0.62</v>
      </c>
      <c r="S502" s="1" t="s">
        <v>110</v>
      </c>
      <c r="T502" s="1">
        <v>0.87</v>
      </c>
      <c r="U502" s="1" t="s">
        <v>113</v>
      </c>
      <c r="V502" s="1">
        <v>1.1200000000000001</v>
      </c>
      <c r="W502" s="1">
        <v>1.08</v>
      </c>
      <c r="X502" s="1">
        <v>0</v>
      </c>
      <c r="Y502" s="1">
        <v>0</v>
      </c>
      <c r="Z502" s="89">
        <v>1</v>
      </c>
      <c r="AA502" s="1" cm="1">
        <f t="array" ref="AA502">_xlfn.IFS(O502='Price Data'!$F$3,'Price Data'!$G$3,O502='Price Data'!$F$4,'Price Data'!$G$4,O502='Price Data'!$F$5,'Price Data'!$G$5,O502='Price Data'!$F$6,'Price Data'!$G$6,O502='Price Data'!$F$7,'Price Data'!$G$7,TRUE,"")</f>
        <v>4.4586315789473705</v>
      </c>
      <c r="AB502" s="1" cm="1">
        <f t="array" ref="AB502">_xlfn.IFS(Q502='Price Data'!$F$3,'Price Data'!$G$3,Q502='Price Data'!$F$4,'Price Data'!$G$4,Q502='Price Data'!$F$5,'Price Data'!$G$5,Q502='Price Data'!$F$6,'Price Data'!$G$6,Q502='Price Data'!$F$7,'Price Data'!$G$7,TRUE,"")</f>
        <v>2.6763636363636367</v>
      </c>
      <c r="AC502" s="1" cm="1">
        <f t="array" ref="AC502">_xlfn.IFS(S502='Price Data'!$F$3,'Price Data'!$G$3,S502='Price Data'!$F$4,'Price Data'!$G$4,S502='Price Data'!$F$5,'Price Data'!$G$5,S502='Price Data'!$F$6,'Price Data'!$G$6,S502='Price Data'!$F$7,'Price Data'!$G$7,TRUE,"")</f>
        <v>2.6763636363636367</v>
      </c>
      <c r="AD502" s="1" cm="1">
        <f t="array" ref="AD502">_xlfn.IFS(U502='Price Data'!$F$3,'Price Data'!$G$3,U502='Price Data'!$F$4,'Price Data'!$G$4,U502='Price Data'!$F$5,'Price Data'!$G$5,U502='Price Data'!$F$6,'Price Data'!$G$6,U502='Price Data'!$F$7,'Price Data'!$G$7,TRUE,"")</f>
        <v>10.493246963562758</v>
      </c>
      <c r="AK502" s="18"/>
      <c r="AL502" s="1"/>
    </row>
    <row r="503" spans="1:38" x14ac:dyDescent="0.25">
      <c r="A503" s="88">
        <v>13</v>
      </c>
      <c r="B503" s="1">
        <v>37</v>
      </c>
      <c r="C503" s="1">
        <v>94.7</v>
      </c>
      <c r="D503" s="1">
        <v>3</v>
      </c>
      <c r="E503" s="1">
        <v>0</v>
      </c>
      <c r="F503" s="1">
        <v>0</v>
      </c>
      <c r="G503" s="1">
        <f t="shared" si="52"/>
        <v>0</v>
      </c>
      <c r="H503" s="1" t="s">
        <v>108</v>
      </c>
      <c r="I503" s="1">
        <f t="shared" si="51"/>
        <v>0</v>
      </c>
      <c r="J503" s="1">
        <f t="shared" si="54"/>
        <v>0</v>
      </c>
      <c r="O503" s="1" t="s">
        <v>109</v>
      </c>
      <c r="P503" s="1">
        <v>0.86</v>
      </c>
      <c r="Q503" s="1" t="s">
        <v>111</v>
      </c>
      <c r="R503" s="1">
        <v>1.32</v>
      </c>
      <c r="S503" s="1" t="s">
        <v>110</v>
      </c>
      <c r="T503" s="1">
        <v>0.92</v>
      </c>
      <c r="U503" s="1" t="s">
        <v>112</v>
      </c>
      <c r="V503" s="1">
        <v>0</v>
      </c>
      <c r="W503" s="1">
        <v>0.82</v>
      </c>
      <c r="X503" s="1">
        <v>0</v>
      </c>
      <c r="Y503" s="1">
        <v>0</v>
      </c>
      <c r="Z503" s="89">
        <v>0</v>
      </c>
      <c r="AA503" s="1" cm="1">
        <f t="array" ref="AA503">_xlfn.IFS(O503='Price Data'!$F$3,'Price Data'!$G$3,O503='Price Data'!$F$4,'Price Data'!$G$4,O503='Price Data'!$F$5,'Price Data'!$G$5,O503='Price Data'!$F$6,'Price Data'!$G$6,O503='Price Data'!$F$7,'Price Data'!$G$7,TRUE,"")</f>
        <v>4.4586315789473705</v>
      </c>
      <c r="AB503" s="1" cm="1">
        <f t="array" ref="AB503">_xlfn.IFS(Q503='Price Data'!$F$3,'Price Data'!$G$3,Q503='Price Data'!$F$4,'Price Data'!$G$4,Q503='Price Data'!$F$5,'Price Data'!$G$5,Q503='Price Data'!$F$6,'Price Data'!$G$6,Q503='Price Data'!$F$7,'Price Data'!$G$7,TRUE,"")</f>
        <v>8.710979020979023</v>
      </c>
      <c r="AC503" s="1" cm="1">
        <f t="array" ref="AC503">_xlfn.IFS(S503='Price Data'!$F$3,'Price Data'!$G$3,S503='Price Data'!$F$4,'Price Data'!$G$4,S503='Price Data'!$F$5,'Price Data'!$G$5,S503='Price Data'!$F$6,'Price Data'!$G$6,S503='Price Data'!$F$7,'Price Data'!$G$7,TRUE,"")</f>
        <v>2.6763636363636367</v>
      </c>
      <c r="AD503" s="1" t="str" cm="1">
        <f t="array" ref="AD503">_xlfn.IFS(U503='Price Data'!$F$3,'Price Data'!$G$3,U503='Price Data'!$F$4,'Price Data'!$G$4,U503='Price Data'!$F$5,'Price Data'!$G$5,U503='Price Data'!$F$6,'Price Data'!$G$6,U503='Price Data'!$F$7,'Price Data'!$G$7,TRUE,"")</f>
        <v/>
      </c>
      <c r="AK503" s="18"/>
      <c r="AL503" s="1"/>
    </row>
    <row r="504" spans="1:38" x14ac:dyDescent="0.25">
      <c r="A504" s="88">
        <v>13</v>
      </c>
      <c r="B504" s="1">
        <v>38</v>
      </c>
      <c r="C504" s="1">
        <v>98.69</v>
      </c>
      <c r="D504" s="1">
        <v>2</v>
      </c>
      <c r="E504" s="1">
        <v>0</v>
      </c>
      <c r="F504" s="1">
        <v>0</v>
      </c>
      <c r="G504" s="1">
        <f t="shared" si="52"/>
        <v>0</v>
      </c>
      <c r="H504" s="1" t="s">
        <v>108</v>
      </c>
      <c r="I504" s="1">
        <f t="shared" si="51"/>
        <v>0</v>
      </c>
      <c r="J504" s="1">
        <f t="shared" si="54"/>
        <v>0</v>
      </c>
      <c r="O504" s="1" t="s">
        <v>109</v>
      </c>
      <c r="P504" s="1">
        <v>0.91</v>
      </c>
      <c r="Q504" s="1" t="s">
        <v>110</v>
      </c>
      <c r="R504" s="1">
        <v>0.78</v>
      </c>
      <c r="S504" s="1" t="s">
        <v>112</v>
      </c>
      <c r="T504" s="1">
        <v>0</v>
      </c>
      <c r="U504" s="1" t="s">
        <v>112</v>
      </c>
      <c r="V504" s="1">
        <v>0</v>
      </c>
      <c r="W504" s="1">
        <v>0.95</v>
      </c>
      <c r="X504" s="1">
        <v>0</v>
      </c>
      <c r="Y504" s="1">
        <v>0</v>
      </c>
      <c r="Z504" s="89">
        <v>0</v>
      </c>
      <c r="AA504" s="1" cm="1">
        <f t="array" ref="AA504">_xlfn.IFS(O504='Price Data'!$F$3,'Price Data'!$G$3,O504='Price Data'!$F$4,'Price Data'!$G$4,O504='Price Data'!$F$5,'Price Data'!$G$5,O504='Price Data'!$F$6,'Price Data'!$G$6,O504='Price Data'!$F$7,'Price Data'!$G$7,TRUE,"")</f>
        <v>4.4586315789473705</v>
      </c>
      <c r="AB504" s="1" cm="1">
        <f t="array" ref="AB504">_xlfn.IFS(Q504='Price Data'!$F$3,'Price Data'!$G$3,Q504='Price Data'!$F$4,'Price Data'!$G$4,Q504='Price Data'!$F$5,'Price Data'!$G$5,Q504='Price Data'!$F$6,'Price Data'!$G$6,Q504='Price Data'!$F$7,'Price Data'!$G$7,TRUE,"")</f>
        <v>2.6763636363636367</v>
      </c>
      <c r="AC504" s="1" t="str" cm="1">
        <f t="array" ref="AC504">_xlfn.IFS(S504='Price Data'!$F$3,'Price Data'!$G$3,S504='Price Data'!$F$4,'Price Data'!$G$4,S504='Price Data'!$F$5,'Price Data'!$G$5,S504='Price Data'!$F$6,'Price Data'!$G$6,S504='Price Data'!$F$7,'Price Data'!$G$7,TRUE,"")</f>
        <v/>
      </c>
      <c r="AD504" s="1" t="str" cm="1">
        <f t="array" ref="AD504">_xlfn.IFS(U504='Price Data'!$F$3,'Price Data'!$G$3,U504='Price Data'!$F$4,'Price Data'!$G$4,U504='Price Data'!$F$5,'Price Data'!$G$5,U504='Price Data'!$F$6,'Price Data'!$G$6,U504='Price Data'!$F$7,'Price Data'!$G$7,TRUE,"")</f>
        <v/>
      </c>
      <c r="AK504" s="18"/>
      <c r="AL504" s="1"/>
    </row>
    <row r="505" spans="1:38" x14ac:dyDescent="0.25">
      <c r="A505" s="88">
        <v>13</v>
      </c>
      <c r="B505" s="1">
        <v>39</v>
      </c>
      <c r="C505" s="1">
        <v>98.899999999999991</v>
      </c>
      <c r="D505" s="1">
        <v>2</v>
      </c>
      <c r="E505" s="1">
        <v>2</v>
      </c>
      <c r="F505" s="1">
        <v>0</v>
      </c>
      <c r="G505" s="1">
        <f t="shared" si="52"/>
        <v>2</v>
      </c>
      <c r="H505" s="1" t="s">
        <v>108</v>
      </c>
      <c r="I505" s="1">
        <f t="shared" si="51"/>
        <v>0</v>
      </c>
      <c r="J505" s="1">
        <f t="shared" si="54"/>
        <v>0</v>
      </c>
      <c r="O505" s="1" t="s">
        <v>111</v>
      </c>
      <c r="P505" s="1">
        <v>1.43</v>
      </c>
      <c r="Q505" s="1" t="s">
        <v>114</v>
      </c>
      <c r="R505" s="1">
        <v>1.6</v>
      </c>
      <c r="S505" s="1" t="s">
        <v>112</v>
      </c>
      <c r="T505" s="1">
        <v>0</v>
      </c>
      <c r="U505" s="1" t="s">
        <v>112</v>
      </c>
      <c r="V505" s="1">
        <v>0</v>
      </c>
      <c r="W505" s="1">
        <v>0</v>
      </c>
      <c r="X505" s="1">
        <v>0</v>
      </c>
      <c r="Y505" s="1">
        <v>0</v>
      </c>
      <c r="Z505" s="89">
        <v>0</v>
      </c>
      <c r="AA505" s="1" cm="1">
        <f t="array" ref="AA505">_xlfn.IFS(O505='Price Data'!$F$3,'Price Data'!$G$3,O505='Price Data'!$F$4,'Price Data'!$G$4,O505='Price Data'!$F$5,'Price Data'!$G$5,O505='Price Data'!$F$6,'Price Data'!$G$6,O505='Price Data'!$F$7,'Price Data'!$G$7,TRUE,"")</f>
        <v>8.710979020979023</v>
      </c>
      <c r="AB505" s="1" cm="1">
        <f t="array" ref="AB505">_xlfn.IFS(Q505='Price Data'!$F$3,'Price Data'!$G$3,Q505='Price Data'!$F$4,'Price Data'!$G$4,Q505='Price Data'!$F$5,'Price Data'!$G$5,Q505='Price Data'!$F$6,'Price Data'!$G$6,Q505='Price Data'!$F$7,'Price Data'!$G$7,TRUE,"")</f>
        <v>6.0346153846153863</v>
      </c>
      <c r="AC505" s="1" t="str" cm="1">
        <f t="array" ref="AC505">_xlfn.IFS(S505='Price Data'!$F$3,'Price Data'!$G$3,S505='Price Data'!$F$4,'Price Data'!$G$4,S505='Price Data'!$F$5,'Price Data'!$G$5,S505='Price Data'!$F$6,'Price Data'!$G$6,S505='Price Data'!$F$7,'Price Data'!$G$7,TRUE,"")</f>
        <v/>
      </c>
      <c r="AD505" s="1" t="str" cm="1">
        <f t="array" ref="AD505">_xlfn.IFS(U505='Price Data'!$F$3,'Price Data'!$G$3,U505='Price Data'!$F$4,'Price Data'!$G$4,U505='Price Data'!$F$5,'Price Data'!$G$5,U505='Price Data'!$F$6,'Price Data'!$G$6,U505='Price Data'!$F$7,'Price Data'!$G$7,TRUE,"")</f>
        <v/>
      </c>
      <c r="AK505" s="18"/>
      <c r="AL505" s="1"/>
    </row>
    <row r="506" spans="1:38" x14ac:dyDescent="0.25">
      <c r="A506" s="88">
        <v>13</v>
      </c>
      <c r="B506" s="1">
        <v>40</v>
      </c>
      <c r="C506" s="1">
        <v>101.24999999999999</v>
      </c>
      <c r="D506" s="1">
        <v>3</v>
      </c>
      <c r="E506" s="1">
        <v>2</v>
      </c>
      <c r="F506" s="1">
        <v>0</v>
      </c>
      <c r="G506" s="1">
        <f t="shared" si="52"/>
        <v>2</v>
      </c>
      <c r="H506" s="1" t="s">
        <v>108</v>
      </c>
      <c r="I506" s="1">
        <f t="shared" si="51"/>
        <v>0</v>
      </c>
      <c r="J506" s="1">
        <f t="shared" si="54"/>
        <v>0</v>
      </c>
      <c r="O506" s="1" t="s">
        <v>111</v>
      </c>
      <c r="P506" s="1">
        <v>2.1</v>
      </c>
      <c r="Q506" s="1" t="s">
        <v>114</v>
      </c>
      <c r="R506" s="1">
        <v>1.86</v>
      </c>
      <c r="S506" s="1" t="s">
        <v>109</v>
      </c>
      <c r="T506" s="1">
        <v>0.68</v>
      </c>
      <c r="U506" s="1" t="s">
        <v>112</v>
      </c>
      <c r="V506" s="1">
        <v>0</v>
      </c>
      <c r="W506" s="1">
        <v>0</v>
      </c>
      <c r="X506" s="1">
        <v>0</v>
      </c>
      <c r="Y506" s="1">
        <v>0.75</v>
      </c>
      <c r="Z506" s="89">
        <v>0</v>
      </c>
      <c r="AA506" s="1" cm="1">
        <f t="array" ref="AA506">_xlfn.IFS(O506='Price Data'!$F$3,'Price Data'!$G$3,O506='Price Data'!$F$4,'Price Data'!$G$4,O506='Price Data'!$F$5,'Price Data'!$G$5,O506='Price Data'!$F$6,'Price Data'!$G$6,O506='Price Data'!$F$7,'Price Data'!$G$7,TRUE,"")</f>
        <v>8.710979020979023</v>
      </c>
      <c r="AB506" s="1" cm="1">
        <f t="array" ref="AB506">_xlfn.IFS(Q506='Price Data'!$F$3,'Price Data'!$G$3,Q506='Price Data'!$F$4,'Price Data'!$G$4,Q506='Price Data'!$F$5,'Price Data'!$G$5,Q506='Price Data'!$F$6,'Price Data'!$G$6,Q506='Price Data'!$F$7,'Price Data'!$G$7,TRUE,"")</f>
        <v>6.0346153846153863</v>
      </c>
      <c r="AC506" s="1" cm="1">
        <f t="array" ref="AC506">_xlfn.IFS(S506='Price Data'!$F$3,'Price Data'!$G$3,S506='Price Data'!$F$4,'Price Data'!$G$4,S506='Price Data'!$F$5,'Price Data'!$G$5,S506='Price Data'!$F$6,'Price Data'!$G$6,S506='Price Data'!$F$7,'Price Data'!$G$7,TRUE,"")</f>
        <v>4.4586315789473705</v>
      </c>
      <c r="AD506" s="1" t="str" cm="1">
        <f t="array" ref="AD506">_xlfn.IFS(U506='Price Data'!$F$3,'Price Data'!$G$3,U506='Price Data'!$F$4,'Price Data'!$G$4,U506='Price Data'!$F$5,'Price Data'!$G$5,U506='Price Data'!$F$6,'Price Data'!$G$6,U506='Price Data'!$F$7,'Price Data'!$G$7,TRUE,"")</f>
        <v/>
      </c>
      <c r="AK506" s="18"/>
      <c r="AL506" s="1"/>
    </row>
    <row r="507" spans="1:38" x14ac:dyDescent="0.25">
      <c r="A507" s="88">
        <v>13</v>
      </c>
      <c r="B507" s="1">
        <v>41</v>
      </c>
      <c r="C507" s="1">
        <v>101.67999999999999</v>
      </c>
      <c r="D507" s="1">
        <v>2</v>
      </c>
      <c r="E507" s="1">
        <v>5</v>
      </c>
      <c r="F507" s="1">
        <v>0</v>
      </c>
      <c r="G507" s="1">
        <f t="shared" si="52"/>
        <v>5</v>
      </c>
      <c r="H507" s="1" t="s">
        <v>108</v>
      </c>
      <c r="I507" s="1">
        <f t="shared" si="51"/>
        <v>0</v>
      </c>
      <c r="J507" s="1">
        <f t="shared" si="54"/>
        <v>0</v>
      </c>
      <c r="O507" s="1" t="s">
        <v>109</v>
      </c>
      <c r="P507" s="1">
        <v>0.76</v>
      </c>
      <c r="Q507" s="1" t="s">
        <v>109</v>
      </c>
      <c r="R507" s="1">
        <v>0.85</v>
      </c>
      <c r="S507" s="1" t="s">
        <v>112</v>
      </c>
      <c r="T507" s="1">
        <v>0</v>
      </c>
      <c r="U507" s="1" t="s">
        <v>112</v>
      </c>
      <c r="V507" s="1">
        <v>0</v>
      </c>
      <c r="W507" s="1">
        <v>1.3</v>
      </c>
      <c r="X507" s="1">
        <v>1.07</v>
      </c>
      <c r="Y507" s="1">
        <v>0</v>
      </c>
      <c r="Z507" s="89">
        <v>0</v>
      </c>
      <c r="AA507" s="1" cm="1">
        <f t="array" ref="AA507">_xlfn.IFS(O507='Price Data'!$F$3,'Price Data'!$G$3,O507='Price Data'!$F$4,'Price Data'!$G$4,O507='Price Data'!$F$5,'Price Data'!$G$5,O507='Price Data'!$F$6,'Price Data'!$G$6,O507='Price Data'!$F$7,'Price Data'!$G$7,TRUE,"")</f>
        <v>4.4586315789473705</v>
      </c>
      <c r="AB507" s="1" cm="1">
        <f t="array" ref="AB507">_xlfn.IFS(Q507='Price Data'!$F$3,'Price Data'!$G$3,Q507='Price Data'!$F$4,'Price Data'!$G$4,Q507='Price Data'!$F$5,'Price Data'!$G$5,Q507='Price Data'!$F$6,'Price Data'!$G$6,Q507='Price Data'!$F$7,'Price Data'!$G$7,TRUE,"")</f>
        <v>4.4586315789473705</v>
      </c>
      <c r="AC507" s="1" t="str" cm="1">
        <f t="array" ref="AC507">_xlfn.IFS(S507='Price Data'!$F$3,'Price Data'!$G$3,S507='Price Data'!$F$4,'Price Data'!$G$4,S507='Price Data'!$F$5,'Price Data'!$G$5,S507='Price Data'!$F$6,'Price Data'!$G$6,S507='Price Data'!$F$7,'Price Data'!$G$7,TRUE,"")</f>
        <v/>
      </c>
      <c r="AD507" s="1" t="str" cm="1">
        <f t="array" ref="AD507">_xlfn.IFS(U507='Price Data'!$F$3,'Price Data'!$G$3,U507='Price Data'!$F$4,'Price Data'!$G$4,U507='Price Data'!$F$5,'Price Data'!$G$5,U507='Price Data'!$F$6,'Price Data'!$G$6,U507='Price Data'!$F$7,'Price Data'!$G$7,TRUE,"")</f>
        <v/>
      </c>
      <c r="AK507" s="18"/>
      <c r="AL507" s="1"/>
    </row>
    <row r="508" spans="1:38" x14ac:dyDescent="0.25">
      <c r="A508" s="88">
        <v>13</v>
      </c>
      <c r="B508" s="1">
        <v>42</v>
      </c>
      <c r="C508" s="1">
        <v>107.24</v>
      </c>
      <c r="D508" s="1">
        <v>1</v>
      </c>
      <c r="E508" s="1">
        <v>4</v>
      </c>
      <c r="F508" s="1">
        <v>0</v>
      </c>
      <c r="G508" s="1">
        <f t="shared" si="52"/>
        <v>4</v>
      </c>
      <c r="H508" s="1" t="s">
        <v>108</v>
      </c>
      <c r="I508" s="1">
        <f t="shared" si="51"/>
        <v>0</v>
      </c>
      <c r="J508" s="1">
        <f t="shared" si="54"/>
        <v>0</v>
      </c>
      <c r="O508" s="1" t="s">
        <v>113</v>
      </c>
      <c r="P508" s="1">
        <v>2.4300000000000002</v>
      </c>
      <c r="Q508" s="1" t="s">
        <v>112</v>
      </c>
      <c r="R508" s="1">
        <v>0</v>
      </c>
      <c r="S508" s="1" t="s">
        <v>112</v>
      </c>
      <c r="T508" s="1">
        <v>0</v>
      </c>
      <c r="U508" s="1" t="s">
        <v>112</v>
      </c>
      <c r="V508" s="1">
        <v>0</v>
      </c>
      <c r="W508" s="1">
        <v>1.31</v>
      </c>
      <c r="X508" s="1">
        <v>0</v>
      </c>
      <c r="Y508" s="1">
        <v>0</v>
      </c>
      <c r="Z508" s="89">
        <v>0</v>
      </c>
      <c r="AA508" s="1" cm="1">
        <f t="array" ref="AA508">_xlfn.IFS(O508='Price Data'!$F$3,'Price Data'!$G$3,O508='Price Data'!$F$4,'Price Data'!$G$4,O508='Price Data'!$F$5,'Price Data'!$G$5,O508='Price Data'!$F$6,'Price Data'!$G$6,O508='Price Data'!$F$7,'Price Data'!$G$7,TRUE,"")</f>
        <v>10.493246963562758</v>
      </c>
      <c r="AB508" s="1" t="str" cm="1">
        <f t="array" ref="AB508">_xlfn.IFS(Q508='Price Data'!$F$3,'Price Data'!$G$3,Q508='Price Data'!$F$4,'Price Data'!$G$4,Q508='Price Data'!$F$5,'Price Data'!$G$5,Q508='Price Data'!$F$6,'Price Data'!$G$6,Q508='Price Data'!$F$7,'Price Data'!$G$7,TRUE,"")</f>
        <v/>
      </c>
      <c r="AC508" s="1" t="str" cm="1">
        <f t="array" ref="AC508">_xlfn.IFS(S508='Price Data'!$F$3,'Price Data'!$G$3,S508='Price Data'!$F$4,'Price Data'!$G$4,S508='Price Data'!$F$5,'Price Data'!$G$5,S508='Price Data'!$F$6,'Price Data'!$G$6,S508='Price Data'!$F$7,'Price Data'!$G$7,TRUE,"")</f>
        <v/>
      </c>
      <c r="AD508" s="1" t="str" cm="1">
        <f t="array" ref="AD508">_xlfn.IFS(U508='Price Data'!$F$3,'Price Data'!$G$3,U508='Price Data'!$F$4,'Price Data'!$G$4,U508='Price Data'!$F$5,'Price Data'!$G$5,U508='Price Data'!$F$6,'Price Data'!$G$6,U508='Price Data'!$F$7,'Price Data'!$G$7,TRUE,"")</f>
        <v/>
      </c>
      <c r="AK508" s="18"/>
      <c r="AL508" s="1"/>
    </row>
    <row r="509" spans="1:38" x14ac:dyDescent="0.25">
      <c r="A509" s="88">
        <v>13</v>
      </c>
      <c r="B509" s="1">
        <v>43</v>
      </c>
      <c r="C509" s="1">
        <v>107.36999999999999</v>
      </c>
      <c r="D509" s="1">
        <v>4</v>
      </c>
      <c r="E509" s="1">
        <v>5</v>
      </c>
      <c r="F509" s="1">
        <v>0</v>
      </c>
      <c r="G509" s="1">
        <f t="shared" si="52"/>
        <v>5</v>
      </c>
      <c r="H509" s="1" t="s">
        <v>116</v>
      </c>
      <c r="I509" s="1">
        <f t="shared" si="51"/>
        <v>1</v>
      </c>
      <c r="J509" s="1">
        <v>6</v>
      </c>
      <c r="O509" s="1" t="s">
        <v>112</v>
      </c>
      <c r="P509" s="1">
        <v>0</v>
      </c>
      <c r="Q509" s="1" t="s">
        <v>112</v>
      </c>
      <c r="R509" s="1">
        <v>0</v>
      </c>
      <c r="S509" s="1" t="s">
        <v>112</v>
      </c>
      <c r="T509" s="1">
        <v>0</v>
      </c>
      <c r="U509" s="1" t="s">
        <v>112</v>
      </c>
      <c r="V509" s="1">
        <v>0</v>
      </c>
      <c r="W509" s="1">
        <v>0</v>
      </c>
      <c r="X509" s="1">
        <v>0</v>
      </c>
      <c r="Y509" s="1">
        <v>0</v>
      </c>
      <c r="Z509" s="89">
        <v>0</v>
      </c>
      <c r="AA509" s="1" t="str" cm="1">
        <f t="array" ref="AA509">_xlfn.IFS(O509='Price Data'!$F$3,'Price Data'!$G$3,O509='Price Data'!$F$4,'Price Data'!$G$4,O509='Price Data'!$F$5,'Price Data'!$G$5,O509='Price Data'!$F$6,'Price Data'!$G$6,O509='Price Data'!$F$7,'Price Data'!$G$7,TRUE,"")</f>
        <v/>
      </c>
      <c r="AB509" s="1" t="str" cm="1">
        <f t="array" ref="AB509">_xlfn.IFS(Q509='Price Data'!$F$3,'Price Data'!$G$3,Q509='Price Data'!$F$4,'Price Data'!$G$4,Q509='Price Data'!$F$5,'Price Data'!$G$5,Q509='Price Data'!$F$6,'Price Data'!$G$6,Q509='Price Data'!$F$7,'Price Data'!$G$7,TRUE,"")</f>
        <v/>
      </c>
      <c r="AC509" s="1" t="str" cm="1">
        <f t="array" ref="AC509">_xlfn.IFS(S509='Price Data'!$F$3,'Price Data'!$G$3,S509='Price Data'!$F$4,'Price Data'!$G$4,S509='Price Data'!$F$5,'Price Data'!$G$5,S509='Price Data'!$F$6,'Price Data'!$G$6,S509='Price Data'!$F$7,'Price Data'!$G$7,TRUE,"")</f>
        <v/>
      </c>
      <c r="AD509" s="1" t="str" cm="1">
        <f t="array" ref="AD509">_xlfn.IFS(U509='Price Data'!$F$3,'Price Data'!$G$3,U509='Price Data'!$F$4,'Price Data'!$G$4,U509='Price Data'!$F$5,'Price Data'!$G$5,U509='Price Data'!$F$6,'Price Data'!$G$6,U509='Price Data'!$F$7,'Price Data'!$G$7,TRUE,"")</f>
        <v/>
      </c>
      <c r="AK509" s="18"/>
      <c r="AL509" s="1"/>
    </row>
    <row r="510" spans="1:38" x14ac:dyDescent="0.25">
      <c r="A510" s="88">
        <v>13</v>
      </c>
      <c r="B510" s="1">
        <v>44</v>
      </c>
      <c r="C510" s="1">
        <v>116.99</v>
      </c>
      <c r="D510" s="1">
        <v>4</v>
      </c>
      <c r="E510" s="1">
        <v>0</v>
      </c>
      <c r="F510" s="1">
        <v>0</v>
      </c>
      <c r="G510" s="1">
        <f t="shared" si="52"/>
        <v>0</v>
      </c>
      <c r="H510" s="1" t="s">
        <v>108</v>
      </c>
      <c r="I510" s="1">
        <f t="shared" si="51"/>
        <v>0</v>
      </c>
      <c r="J510" s="1">
        <f t="shared" ref="J510:J516" si="55">I510</f>
        <v>0</v>
      </c>
      <c r="O510" s="1" t="s">
        <v>111</v>
      </c>
      <c r="P510" s="1">
        <v>0.75</v>
      </c>
      <c r="Q510" s="1" t="s">
        <v>113</v>
      </c>
      <c r="R510" s="1">
        <v>1.53</v>
      </c>
      <c r="S510" s="1" t="s">
        <v>114</v>
      </c>
      <c r="T510" s="1">
        <v>1.48</v>
      </c>
      <c r="U510" s="1" t="s">
        <v>114</v>
      </c>
      <c r="V510" s="1">
        <v>2.0699999999999998</v>
      </c>
      <c r="W510" s="1">
        <v>0</v>
      </c>
      <c r="X510" s="1">
        <v>1.38</v>
      </c>
      <c r="Y510" s="1">
        <v>0</v>
      </c>
      <c r="Z510" s="89">
        <v>0</v>
      </c>
      <c r="AA510" s="1" cm="1">
        <f t="array" ref="AA510">_xlfn.IFS(O510='Price Data'!$F$3,'Price Data'!$G$3,O510='Price Data'!$F$4,'Price Data'!$G$4,O510='Price Data'!$F$5,'Price Data'!$G$5,O510='Price Data'!$F$6,'Price Data'!$G$6,O510='Price Data'!$F$7,'Price Data'!$G$7,TRUE,"")</f>
        <v>8.710979020979023</v>
      </c>
      <c r="AB510" s="1" cm="1">
        <f t="array" ref="AB510">_xlfn.IFS(Q510='Price Data'!$F$3,'Price Data'!$G$3,Q510='Price Data'!$F$4,'Price Data'!$G$4,Q510='Price Data'!$F$5,'Price Data'!$G$5,Q510='Price Data'!$F$6,'Price Data'!$G$6,Q510='Price Data'!$F$7,'Price Data'!$G$7,TRUE,"")</f>
        <v>10.493246963562758</v>
      </c>
      <c r="AC510" s="1" cm="1">
        <f t="array" ref="AC510">_xlfn.IFS(S510='Price Data'!$F$3,'Price Data'!$G$3,S510='Price Data'!$F$4,'Price Data'!$G$4,S510='Price Data'!$F$5,'Price Data'!$G$5,S510='Price Data'!$F$6,'Price Data'!$G$6,S510='Price Data'!$F$7,'Price Data'!$G$7,TRUE,"")</f>
        <v>6.0346153846153863</v>
      </c>
      <c r="AD510" s="1" cm="1">
        <f t="array" ref="AD510">_xlfn.IFS(U510='Price Data'!$F$3,'Price Data'!$G$3,U510='Price Data'!$F$4,'Price Data'!$G$4,U510='Price Data'!$F$5,'Price Data'!$G$5,U510='Price Data'!$F$6,'Price Data'!$G$6,U510='Price Data'!$F$7,'Price Data'!$G$7,TRUE,"")</f>
        <v>6.0346153846153863</v>
      </c>
      <c r="AK510" s="18"/>
      <c r="AL510" s="1"/>
    </row>
    <row r="511" spans="1:38" x14ac:dyDescent="0.25">
      <c r="A511" s="88">
        <v>13</v>
      </c>
      <c r="B511" s="1">
        <v>45</v>
      </c>
      <c r="C511" s="1">
        <v>127.07</v>
      </c>
      <c r="D511" s="1">
        <v>1</v>
      </c>
      <c r="E511" s="1">
        <v>0</v>
      </c>
      <c r="F511" s="1">
        <v>0</v>
      </c>
      <c r="G511" s="1">
        <f t="shared" si="52"/>
        <v>0</v>
      </c>
      <c r="H511" s="1" t="s">
        <v>108</v>
      </c>
      <c r="I511" s="1">
        <f t="shared" si="51"/>
        <v>0</v>
      </c>
      <c r="J511" s="1">
        <f t="shared" si="55"/>
        <v>0</v>
      </c>
      <c r="O511" s="1" t="s">
        <v>109</v>
      </c>
      <c r="P511" s="1">
        <v>0.78</v>
      </c>
      <c r="Q511" s="1" t="s">
        <v>112</v>
      </c>
      <c r="R511" s="1">
        <v>0</v>
      </c>
      <c r="S511" s="1" t="s">
        <v>112</v>
      </c>
      <c r="T511" s="1">
        <v>0</v>
      </c>
      <c r="U511" s="1" t="s">
        <v>112</v>
      </c>
      <c r="V511" s="1">
        <v>0</v>
      </c>
      <c r="W511" s="1">
        <v>1.19</v>
      </c>
      <c r="X511" s="1">
        <v>0</v>
      </c>
      <c r="Y511" s="1">
        <v>0</v>
      </c>
      <c r="Z511" s="89">
        <v>0</v>
      </c>
      <c r="AA511" s="1" cm="1">
        <f t="array" ref="AA511">_xlfn.IFS(O511='Price Data'!$F$3,'Price Data'!$G$3,O511='Price Data'!$F$4,'Price Data'!$G$4,O511='Price Data'!$F$5,'Price Data'!$G$5,O511='Price Data'!$F$6,'Price Data'!$G$6,O511='Price Data'!$F$7,'Price Data'!$G$7,TRUE,"")</f>
        <v>4.4586315789473705</v>
      </c>
      <c r="AB511" s="1" t="str" cm="1">
        <f t="array" ref="AB511">_xlfn.IFS(Q511='Price Data'!$F$3,'Price Data'!$G$3,Q511='Price Data'!$F$4,'Price Data'!$G$4,Q511='Price Data'!$F$5,'Price Data'!$G$5,Q511='Price Data'!$F$6,'Price Data'!$G$6,Q511='Price Data'!$F$7,'Price Data'!$G$7,TRUE,"")</f>
        <v/>
      </c>
      <c r="AC511" s="1" t="str" cm="1">
        <f t="array" ref="AC511">_xlfn.IFS(S511='Price Data'!$F$3,'Price Data'!$G$3,S511='Price Data'!$F$4,'Price Data'!$G$4,S511='Price Data'!$F$5,'Price Data'!$G$5,S511='Price Data'!$F$6,'Price Data'!$G$6,S511='Price Data'!$F$7,'Price Data'!$G$7,TRUE,"")</f>
        <v/>
      </c>
      <c r="AD511" s="1" t="str" cm="1">
        <f t="array" ref="AD511">_xlfn.IFS(U511='Price Data'!$F$3,'Price Data'!$G$3,U511='Price Data'!$F$4,'Price Data'!$G$4,U511='Price Data'!$F$5,'Price Data'!$G$5,U511='Price Data'!$F$6,'Price Data'!$G$6,U511='Price Data'!$F$7,'Price Data'!$G$7,TRUE,"")</f>
        <v/>
      </c>
      <c r="AK511" s="18"/>
      <c r="AL511" s="1"/>
    </row>
    <row r="512" spans="1:38" x14ac:dyDescent="0.25">
      <c r="A512" s="88">
        <v>13</v>
      </c>
      <c r="B512" s="1">
        <v>46</v>
      </c>
      <c r="C512" s="1">
        <v>127.52999999999999</v>
      </c>
      <c r="D512" s="1">
        <v>2</v>
      </c>
      <c r="E512" s="1">
        <v>1</v>
      </c>
      <c r="F512" s="1">
        <v>0</v>
      </c>
      <c r="G512" s="1">
        <f t="shared" si="52"/>
        <v>1</v>
      </c>
      <c r="H512" s="1" t="s">
        <v>108</v>
      </c>
      <c r="I512" s="1">
        <f t="shared" si="51"/>
        <v>0</v>
      </c>
      <c r="J512" s="1">
        <f t="shared" si="55"/>
        <v>0</v>
      </c>
      <c r="O512" s="1" t="s">
        <v>109</v>
      </c>
      <c r="P512" s="1">
        <v>0.69</v>
      </c>
      <c r="Q512" s="1" t="s">
        <v>110</v>
      </c>
      <c r="R512" s="1">
        <v>0.98</v>
      </c>
      <c r="S512" s="1" t="s">
        <v>112</v>
      </c>
      <c r="T512" s="1">
        <v>0</v>
      </c>
      <c r="U512" s="1" t="s">
        <v>112</v>
      </c>
      <c r="V512" s="1">
        <v>0</v>
      </c>
      <c r="W512" s="1">
        <v>0.83</v>
      </c>
      <c r="X512" s="1">
        <v>0</v>
      </c>
      <c r="Y512" s="1">
        <v>0</v>
      </c>
      <c r="Z512" s="89">
        <v>0</v>
      </c>
      <c r="AA512" s="1" cm="1">
        <f t="array" ref="AA512">_xlfn.IFS(O512='Price Data'!$F$3,'Price Data'!$G$3,O512='Price Data'!$F$4,'Price Data'!$G$4,O512='Price Data'!$F$5,'Price Data'!$G$5,O512='Price Data'!$F$6,'Price Data'!$G$6,O512='Price Data'!$F$7,'Price Data'!$G$7,TRUE,"")</f>
        <v>4.4586315789473705</v>
      </c>
      <c r="AB512" s="1" cm="1">
        <f t="array" ref="AB512">_xlfn.IFS(Q512='Price Data'!$F$3,'Price Data'!$G$3,Q512='Price Data'!$F$4,'Price Data'!$G$4,Q512='Price Data'!$F$5,'Price Data'!$G$5,Q512='Price Data'!$F$6,'Price Data'!$G$6,Q512='Price Data'!$F$7,'Price Data'!$G$7,TRUE,"")</f>
        <v>2.6763636363636367</v>
      </c>
      <c r="AC512" s="1" t="str" cm="1">
        <f t="array" ref="AC512">_xlfn.IFS(S512='Price Data'!$F$3,'Price Data'!$G$3,S512='Price Data'!$F$4,'Price Data'!$G$4,S512='Price Data'!$F$5,'Price Data'!$G$5,S512='Price Data'!$F$6,'Price Data'!$G$6,S512='Price Data'!$F$7,'Price Data'!$G$7,TRUE,"")</f>
        <v/>
      </c>
      <c r="AD512" s="1" t="str" cm="1">
        <f t="array" ref="AD512">_xlfn.IFS(U512='Price Data'!$F$3,'Price Data'!$G$3,U512='Price Data'!$F$4,'Price Data'!$G$4,U512='Price Data'!$F$5,'Price Data'!$G$5,U512='Price Data'!$F$6,'Price Data'!$G$6,U512='Price Data'!$F$7,'Price Data'!$G$7,TRUE,"")</f>
        <v/>
      </c>
      <c r="AK512" s="18"/>
      <c r="AL512" s="1"/>
    </row>
    <row r="513" spans="1:38" x14ac:dyDescent="0.25">
      <c r="A513" s="88">
        <v>13</v>
      </c>
      <c r="B513" s="1">
        <v>47</v>
      </c>
      <c r="C513" s="1">
        <v>132.38</v>
      </c>
      <c r="D513" s="1">
        <v>2</v>
      </c>
      <c r="E513" s="1">
        <v>0</v>
      </c>
      <c r="F513" s="1">
        <v>0</v>
      </c>
      <c r="G513" s="1">
        <f t="shared" si="52"/>
        <v>0</v>
      </c>
      <c r="H513" s="1" t="s">
        <v>108</v>
      </c>
      <c r="I513" s="1">
        <f t="shared" si="51"/>
        <v>0</v>
      </c>
      <c r="J513" s="1">
        <f t="shared" si="55"/>
        <v>0</v>
      </c>
      <c r="O513" s="1" t="s">
        <v>114</v>
      </c>
      <c r="P513" s="1">
        <v>1.0900000000000001</v>
      </c>
      <c r="Q513" s="1" t="s">
        <v>113</v>
      </c>
      <c r="R513" s="1">
        <v>2.5</v>
      </c>
      <c r="S513" s="1" t="s">
        <v>112</v>
      </c>
      <c r="T513" s="1">
        <v>0</v>
      </c>
      <c r="U513" s="1" t="s">
        <v>112</v>
      </c>
      <c r="V513" s="1">
        <v>0</v>
      </c>
      <c r="W513" s="1">
        <v>0</v>
      </c>
      <c r="X513" s="1">
        <v>0.88</v>
      </c>
      <c r="Y513" s="1">
        <v>0</v>
      </c>
      <c r="Z513" s="89">
        <v>0</v>
      </c>
      <c r="AA513" s="1" cm="1">
        <f t="array" ref="AA513">_xlfn.IFS(O513='Price Data'!$F$3,'Price Data'!$G$3,O513='Price Data'!$F$4,'Price Data'!$G$4,O513='Price Data'!$F$5,'Price Data'!$G$5,O513='Price Data'!$F$6,'Price Data'!$G$6,O513='Price Data'!$F$7,'Price Data'!$G$7,TRUE,"")</f>
        <v>6.0346153846153863</v>
      </c>
      <c r="AB513" s="1" cm="1">
        <f t="array" ref="AB513">_xlfn.IFS(Q513='Price Data'!$F$3,'Price Data'!$G$3,Q513='Price Data'!$F$4,'Price Data'!$G$4,Q513='Price Data'!$F$5,'Price Data'!$G$5,Q513='Price Data'!$F$6,'Price Data'!$G$6,Q513='Price Data'!$F$7,'Price Data'!$G$7,TRUE,"")</f>
        <v>10.493246963562758</v>
      </c>
      <c r="AC513" s="1" t="str" cm="1">
        <f t="array" ref="AC513">_xlfn.IFS(S513='Price Data'!$F$3,'Price Data'!$G$3,S513='Price Data'!$F$4,'Price Data'!$G$4,S513='Price Data'!$F$5,'Price Data'!$G$5,S513='Price Data'!$F$6,'Price Data'!$G$6,S513='Price Data'!$F$7,'Price Data'!$G$7,TRUE,"")</f>
        <v/>
      </c>
      <c r="AD513" s="1" t="str" cm="1">
        <f t="array" ref="AD513">_xlfn.IFS(U513='Price Data'!$F$3,'Price Data'!$G$3,U513='Price Data'!$F$4,'Price Data'!$G$4,U513='Price Data'!$F$5,'Price Data'!$G$5,U513='Price Data'!$F$6,'Price Data'!$G$6,U513='Price Data'!$F$7,'Price Data'!$G$7,TRUE,"")</f>
        <v/>
      </c>
      <c r="AK513" s="18"/>
      <c r="AL513" s="1"/>
    </row>
    <row r="514" spans="1:38" x14ac:dyDescent="0.25">
      <c r="A514" s="88">
        <v>13</v>
      </c>
      <c r="B514" s="1">
        <v>48</v>
      </c>
      <c r="C514" s="1">
        <v>133.91</v>
      </c>
      <c r="D514" s="1">
        <v>1</v>
      </c>
      <c r="E514" s="1">
        <v>1</v>
      </c>
      <c r="F514" s="1">
        <v>0</v>
      </c>
      <c r="G514" s="1">
        <f t="shared" si="52"/>
        <v>1</v>
      </c>
      <c r="H514" s="1" t="s">
        <v>108</v>
      </c>
      <c r="I514" s="1">
        <f t="shared" si="51"/>
        <v>0</v>
      </c>
      <c r="J514" s="1">
        <f t="shared" si="55"/>
        <v>0</v>
      </c>
      <c r="O514" s="1" t="s">
        <v>110</v>
      </c>
      <c r="P514" s="1">
        <v>0.54</v>
      </c>
      <c r="Q514" s="1" t="s">
        <v>112</v>
      </c>
      <c r="R514" s="1">
        <v>0</v>
      </c>
      <c r="S514" s="1" t="s">
        <v>112</v>
      </c>
      <c r="T514" s="1">
        <v>0</v>
      </c>
      <c r="U514" s="1" t="s">
        <v>112</v>
      </c>
      <c r="V514" s="1">
        <v>0</v>
      </c>
      <c r="W514" s="1">
        <v>0</v>
      </c>
      <c r="X514" s="1">
        <v>0</v>
      </c>
      <c r="Y514" s="1">
        <v>0</v>
      </c>
      <c r="Z514" s="89">
        <v>0</v>
      </c>
      <c r="AA514" s="1" cm="1">
        <f t="array" ref="AA514">_xlfn.IFS(O514='Price Data'!$F$3,'Price Data'!$G$3,O514='Price Data'!$F$4,'Price Data'!$G$4,O514='Price Data'!$F$5,'Price Data'!$G$5,O514='Price Data'!$F$6,'Price Data'!$G$6,O514='Price Data'!$F$7,'Price Data'!$G$7,TRUE,"")</f>
        <v>2.6763636363636367</v>
      </c>
      <c r="AB514" s="1" t="str" cm="1">
        <f t="array" ref="AB514">_xlfn.IFS(Q514='Price Data'!$F$3,'Price Data'!$G$3,Q514='Price Data'!$F$4,'Price Data'!$G$4,Q514='Price Data'!$F$5,'Price Data'!$G$5,Q514='Price Data'!$F$6,'Price Data'!$G$6,Q514='Price Data'!$F$7,'Price Data'!$G$7,TRUE,"")</f>
        <v/>
      </c>
      <c r="AC514" s="1" t="str" cm="1">
        <f t="array" ref="AC514">_xlfn.IFS(S514='Price Data'!$F$3,'Price Data'!$G$3,S514='Price Data'!$F$4,'Price Data'!$G$4,S514='Price Data'!$F$5,'Price Data'!$G$5,S514='Price Data'!$F$6,'Price Data'!$G$6,S514='Price Data'!$F$7,'Price Data'!$G$7,TRUE,"")</f>
        <v/>
      </c>
      <c r="AD514" s="1" t="str" cm="1">
        <f t="array" ref="AD514">_xlfn.IFS(U514='Price Data'!$F$3,'Price Data'!$G$3,U514='Price Data'!$F$4,'Price Data'!$G$4,U514='Price Data'!$F$5,'Price Data'!$G$5,U514='Price Data'!$F$6,'Price Data'!$G$6,U514='Price Data'!$F$7,'Price Data'!$G$7,TRUE,"")</f>
        <v/>
      </c>
      <c r="AK514" s="18"/>
      <c r="AL514" s="1"/>
    </row>
    <row r="515" spans="1:38" x14ac:dyDescent="0.25">
      <c r="A515" s="88">
        <v>13</v>
      </c>
      <c r="B515" s="1">
        <v>49</v>
      </c>
      <c r="C515" s="1">
        <v>134.41999999999999</v>
      </c>
      <c r="D515" s="1">
        <v>2</v>
      </c>
      <c r="E515" s="1">
        <v>2</v>
      </c>
      <c r="F515" s="1">
        <v>0</v>
      </c>
      <c r="G515" s="1">
        <f t="shared" si="52"/>
        <v>2</v>
      </c>
      <c r="H515" s="1" t="s">
        <v>108</v>
      </c>
      <c r="I515" s="1">
        <f t="shared" si="51"/>
        <v>0</v>
      </c>
      <c r="J515" s="1">
        <f t="shared" si="55"/>
        <v>0</v>
      </c>
      <c r="O515" s="1" t="s">
        <v>114</v>
      </c>
      <c r="P515" s="1">
        <v>1.85</v>
      </c>
      <c r="Q515" s="1" t="s">
        <v>109</v>
      </c>
      <c r="R515" s="1">
        <v>0.83</v>
      </c>
      <c r="S515" s="1" t="s">
        <v>112</v>
      </c>
      <c r="T515" s="1">
        <v>0</v>
      </c>
      <c r="U515" s="1" t="s">
        <v>112</v>
      </c>
      <c r="V515" s="1">
        <v>0</v>
      </c>
      <c r="W515" s="1">
        <v>0</v>
      </c>
      <c r="X515" s="1">
        <v>1.19</v>
      </c>
      <c r="Y515" s="1">
        <v>0</v>
      </c>
      <c r="Z515" s="89">
        <v>0</v>
      </c>
      <c r="AA515" s="1" cm="1">
        <f t="array" ref="AA515">_xlfn.IFS(O515='Price Data'!$F$3,'Price Data'!$G$3,O515='Price Data'!$F$4,'Price Data'!$G$4,O515='Price Data'!$F$5,'Price Data'!$G$5,O515='Price Data'!$F$6,'Price Data'!$G$6,O515='Price Data'!$F$7,'Price Data'!$G$7,TRUE,"")</f>
        <v>6.0346153846153863</v>
      </c>
      <c r="AB515" s="1" cm="1">
        <f t="array" ref="AB515">_xlfn.IFS(Q515='Price Data'!$F$3,'Price Data'!$G$3,Q515='Price Data'!$F$4,'Price Data'!$G$4,Q515='Price Data'!$F$5,'Price Data'!$G$5,Q515='Price Data'!$F$6,'Price Data'!$G$6,Q515='Price Data'!$F$7,'Price Data'!$G$7,TRUE,"")</f>
        <v>4.4586315789473705</v>
      </c>
      <c r="AC515" s="1" t="str" cm="1">
        <f t="array" ref="AC515">_xlfn.IFS(S515='Price Data'!$F$3,'Price Data'!$G$3,S515='Price Data'!$F$4,'Price Data'!$G$4,S515='Price Data'!$F$5,'Price Data'!$G$5,S515='Price Data'!$F$6,'Price Data'!$G$6,S515='Price Data'!$F$7,'Price Data'!$G$7,TRUE,"")</f>
        <v/>
      </c>
      <c r="AD515" s="1" t="str" cm="1">
        <f t="array" ref="AD515">_xlfn.IFS(U515='Price Data'!$F$3,'Price Data'!$G$3,U515='Price Data'!$F$4,'Price Data'!$G$4,U515='Price Data'!$F$5,'Price Data'!$G$5,U515='Price Data'!$F$6,'Price Data'!$G$6,U515='Price Data'!$F$7,'Price Data'!$G$7,TRUE,"")</f>
        <v/>
      </c>
      <c r="AK515" s="18"/>
      <c r="AL515" s="1"/>
    </row>
    <row r="516" spans="1:38" x14ac:dyDescent="0.25">
      <c r="A516" s="88">
        <v>13</v>
      </c>
      <c r="B516" s="1">
        <v>50</v>
      </c>
      <c r="C516" s="1">
        <v>134.72</v>
      </c>
      <c r="D516" s="1">
        <v>2</v>
      </c>
      <c r="E516" s="1">
        <v>4</v>
      </c>
      <c r="F516" s="1">
        <v>0</v>
      </c>
      <c r="G516" s="1">
        <f t="shared" si="52"/>
        <v>4</v>
      </c>
      <c r="H516" s="1" t="s">
        <v>108</v>
      </c>
      <c r="I516" s="1">
        <f t="shared" si="51"/>
        <v>0</v>
      </c>
      <c r="J516" s="1">
        <f t="shared" si="55"/>
        <v>0</v>
      </c>
      <c r="O516" s="1" t="s">
        <v>114</v>
      </c>
      <c r="P516" s="1">
        <v>0.9</v>
      </c>
      <c r="Q516" s="1" t="s">
        <v>111</v>
      </c>
      <c r="R516" s="1">
        <v>0.89</v>
      </c>
      <c r="S516" s="1" t="s">
        <v>112</v>
      </c>
      <c r="T516" s="1">
        <v>0</v>
      </c>
      <c r="U516" s="1" t="s">
        <v>112</v>
      </c>
      <c r="V516" s="1">
        <v>0</v>
      </c>
      <c r="W516" s="1">
        <v>0</v>
      </c>
      <c r="X516" s="1">
        <v>0</v>
      </c>
      <c r="Y516" s="1">
        <v>0</v>
      </c>
      <c r="Z516" s="89">
        <v>0</v>
      </c>
      <c r="AA516" s="1" cm="1">
        <f t="array" ref="AA516">_xlfn.IFS(O516='Price Data'!$F$3,'Price Data'!$G$3,O516='Price Data'!$F$4,'Price Data'!$G$4,O516='Price Data'!$F$5,'Price Data'!$G$5,O516='Price Data'!$F$6,'Price Data'!$G$6,O516='Price Data'!$F$7,'Price Data'!$G$7,TRUE,"")</f>
        <v>6.0346153846153863</v>
      </c>
      <c r="AB516" s="1" cm="1">
        <f t="array" ref="AB516">_xlfn.IFS(Q516='Price Data'!$F$3,'Price Data'!$G$3,Q516='Price Data'!$F$4,'Price Data'!$G$4,Q516='Price Data'!$F$5,'Price Data'!$G$5,Q516='Price Data'!$F$6,'Price Data'!$G$6,Q516='Price Data'!$F$7,'Price Data'!$G$7,TRUE,"")</f>
        <v>8.710979020979023</v>
      </c>
      <c r="AC516" s="1" t="str" cm="1">
        <f t="array" ref="AC516">_xlfn.IFS(S516='Price Data'!$F$3,'Price Data'!$G$3,S516='Price Data'!$F$4,'Price Data'!$G$4,S516='Price Data'!$F$5,'Price Data'!$G$5,S516='Price Data'!$F$6,'Price Data'!$G$6,S516='Price Data'!$F$7,'Price Data'!$G$7,TRUE,"")</f>
        <v/>
      </c>
      <c r="AD516" s="1" t="str" cm="1">
        <f t="array" ref="AD516">_xlfn.IFS(U516='Price Data'!$F$3,'Price Data'!$G$3,U516='Price Data'!$F$4,'Price Data'!$G$4,U516='Price Data'!$F$5,'Price Data'!$G$5,U516='Price Data'!$F$6,'Price Data'!$G$6,U516='Price Data'!$F$7,'Price Data'!$G$7,TRUE,"")</f>
        <v/>
      </c>
      <c r="AK516" s="18"/>
      <c r="AL516" s="1"/>
    </row>
    <row r="517" spans="1:38" x14ac:dyDescent="0.25">
      <c r="A517" s="88">
        <v>13</v>
      </c>
      <c r="B517" s="1">
        <v>51</v>
      </c>
      <c r="C517" s="1">
        <v>135.04</v>
      </c>
      <c r="D517" s="1">
        <v>3</v>
      </c>
      <c r="E517" s="1">
        <v>6</v>
      </c>
      <c r="F517" s="1">
        <v>0</v>
      </c>
      <c r="G517" s="1">
        <f t="shared" si="52"/>
        <v>6</v>
      </c>
      <c r="H517" s="1" t="s">
        <v>116</v>
      </c>
      <c r="I517" s="1">
        <f t="shared" si="51"/>
        <v>1</v>
      </c>
      <c r="J517" s="1">
        <v>7</v>
      </c>
      <c r="O517" s="1" t="s">
        <v>112</v>
      </c>
      <c r="P517" s="1">
        <v>0</v>
      </c>
      <c r="Q517" s="1" t="s">
        <v>112</v>
      </c>
      <c r="R517" s="1">
        <v>0</v>
      </c>
      <c r="S517" s="1" t="s">
        <v>112</v>
      </c>
      <c r="T517" s="1">
        <v>0</v>
      </c>
      <c r="U517" s="1" t="s">
        <v>112</v>
      </c>
      <c r="V517" s="1">
        <v>0</v>
      </c>
      <c r="W517" s="1">
        <v>0</v>
      </c>
      <c r="X517" s="1">
        <v>0</v>
      </c>
      <c r="Y517" s="1">
        <v>0</v>
      </c>
      <c r="Z517" s="89">
        <v>0</v>
      </c>
      <c r="AA517" s="1" t="str" cm="1">
        <f t="array" ref="AA517">_xlfn.IFS(O517='Price Data'!$F$3,'Price Data'!$G$3,O517='Price Data'!$F$4,'Price Data'!$G$4,O517='Price Data'!$F$5,'Price Data'!$G$5,O517='Price Data'!$F$6,'Price Data'!$G$6,O517='Price Data'!$F$7,'Price Data'!$G$7,TRUE,"")</f>
        <v/>
      </c>
      <c r="AB517" s="1" t="str" cm="1">
        <f t="array" ref="AB517">_xlfn.IFS(Q517='Price Data'!$F$3,'Price Data'!$G$3,Q517='Price Data'!$F$4,'Price Data'!$G$4,Q517='Price Data'!$F$5,'Price Data'!$G$5,Q517='Price Data'!$F$6,'Price Data'!$G$6,Q517='Price Data'!$F$7,'Price Data'!$G$7,TRUE,"")</f>
        <v/>
      </c>
      <c r="AC517" s="1" t="str" cm="1">
        <f t="array" ref="AC517">_xlfn.IFS(S517='Price Data'!$F$3,'Price Data'!$G$3,S517='Price Data'!$F$4,'Price Data'!$G$4,S517='Price Data'!$F$5,'Price Data'!$G$5,S517='Price Data'!$F$6,'Price Data'!$G$6,S517='Price Data'!$F$7,'Price Data'!$G$7,TRUE,"")</f>
        <v/>
      </c>
      <c r="AD517" s="1" t="str" cm="1">
        <f t="array" ref="AD517">_xlfn.IFS(U517='Price Data'!$F$3,'Price Data'!$G$3,U517='Price Data'!$F$4,'Price Data'!$G$4,U517='Price Data'!$F$5,'Price Data'!$G$5,U517='Price Data'!$F$6,'Price Data'!$G$6,U517='Price Data'!$F$7,'Price Data'!$G$7,TRUE,"")</f>
        <v/>
      </c>
      <c r="AK517" s="18"/>
      <c r="AL517" s="1"/>
    </row>
    <row r="518" spans="1:38" x14ac:dyDescent="0.25">
      <c r="A518" s="88">
        <v>13</v>
      </c>
      <c r="B518" s="1">
        <v>52</v>
      </c>
      <c r="C518" s="1">
        <v>136.44999999999999</v>
      </c>
      <c r="D518" s="1">
        <v>2</v>
      </c>
      <c r="E518" s="1">
        <v>5</v>
      </c>
      <c r="F518" s="1">
        <v>1</v>
      </c>
      <c r="G518" s="1">
        <f t="shared" si="52"/>
        <v>6</v>
      </c>
      <c r="H518" s="1" t="s">
        <v>116</v>
      </c>
      <c r="I518" s="1">
        <f t="shared" si="51"/>
        <v>1</v>
      </c>
      <c r="J518" s="1">
        <v>8</v>
      </c>
      <c r="O518" s="1" t="s">
        <v>112</v>
      </c>
      <c r="P518" s="1">
        <v>0</v>
      </c>
      <c r="Q518" s="1" t="s">
        <v>112</v>
      </c>
      <c r="R518" s="1">
        <v>0</v>
      </c>
      <c r="S518" s="1" t="s">
        <v>112</v>
      </c>
      <c r="T518" s="1">
        <v>0</v>
      </c>
      <c r="U518" s="1" t="s">
        <v>112</v>
      </c>
      <c r="V518" s="1">
        <v>0</v>
      </c>
      <c r="W518" s="1">
        <v>0</v>
      </c>
      <c r="X518" s="1">
        <v>0</v>
      </c>
      <c r="Y518" s="1">
        <v>0</v>
      </c>
      <c r="Z518" s="89">
        <v>0</v>
      </c>
      <c r="AA518" s="1" t="str" cm="1">
        <f t="array" ref="AA518">_xlfn.IFS(O518='Price Data'!$F$3,'Price Data'!$G$3,O518='Price Data'!$F$4,'Price Data'!$G$4,O518='Price Data'!$F$5,'Price Data'!$G$5,O518='Price Data'!$F$6,'Price Data'!$G$6,O518='Price Data'!$F$7,'Price Data'!$G$7,TRUE,"")</f>
        <v/>
      </c>
      <c r="AB518" s="1" t="str" cm="1">
        <f t="array" ref="AB518">_xlfn.IFS(Q518='Price Data'!$F$3,'Price Data'!$G$3,Q518='Price Data'!$F$4,'Price Data'!$G$4,Q518='Price Data'!$F$5,'Price Data'!$G$5,Q518='Price Data'!$F$6,'Price Data'!$G$6,Q518='Price Data'!$F$7,'Price Data'!$G$7,TRUE,"")</f>
        <v/>
      </c>
      <c r="AC518" s="1" t="str" cm="1">
        <f t="array" ref="AC518">_xlfn.IFS(S518='Price Data'!$F$3,'Price Data'!$G$3,S518='Price Data'!$F$4,'Price Data'!$G$4,S518='Price Data'!$F$5,'Price Data'!$G$5,S518='Price Data'!$F$6,'Price Data'!$G$6,S518='Price Data'!$F$7,'Price Data'!$G$7,TRUE,"")</f>
        <v/>
      </c>
      <c r="AD518" s="1" t="str" cm="1">
        <f t="array" ref="AD518">_xlfn.IFS(U518='Price Data'!$F$3,'Price Data'!$G$3,U518='Price Data'!$F$4,'Price Data'!$G$4,U518='Price Data'!$F$5,'Price Data'!$G$5,U518='Price Data'!$F$6,'Price Data'!$G$6,U518='Price Data'!$F$7,'Price Data'!$G$7,TRUE,"")</f>
        <v/>
      </c>
      <c r="AK518" s="18"/>
      <c r="AL518" s="1"/>
    </row>
    <row r="519" spans="1:38" x14ac:dyDescent="0.25">
      <c r="A519" s="88">
        <v>13</v>
      </c>
      <c r="B519" s="1">
        <v>53</v>
      </c>
      <c r="C519" s="1">
        <v>147.35999999999999</v>
      </c>
      <c r="D519" s="1">
        <v>1</v>
      </c>
      <c r="E519" s="1">
        <v>0</v>
      </c>
      <c r="F519" s="1">
        <v>0</v>
      </c>
      <c r="G519" s="1">
        <f t="shared" si="52"/>
        <v>0</v>
      </c>
      <c r="H519" s="1" t="s">
        <v>108</v>
      </c>
      <c r="I519" s="1">
        <f t="shared" si="51"/>
        <v>0</v>
      </c>
      <c r="J519" s="1">
        <f t="shared" ref="J519:J550" si="56">I519</f>
        <v>0</v>
      </c>
      <c r="K519" s="1">
        <f>SUM(I467:I520)</f>
        <v>8</v>
      </c>
      <c r="L519" s="1">
        <f>_xlfn.STDEV.S(E467:E520)</f>
        <v>2.1482445338505411</v>
      </c>
      <c r="M519" s="1">
        <f>_xlfn.STDEV.S(F467:F520)</f>
        <v>0.71813875430883933</v>
      </c>
      <c r="O519" s="1" t="s">
        <v>114</v>
      </c>
      <c r="P519" s="1">
        <v>1.64</v>
      </c>
      <c r="Q519" s="1" t="s">
        <v>112</v>
      </c>
      <c r="R519" s="1">
        <v>0</v>
      </c>
      <c r="S519" s="1" t="s">
        <v>112</v>
      </c>
      <c r="T519" s="1">
        <v>0</v>
      </c>
      <c r="U519" s="1" t="s">
        <v>112</v>
      </c>
      <c r="V519" s="1">
        <v>0</v>
      </c>
      <c r="W519" s="1">
        <v>0</v>
      </c>
      <c r="X519" s="1">
        <v>0</v>
      </c>
      <c r="Y519" s="1">
        <v>0</v>
      </c>
      <c r="Z519" s="89">
        <v>0</v>
      </c>
      <c r="AA519" s="1" cm="1">
        <f t="array" ref="AA519">_xlfn.IFS(O519='Price Data'!$F$3,'Price Data'!$G$3,O519='Price Data'!$F$4,'Price Data'!$G$4,O519='Price Data'!$F$5,'Price Data'!$G$5,O519='Price Data'!$F$6,'Price Data'!$G$6,O519='Price Data'!$F$7,'Price Data'!$G$7,TRUE,"")</f>
        <v>6.0346153846153863</v>
      </c>
      <c r="AB519" s="1" t="str" cm="1">
        <f t="array" ref="AB519">_xlfn.IFS(Q519='Price Data'!$F$3,'Price Data'!$G$3,Q519='Price Data'!$F$4,'Price Data'!$G$4,Q519='Price Data'!$F$5,'Price Data'!$G$5,Q519='Price Data'!$F$6,'Price Data'!$G$6,Q519='Price Data'!$F$7,'Price Data'!$G$7,TRUE,"")</f>
        <v/>
      </c>
      <c r="AC519" s="1" t="str" cm="1">
        <f t="array" ref="AC519">_xlfn.IFS(S519='Price Data'!$F$3,'Price Data'!$G$3,S519='Price Data'!$F$4,'Price Data'!$G$4,S519='Price Data'!$F$5,'Price Data'!$G$5,S519='Price Data'!$F$6,'Price Data'!$G$6,S519='Price Data'!$F$7,'Price Data'!$G$7,TRUE,"")</f>
        <v/>
      </c>
      <c r="AD519" s="1" t="str" cm="1">
        <f t="array" ref="AD519">_xlfn.IFS(U519='Price Data'!$F$3,'Price Data'!$G$3,U519='Price Data'!$F$4,'Price Data'!$G$4,U519='Price Data'!$F$5,'Price Data'!$G$5,U519='Price Data'!$F$6,'Price Data'!$G$6,U519='Price Data'!$F$7,'Price Data'!$G$7,TRUE,"")</f>
        <v/>
      </c>
      <c r="AK519" s="18"/>
      <c r="AL519" s="1"/>
    </row>
    <row r="520" spans="1:38" s="125" customFormat="1" x14ac:dyDescent="0.25">
      <c r="A520" s="124">
        <v>13</v>
      </c>
      <c r="B520" s="125">
        <v>54</v>
      </c>
      <c r="C520" s="125">
        <v>151.79999999999998</v>
      </c>
      <c r="D520" s="125">
        <v>2</v>
      </c>
      <c r="E520" s="125">
        <v>0</v>
      </c>
      <c r="F520" s="125">
        <v>0</v>
      </c>
      <c r="G520" s="1">
        <f t="shared" si="52"/>
        <v>0</v>
      </c>
      <c r="H520" s="125" t="s">
        <v>108</v>
      </c>
      <c r="I520" s="125">
        <f t="shared" si="51"/>
        <v>0</v>
      </c>
      <c r="J520" s="125">
        <f t="shared" si="56"/>
        <v>0</v>
      </c>
      <c r="K520" s="125">
        <f>_xlfn.STDEV.S(J467:J520)</f>
        <v>1.8428853505018536</v>
      </c>
      <c r="L520" s="125">
        <f>MAX(E467:E520)</f>
        <v>6</v>
      </c>
      <c r="M520" s="125">
        <f>MAX(F467:F520)</f>
        <v>3</v>
      </c>
      <c r="O520" s="125" t="s">
        <v>110</v>
      </c>
      <c r="P520" s="125">
        <v>0.67</v>
      </c>
      <c r="Q520" s="125" t="s">
        <v>114</v>
      </c>
      <c r="R520" s="125">
        <v>1.72</v>
      </c>
      <c r="S520" s="125" t="s">
        <v>112</v>
      </c>
      <c r="T520" s="125">
        <v>0</v>
      </c>
      <c r="U520" s="125" t="s">
        <v>112</v>
      </c>
      <c r="V520" s="125">
        <v>0</v>
      </c>
      <c r="W520" s="125">
        <v>0</v>
      </c>
      <c r="X520" s="125">
        <v>0</v>
      </c>
      <c r="Y520" s="125">
        <v>0</v>
      </c>
      <c r="Z520" s="126">
        <v>0</v>
      </c>
      <c r="AA520" s="1" cm="1">
        <f t="array" ref="AA520">_xlfn.IFS(O520='Price Data'!$F$3,'Price Data'!$G$3,O520='Price Data'!$F$4,'Price Data'!$G$4,O520='Price Data'!$F$5,'Price Data'!$G$5,O520='Price Data'!$F$6,'Price Data'!$G$6,O520='Price Data'!$F$7,'Price Data'!$G$7,TRUE,"")</f>
        <v>2.6763636363636367</v>
      </c>
      <c r="AB520" s="1" cm="1">
        <f t="array" ref="AB520">_xlfn.IFS(Q520='Price Data'!$F$3,'Price Data'!$G$3,Q520='Price Data'!$F$4,'Price Data'!$G$4,Q520='Price Data'!$F$5,'Price Data'!$G$5,Q520='Price Data'!$F$6,'Price Data'!$G$6,Q520='Price Data'!$F$7,'Price Data'!$G$7,TRUE,"")</f>
        <v>6.0346153846153863</v>
      </c>
      <c r="AC520" s="1" t="str" cm="1">
        <f t="array" ref="AC520">_xlfn.IFS(S520='Price Data'!$F$3,'Price Data'!$G$3,S520='Price Data'!$F$4,'Price Data'!$G$4,S520='Price Data'!$F$5,'Price Data'!$G$5,S520='Price Data'!$F$6,'Price Data'!$G$6,S520='Price Data'!$F$7,'Price Data'!$G$7,TRUE,"")</f>
        <v/>
      </c>
      <c r="AD520" s="1" t="str" cm="1">
        <f t="array" ref="AD520">_xlfn.IFS(U520='Price Data'!$F$3,'Price Data'!$G$3,U520='Price Data'!$F$4,'Price Data'!$G$4,U520='Price Data'!$F$5,'Price Data'!$G$5,U520='Price Data'!$F$6,'Price Data'!$G$6,U520='Price Data'!$F$7,'Price Data'!$G$7,TRUE,"")</f>
        <v/>
      </c>
      <c r="AK520" s="129"/>
    </row>
    <row r="521" spans="1:38" x14ac:dyDescent="0.25">
      <c r="A521" s="88">
        <v>14</v>
      </c>
      <c r="B521" s="1">
        <v>1</v>
      </c>
      <c r="C521" s="1">
        <v>0</v>
      </c>
      <c r="D521" s="1">
        <v>1</v>
      </c>
      <c r="E521" s="1">
        <v>0</v>
      </c>
      <c r="F521" s="1">
        <v>0</v>
      </c>
      <c r="G521" s="1">
        <f t="shared" si="52"/>
        <v>0</v>
      </c>
      <c r="H521" s="1" t="s">
        <v>108</v>
      </c>
      <c r="I521" s="1">
        <f t="shared" si="51"/>
        <v>0</v>
      </c>
      <c r="J521" s="1">
        <f t="shared" si="56"/>
        <v>0</v>
      </c>
      <c r="O521" s="1" t="s">
        <v>109</v>
      </c>
      <c r="P521" s="1">
        <v>0.78</v>
      </c>
      <c r="Q521" s="1" t="s">
        <v>112</v>
      </c>
      <c r="R521" s="1">
        <v>0</v>
      </c>
      <c r="S521" s="1" t="s">
        <v>112</v>
      </c>
      <c r="T521" s="1">
        <v>0</v>
      </c>
      <c r="U521" s="1" t="s">
        <v>112</v>
      </c>
      <c r="V521" s="1">
        <v>0</v>
      </c>
      <c r="W521" s="1">
        <v>0.94</v>
      </c>
      <c r="X521" s="1">
        <v>0</v>
      </c>
      <c r="Y521" s="1">
        <v>0</v>
      </c>
      <c r="Z521" s="89">
        <v>0</v>
      </c>
      <c r="AA521" s="1" cm="1">
        <f t="array" ref="AA521">_xlfn.IFS(O521='Price Data'!$F$3,'Price Data'!$G$3,O521='Price Data'!$F$4,'Price Data'!$G$4,O521='Price Data'!$F$5,'Price Data'!$G$5,O521='Price Data'!$F$6,'Price Data'!$G$6,O521='Price Data'!$F$7,'Price Data'!$G$7,TRUE,"")</f>
        <v>4.4586315789473705</v>
      </c>
      <c r="AB521" s="1" t="str" cm="1">
        <f t="array" ref="AB521">_xlfn.IFS(Q521='Price Data'!$F$3,'Price Data'!$G$3,Q521='Price Data'!$F$4,'Price Data'!$G$4,Q521='Price Data'!$F$5,'Price Data'!$G$5,Q521='Price Data'!$F$6,'Price Data'!$G$6,Q521='Price Data'!$F$7,'Price Data'!$G$7,TRUE,"")</f>
        <v/>
      </c>
      <c r="AC521" s="1" t="str" cm="1">
        <f t="array" ref="AC521">_xlfn.IFS(S521='Price Data'!$F$3,'Price Data'!$G$3,S521='Price Data'!$F$4,'Price Data'!$G$4,S521='Price Data'!$F$5,'Price Data'!$G$5,S521='Price Data'!$F$6,'Price Data'!$G$6,S521='Price Data'!$F$7,'Price Data'!$G$7,TRUE,"")</f>
        <v/>
      </c>
      <c r="AD521" s="1" t="str" cm="1">
        <f t="array" ref="AD521">_xlfn.IFS(U521='Price Data'!$F$3,'Price Data'!$G$3,U521='Price Data'!$F$4,'Price Data'!$G$4,U521='Price Data'!$F$5,'Price Data'!$G$5,U521='Price Data'!$F$6,'Price Data'!$G$6,U521='Price Data'!$F$7,'Price Data'!$G$7,TRUE,"")</f>
        <v/>
      </c>
      <c r="AK521" s="18"/>
      <c r="AL521" s="1"/>
    </row>
    <row r="522" spans="1:38" x14ac:dyDescent="0.25">
      <c r="A522" s="88">
        <v>14</v>
      </c>
      <c r="B522" s="1">
        <v>2</v>
      </c>
      <c r="C522" s="1">
        <v>7.92</v>
      </c>
      <c r="D522" s="1">
        <v>1</v>
      </c>
      <c r="E522" s="1">
        <v>0</v>
      </c>
      <c r="F522" s="1">
        <v>0</v>
      </c>
      <c r="G522" s="1">
        <f t="shared" si="52"/>
        <v>0</v>
      </c>
      <c r="H522" s="1" t="s">
        <v>108</v>
      </c>
      <c r="I522" s="1">
        <f t="shared" si="51"/>
        <v>0</v>
      </c>
      <c r="J522" s="1">
        <f t="shared" si="56"/>
        <v>0</v>
      </c>
      <c r="O522" s="1" t="s">
        <v>109</v>
      </c>
      <c r="P522" s="1">
        <v>0.86</v>
      </c>
      <c r="Q522" s="1" t="s">
        <v>112</v>
      </c>
      <c r="R522" s="1">
        <v>0</v>
      </c>
      <c r="S522" s="1" t="s">
        <v>112</v>
      </c>
      <c r="T522" s="1">
        <v>0</v>
      </c>
      <c r="U522" s="1" t="s">
        <v>112</v>
      </c>
      <c r="V522" s="1">
        <v>0</v>
      </c>
      <c r="W522" s="1">
        <v>0.84</v>
      </c>
      <c r="X522" s="1">
        <v>0</v>
      </c>
      <c r="Y522" s="1">
        <v>0</v>
      </c>
      <c r="Z522" s="89">
        <v>0</v>
      </c>
      <c r="AA522" s="1" cm="1">
        <f t="array" ref="AA522">_xlfn.IFS(O522='Price Data'!$F$3,'Price Data'!$G$3,O522='Price Data'!$F$4,'Price Data'!$G$4,O522='Price Data'!$F$5,'Price Data'!$G$5,O522='Price Data'!$F$6,'Price Data'!$G$6,O522='Price Data'!$F$7,'Price Data'!$G$7,TRUE,"")</f>
        <v>4.4586315789473705</v>
      </c>
      <c r="AB522" s="1" t="str" cm="1">
        <f t="array" ref="AB522">_xlfn.IFS(Q522='Price Data'!$F$3,'Price Data'!$G$3,Q522='Price Data'!$F$4,'Price Data'!$G$4,Q522='Price Data'!$F$5,'Price Data'!$G$5,Q522='Price Data'!$F$6,'Price Data'!$G$6,Q522='Price Data'!$F$7,'Price Data'!$G$7,TRUE,"")</f>
        <v/>
      </c>
      <c r="AC522" s="1" t="str" cm="1">
        <f t="array" ref="AC522">_xlfn.IFS(S522='Price Data'!$F$3,'Price Data'!$G$3,S522='Price Data'!$F$4,'Price Data'!$G$4,S522='Price Data'!$F$5,'Price Data'!$G$5,S522='Price Data'!$F$6,'Price Data'!$G$6,S522='Price Data'!$F$7,'Price Data'!$G$7,TRUE,"")</f>
        <v/>
      </c>
      <c r="AD522" s="1" t="str" cm="1">
        <f t="array" ref="AD522">_xlfn.IFS(U522='Price Data'!$F$3,'Price Data'!$G$3,U522='Price Data'!$F$4,'Price Data'!$G$4,U522='Price Data'!$F$5,'Price Data'!$G$5,U522='Price Data'!$F$6,'Price Data'!$G$6,U522='Price Data'!$F$7,'Price Data'!$G$7,TRUE,"")</f>
        <v/>
      </c>
      <c r="AK522" s="18"/>
      <c r="AL522" s="1"/>
    </row>
    <row r="523" spans="1:38" x14ac:dyDescent="0.25">
      <c r="A523" s="88">
        <v>14</v>
      </c>
      <c r="B523" s="1">
        <v>3</v>
      </c>
      <c r="C523" s="1">
        <v>12.24</v>
      </c>
      <c r="D523" s="1">
        <v>2</v>
      </c>
      <c r="E523" s="1">
        <v>0</v>
      </c>
      <c r="F523" s="1">
        <v>0</v>
      </c>
      <c r="G523" s="1">
        <f t="shared" si="52"/>
        <v>0</v>
      </c>
      <c r="H523" s="1" t="s">
        <v>108</v>
      </c>
      <c r="I523" s="1">
        <f t="shared" ref="I523:I586" si="57">IF(H523="NO", 0, 1)</f>
        <v>0</v>
      </c>
      <c r="J523" s="1">
        <f t="shared" si="56"/>
        <v>0</v>
      </c>
      <c r="O523" s="1" t="s">
        <v>109</v>
      </c>
      <c r="P523" s="1">
        <v>0.53</v>
      </c>
      <c r="Q523" s="1" t="s">
        <v>113</v>
      </c>
      <c r="R523" s="1">
        <v>1.77</v>
      </c>
      <c r="S523" s="1" t="s">
        <v>112</v>
      </c>
      <c r="T523" s="1">
        <v>0</v>
      </c>
      <c r="U523" s="1" t="s">
        <v>112</v>
      </c>
      <c r="V523" s="1">
        <v>0</v>
      </c>
      <c r="W523" s="1">
        <v>1.32</v>
      </c>
      <c r="X523" s="1">
        <v>0.76</v>
      </c>
      <c r="Y523" s="1">
        <v>0</v>
      </c>
      <c r="Z523" s="89">
        <v>0</v>
      </c>
      <c r="AA523" s="1" cm="1">
        <f t="array" ref="AA523">_xlfn.IFS(O523='Price Data'!$F$3,'Price Data'!$G$3,O523='Price Data'!$F$4,'Price Data'!$G$4,O523='Price Data'!$F$5,'Price Data'!$G$5,O523='Price Data'!$F$6,'Price Data'!$G$6,O523='Price Data'!$F$7,'Price Data'!$G$7,TRUE,"")</f>
        <v>4.4586315789473705</v>
      </c>
      <c r="AB523" s="1" cm="1">
        <f t="array" ref="AB523">_xlfn.IFS(Q523='Price Data'!$F$3,'Price Data'!$G$3,Q523='Price Data'!$F$4,'Price Data'!$G$4,Q523='Price Data'!$F$5,'Price Data'!$G$5,Q523='Price Data'!$F$6,'Price Data'!$G$6,Q523='Price Data'!$F$7,'Price Data'!$G$7,TRUE,"")</f>
        <v>10.493246963562758</v>
      </c>
      <c r="AC523" s="1" t="str" cm="1">
        <f t="array" ref="AC523">_xlfn.IFS(S523='Price Data'!$F$3,'Price Data'!$G$3,S523='Price Data'!$F$4,'Price Data'!$G$4,S523='Price Data'!$F$5,'Price Data'!$G$5,S523='Price Data'!$F$6,'Price Data'!$G$6,S523='Price Data'!$F$7,'Price Data'!$G$7,TRUE,"")</f>
        <v/>
      </c>
      <c r="AD523" s="1" t="str" cm="1">
        <f t="array" ref="AD523">_xlfn.IFS(U523='Price Data'!$F$3,'Price Data'!$G$3,U523='Price Data'!$F$4,'Price Data'!$G$4,U523='Price Data'!$F$5,'Price Data'!$G$5,U523='Price Data'!$F$6,'Price Data'!$G$6,U523='Price Data'!$F$7,'Price Data'!$G$7,TRUE,"")</f>
        <v/>
      </c>
      <c r="AK523" s="18"/>
      <c r="AL523" s="1"/>
    </row>
    <row r="524" spans="1:38" x14ac:dyDescent="0.25">
      <c r="A524" s="88">
        <v>14</v>
      </c>
      <c r="B524" s="1">
        <v>4</v>
      </c>
      <c r="C524" s="1">
        <v>16.98</v>
      </c>
      <c r="D524" s="1">
        <v>3</v>
      </c>
      <c r="E524" s="1">
        <v>0</v>
      </c>
      <c r="F524" s="1">
        <v>0</v>
      </c>
      <c r="G524" s="1">
        <f t="shared" ref="G524:G587" si="58">F524+E524</f>
        <v>0</v>
      </c>
      <c r="H524" s="1" t="s">
        <v>108</v>
      </c>
      <c r="I524" s="1">
        <f t="shared" si="57"/>
        <v>0</v>
      </c>
      <c r="J524" s="1">
        <f t="shared" si="56"/>
        <v>0</v>
      </c>
      <c r="O524" s="1" t="s">
        <v>114</v>
      </c>
      <c r="P524" s="1">
        <v>0.84</v>
      </c>
      <c r="Q524" s="1" t="s">
        <v>111</v>
      </c>
      <c r="R524" s="1">
        <v>2.08</v>
      </c>
      <c r="S524" s="1" t="s">
        <v>113</v>
      </c>
      <c r="T524" s="1">
        <v>1.25</v>
      </c>
      <c r="U524" s="1" t="s">
        <v>112</v>
      </c>
      <c r="V524" s="1">
        <v>0</v>
      </c>
      <c r="W524" s="1">
        <v>0</v>
      </c>
      <c r="X524" s="1">
        <v>0</v>
      </c>
      <c r="Y524" s="1">
        <v>1.23</v>
      </c>
      <c r="Z524" s="89">
        <v>0</v>
      </c>
      <c r="AA524" s="1" cm="1">
        <f t="array" ref="AA524">_xlfn.IFS(O524='Price Data'!$F$3,'Price Data'!$G$3,O524='Price Data'!$F$4,'Price Data'!$G$4,O524='Price Data'!$F$5,'Price Data'!$G$5,O524='Price Data'!$F$6,'Price Data'!$G$6,O524='Price Data'!$F$7,'Price Data'!$G$7,TRUE,"")</f>
        <v>6.0346153846153863</v>
      </c>
      <c r="AB524" s="1" cm="1">
        <f t="array" ref="AB524">_xlfn.IFS(Q524='Price Data'!$F$3,'Price Data'!$G$3,Q524='Price Data'!$F$4,'Price Data'!$G$4,Q524='Price Data'!$F$5,'Price Data'!$G$5,Q524='Price Data'!$F$6,'Price Data'!$G$6,Q524='Price Data'!$F$7,'Price Data'!$G$7,TRUE,"")</f>
        <v>8.710979020979023</v>
      </c>
      <c r="AC524" s="1" cm="1">
        <f t="array" ref="AC524">_xlfn.IFS(S524='Price Data'!$F$3,'Price Data'!$G$3,S524='Price Data'!$F$4,'Price Data'!$G$4,S524='Price Data'!$F$5,'Price Data'!$G$5,S524='Price Data'!$F$6,'Price Data'!$G$6,S524='Price Data'!$F$7,'Price Data'!$G$7,TRUE,"")</f>
        <v>10.493246963562758</v>
      </c>
      <c r="AD524" s="1" t="str" cm="1">
        <f t="array" ref="AD524">_xlfn.IFS(U524='Price Data'!$F$3,'Price Data'!$G$3,U524='Price Data'!$F$4,'Price Data'!$G$4,U524='Price Data'!$F$5,'Price Data'!$G$5,U524='Price Data'!$F$6,'Price Data'!$G$6,U524='Price Data'!$F$7,'Price Data'!$G$7,TRUE,"")</f>
        <v/>
      </c>
      <c r="AK524" s="18"/>
      <c r="AL524" s="1"/>
    </row>
    <row r="525" spans="1:38" x14ac:dyDescent="0.25">
      <c r="A525" s="88">
        <v>14</v>
      </c>
      <c r="B525" s="1">
        <v>5</v>
      </c>
      <c r="C525" s="1">
        <v>21.07</v>
      </c>
      <c r="D525" s="1">
        <v>1</v>
      </c>
      <c r="E525" s="1">
        <v>1</v>
      </c>
      <c r="F525" s="1">
        <v>0</v>
      </c>
      <c r="G525" s="1">
        <f t="shared" si="58"/>
        <v>1</v>
      </c>
      <c r="H525" s="1" t="s">
        <v>108</v>
      </c>
      <c r="I525" s="1">
        <f t="shared" si="57"/>
        <v>0</v>
      </c>
      <c r="J525" s="1">
        <f t="shared" si="56"/>
        <v>0</v>
      </c>
      <c r="O525" s="1" t="s">
        <v>109</v>
      </c>
      <c r="P525" s="1">
        <v>0.74</v>
      </c>
      <c r="Q525" s="1" t="s">
        <v>112</v>
      </c>
      <c r="R525" s="1">
        <v>0</v>
      </c>
      <c r="S525" s="1" t="s">
        <v>112</v>
      </c>
      <c r="T525" s="1">
        <v>0</v>
      </c>
      <c r="U525" s="1" t="s">
        <v>112</v>
      </c>
      <c r="V525" s="1">
        <v>0</v>
      </c>
      <c r="W525" s="1">
        <v>1.17</v>
      </c>
      <c r="X525" s="1">
        <v>0</v>
      </c>
      <c r="Y525" s="1">
        <v>0</v>
      </c>
      <c r="Z525" s="89">
        <v>0</v>
      </c>
      <c r="AA525" s="1" cm="1">
        <f t="array" ref="AA525">_xlfn.IFS(O525='Price Data'!$F$3,'Price Data'!$G$3,O525='Price Data'!$F$4,'Price Data'!$G$4,O525='Price Data'!$F$5,'Price Data'!$G$5,O525='Price Data'!$F$6,'Price Data'!$G$6,O525='Price Data'!$F$7,'Price Data'!$G$7,TRUE,"")</f>
        <v>4.4586315789473705</v>
      </c>
      <c r="AB525" s="1" t="str" cm="1">
        <f t="array" ref="AB525">_xlfn.IFS(Q525='Price Data'!$F$3,'Price Data'!$G$3,Q525='Price Data'!$F$4,'Price Data'!$G$4,Q525='Price Data'!$F$5,'Price Data'!$G$5,Q525='Price Data'!$F$6,'Price Data'!$G$6,Q525='Price Data'!$F$7,'Price Data'!$G$7,TRUE,"")</f>
        <v/>
      </c>
      <c r="AC525" s="1" t="str" cm="1">
        <f t="array" ref="AC525">_xlfn.IFS(S525='Price Data'!$F$3,'Price Data'!$G$3,S525='Price Data'!$F$4,'Price Data'!$G$4,S525='Price Data'!$F$5,'Price Data'!$G$5,S525='Price Data'!$F$6,'Price Data'!$G$6,S525='Price Data'!$F$7,'Price Data'!$G$7,TRUE,"")</f>
        <v/>
      </c>
      <c r="AD525" s="1" t="str" cm="1">
        <f t="array" ref="AD525">_xlfn.IFS(U525='Price Data'!$F$3,'Price Data'!$G$3,U525='Price Data'!$F$4,'Price Data'!$G$4,U525='Price Data'!$F$5,'Price Data'!$G$5,U525='Price Data'!$F$6,'Price Data'!$G$6,U525='Price Data'!$F$7,'Price Data'!$G$7,TRUE,"")</f>
        <v/>
      </c>
      <c r="AK525" s="18"/>
      <c r="AL525" s="1"/>
    </row>
    <row r="526" spans="1:38" x14ac:dyDescent="0.25">
      <c r="A526" s="88">
        <v>14</v>
      </c>
      <c r="B526" s="1">
        <v>6</v>
      </c>
      <c r="C526" s="1">
        <v>26.19</v>
      </c>
      <c r="D526" s="1">
        <v>3</v>
      </c>
      <c r="E526" s="1">
        <v>0</v>
      </c>
      <c r="F526" s="1">
        <v>0</v>
      </c>
      <c r="G526" s="1">
        <f t="shared" si="58"/>
        <v>0</v>
      </c>
      <c r="H526" s="1" t="s">
        <v>108</v>
      </c>
      <c r="I526" s="1">
        <f t="shared" si="57"/>
        <v>0</v>
      </c>
      <c r="J526" s="1">
        <f t="shared" si="56"/>
        <v>0</v>
      </c>
      <c r="O526" s="1" t="s">
        <v>113</v>
      </c>
      <c r="P526" s="1">
        <v>2.11</v>
      </c>
      <c r="Q526" s="1" t="s">
        <v>114</v>
      </c>
      <c r="R526" s="1">
        <v>1.01</v>
      </c>
      <c r="S526" s="1" t="s">
        <v>109</v>
      </c>
      <c r="T526" s="1">
        <v>0.57999999999999996</v>
      </c>
      <c r="U526" s="1" t="s">
        <v>112</v>
      </c>
      <c r="V526" s="1">
        <v>0</v>
      </c>
      <c r="W526" s="1">
        <v>0.94</v>
      </c>
      <c r="X526" s="1">
        <v>0</v>
      </c>
      <c r="Y526" s="1">
        <v>0.86</v>
      </c>
      <c r="Z526" s="89">
        <v>0</v>
      </c>
      <c r="AA526" s="1" cm="1">
        <f t="array" ref="AA526">_xlfn.IFS(O526='Price Data'!$F$3,'Price Data'!$G$3,O526='Price Data'!$F$4,'Price Data'!$G$4,O526='Price Data'!$F$5,'Price Data'!$G$5,O526='Price Data'!$F$6,'Price Data'!$G$6,O526='Price Data'!$F$7,'Price Data'!$G$7,TRUE,"")</f>
        <v>10.493246963562758</v>
      </c>
      <c r="AB526" s="1" cm="1">
        <f t="array" ref="AB526">_xlfn.IFS(Q526='Price Data'!$F$3,'Price Data'!$G$3,Q526='Price Data'!$F$4,'Price Data'!$G$4,Q526='Price Data'!$F$5,'Price Data'!$G$5,Q526='Price Data'!$F$6,'Price Data'!$G$6,Q526='Price Data'!$F$7,'Price Data'!$G$7,TRUE,"")</f>
        <v>6.0346153846153863</v>
      </c>
      <c r="AC526" s="1" cm="1">
        <f t="array" ref="AC526">_xlfn.IFS(S526='Price Data'!$F$3,'Price Data'!$G$3,S526='Price Data'!$F$4,'Price Data'!$G$4,S526='Price Data'!$F$5,'Price Data'!$G$5,S526='Price Data'!$F$6,'Price Data'!$G$6,S526='Price Data'!$F$7,'Price Data'!$G$7,TRUE,"")</f>
        <v>4.4586315789473705</v>
      </c>
      <c r="AD526" s="1" t="str" cm="1">
        <f t="array" ref="AD526">_xlfn.IFS(U526='Price Data'!$F$3,'Price Data'!$G$3,U526='Price Data'!$F$4,'Price Data'!$G$4,U526='Price Data'!$F$5,'Price Data'!$G$5,U526='Price Data'!$F$6,'Price Data'!$G$6,U526='Price Data'!$F$7,'Price Data'!$G$7,TRUE,"")</f>
        <v/>
      </c>
      <c r="AK526" s="18"/>
      <c r="AL526" s="1"/>
    </row>
    <row r="527" spans="1:38" x14ac:dyDescent="0.25">
      <c r="A527" s="88">
        <v>14</v>
      </c>
      <c r="B527" s="1">
        <v>7</v>
      </c>
      <c r="C527" s="1">
        <v>29.740000000000002</v>
      </c>
      <c r="D527" s="1">
        <v>2</v>
      </c>
      <c r="E527" s="1">
        <v>1</v>
      </c>
      <c r="F527" s="1">
        <v>0</v>
      </c>
      <c r="G527" s="1">
        <f t="shared" si="58"/>
        <v>1</v>
      </c>
      <c r="H527" s="1" t="s">
        <v>108</v>
      </c>
      <c r="I527" s="1">
        <f t="shared" si="57"/>
        <v>0</v>
      </c>
      <c r="J527" s="1">
        <f t="shared" si="56"/>
        <v>0</v>
      </c>
      <c r="O527" s="1" t="s">
        <v>110</v>
      </c>
      <c r="P527" s="1">
        <v>0.82</v>
      </c>
      <c r="Q527" s="1" t="s">
        <v>109</v>
      </c>
      <c r="R527" s="1">
        <v>0.84</v>
      </c>
      <c r="S527" s="1" t="s">
        <v>112</v>
      </c>
      <c r="T527" s="1">
        <v>0</v>
      </c>
      <c r="U527" s="1" t="s">
        <v>112</v>
      </c>
      <c r="V527" s="1">
        <v>0</v>
      </c>
      <c r="W527" s="1">
        <v>0</v>
      </c>
      <c r="X527" s="1">
        <v>1.41</v>
      </c>
      <c r="Y527" s="1">
        <v>0</v>
      </c>
      <c r="Z527" s="89">
        <v>0</v>
      </c>
      <c r="AA527" s="1" cm="1">
        <f t="array" ref="AA527">_xlfn.IFS(O527='Price Data'!$F$3,'Price Data'!$G$3,O527='Price Data'!$F$4,'Price Data'!$G$4,O527='Price Data'!$F$5,'Price Data'!$G$5,O527='Price Data'!$F$6,'Price Data'!$G$6,O527='Price Data'!$F$7,'Price Data'!$G$7,TRUE,"")</f>
        <v>2.6763636363636367</v>
      </c>
      <c r="AB527" s="1" cm="1">
        <f t="array" ref="AB527">_xlfn.IFS(Q527='Price Data'!$F$3,'Price Data'!$G$3,Q527='Price Data'!$F$4,'Price Data'!$G$4,Q527='Price Data'!$F$5,'Price Data'!$G$5,Q527='Price Data'!$F$6,'Price Data'!$G$6,Q527='Price Data'!$F$7,'Price Data'!$G$7,TRUE,"")</f>
        <v>4.4586315789473705</v>
      </c>
      <c r="AC527" s="1" t="str" cm="1">
        <f t="array" ref="AC527">_xlfn.IFS(S527='Price Data'!$F$3,'Price Data'!$G$3,S527='Price Data'!$F$4,'Price Data'!$G$4,S527='Price Data'!$F$5,'Price Data'!$G$5,S527='Price Data'!$F$6,'Price Data'!$G$6,S527='Price Data'!$F$7,'Price Data'!$G$7,TRUE,"")</f>
        <v/>
      </c>
      <c r="AD527" s="1" t="str" cm="1">
        <f t="array" ref="AD527">_xlfn.IFS(U527='Price Data'!$F$3,'Price Data'!$G$3,U527='Price Data'!$F$4,'Price Data'!$G$4,U527='Price Data'!$F$5,'Price Data'!$G$5,U527='Price Data'!$F$6,'Price Data'!$G$6,U527='Price Data'!$F$7,'Price Data'!$G$7,TRUE,"")</f>
        <v/>
      </c>
      <c r="AK527" s="18"/>
      <c r="AL527" s="1"/>
    </row>
    <row r="528" spans="1:38" x14ac:dyDescent="0.25">
      <c r="A528" s="88">
        <v>14</v>
      </c>
      <c r="B528" s="1">
        <v>8</v>
      </c>
      <c r="C528" s="1">
        <v>31.14</v>
      </c>
      <c r="D528" s="1">
        <v>2</v>
      </c>
      <c r="E528" s="1">
        <v>1</v>
      </c>
      <c r="F528" s="1">
        <v>0</v>
      </c>
      <c r="G528" s="1">
        <f t="shared" si="58"/>
        <v>1</v>
      </c>
      <c r="H528" s="1" t="s">
        <v>108</v>
      </c>
      <c r="I528" s="1">
        <f t="shared" si="57"/>
        <v>0</v>
      </c>
      <c r="J528" s="1">
        <f t="shared" si="56"/>
        <v>0</v>
      </c>
      <c r="O528" s="1" t="s">
        <v>113</v>
      </c>
      <c r="P528" s="1">
        <v>2.27</v>
      </c>
      <c r="Q528" s="1" t="s">
        <v>113</v>
      </c>
      <c r="R528" s="1">
        <v>1.3</v>
      </c>
      <c r="S528" s="1" t="s">
        <v>112</v>
      </c>
      <c r="T528" s="1">
        <v>0</v>
      </c>
      <c r="U528" s="1" t="s">
        <v>112</v>
      </c>
      <c r="V528" s="1">
        <v>0</v>
      </c>
      <c r="W528" s="1">
        <v>1.1000000000000001</v>
      </c>
      <c r="X528" s="1">
        <v>0.76</v>
      </c>
      <c r="Y528" s="1">
        <v>0</v>
      </c>
      <c r="Z528" s="89">
        <v>0</v>
      </c>
      <c r="AA528" s="1" cm="1">
        <f t="array" ref="AA528">_xlfn.IFS(O528='Price Data'!$F$3,'Price Data'!$G$3,O528='Price Data'!$F$4,'Price Data'!$G$4,O528='Price Data'!$F$5,'Price Data'!$G$5,O528='Price Data'!$F$6,'Price Data'!$G$6,O528='Price Data'!$F$7,'Price Data'!$G$7,TRUE,"")</f>
        <v>10.493246963562758</v>
      </c>
      <c r="AB528" s="1" cm="1">
        <f t="array" ref="AB528">_xlfn.IFS(Q528='Price Data'!$F$3,'Price Data'!$G$3,Q528='Price Data'!$F$4,'Price Data'!$G$4,Q528='Price Data'!$F$5,'Price Data'!$G$5,Q528='Price Data'!$F$6,'Price Data'!$G$6,Q528='Price Data'!$F$7,'Price Data'!$G$7,TRUE,"")</f>
        <v>10.493246963562758</v>
      </c>
      <c r="AC528" s="1" t="str" cm="1">
        <f t="array" ref="AC528">_xlfn.IFS(S528='Price Data'!$F$3,'Price Data'!$G$3,S528='Price Data'!$F$4,'Price Data'!$G$4,S528='Price Data'!$F$5,'Price Data'!$G$5,S528='Price Data'!$F$6,'Price Data'!$G$6,S528='Price Data'!$F$7,'Price Data'!$G$7,TRUE,"")</f>
        <v/>
      </c>
      <c r="AD528" s="1" t="str" cm="1">
        <f t="array" ref="AD528">_xlfn.IFS(U528='Price Data'!$F$3,'Price Data'!$G$3,U528='Price Data'!$F$4,'Price Data'!$G$4,U528='Price Data'!$F$5,'Price Data'!$G$5,U528='Price Data'!$F$6,'Price Data'!$G$6,U528='Price Data'!$F$7,'Price Data'!$G$7,TRUE,"")</f>
        <v/>
      </c>
      <c r="AK528" s="18"/>
      <c r="AL528" s="1"/>
    </row>
    <row r="529" spans="1:38" x14ac:dyDescent="0.25">
      <c r="A529" s="88">
        <v>14</v>
      </c>
      <c r="B529" s="1">
        <v>9</v>
      </c>
      <c r="C529" s="1">
        <v>36.770000000000003</v>
      </c>
      <c r="D529" s="1">
        <v>2</v>
      </c>
      <c r="E529" s="1">
        <v>0</v>
      </c>
      <c r="F529" s="1">
        <v>0</v>
      </c>
      <c r="G529" s="1">
        <f t="shared" si="58"/>
        <v>0</v>
      </c>
      <c r="H529" s="1" t="s">
        <v>108</v>
      </c>
      <c r="I529" s="1">
        <f t="shared" si="57"/>
        <v>0</v>
      </c>
      <c r="J529" s="1">
        <f t="shared" si="56"/>
        <v>0</v>
      </c>
      <c r="O529" s="1" t="s">
        <v>114</v>
      </c>
      <c r="P529" s="1">
        <v>1.49</v>
      </c>
      <c r="Q529" s="1" t="s">
        <v>113</v>
      </c>
      <c r="R529" s="1">
        <v>2.4900000000000002</v>
      </c>
      <c r="S529" s="1" t="s">
        <v>112</v>
      </c>
      <c r="T529" s="1">
        <v>0</v>
      </c>
      <c r="U529" s="1" t="s">
        <v>112</v>
      </c>
      <c r="V529" s="1">
        <v>0</v>
      </c>
      <c r="W529" s="1">
        <v>0</v>
      </c>
      <c r="X529" s="1">
        <v>1.1000000000000001</v>
      </c>
      <c r="Y529" s="1">
        <v>0</v>
      </c>
      <c r="Z529" s="89">
        <v>0</v>
      </c>
      <c r="AA529" s="1" cm="1">
        <f t="array" ref="AA529">_xlfn.IFS(O529='Price Data'!$F$3,'Price Data'!$G$3,O529='Price Data'!$F$4,'Price Data'!$G$4,O529='Price Data'!$F$5,'Price Data'!$G$5,O529='Price Data'!$F$6,'Price Data'!$G$6,O529='Price Data'!$F$7,'Price Data'!$G$7,TRUE,"")</f>
        <v>6.0346153846153863</v>
      </c>
      <c r="AB529" s="1" cm="1">
        <f t="array" ref="AB529">_xlfn.IFS(Q529='Price Data'!$F$3,'Price Data'!$G$3,Q529='Price Data'!$F$4,'Price Data'!$G$4,Q529='Price Data'!$F$5,'Price Data'!$G$5,Q529='Price Data'!$F$6,'Price Data'!$G$6,Q529='Price Data'!$F$7,'Price Data'!$G$7,TRUE,"")</f>
        <v>10.493246963562758</v>
      </c>
      <c r="AC529" s="1" t="str" cm="1">
        <f t="array" ref="AC529">_xlfn.IFS(S529='Price Data'!$F$3,'Price Data'!$G$3,S529='Price Data'!$F$4,'Price Data'!$G$4,S529='Price Data'!$F$5,'Price Data'!$G$5,S529='Price Data'!$F$6,'Price Data'!$G$6,S529='Price Data'!$F$7,'Price Data'!$G$7,TRUE,"")</f>
        <v/>
      </c>
      <c r="AD529" s="1" t="str" cm="1">
        <f t="array" ref="AD529">_xlfn.IFS(U529='Price Data'!$F$3,'Price Data'!$G$3,U529='Price Data'!$F$4,'Price Data'!$G$4,U529='Price Data'!$F$5,'Price Data'!$G$5,U529='Price Data'!$F$6,'Price Data'!$G$6,U529='Price Data'!$F$7,'Price Data'!$G$7,TRUE,"")</f>
        <v/>
      </c>
      <c r="AK529" s="18"/>
      <c r="AL529" s="1"/>
    </row>
    <row r="530" spans="1:38" x14ac:dyDescent="0.25">
      <c r="A530" s="88">
        <v>14</v>
      </c>
      <c r="B530" s="1">
        <v>10</v>
      </c>
      <c r="C530" s="1">
        <v>39.040000000000006</v>
      </c>
      <c r="D530" s="1">
        <v>3</v>
      </c>
      <c r="E530" s="1">
        <v>1</v>
      </c>
      <c r="F530" s="1">
        <v>0</v>
      </c>
      <c r="G530" s="1">
        <f t="shared" si="58"/>
        <v>1</v>
      </c>
      <c r="H530" s="1" t="s">
        <v>108</v>
      </c>
      <c r="I530" s="1">
        <f t="shared" si="57"/>
        <v>0</v>
      </c>
      <c r="J530" s="1">
        <f t="shared" si="56"/>
        <v>0</v>
      </c>
      <c r="O530" s="1" t="s">
        <v>113</v>
      </c>
      <c r="P530" s="1">
        <v>2.46</v>
      </c>
      <c r="Q530" s="1" t="s">
        <v>111</v>
      </c>
      <c r="R530" s="1">
        <v>1.77</v>
      </c>
      <c r="S530" s="1" t="s">
        <v>110</v>
      </c>
      <c r="T530" s="1">
        <v>0.7</v>
      </c>
      <c r="U530" s="1" t="s">
        <v>112</v>
      </c>
      <c r="V530" s="1">
        <v>0</v>
      </c>
      <c r="W530" s="1">
        <v>1.3</v>
      </c>
      <c r="X530" s="1">
        <v>0</v>
      </c>
      <c r="Y530" s="1">
        <v>0</v>
      </c>
      <c r="Z530" s="89">
        <v>0</v>
      </c>
      <c r="AA530" s="1" cm="1">
        <f t="array" ref="AA530">_xlfn.IFS(O530='Price Data'!$F$3,'Price Data'!$G$3,O530='Price Data'!$F$4,'Price Data'!$G$4,O530='Price Data'!$F$5,'Price Data'!$G$5,O530='Price Data'!$F$6,'Price Data'!$G$6,O530='Price Data'!$F$7,'Price Data'!$G$7,TRUE,"")</f>
        <v>10.493246963562758</v>
      </c>
      <c r="AB530" s="1" cm="1">
        <f t="array" ref="AB530">_xlfn.IFS(Q530='Price Data'!$F$3,'Price Data'!$G$3,Q530='Price Data'!$F$4,'Price Data'!$G$4,Q530='Price Data'!$F$5,'Price Data'!$G$5,Q530='Price Data'!$F$6,'Price Data'!$G$6,Q530='Price Data'!$F$7,'Price Data'!$G$7,TRUE,"")</f>
        <v>8.710979020979023</v>
      </c>
      <c r="AC530" s="1" cm="1">
        <f t="array" ref="AC530">_xlfn.IFS(S530='Price Data'!$F$3,'Price Data'!$G$3,S530='Price Data'!$F$4,'Price Data'!$G$4,S530='Price Data'!$F$5,'Price Data'!$G$5,S530='Price Data'!$F$6,'Price Data'!$G$6,S530='Price Data'!$F$7,'Price Data'!$G$7,TRUE,"")</f>
        <v>2.6763636363636367</v>
      </c>
      <c r="AD530" s="1" t="str" cm="1">
        <f t="array" ref="AD530">_xlfn.IFS(U530='Price Data'!$F$3,'Price Data'!$G$3,U530='Price Data'!$F$4,'Price Data'!$G$4,U530='Price Data'!$F$5,'Price Data'!$G$5,U530='Price Data'!$F$6,'Price Data'!$G$6,U530='Price Data'!$F$7,'Price Data'!$G$7,TRUE,"")</f>
        <v/>
      </c>
      <c r="AK530" s="18"/>
      <c r="AL530" s="1"/>
    </row>
    <row r="531" spans="1:38" x14ac:dyDescent="0.25">
      <c r="A531" s="88">
        <v>14</v>
      </c>
      <c r="B531" s="1">
        <v>11</v>
      </c>
      <c r="C531" s="1">
        <v>40.290000000000006</v>
      </c>
      <c r="D531" s="1">
        <v>1</v>
      </c>
      <c r="E531" s="1">
        <v>4</v>
      </c>
      <c r="F531" s="1">
        <v>0</v>
      </c>
      <c r="G531" s="1">
        <f t="shared" si="58"/>
        <v>4</v>
      </c>
      <c r="H531" s="1" t="s">
        <v>108</v>
      </c>
      <c r="I531" s="1">
        <f t="shared" si="57"/>
        <v>0</v>
      </c>
      <c r="J531" s="1">
        <f t="shared" si="56"/>
        <v>0</v>
      </c>
      <c r="O531" s="1" t="s">
        <v>111</v>
      </c>
      <c r="P531" s="1">
        <v>0.81</v>
      </c>
      <c r="Q531" s="1" t="s">
        <v>112</v>
      </c>
      <c r="R531" s="1">
        <v>0</v>
      </c>
      <c r="S531" s="1" t="s">
        <v>112</v>
      </c>
      <c r="T531" s="1">
        <v>0</v>
      </c>
      <c r="U531" s="1" t="s">
        <v>112</v>
      </c>
      <c r="V531" s="1">
        <v>0</v>
      </c>
      <c r="W531" s="1">
        <v>0</v>
      </c>
      <c r="X531" s="1">
        <v>0</v>
      </c>
      <c r="Y531" s="1">
        <v>0</v>
      </c>
      <c r="Z531" s="89">
        <v>0</v>
      </c>
      <c r="AA531" s="1" cm="1">
        <f t="array" ref="AA531">_xlfn.IFS(O531='Price Data'!$F$3,'Price Data'!$G$3,O531='Price Data'!$F$4,'Price Data'!$G$4,O531='Price Data'!$F$5,'Price Data'!$G$5,O531='Price Data'!$F$6,'Price Data'!$G$6,O531='Price Data'!$F$7,'Price Data'!$G$7,TRUE,"")</f>
        <v>8.710979020979023</v>
      </c>
      <c r="AB531" s="1" t="str" cm="1">
        <f t="array" ref="AB531">_xlfn.IFS(Q531='Price Data'!$F$3,'Price Data'!$G$3,Q531='Price Data'!$F$4,'Price Data'!$G$4,Q531='Price Data'!$F$5,'Price Data'!$G$5,Q531='Price Data'!$F$6,'Price Data'!$G$6,Q531='Price Data'!$F$7,'Price Data'!$G$7,TRUE,"")</f>
        <v/>
      </c>
      <c r="AC531" s="1" t="str" cm="1">
        <f t="array" ref="AC531">_xlfn.IFS(S531='Price Data'!$F$3,'Price Data'!$G$3,S531='Price Data'!$F$4,'Price Data'!$G$4,S531='Price Data'!$F$5,'Price Data'!$G$5,S531='Price Data'!$F$6,'Price Data'!$G$6,S531='Price Data'!$F$7,'Price Data'!$G$7,TRUE,"")</f>
        <v/>
      </c>
      <c r="AD531" s="1" t="str" cm="1">
        <f t="array" ref="AD531">_xlfn.IFS(U531='Price Data'!$F$3,'Price Data'!$G$3,U531='Price Data'!$F$4,'Price Data'!$G$4,U531='Price Data'!$F$5,'Price Data'!$G$5,U531='Price Data'!$F$6,'Price Data'!$G$6,U531='Price Data'!$F$7,'Price Data'!$G$7,TRUE,"")</f>
        <v/>
      </c>
      <c r="AK531" s="18"/>
      <c r="AL531" s="1"/>
    </row>
    <row r="532" spans="1:38" x14ac:dyDescent="0.25">
      <c r="A532" s="88">
        <v>14</v>
      </c>
      <c r="B532" s="1">
        <v>12</v>
      </c>
      <c r="C532" s="1">
        <v>47.59</v>
      </c>
      <c r="D532" s="1">
        <v>2</v>
      </c>
      <c r="E532" s="1">
        <v>0</v>
      </c>
      <c r="F532" s="1">
        <v>0</v>
      </c>
      <c r="G532" s="1">
        <f t="shared" si="58"/>
        <v>0</v>
      </c>
      <c r="H532" s="1" t="s">
        <v>108</v>
      </c>
      <c r="I532" s="1">
        <f t="shared" si="57"/>
        <v>0</v>
      </c>
      <c r="J532" s="1">
        <f t="shared" si="56"/>
        <v>0</v>
      </c>
      <c r="O532" s="1" t="s">
        <v>113</v>
      </c>
      <c r="P532" s="1">
        <v>1.43</v>
      </c>
      <c r="Q532" s="1" t="s">
        <v>109</v>
      </c>
      <c r="R532" s="1">
        <v>0.69</v>
      </c>
      <c r="S532" s="1" t="s">
        <v>112</v>
      </c>
      <c r="T532" s="1">
        <v>0</v>
      </c>
      <c r="U532" s="1" t="s">
        <v>112</v>
      </c>
      <c r="V532" s="1">
        <v>0</v>
      </c>
      <c r="W532" s="1">
        <v>0.77</v>
      </c>
      <c r="X532" s="1">
        <v>1.36</v>
      </c>
      <c r="Y532" s="1">
        <v>0</v>
      </c>
      <c r="Z532" s="89">
        <v>0</v>
      </c>
      <c r="AA532" s="1" cm="1">
        <f t="array" ref="AA532">_xlfn.IFS(O532='Price Data'!$F$3,'Price Data'!$G$3,O532='Price Data'!$F$4,'Price Data'!$G$4,O532='Price Data'!$F$5,'Price Data'!$G$5,O532='Price Data'!$F$6,'Price Data'!$G$6,O532='Price Data'!$F$7,'Price Data'!$G$7,TRUE,"")</f>
        <v>10.493246963562758</v>
      </c>
      <c r="AB532" s="1" cm="1">
        <f t="array" ref="AB532">_xlfn.IFS(Q532='Price Data'!$F$3,'Price Data'!$G$3,Q532='Price Data'!$F$4,'Price Data'!$G$4,Q532='Price Data'!$F$5,'Price Data'!$G$5,Q532='Price Data'!$F$6,'Price Data'!$G$6,Q532='Price Data'!$F$7,'Price Data'!$G$7,TRUE,"")</f>
        <v>4.4586315789473705</v>
      </c>
      <c r="AC532" s="1" t="str" cm="1">
        <f t="array" ref="AC532">_xlfn.IFS(S532='Price Data'!$F$3,'Price Data'!$G$3,S532='Price Data'!$F$4,'Price Data'!$G$4,S532='Price Data'!$F$5,'Price Data'!$G$5,S532='Price Data'!$F$6,'Price Data'!$G$6,S532='Price Data'!$F$7,'Price Data'!$G$7,TRUE,"")</f>
        <v/>
      </c>
      <c r="AD532" s="1" t="str" cm="1">
        <f t="array" ref="AD532">_xlfn.IFS(U532='Price Data'!$F$3,'Price Data'!$G$3,U532='Price Data'!$F$4,'Price Data'!$G$4,U532='Price Data'!$F$5,'Price Data'!$G$5,U532='Price Data'!$F$6,'Price Data'!$G$6,U532='Price Data'!$F$7,'Price Data'!$G$7,TRUE,"")</f>
        <v/>
      </c>
      <c r="AK532" s="18"/>
      <c r="AL532" s="1"/>
    </row>
    <row r="533" spans="1:38" x14ac:dyDescent="0.25">
      <c r="A533" s="88">
        <v>14</v>
      </c>
      <c r="B533" s="1">
        <v>13</v>
      </c>
      <c r="C533" s="1">
        <v>51.84</v>
      </c>
      <c r="D533" s="1">
        <v>3</v>
      </c>
      <c r="E533" s="1">
        <v>0</v>
      </c>
      <c r="F533" s="1">
        <v>0</v>
      </c>
      <c r="G533" s="1">
        <f t="shared" si="58"/>
        <v>0</v>
      </c>
      <c r="H533" s="1" t="s">
        <v>108</v>
      </c>
      <c r="I533" s="1">
        <f t="shared" si="57"/>
        <v>0</v>
      </c>
      <c r="J533" s="1">
        <f t="shared" si="56"/>
        <v>0</v>
      </c>
      <c r="O533" s="1" t="s">
        <v>111</v>
      </c>
      <c r="P533" s="1">
        <v>2.21</v>
      </c>
      <c r="Q533" s="1" t="s">
        <v>113</v>
      </c>
      <c r="R533" s="1">
        <v>1.96</v>
      </c>
      <c r="S533" s="1" t="s">
        <v>109</v>
      </c>
      <c r="T533" s="1">
        <v>0.74</v>
      </c>
      <c r="U533" s="1" t="s">
        <v>112</v>
      </c>
      <c r="V533" s="1">
        <v>0</v>
      </c>
      <c r="W533" s="1">
        <v>0</v>
      </c>
      <c r="X533" s="1">
        <v>1.1599999999999999</v>
      </c>
      <c r="Y533" s="1">
        <v>0.82</v>
      </c>
      <c r="Z533" s="89">
        <v>0</v>
      </c>
      <c r="AA533" s="1" cm="1">
        <f t="array" ref="AA533">_xlfn.IFS(O533='Price Data'!$F$3,'Price Data'!$G$3,O533='Price Data'!$F$4,'Price Data'!$G$4,O533='Price Data'!$F$5,'Price Data'!$G$5,O533='Price Data'!$F$6,'Price Data'!$G$6,O533='Price Data'!$F$7,'Price Data'!$G$7,TRUE,"")</f>
        <v>8.710979020979023</v>
      </c>
      <c r="AB533" s="1" cm="1">
        <f t="array" ref="AB533">_xlfn.IFS(Q533='Price Data'!$F$3,'Price Data'!$G$3,Q533='Price Data'!$F$4,'Price Data'!$G$4,Q533='Price Data'!$F$5,'Price Data'!$G$5,Q533='Price Data'!$F$6,'Price Data'!$G$6,Q533='Price Data'!$F$7,'Price Data'!$G$7,TRUE,"")</f>
        <v>10.493246963562758</v>
      </c>
      <c r="AC533" s="1" cm="1">
        <f t="array" ref="AC533">_xlfn.IFS(S533='Price Data'!$F$3,'Price Data'!$G$3,S533='Price Data'!$F$4,'Price Data'!$G$4,S533='Price Data'!$F$5,'Price Data'!$G$5,S533='Price Data'!$F$6,'Price Data'!$G$6,S533='Price Data'!$F$7,'Price Data'!$G$7,TRUE,"")</f>
        <v>4.4586315789473705</v>
      </c>
      <c r="AD533" s="1" t="str" cm="1">
        <f t="array" ref="AD533">_xlfn.IFS(U533='Price Data'!$F$3,'Price Data'!$G$3,U533='Price Data'!$F$4,'Price Data'!$G$4,U533='Price Data'!$F$5,'Price Data'!$G$5,U533='Price Data'!$F$6,'Price Data'!$G$6,U533='Price Data'!$F$7,'Price Data'!$G$7,TRUE,"")</f>
        <v/>
      </c>
      <c r="AK533" s="18"/>
      <c r="AL533" s="1"/>
    </row>
    <row r="534" spans="1:38" x14ac:dyDescent="0.25">
      <c r="A534" s="88">
        <v>14</v>
      </c>
      <c r="B534" s="1">
        <v>14</v>
      </c>
      <c r="C534" s="1">
        <v>54.03</v>
      </c>
      <c r="D534" s="1">
        <v>3</v>
      </c>
      <c r="E534" s="1">
        <v>3</v>
      </c>
      <c r="F534" s="1">
        <v>0</v>
      </c>
      <c r="G534" s="1">
        <f t="shared" si="58"/>
        <v>3</v>
      </c>
      <c r="H534" s="1" t="s">
        <v>108</v>
      </c>
      <c r="I534" s="1">
        <f t="shared" si="57"/>
        <v>0</v>
      </c>
      <c r="J534" s="1">
        <f t="shared" si="56"/>
        <v>0</v>
      </c>
      <c r="O534" s="1" t="s">
        <v>113</v>
      </c>
      <c r="P534" s="1">
        <v>2.2799999999999998</v>
      </c>
      <c r="Q534" s="1" t="s">
        <v>109</v>
      </c>
      <c r="R534" s="1">
        <v>0.72</v>
      </c>
      <c r="S534" s="1" t="s">
        <v>109</v>
      </c>
      <c r="T534" s="1">
        <v>0.96</v>
      </c>
      <c r="U534" s="1" t="s">
        <v>112</v>
      </c>
      <c r="V534" s="1">
        <v>0</v>
      </c>
      <c r="W534" s="1">
        <v>1.0900000000000001</v>
      </c>
      <c r="X534" s="1">
        <v>0.9</v>
      </c>
      <c r="Y534" s="1">
        <v>1.22</v>
      </c>
      <c r="Z534" s="89">
        <v>0</v>
      </c>
      <c r="AA534" s="1" cm="1">
        <f t="array" ref="AA534">_xlfn.IFS(O534='Price Data'!$F$3,'Price Data'!$G$3,O534='Price Data'!$F$4,'Price Data'!$G$4,O534='Price Data'!$F$5,'Price Data'!$G$5,O534='Price Data'!$F$6,'Price Data'!$G$6,O534='Price Data'!$F$7,'Price Data'!$G$7,TRUE,"")</f>
        <v>10.493246963562758</v>
      </c>
      <c r="AB534" s="1" cm="1">
        <f t="array" ref="AB534">_xlfn.IFS(Q534='Price Data'!$F$3,'Price Data'!$G$3,Q534='Price Data'!$F$4,'Price Data'!$G$4,Q534='Price Data'!$F$5,'Price Data'!$G$5,Q534='Price Data'!$F$6,'Price Data'!$G$6,Q534='Price Data'!$F$7,'Price Data'!$G$7,TRUE,"")</f>
        <v>4.4586315789473705</v>
      </c>
      <c r="AC534" s="1" cm="1">
        <f t="array" ref="AC534">_xlfn.IFS(S534='Price Data'!$F$3,'Price Data'!$G$3,S534='Price Data'!$F$4,'Price Data'!$G$4,S534='Price Data'!$F$5,'Price Data'!$G$5,S534='Price Data'!$F$6,'Price Data'!$G$6,S534='Price Data'!$F$7,'Price Data'!$G$7,TRUE,"")</f>
        <v>4.4586315789473705</v>
      </c>
      <c r="AD534" s="1" t="str" cm="1">
        <f t="array" ref="AD534">_xlfn.IFS(U534='Price Data'!$F$3,'Price Data'!$G$3,U534='Price Data'!$F$4,'Price Data'!$G$4,U534='Price Data'!$F$5,'Price Data'!$G$5,U534='Price Data'!$F$6,'Price Data'!$G$6,U534='Price Data'!$F$7,'Price Data'!$G$7,TRUE,"")</f>
        <v/>
      </c>
      <c r="AK534" s="18"/>
      <c r="AL534" s="1"/>
    </row>
    <row r="535" spans="1:38" x14ac:dyDescent="0.25">
      <c r="A535" s="88">
        <v>14</v>
      </c>
      <c r="B535" s="1">
        <v>15</v>
      </c>
      <c r="C535" s="1">
        <v>62.11</v>
      </c>
      <c r="D535" s="1">
        <v>1</v>
      </c>
      <c r="E535" s="1">
        <v>0</v>
      </c>
      <c r="F535" s="1">
        <v>1</v>
      </c>
      <c r="G535" s="1">
        <f t="shared" si="58"/>
        <v>1</v>
      </c>
      <c r="H535" s="1" t="s">
        <v>108</v>
      </c>
      <c r="I535" s="1">
        <f t="shared" si="57"/>
        <v>0</v>
      </c>
      <c r="J535" s="1">
        <f t="shared" si="56"/>
        <v>0</v>
      </c>
      <c r="O535" s="1" t="s">
        <v>113</v>
      </c>
      <c r="P535" s="1">
        <v>2.27</v>
      </c>
      <c r="Q535" s="1" t="s">
        <v>112</v>
      </c>
      <c r="R535" s="1">
        <v>0</v>
      </c>
      <c r="S535" s="1" t="s">
        <v>112</v>
      </c>
      <c r="T535" s="1">
        <v>0</v>
      </c>
      <c r="U535" s="1" t="s">
        <v>112</v>
      </c>
      <c r="V535" s="1">
        <v>0</v>
      </c>
      <c r="W535" s="1">
        <v>1.36</v>
      </c>
      <c r="X535" s="1">
        <v>0</v>
      </c>
      <c r="Y535" s="1">
        <v>0</v>
      </c>
      <c r="Z535" s="89">
        <v>0</v>
      </c>
      <c r="AA535" s="1" cm="1">
        <f t="array" ref="AA535">_xlfn.IFS(O535='Price Data'!$F$3,'Price Data'!$G$3,O535='Price Data'!$F$4,'Price Data'!$G$4,O535='Price Data'!$F$5,'Price Data'!$G$5,O535='Price Data'!$F$6,'Price Data'!$G$6,O535='Price Data'!$F$7,'Price Data'!$G$7,TRUE,"")</f>
        <v>10.493246963562758</v>
      </c>
      <c r="AB535" s="1" t="str" cm="1">
        <f t="array" ref="AB535">_xlfn.IFS(Q535='Price Data'!$F$3,'Price Data'!$G$3,Q535='Price Data'!$F$4,'Price Data'!$G$4,Q535='Price Data'!$F$5,'Price Data'!$G$5,Q535='Price Data'!$F$6,'Price Data'!$G$6,Q535='Price Data'!$F$7,'Price Data'!$G$7,TRUE,"")</f>
        <v/>
      </c>
      <c r="AC535" s="1" t="str" cm="1">
        <f t="array" ref="AC535">_xlfn.IFS(S535='Price Data'!$F$3,'Price Data'!$G$3,S535='Price Data'!$F$4,'Price Data'!$G$4,S535='Price Data'!$F$5,'Price Data'!$G$5,S535='Price Data'!$F$6,'Price Data'!$G$6,S535='Price Data'!$F$7,'Price Data'!$G$7,TRUE,"")</f>
        <v/>
      </c>
      <c r="AD535" s="1" t="str" cm="1">
        <f t="array" ref="AD535">_xlfn.IFS(U535='Price Data'!$F$3,'Price Data'!$G$3,U535='Price Data'!$F$4,'Price Data'!$G$4,U535='Price Data'!$F$5,'Price Data'!$G$5,U535='Price Data'!$F$6,'Price Data'!$G$6,U535='Price Data'!$F$7,'Price Data'!$G$7,TRUE,"")</f>
        <v/>
      </c>
      <c r="AK535" s="18"/>
      <c r="AL535" s="1"/>
    </row>
    <row r="536" spans="1:38" x14ac:dyDescent="0.25">
      <c r="A536" s="88">
        <v>14</v>
      </c>
      <c r="B536" s="1">
        <v>16</v>
      </c>
      <c r="C536" s="1">
        <v>71.73</v>
      </c>
      <c r="D536" s="1">
        <v>3</v>
      </c>
      <c r="E536" s="1">
        <v>0</v>
      </c>
      <c r="F536" s="1">
        <v>0</v>
      </c>
      <c r="G536" s="1">
        <f t="shared" si="58"/>
        <v>0</v>
      </c>
      <c r="H536" s="1" t="s">
        <v>108</v>
      </c>
      <c r="I536" s="1">
        <f t="shared" si="57"/>
        <v>0</v>
      </c>
      <c r="J536" s="1">
        <f t="shared" si="56"/>
        <v>0</v>
      </c>
      <c r="O536" s="1" t="s">
        <v>111</v>
      </c>
      <c r="P536" s="1">
        <v>1.03</v>
      </c>
      <c r="Q536" s="1" t="s">
        <v>110</v>
      </c>
      <c r="R536" s="1">
        <v>0.54</v>
      </c>
      <c r="S536" s="1" t="s">
        <v>109</v>
      </c>
      <c r="T536" s="1">
        <v>0.78</v>
      </c>
      <c r="U536" s="1" t="s">
        <v>112</v>
      </c>
      <c r="V536" s="1">
        <v>0</v>
      </c>
      <c r="W536" s="1">
        <v>0</v>
      </c>
      <c r="X536" s="1">
        <v>0</v>
      </c>
      <c r="Y536" s="1">
        <v>1.04</v>
      </c>
      <c r="Z536" s="89">
        <v>0</v>
      </c>
      <c r="AA536" s="1" cm="1">
        <f t="array" ref="AA536">_xlfn.IFS(O536='Price Data'!$F$3,'Price Data'!$G$3,O536='Price Data'!$F$4,'Price Data'!$G$4,O536='Price Data'!$F$5,'Price Data'!$G$5,O536='Price Data'!$F$6,'Price Data'!$G$6,O536='Price Data'!$F$7,'Price Data'!$G$7,TRUE,"")</f>
        <v>8.710979020979023</v>
      </c>
      <c r="AB536" s="1" cm="1">
        <f t="array" ref="AB536">_xlfn.IFS(Q536='Price Data'!$F$3,'Price Data'!$G$3,Q536='Price Data'!$F$4,'Price Data'!$G$4,Q536='Price Data'!$F$5,'Price Data'!$G$5,Q536='Price Data'!$F$6,'Price Data'!$G$6,Q536='Price Data'!$F$7,'Price Data'!$G$7,TRUE,"")</f>
        <v>2.6763636363636367</v>
      </c>
      <c r="AC536" s="1" cm="1">
        <f t="array" ref="AC536">_xlfn.IFS(S536='Price Data'!$F$3,'Price Data'!$G$3,S536='Price Data'!$F$4,'Price Data'!$G$4,S536='Price Data'!$F$5,'Price Data'!$G$5,S536='Price Data'!$F$6,'Price Data'!$G$6,S536='Price Data'!$F$7,'Price Data'!$G$7,TRUE,"")</f>
        <v>4.4586315789473705</v>
      </c>
      <c r="AD536" s="1" t="str" cm="1">
        <f t="array" ref="AD536">_xlfn.IFS(U536='Price Data'!$F$3,'Price Data'!$G$3,U536='Price Data'!$F$4,'Price Data'!$G$4,U536='Price Data'!$F$5,'Price Data'!$G$5,U536='Price Data'!$F$6,'Price Data'!$G$6,U536='Price Data'!$F$7,'Price Data'!$G$7,TRUE,"")</f>
        <v/>
      </c>
      <c r="AK536" s="18"/>
      <c r="AL536" s="1"/>
    </row>
    <row r="537" spans="1:38" x14ac:dyDescent="0.25">
      <c r="A537" s="88">
        <v>14</v>
      </c>
      <c r="B537" s="1">
        <v>17</v>
      </c>
      <c r="C537" s="1">
        <v>77.77000000000001</v>
      </c>
      <c r="D537" s="1">
        <v>2</v>
      </c>
      <c r="E537" s="1">
        <v>0</v>
      </c>
      <c r="F537" s="1">
        <v>0</v>
      </c>
      <c r="G537" s="1">
        <f t="shared" si="58"/>
        <v>0</v>
      </c>
      <c r="H537" s="1" t="s">
        <v>108</v>
      </c>
      <c r="I537" s="1">
        <f t="shared" si="57"/>
        <v>0</v>
      </c>
      <c r="J537" s="1">
        <f t="shared" si="56"/>
        <v>0</v>
      </c>
      <c r="O537" s="1" t="s">
        <v>114</v>
      </c>
      <c r="P537" s="1">
        <v>1.5</v>
      </c>
      <c r="Q537" s="1" t="s">
        <v>113</v>
      </c>
      <c r="R537" s="1">
        <v>2.35</v>
      </c>
      <c r="S537" s="1" t="s">
        <v>112</v>
      </c>
      <c r="T537" s="1">
        <v>0</v>
      </c>
      <c r="U537" s="1" t="s">
        <v>112</v>
      </c>
      <c r="V537" s="1">
        <v>0</v>
      </c>
      <c r="W537" s="1">
        <v>0</v>
      </c>
      <c r="X537" s="1">
        <v>1.1200000000000001</v>
      </c>
      <c r="Y537" s="1">
        <v>0</v>
      </c>
      <c r="Z537" s="89">
        <v>0</v>
      </c>
      <c r="AA537" s="1" cm="1">
        <f t="array" ref="AA537">_xlfn.IFS(O537='Price Data'!$F$3,'Price Data'!$G$3,O537='Price Data'!$F$4,'Price Data'!$G$4,O537='Price Data'!$F$5,'Price Data'!$G$5,O537='Price Data'!$F$6,'Price Data'!$G$6,O537='Price Data'!$F$7,'Price Data'!$G$7,TRUE,"")</f>
        <v>6.0346153846153863</v>
      </c>
      <c r="AB537" s="1" cm="1">
        <f t="array" ref="AB537">_xlfn.IFS(Q537='Price Data'!$F$3,'Price Data'!$G$3,Q537='Price Data'!$F$4,'Price Data'!$G$4,Q537='Price Data'!$F$5,'Price Data'!$G$5,Q537='Price Data'!$F$6,'Price Data'!$G$6,Q537='Price Data'!$F$7,'Price Data'!$G$7,TRUE,"")</f>
        <v>10.493246963562758</v>
      </c>
      <c r="AC537" s="1" t="str" cm="1">
        <f t="array" ref="AC537">_xlfn.IFS(S537='Price Data'!$F$3,'Price Data'!$G$3,S537='Price Data'!$F$4,'Price Data'!$G$4,S537='Price Data'!$F$5,'Price Data'!$G$5,S537='Price Data'!$F$6,'Price Data'!$G$6,S537='Price Data'!$F$7,'Price Data'!$G$7,TRUE,"")</f>
        <v/>
      </c>
      <c r="AD537" s="1" t="str" cm="1">
        <f t="array" ref="AD537">_xlfn.IFS(U537='Price Data'!$F$3,'Price Data'!$G$3,U537='Price Data'!$F$4,'Price Data'!$G$4,U537='Price Data'!$F$5,'Price Data'!$G$5,U537='Price Data'!$F$6,'Price Data'!$G$6,U537='Price Data'!$F$7,'Price Data'!$G$7,TRUE,"")</f>
        <v/>
      </c>
      <c r="AK537" s="18"/>
      <c r="AL537" s="1"/>
    </row>
    <row r="538" spans="1:38" x14ac:dyDescent="0.25">
      <c r="A538" s="88">
        <v>14</v>
      </c>
      <c r="B538" s="1">
        <v>18</v>
      </c>
      <c r="C538" s="1">
        <v>78.070000000000007</v>
      </c>
      <c r="D538" s="1">
        <v>1</v>
      </c>
      <c r="E538" s="1">
        <v>2</v>
      </c>
      <c r="F538" s="1">
        <v>0</v>
      </c>
      <c r="G538" s="1">
        <f t="shared" si="58"/>
        <v>2</v>
      </c>
      <c r="H538" s="1" t="s">
        <v>108</v>
      </c>
      <c r="I538" s="1">
        <f t="shared" si="57"/>
        <v>0</v>
      </c>
      <c r="J538" s="1">
        <f t="shared" si="56"/>
        <v>0</v>
      </c>
      <c r="O538" s="1" t="s">
        <v>109</v>
      </c>
      <c r="P538" s="1">
        <v>0.57999999999999996</v>
      </c>
      <c r="Q538" s="1" t="s">
        <v>112</v>
      </c>
      <c r="R538" s="1">
        <v>0</v>
      </c>
      <c r="S538" s="1" t="s">
        <v>112</v>
      </c>
      <c r="T538" s="1">
        <v>0</v>
      </c>
      <c r="U538" s="1" t="s">
        <v>112</v>
      </c>
      <c r="V538" s="1">
        <v>0</v>
      </c>
      <c r="W538" s="1">
        <v>1.31</v>
      </c>
      <c r="X538" s="1">
        <v>0</v>
      </c>
      <c r="Y538" s="1">
        <v>0</v>
      </c>
      <c r="Z538" s="89">
        <v>0</v>
      </c>
      <c r="AA538" s="1" cm="1">
        <f t="array" ref="AA538">_xlfn.IFS(O538='Price Data'!$F$3,'Price Data'!$G$3,O538='Price Data'!$F$4,'Price Data'!$G$4,O538='Price Data'!$F$5,'Price Data'!$G$5,O538='Price Data'!$F$6,'Price Data'!$G$6,O538='Price Data'!$F$7,'Price Data'!$G$7,TRUE,"")</f>
        <v>4.4586315789473705</v>
      </c>
      <c r="AB538" s="1" t="str" cm="1">
        <f t="array" ref="AB538">_xlfn.IFS(Q538='Price Data'!$F$3,'Price Data'!$G$3,Q538='Price Data'!$F$4,'Price Data'!$G$4,Q538='Price Data'!$F$5,'Price Data'!$G$5,Q538='Price Data'!$F$6,'Price Data'!$G$6,Q538='Price Data'!$F$7,'Price Data'!$G$7,TRUE,"")</f>
        <v/>
      </c>
      <c r="AC538" s="1" t="str" cm="1">
        <f t="array" ref="AC538">_xlfn.IFS(S538='Price Data'!$F$3,'Price Data'!$G$3,S538='Price Data'!$F$4,'Price Data'!$G$4,S538='Price Data'!$F$5,'Price Data'!$G$5,S538='Price Data'!$F$6,'Price Data'!$G$6,S538='Price Data'!$F$7,'Price Data'!$G$7,TRUE,"")</f>
        <v/>
      </c>
      <c r="AD538" s="1" t="str" cm="1">
        <f t="array" ref="AD538">_xlfn.IFS(U538='Price Data'!$F$3,'Price Data'!$G$3,U538='Price Data'!$F$4,'Price Data'!$G$4,U538='Price Data'!$F$5,'Price Data'!$G$5,U538='Price Data'!$F$6,'Price Data'!$G$6,U538='Price Data'!$F$7,'Price Data'!$G$7,TRUE,"")</f>
        <v/>
      </c>
      <c r="AK538" s="18"/>
      <c r="AL538" s="1"/>
    </row>
    <row r="539" spans="1:38" x14ac:dyDescent="0.25">
      <c r="A539" s="88">
        <v>14</v>
      </c>
      <c r="B539" s="1">
        <v>19</v>
      </c>
      <c r="C539" s="1">
        <v>88.550000000000011</v>
      </c>
      <c r="D539" s="1">
        <v>2</v>
      </c>
      <c r="E539" s="1">
        <v>0</v>
      </c>
      <c r="F539" s="1">
        <v>0</v>
      </c>
      <c r="G539" s="1">
        <f t="shared" si="58"/>
        <v>0</v>
      </c>
      <c r="H539" s="1" t="s">
        <v>108</v>
      </c>
      <c r="I539" s="1">
        <f t="shared" si="57"/>
        <v>0</v>
      </c>
      <c r="J539" s="1">
        <f t="shared" si="56"/>
        <v>0</v>
      </c>
      <c r="O539" s="1" t="s">
        <v>113</v>
      </c>
      <c r="P539" s="1">
        <v>1.37</v>
      </c>
      <c r="Q539" s="1" t="s">
        <v>113</v>
      </c>
      <c r="R539" s="1">
        <v>1.04</v>
      </c>
      <c r="S539" s="1" t="s">
        <v>112</v>
      </c>
      <c r="T539" s="1">
        <v>0</v>
      </c>
      <c r="U539" s="1" t="s">
        <v>112</v>
      </c>
      <c r="V539" s="1">
        <v>0</v>
      </c>
      <c r="W539" s="1">
        <v>0.88</v>
      </c>
      <c r="X539" s="1">
        <v>0.85</v>
      </c>
      <c r="Y539" s="1">
        <v>0</v>
      </c>
      <c r="Z539" s="89">
        <v>0</v>
      </c>
      <c r="AA539" s="1" cm="1">
        <f t="array" ref="AA539">_xlfn.IFS(O539='Price Data'!$F$3,'Price Data'!$G$3,O539='Price Data'!$F$4,'Price Data'!$G$4,O539='Price Data'!$F$5,'Price Data'!$G$5,O539='Price Data'!$F$6,'Price Data'!$G$6,O539='Price Data'!$F$7,'Price Data'!$G$7,TRUE,"")</f>
        <v>10.493246963562758</v>
      </c>
      <c r="AB539" s="1" cm="1">
        <f t="array" ref="AB539">_xlfn.IFS(Q539='Price Data'!$F$3,'Price Data'!$G$3,Q539='Price Data'!$F$4,'Price Data'!$G$4,Q539='Price Data'!$F$5,'Price Data'!$G$5,Q539='Price Data'!$F$6,'Price Data'!$G$6,Q539='Price Data'!$F$7,'Price Data'!$G$7,TRUE,"")</f>
        <v>10.493246963562758</v>
      </c>
      <c r="AC539" s="1" t="str" cm="1">
        <f t="array" ref="AC539">_xlfn.IFS(S539='Price Data'!$F$3,'Price Data'!$G$3,S539='Price Data'!$F$4,'Price Data'!$G$4,S539='Price Data'!$F$5,'Price Data'!$G$5,S539='Price Data'!$F$6,'Price Data'!$G$6,S539='Price Data'!$F$7,'Price Data'!$G$7,TRUE,"")</f>
        <v/>
      </c>
      <c r="AD539" s="1" t="str" cm="1">
        <f t="array" ref="AD539">_xlfn.IFS(U539='Price Data'!$F$3,'Price Data'!$G$3,U539='Price Data'!$F$4,'Price Data'!$G$4,U539='Price Data'!$F$5,'Price Data'!$G$5,U539='Price Data'!$F$6,'Price Data'!$G$6,U539='Price Data'!$F$7,'Price Data'!$G$7,TRUE,"")</f>
        <v/>
      </c>
      <c r="AK539" s="18"/>
      <c r="AL539" s="1"/>
    </row>
    <row r="540" spans="1:38" x14ac:dyDescent="0.25">
      <c r="A540" s="88">
        <v>14</v>
      </c>
      <c r="B540" s="1">
        <v>20</v>
      </c>
      <c r="C540" s="1">
        <v>94.140000000000015</v>
      </c>
      <c r="D540" s="1">
        <v>1</v>
      </c>
      <c r="E540" s="1">
        <v>0</v>
      </c>
      <c r="F540" s="1">
        <v>0</v>
      </c>
      <c r="G540" s="1">
        <f t="shared" si="58"/>
        <v>0</v>
      </c>
      <c r="H540" s="1" t="s">
        <v>108</v>
      </c>
      <c r="I540" s="1">
        <f t="shared" si="57"/>
        <v>0</v>
      </c>
      <c r="J540" s="1">
        <f t="shared" si="56"/>
        <v>0</v>
      </c>
      <c r="O540" s="1" t="s">
        <v>109</v>
      </c>
      <c r="P540" s="1">
        <v>0.57999999999999996</v>
      </c>
      <c r="Q540" s="1" t="s">
        <v>112</v>
      </c>
      <c r="R540" s="1">
        <v>0</v>
      </c>
      <c r="S540" s="1" t="s">
        <v>112</v>
      </c>
      <c r="T540" s="1">
        <v>0</v>
      </c>
      <c r="U540" s="1" t="s">
        <v>112</v>
      </c>
      <c r="V540" s="1">
        <v>0</v>
      </c>
      <c r="W540" s="1">
        <v>1.29</v>
      </c>
      <c r="X540" s="1">
        <v>0</v>
      </c>
      <c r="Y540" s="1">
        <v>0</v>
      </c>
      <c r="Z540" s="89">
        <v>0</v>
      </c>
      <c r="AA540" s="1" cm="1">
        <f t="array" ref="AA540">_xlfn.IFS(O540='Price Data'!$F$3,'Price Data'!$G$3,O540='Price Data'!$F$4,'Price Data'!$G$4,O540='Price Data'!$F$5,'Price Data'!$G$5,O540='Price Data'!$F$6,'Price Data'!$G$6,O540='Price Data'!$F$7,'Price Data'!$G$7,TRUE,"")</f>
        <v>4.4586315789473705</v>
      </c>
      <c r="AB540" s="1" t="str" cm="1">
        <f t="array" ref="AB540">_xlfn.IFS(Q540='Price Data'!$F$3,'Price Data'!$G$3,Q540='Price Data'!$F$4,'Price Data'!$G$4,Q540='Price Data'!$F$5,'Price Data'!$G$5,Q540='Price Data'!$F$6,'Price Data'!$G$6,Q540='Price Data'!$F$7,'Price Data'!$G$7,TRUE,"")</f>
        <v/>
      </c>
      <c r="AC540" s="1" t="str" cm="1">
        <f t="array" ref="AC540">_xlfn.IFS(S540='Price Data'!$F$3,'Price Data'!$G$3,S540='Price Data'!$F$4,'Price Data'!$G$4,S540='Price Data'!$F$5,'Price Data'!$G$5,S540='Price Data'!$F$6,'Price Data'!$G$6,S540='Price Data'!$F$7,'Price Data'!$G$7,TRUE,"")</f>
        <v/>
      </c>
      <c r="AD540" s="1" t="str" cm="1">
        <f t="array" ref="AD540">_xlfn.IFS(U540='Price Data'!$F$3,'Price Data'!$G$3,U540='Price Data'!$F$4,'Price Data'!$G$4,U540='Price Data'!$F$5,'Price Data'!$G$5,U540='Price Data'!$F$6,'Price Data'!$G$6,U540='Price Data'!$F$7,'Price Data'!$G$7,TRUE,"")</f>
        <v/>
      </c>
      <c r="AK540" s="18"/>
      <c r="AL540" s="1"/>
    </row>
    <row r="541" spans="1:38" x14ac:dyDescent="0.25">
      <c r="A541" s="88">
        <v>14</v>
      </c>
      <c r="B541" s="1">
        <v>21</v>
      </c>
      <c r="C541" s="1">
        <v>100.29000000000002</v>
      </c>
      <c r="D541" s="1">
        <v>3</v>
      </c>
      <c r="E541" s="1">
        <v>0</v>
      </c>
      <c r="F541" s="1">
        <v>0</v>
      </c>
      <c r="G541" s="1">
        <f t="shared" si="58"/>
        <v>0</v>
      </c>
      <c r="H541" s="1" t="s">
        <v>108</v>
      </c>
      <c r="I541" s="1">
        <f t="shared" si="57"/>
        <v>0</v>
      </c>
      <c r="J541" s="1">
        <f t="shared" si="56"/>
        <v>0</v>
      </c>
      <c r="O541" s="1" t="s">
        <v>113</v>
      </c>
      <c r="P541" s="1">
        <v>1.08</v>
      </c>
      <c r="Q541" s="1" t="s">
        <v>109</v>
      </c>
      <c r="R541" s="1">
        <v>0.62</v>
      </c>
      <c r="S541" s="1" t="s">
        <v>111</v>
      </c>
      <c r="T541" s="1">
        <v>0.98</v>
      </c>
      <c r="U541" s="1" t="s">
        <v>112</v>
      </c>
      <c r="V541" s="1">
        <v>0</v>
      </c>
      <c r="W541" s="1">
        <v>1.27</v>
      </c>
      <c r="X541" s="1">
        <v>0.87</v>
      </c>
      <c r="Y541" s="1">
        <v>0</v>
      </c>
      <c r="Z541" s="89">
        <v>0</v>
      </c>
      <c r="AA541" s="1" cm="1">
        <f t="array" ref="AA541">_xlfn.IFS(O541='Price Data'!$F$3,'Price Data'!$G$3,O541='Price Data'!$F$4,'Price Data'!$G$4,O541='Price Data'!$F$5,'Price Data'!$G$5,O541='Price Data'!$F$6,'Price Data'!$G$6,O541='Price Data'!$F$7,'Price Data'!$G$7,TRUE,"")</f>
        <v>10.493246963562758</v>
      </c>
      <c r="AB541" s="1" cm="1">
        <f t="array" ref="AB541">_xlfn.IFS(Q541='Price Data'!$F$3,'Price Data'!$G$3,Q541='Price Data'!$F$4,'Price Data'!$G$4,Q541='Price Data'!$F$5,'Price Data'!$G$5,Q541='Price Data'!$F$6,'Price Data'!$G$6,Q541='Price Data'!$F$7,'Price Data'!$G$7,TRUE,"")</f>
        <v>4.4586315789473705</v>
      </c>
      <c r="AC541" s="1" cm="1">
        <f t="array" ref="AC541">_xlfn.IFS(S541='Price Data'!$F$3,'Price Data'!$G$3,S541='Price Data'!$F$4,'Price Data'!$G$4,S541='Price Data'!$F$5,'Price Data'!$G$5,S541='Price Data'!$F$6,'Price Data'!$G$6,S541='Price Data'!$F$7,'Price Data'!$G$7,TRUE,"")</f>
        <v>8.710979020979023</v>
      </c>
      <c r="AD541" s="1" t="str" cm="1">
        <f t="array" ref="AD541">_xlfn.IFS(U541='Price Data'!$F$3,'Price Data'!$G$3,U541='Price Data'!$F$4,'Price Data'!$G$4,U541='Price Data'!$F$5,'Price Data'!$G$5,U541='Price Data'!$F$6,'Price Data'!$G$6,U541='Price Data'!$F$7,'Price Data'!$G$7,TRUE,"")</f>
        <v/>
      </c>
      <c r="AK541" s="18"/>
      <c r="AL541" s="1"/>
    </row>
    <row r="542" spans="1:38" x14ac:dyDescent="0.25">
      <c r="A542" s="88">
        <v>14</v>
      </c>
      <c r="B542" s="1">
        <v>22</v>
      </c>
      <c r="C542" s="1">
        <v>103.33000000000003</v>
      </c>
      <c r="D542" s="1">
        <v>2</v>
      </c>
      <c r="E542" s="1">
        <v>0</v>
      </c>
      <c r="F542" s="1">
        <v>1</v>
      </c>
      <c r="G542" s="1">
        <f t="shared" si="58"/>
        <v>1</v>
      </c>
      <c r="H542" s="1" t="s">
        <v>108</v>
      </c>
      <c r="I542" s="1">
        <f t="shared" si="57"/>
        <v>0</v>
      </c>
      <c r="J542" s="1">
        <f t="shared" si="56"/>
        <v>0</v>
      </c>
      <c r="O542" s="1" t="s">
        <v>111</v>
      </c>
      <c r="P542" s="1">
        <v>1.1000000000000001</v>
      </c>
      <c r="Q542" s="1" t="s">
        <v>109</v>
      </c>
      <c r="R542" s="1">
        <v>0.66</v>
      </c>
      <c r="S542" s="1" t="s">
        <v>112</v>
      </c>
      <c r="T542" s="1">
        <v>0</v>
      </c>
      <c r="U542" s="1" t="s">
        <v>112</v>
      </c>
      <c r="V542" s="1">
        <v>0</v>
      </c>
      <c r="W542" s="1">
        <v>0</v>
      </c>
      <c r="X542" s="1">
        <v>1.43</v>
      </c>
      <c r="Y542" s="1">
        <v>0</v>
      </c>
      <c r="Z542" s="89">
        <v>0</v>
      </c>
      <c r="AA542" s="1" cm="1">
        <f t="array" ref="AA542">_xlfn.IFS(O542='Price Data'!$F$3,'Price Data'!$G$3,O542='Price Data'!$F$4,'Price Data'!$G$4,O542='Price Data'!$F$5,'Price Data'!$G$5,O542='Price Data'!$F$6,'Price Data'!$G$6,O542='Price Data'!$F$7,'Price Data'!$G$7,TRUE,"")</f>
        <v>8.710979020979023</v>
      </c>
      <c r="AB542" s="1" cm="1">
        <f t="array" ref="AB542">_xlfn.IFS(Q542='Price Data'!$F$3,'Price Data'!$G$3,Q542='Price Data'!$F$4,'Price Data'!$G$4,Q542='Price Data'!$F$5,'Price Data'!$G$5,Q542='Price Data'!$F$6,'Price Data'!$G$6,Q542='Price Data'!$F$7,'Price Data'!$G$7,TRUE,"")</f>
        <v>4.4586315789473705</v>
      </c>
      <c r="AC542" s="1" t="str" cm="1">
        <f t="array" ref="AC542">_xlfn.IFS(S542='Price Data'!$F$3,'Price Data'!$G$3,S542='Price Data'!$F$4,'Price Data'!$G$4,S542='Price Data'!$F$5,'Price Data'!$G$5,S542='Price Data'!$F$6,'Price Data'!$G$6,S542='Price Data'!$F$7,'Price Data'!$G$7,TRUE,"")</f>
        <v/>
      </c>
      <c r="AD542" s="1" t="str" cm="1">
        <f t="array" ref="AD542">_xlfn.IFS(U542='Price Data'!$F$3,'Price Data'!$G$3,U542='Price Data'!$F$4,'Price Data'!$G$4,U542='Price Data'!$F$5,'Price Data'!$G$5,U542='Price Data'!$F$6,'Price Data'!$G$6,U542='Price Data'!$F$7,'Price Data'!$G$7,TRUE,"")</f>
        <v/>
      </c>
      <c r="AK542" s="18"/>
      <c r="AL542" s="1"/>
    </row>
    <row r="543" spans="1:38" x14ac:dyDescent="0.25">
      <c r="A543" s="88">
        <v>14</v>
      </c>
      <c r="B543" s="1">
        <v>23</v>
      </c>
      <c r="C543" s="1">
        <v>103.37000000000003</v>
      </c>
      <c r="D543" s="1">
        <v>3</v>
      </c>
      <c r="E543" s="1">
        <v>2</v>
      </c>
      <c r="F543" s="1">
        <v>1</v>
      </c>
      <c r="G543" s="1">
        <f t="shared" si="58"/>
        <v>3</v>
      </c>
      <c r="H543" s="1" t="s">
        <v>108</v>
      </c>
      <c r="I543" s="1">
        <f t="shared" si="57"/>
        <v>0</v>
      </c>
      <c r="J543" s="1">
        <f t="shared" si="56"/>
        <v>0</v>
      </c>
      <c r="O543" s="1" t="s">
        <v>110</v>
      </c>
      <c r="P543" s="1">
        <v>0.86</v>
      </c>
      <c r="Q543" s="1" t="s">
        <v>113</v>
      </c>
      <c r="R543" s="1">
        <v>2.36</v>
      </c>
      <c r="S543" s="1" t="s">
        <v>111</v>
      </c>
      <c r="T543" s="1">
        <v>2.3199999999999998</v>
      </c>
      <c r="U543" s="1" t="s">
        <v>112</v>
      </c>
      <c r="V543" s="1">
        <v>0</v>
      </c>
      <c r="W543" s="1">
        <v>0</v>
      </c>
      <c r="X543" s="1">
        <v>1.07</v>
      </c>
      <c r="Y543" s="1">
        <v>0</v>
      </c>
      <c r="Z543" s="89">
        <v>0</v>
      </c>
      <c r="AA543" s="1" cm="1">
        <f t="array" ref="AA543">_xlfn.IFS(O543='Price Data'!$F$3,'Price Data'!$G$3,O543='Price Data'!$F$4,'Price Data'!$G$4,O543='Price Data'!$F$5,'Price Data'!$G$5,O543='Price Data'!$F$6,'Price Data'!$G$6,O543='Price Data'!$F$7,'Price Data'!$G$7,TRUE,"")</f>
        <v>2.6763636363636367</v>
      </c>
      <c r="AB543" s="1" cm="1">
        <f t="array" ref="AB543">_xlfn.IFS(Q543='Price Data'!$F$3,'Price Data'!$G$3,Q543='Price Data'!$F$4,'Price Data'!$G$4,Q543='Price Data'!$F$5,'Price Data'!$G$5,Q543='Price Data'!$F$6,'Price Data'!$G$6,Q543='Price Data'!$F$7,'Price Data'!$G$7,TRUE,"")</f>
        <v>10.493246963562758</v>
      </c>
      <c r="AC543" s="1" cm="1">
        <f t="array" ref="AC543">_xlfn.IFS(S543='Price Data'!$F$3,'Price Data'!$G$3,S543='Price Data'!$F$4,'Price Data'!$G$4,S543='Price Data'!$F$5,'Price Data'!$G$5,S543='Price Data'!$F$6,'Price Data'!$G$6,S543='Price Data'!$F$7,'Price Data'!$G$7,TRUE,"")</f>
        <v>8.710979020979023</v>
      </c>
      <c r="AD543" s="1" t="str" cm="1">
        <f t="array" ref="AD543">_xlfn.IFS(U543='Price Data'!$F$3,'Price Data'!$G$3,U543='Price Data'!$F$4,'Price Data'!$G$4,U543='Price Data'!$F$5,'Price Data'!$G$5,U543='Price Data'!$F$6,'Price Data'!$G$6,U543='Price Data'!$F$7,'Price Data'!$G$7,TRUE,"")</f>
        <v/>
      </c>
      <c r="AK543" s="18"/>
      <c r="AL543" s="1"/>
    </row>
    <row r="544" spans="1:38" x14ac:dyDescent="0.25">
      <c r="A544" s="88">
        <v>14</v>
      </c>
      <c r="B544" s="1">
        <v>24</v>
      </c>
      <c r="C544" s="1">
        <v>105.64000000000003</v>
      </c>
      <c r="D544" s="1">
        <v>2</v>
      </c>
      <c r="E544" s="1">
        <v>3</v>
      </c>
      <c r="F544" s="1">
        <v>1</v>
      </c>
      <c r="G544" s="1">
        <f t="shared" si="58"/>
        <v>4</v>
      </c>
      <c r="H544" s="1" t="s">
        <v>108</v>
      </c>
      <c r="I544" s="1">
        <f t="shared" si="57"/>
        <v>0</v>
      </c>
      <c r="J544" s="1">
        <f t="shared" si="56"/>
        <v>0</v>
      </c>
      <c r="O544" s="1" t="s">
        <v>113</v>
      </c>
      <c r="P544" s="1">
        <v>1.25</v>
      </c>
      <c r="Q544" s="1" t="s">
        <v>113</v>
      </c>
      <c r="R544" s="1">
        <v>0.95</v>
      </c>
      <c r="S544" s="1" t="s">
        <v>112</v>
      </c>
      <c r="T544" s="1">
        <v>0</v>
      </c>
      <c r="U544" s="1" t="s">
        <v>112</v>
      </c>
      <c r="V544" s="1">
        <v>0</v>
      </c>
      <c r="W544" s="1">
        <v>1.46</v>
      </c>
      <c r="X544" s="1">
        <v>0.85</v>
      </c>
      <c r="Y544" s="1">
        <v>0</v>
      </c>
      <c r="Z544" s="89">
        <v>0</v>
      </c>
      <c r="AA544" s="1" cm="1">
        <f t="array" ref="AA544">_xlfn.IFS(O544='Price Data'!$F$3,'Price Data'!$G$3,O544='Price Data'!$F$4,'Price Data'!$G$4,O544='Price Data'!$F$5,'Price Data'!$G$5,O544='Price Data'!$F$6,'Price Data'!$G$6,O544='Price Data'!$F$7,'Price Data'!$G$7,TRUE,"")</f>
        <v>10.493246963562758</v>
      </c>
      <c r="AB544" s="1" cm="1">
        <f t="array" ref="AB544">_xlfn.IFS(Q544='Price Data'!$F$3,'Price Data'!$G$3,Q544='Price Data'!$F$4,'Price Data'!$G$4,Q544='Price Data'!$F$5,'Price Data'!$G$5,Q544='Price Data'!$F$6,'Price Data'!$G$6,Q544='Price Data'!$F$7,'Price Data'!$G$7,TRUE,"")</f>
        <v>10.493246963562758</v>
      </c>
      <c r="AC544" s="1" t="str" cm="1">
        <f t="array" ref="AC544">_xlfn.IFS(S544='Price Data'!$F$3,'Price Data'!$G$3,S544='Price Data'!$F$4,'Price Data'!$G$4,S544='Price Data'!$F$5,'Price Data'!$G$5,S544='Price Data'!$F$6,'Price Data'!$G$6,S544='Price Data'!$F$7,'Price Data'!$G$7,TRUE,"")</f>
        <v/>
      </c>
      <c r="AD544" s="1" t="str" cm="1">
        <f t="array" ref="AD544">_xlfn.IFS(U544='Price Data'!$F$3,'Price Data'!$G$3,U544='Price Data'!$F$4,'Price Data'!$G$4,U544='Price Data'!$F$5,'Price Data'!$G$5,U544='Price Data'!$F$6,'Price Data'!$G$6,U544='Price Data'!$F$7,'Price Data'!$G$7,TRUE,"")</f>
        <v/>
      </c>
      <c r="AK544" s="18"/>
      <c r="AL544" s="1"/>
    </row>
    <row r="545" spans="1:38" x14ac:dyDescent="0.25">
      <c r="A545" s="88">
        <v>14</v>
      </c>
      <c r="B545" s="1">
        <v>25</v>
      </c>
      <c r="C545" s="1">
        <v>110.76000000000003</v>
      </c>
      <c r="D545" s="1">
        <v>2</v>
      </c>
      <c r="E545" s="1">
        <v>2</v>
      </c>
      <c r="F545" s="1">
        <v>0</v>
      </c>
      <c r="G545" s="1">
        <f t="shared" si="58"/>
        <v>2</v>
      </c>
      <c r="H545" s="1" t="s">
        <v>108</v>
      </c>
      <c r="I545" s="1">
        <f t="shared" si="57"/>
        <v>0</v>
      </c>
      <c r="J545" s="1">
        <f t="shared" si="56"/>
        <v>0</v>
      </c>
      <c r="O545" s="1" t="s">
        <v>109</v>
      </c>
      <c r="P545" s="1">
        <v>0.66</v>
      </c>
      <c r="Q545" s="1" t="s">
        <v>114</v>
      </c>
      <c r="R545" s="1">
        <v>2.44</v>
      </c>
      <c r="S545" s="1" t="s">
        <v>112</v>
      </c>
      <c r="T545" s="1">
        <v>0</v>
      </c>
      <c r="U545" s="1" t="s">
        <v>112</v>
      </c>
      <c r="V545" s="1">
        <v>0</v>
      </c>
      <c r="W545" s="1">
        <v>1.33</v>
      </c>
      <c r="X545" s="1">
        <v>0</v>
      </c>
      <c r="Y545" s="1">
        <v>0</v>
      </c>
      <c r="Z545" s="89">
        <v>0</v>
      </c>
      <c r="AA545" s="1" cm="1">
        <f t="array" ref="AA545">_xlfn.IFS(O545='Price Data'!$F$3,'Price Data'!$G$3,O545='Price Data'!$F$4,'Price Data'!$G$4,O545='Price Data'!$F$5,'Price Data'!$G$5,O545='Price Data'!$F$6,'Price Data'!$G$6,O545='Price Data'!$F$7,'Price Data'!$G$7,TRUE,"")</f>
        <v>4.4586315789473705</v>
      </c>
      <c r="AB545" s="1" cm="1">
        <f t="array" ref="AB545">_xlfn.IFS(Q545='Price Data'!$F$3,'Price Data'!$G$3,Q545='Price Data'!$F$4,'Price Data'!$G$4,Q545='Price Data'!$F$5,'Price Data'!$G$5,Q545='Price Data'!$F$6,'Price Data'!$G$6,Q545='Price Data'!$F$7,'Price Data'!$G$7,TRUE,"")</f>
        <v>6.0346153846153863</v>
      </c>
      <c r="AC545" s="1" t="str" cm="1">
        <f t="array" ref="AC545">_xlfn.IFS(S545='Price Data'!$F$3,'Price Data'!$G$3,S545='Price Data'!$F$4,'Price Data'!$G$4,S545='Price Data'!$F$5,'Price Data'!$G$5,S545='Price Data'!$F$6,'Price Data'!$G$6,S545='Price Data'!$F$7,'Price Data'!$G$7,TRUE,"")</f>
        <v/>
      </c>
      <c r="AD545" s="1" t="str" cm="1">
        <f t="array" ref="AD545">_xlfn.IFS(U545='Price Data'!$F$3,'Price Data'!$G$3,U545='Price Data'!$F$4,'Price Data'!$G$4,U545='Price Data'!$F$5,'Price Data'!$G$5,U545='Price Data'!$F$6,'Price Data'!$G$6,U545='Price Data'!$F$7,'Price Data'!$G$7,TRUE,"")</f>
        <v/>
      </c>
      <c r="AK545" s="18"/>
      <c r="AL545" s="1"/>
    </row>
    <row r="546" spans="1:38" x14ac:dyDescent="0.25">
      <c r="A546" s="88">
        <v>14</v>
      </c>
      <c r="B546" s="1">
        <v>26</v>
      </c>
      <c r="C546" s="1">
        <v>111.77000000000004</v>
      </c>
      <c r="D546" s="1">
        <v>4</v>
      </c>
      <c r="E546" s="1">
        <v>4</v>
      </c>
      <c r="F546" s="1">
        <v>0</v>
      </c>
      <c r="G546" s="1">
        <f t="shared" si="58"/>
        <v>4</v>
      </c>
      <c r="H546" s="1" t="s">
        <v>108</v>
      </c>
      <c r="I546" s="1">
        <f t="shared" si="57"/>
        <v>0</v>
      </c>
      <c r="J546" s="1">
        <f t="shared" si="56"/>
        <v>0</v>
      </c>
      <c r="O546" s="1" t="s">
        <v>114</v>
      </c>
      <c r="P546" s="1">
        <v>2.25</v>
      </c>
      <c r="Q546" s="1" t="s">
        <v>113</v>
      </c>
      <c r="R546" s="1">
        <v>2.2000000000000002</v>
      </c>
      <c r="S546" s="1" t="s">
        <v>111</v>
      </c>
      <c r="T546" s="1">
        <v>1.21</v>
      </c>
      <c r="U546" s="1" t="s">
        <v>109</v>
      </c>
      <c r="V546" s="1">
        <v>0.62</v>
      </c>
      <c r="W546" s="1">
        <v>0</v>
      </c>
      <c r="X546" s="1">
        <v>1.36</v>
      </c>
      <c r="Y546" s="1">
        <v>0</v>
      </c>
      <c r="Z546" s="89">
        <v>1.02</v>
      </c>
      <c r="AA546" s="1" cm="1">
        <f t="array" ref="AA546">_xlfn.IFS(O546='Price Data'!$F$3,'Price Data'!$G$3,O546='Price Data'!$F$4,'Price Data'!$G$4,O546='Price Data'!$F$5,'Price Data'!$G$5,O546='Price Data'!$F$6,'Price Data'!$G$6,O546='Price Data'!$F$7,'Price Data'!$G$7,TRUE,"")</f>
        <v>6.0346153846153863</v>
      </c>
      <c r="AB546" s="1" cm="1">
        <f t="array" ref="AB546">_xlfn.IFS(Q546='Price Data'!$F$3,'Price Data'!$G$3,Q546='Price Data'!$F$4,'Price Data'!$G$4,Q546='Price Data'!$F$5,'Price Data'!$G$5,Q546='Price Data'!$F$6,'Price Data'!$G$6,Q546='Price Data'!$F$7,'Price Data'!$G$7,TRUE,"")</f>
        <v>10.493246963562758</v>
      </c>
      <c r="AC546" s="1" cm="1">
        <f t="array" ref="AC546">_xlfn.IFS(S546='Price Data'!$F$3,'Price Data'!$G$3,S546='Price Data'!$F$4,'Price Data'!$G$4,S546='Price Data'!$F$5,'Price Data'!$G$5,S546='Price Data'!$F$6,'Price Data'!$G$6,S546='Price Data'!$F$7,'Price Data'!$G$7,TRUE,"")</f>
        <v>8.710979020979023</v>
      </c>
      <c r="AD546" s="1" cm="1">
        <f t="array" ref="AD546">_xlfn.IFS(U546='Price Data'!$F$3,'Price Data'!$G$3,U546='Price Data'!$F$4,'Price Data'!$G$4,U546='Price Data'!$F$5,'Price Data'!$G$5,U546='Price Data'!$F$6,'Price Data'!$G$6,U546='Price Data'!$F$7,'Price Data'!$G$7,TRUE,"")</f>
        <v>4.4586315789473705</v>
      </c>
      <c r="AK546" s="18"/>
      <c r="AL546" s="1"/>
    </row>
    <row r="547" spans="1:38" x14ac:dyDescent="0.25">
      <c r="A547" s="88">
        <v>14</v>
      </c>
      <c r="B547" s="1">
        <v>27</v>
      </c>
      <c r="C547" s="1">
        <v>113.64000000000004</v>
      </c>
      <c r="D547" s="1">
        <v>2</v>
      </c>
      <c r="E547" s="1">
        <v>5</v>
      </c>
      <c r="F547" s="1">
        <v>2</v>
      </c>
      <c r="G547" s="1">
        <f t="shared" si="58"/>
        <v>7</v>
      </c>
      <c r="H547" s="1" t="s">
        <v>116</v>
      </c>
      <c r="I547" s="1">
        <f t="shared" si="57"/>
        <v>1</v>
      </c>
      <c r="J547" s="1">
        <f t="shared" si="56"/>
        <v>1</v>
      </c>
      <c r="O547" s="1" t="s">
        <v>112</v>
      </c>
      <c r="P547" s="1">
        <v>0</v>
      </c>
      <c r="Q547" s="1" t="s">
        <v>112</v>
      </c>
      <c r="R547" s="1">
        <v>0</v>
      </c>
      <c r="S547" s="1" t="s">
        <v>112</v>
      </c>
      <c r="T547" s="1">
        <v>0</v>
      </c>
      <c r="U547" s="1" t="s">
        <v>112</v>
      </c>
      <c r="V547" s="1">
        <v>0</v>
      </c>
      <c r="W547" s="1">
        <v>0</v>
      </c>
      <c r="X547" s="1">
        <v>0</v>
      </c>
      <c r="Y547" s="1">
        <v>0</v>
      </c>
      <c r="Z547" s="89">
        <v>0</v>
      </c>
      <c r="AA547" s="1" t="str" cm="1">
        <f t="array" ref="AA547">_xlfn.IFS(O547='Price Data'!$F$3,'Price Data'!$G$3,O547='Price Data'!$F$4,'Price Data'!$G$4,O547='Price Data'!$F$5,'Price Data'!$G$5,O547='Price Data'!$F$6,'Price Data'!$G$6,O547='Price Data'!$F$7,'Price Data'!$G$7,TRUE,"")</f>
        <v/>
      </c>
      <c r="AB547" s="1" t="str" cm="1">
        <f t="array" ref="AB547">_xlfn.IFS(Q547='Price Data'!$F$3,'Price Data'!$G$3,Q547='Price Data'!$F$4,'Price Data'!$G$4,Q547='Price Data'!$F$5,'Price Data'!$G$5,Q547='Price Data'!$F$6,'Price Data'!$G$6,Q547='Price Data'!$F$7,'Price Data'!$G$7,TRUE,"")</f>
        <v/>
      </c>
      <c r="AC547" s="1" t="str" cm="1">
        <f t="array" ref="AC547">_xlfn.IFS(S547='Price Data'!$F$3,'Price Data'!$G$3,S547='Price Data'!$F$4,'Price Data'!$G$4,S547='Price Data'!$F$5,'Price Data'!$G$5,S547='Price Data'!$F$6,'Price Data'!$G$6,S547='Price Data'!$F$7,'Price Data'!$G$7,TRUE,"")</f>
        <v/>
      </c>
      <c r="AD547" s="1" t="str" cm="1">
        <f t="array" ref="AD547">_xlfn.IFS(U547='Price Data'!$F$3,'Price Data'!$G$3,U547='Price Data'!$F$4,'Price Data'!$G$4,U547='Price Data'!$F$5,'Price Data'!$G$5,U547='Price Data'!$F$6,'Price Data'!$G$6,U547='Price Data'!$F$7,'Price Data'!$G$7,TRUE,"")</f>
        <v/>
      </c>
      <c r="AK547" s="18"/>
      <c r="AL547" s="1"/>
    </row>
    <row r="548" spans="1:38" x14ac:dyDescent="0.25">
      <c r="A548" s="88">
        <v>14</v>
      </c>
      <c r="B548" s="1">
        <v>28</v>
      </c>
      <c r="C548" s="1">
        <v>119.14000000000004</v>
      </c>
      <c r="D548" s="1">
        <v>1</v>
      </c>
      <c r="E548" s="1">
        <v>3</v>
      </c>
      <c r="F548" s="1">
        <v>0</v>
      </c>
      <c r="G548" s="1">
        <f t="shared" si="58"/>
        <v>3</v>
      </c>
      <c r="H548" s="1" t="s">
        <v>108</v>
      </c>
      <c r="I548" s="1">
        <f t="shared" si="57"/>
        <v>0</v>
      </c>
      <c r="J548" s="1">
        <f t="shared" si="56"/>
        <v>0</v>
      </c>
      <c r="O548" s="1" t="s">
        <v>109</v>
      </c>
      <c r="P548" s="1">
        <v>0.57999999999999996</v>
      </c>
      <c r="Q548" s="1" t="s">
        <v>112</v>
      </c>
      <c r="R548" s="1">
        <v>0</v>
      </c>
      <c r="S548" s="1" t="s">
        <v>112</v>
      </c>
      <c r="T548" s="1">
        <v>0</v>
      </c>
      <c r="U548" s="1" t="s">
        <v>112</v>
      </c>
      <c r="V548" s="1">
        <v>0</v>
      </c>
      <c r="W548" s="1">
        <v>0.88</v>
      </c>
      <c r="X548" s="1">
        <v>0</v>
      </c>
      <c r="Y548" s="1">
        <v>0</v>
      </c>
      <c r="Z548" s="89">
        <v>0</v>
      </c>
      <c r="AA548" s="1" cm="1">
        <f t="array" ref="AA548">_xlfn.IFS(O548='Price Data'!$F$3,'Price Data'!$G$3,O548='Price Data'!$F$4,'Price Data'!$G$4,O548='Price Data'!$F$5,'Price Data'!$G$5,O548='Price Data'!$F$6,'Price Data'!$G$6,O548='Price Data'!$F$7,'Price Data'!$G$7,TRUE,"")</f>
        <v>4.4586315789473705</v>
      </c>
      <c r="AB548" s="1" t="str" cm="1">
        <f t="array" ref="AB548">_xlfn.IFS(Q548='Price Data'!$F$3,'Price Data'!$G$3,Q548='Price Data'!$F$4,'Price Data'!$G$4,Q548='Price Data'!$F$5,'Price Data'!$G$5,Q548='Price Data'!$F$6,'Price Data'!$G$6,Q548='Price Data'!$F$7,'Price Data'!$G$7,TRUE,"")</f>
        <v/>
      </c>
      <c r="AC548" s="1" t="str" cm="1">
        <f t="array" ref="AC548">_xlfn.IFS(S548='Price Data'!$F$3,'Price Data'!$G$3,S548='Price Data'!$F$4,'Price Data'!$G$4,S548='Price Data'!$F$5,'Price Data'!$G$5,S548='Price Data'!$F$6,'Price Data'!$G$6,S548='Price Data'!$F$7,'Price Data'!$G$7,TRUE,"")</f>
        <v/>
      </c>
      <c r="AD548" s="1" t="str" cm="1">
        <f t="array" ref="AD548">_xlfn.IFS(U548='Price Data'!$F$3,'Price Data'!$G$3,U548='Price Data'!$F$4,'Price Data'!$G$4,U548='Price Data'!$F$5,'Price Data'!$G$5,U548='Price Data'!$F$6,'Price Data'!$G$6,U548='Price Data'!$F$7,'Price Data'!$G$7,TRUE,"")</f>
        <v/>
      </c>
      <c r="AK548" s="18"/>
      <c r="AL548" s="1"/>
    </row>
    <row r="549" spans="1:38" x14ac:dyDescent="0.25">
      <c r="A549" s="88">
        <v>14</v>
      </c>
      <c r="B549" s="1">
        <v>29</v>
      </c>
      <c r="C549" s="1">
        <v>130.09000000000003</v>
      </c>
      <c r="D549" s="1">
        <v>2</v>
      </c>
      <c r="E549" s="1">
        <v>0</v>
      </c>
      <c r="F549" s="1">
        <v>0</v>
      </c>
      <c r="G549" s="1">
        <f t="shared" si="58"/>
        <v>0</v>
      </c>
      <c r="H549" s="1" t="s">
        <v>108</v>
      </c>
      <c r="I549" s="1">
        <f t="shared" si="57"/>
        <v>0</v>
      </c>
      <c r="J549" s="1">
        <f t="shared" si="56"/>
        <v>0</v>
      </c>
      <c r="O549" s="1" t="s">
        <v>114</v>
      </c>
      <c r="P549" s="1">
        <v>1.85</v>
      </c>
      <c r="Q549" s="1" t="s">
        <v>113</v>
      </c>
      <c r="R549" s="1">
        <v>1.57</v>
      </c>
      <c r="S549" s="1" t="s">
        <v>112</v>
      </c>
      <c r="T549" s="1">
        <v>0</v>
      </c>
      <c r="U549" s="1" t="s">
        <v>112</v>
      </c>
      <c r="V549" s="1">
        <v>0</v>
      </c>
      <c r="W549" s="1">
        <v>0</v>
      </c>
      <c r="X549" s="1">
        <v>1.1000000000000001</v>
      </c>
      <c r="Y549" s="1">
        <v>0</v>
      </c>
      <c r="Z549" s="89">
        <v>0</v>
      </c>
      <c r="AA549" s="1" cm="1">
        <f t="array" ref="AA549">_xlfn.IFS(O549='Price Data'!$F$3,'Price Data'!$G$3,O549='Price Data'!$F$4,'Price Data'!$G$4,O549='Price Data'!$F$5,'Price Data'!$G$5,O549='Price Data'!$F$6,'Price Data'!$G$6,O549='Price Data'!$F$7,'Price Data'!$G$7,TRUE,"")</f>
        <v>6.0346153846153863</v>
      </c>
      <c r="AB549" s="1" cm="1">
        <f t="array" ref="AB549">_xlfn.IFS(Q549='Price Data'!$F$3,'Price Data'!$G$3,Q549='Price Data'!$F$4,'Price Data'!$G$4,Q549='Price Data'!$F$5,'Price Data'!$G$5,Q549='Price Data'!$F$6,'Price Data'!$G$6,Q549='Price Data'!$F$7,'Price Data'!$G$7,TRUE,"")</f>
        <v>10.493246963562758</v>
      </c>
      <c r="AC549" s="1" t="str" cm="1">
        <f t="array" ref="AC549">_xlfn.IFS(S549='Price Data'!$F$3,'Price Data'!$G$3,S549='Price Data'!$F$4,'Price Data'!$G$4,S549='Price Data'!$F$5,'Price Data'!$G$5,S549='Price Data'!$F$6,'Price Data'!$G$6,S549='Price Data'!$F$7,'Price Data'!$G$7,TRUE,"")</f>
        <v/>
      </c>
      <c r="AD549" s="1" t="str" cm="1">
        <f t="array" ref="AD549">_xlfn.IFS(U549='Price Data'!$F$3,'Price Data'!$G$3,U549='Price Data'!$F$4,'Price Data'!$G$4,U549='Price Data'!$F$5,'Price Data'!$G$5,U549='Price Data'!$F$6,'Price Data'!$G$6,U549='Price Data'!$F$7,'Price Data'!$G$7,TRUE,"")</f>
        <v/>
      </c>
      <c r="AK549" s="18"/>
      <c r="AL549" s="1"/>
    </row>
    <row r="550" spans="1:38" x14ac:dyDescent="0.25">
      <c r="A550" s="88">
        <v>14</v>
      </c>
      <c r="B550" s="1">
        <v>30</v>
      </c>
      <c r="C550" s="1">
        <v>132.60000000000002</v>
      </c>
      <c r="D550" s="1">
        <v>3</v>
      </c>
      <c r="E550" s="1">
        <v>1</v>
      </c>
      <c r="F550" s="1">
        <v>0</v>
      </c>
      <c r="G550" s="1">
        <f t="shared" si="58"/>
        <v>1</v>
      </c>
      <c r="H550" s="1" t="s">
        <v>108</v>
      </c>
      <c r="I550" s="1">
        <f t="shared" si="57"/>
        <v>0</v>
      </c>
      <c r="J550" s="1">
        <f t="shared" si="56"/>
        <v>0</v>
      </c>
      <c r="O550" s="1" t="s">
        <v>109</v>
      </c>
      <c r="P550" s="1">
        <v>0.83</v>
      </c>
      <c r="Q550" s="1" t="s">
        <v>110</v>
      </c>
      <c r="R550" s="1">
        <v>0.93</v>
      </c>
      <c r="S550" s="1" t="s">
        <v>113</v>
      </c>
      <c r="T550" s="1">
        <v>1.08</v>
      </c>
      <c r="U550" s="1" t="s">
        <v>112</v>
      </c>
      <c r="V550" s="1">
        <v>0</v>
      </c>
      <c r="W550" s="1">
        <v>1.1000000000000001</v>
      </c>
      <c r="X550" s="1">
        <v>0</v>
      </c>
      <c r="Y550" s="1">
        <v>1.1100000000000001</v>
      </c>
      <c r="Z550" s="89">
        <v>0</v>
      </c>
      <c r="AA550" s="1" cm="1">
        <f t="array" ref="AA550">_xlfn.IFS(O550='Price Data'!$F$3,'Price Data'!$G$3,O550='Price Data'!$F$4,'Price Data'!$G$4,O550='Price Data'!$F$5,'Price Data'!$G$5,O550='Price Data'!$F$6,'Price Data'!$G$6,O550='Price Data'!$F$7,'Price Data'!$G$7,TRUE,"")</f>
        <v>4.4586315789473705</v>
      </c>
      <c r="AB550" s="1" cm="1">
        <f t="array" ref="AB550">_xlfn.IFS(Q550='Price Data'!$F$3,'Price Data'!$G$3,Q550='Price Data'!$F$4,'Price Data'!$G$4,Q550='Price Data'!$F$5,'Price Data'!$G$5,Q550='Price Data'!$F$6,'Price Data'!$G$6,Q550='Price Data'!$F$7,'Price Data'!$G$7,TRUE,"")</f>
        <v>2.6763636363636367</v>
      </c>
      <c r="AC550" s="1" cm="1">
        <f t="array" ref="AC550">_xlfn.IFS(S550='Price Data'!$F$3,'Price Data'!$G$3,S550='Price Data'!$F$4,'Price Data'!$G$4,S550='Price Data'!$F$5,'Price Data'!$G$5,S550='Price Data'!$F$6,'Price Data'!$G$6,S550='Price Data'!$F$7,'Price Data'!$G$7,TRUE,"")</f>
        <v>10.493246963562758</v>
      </c>
      <c r="AD550" s="1" t="str" cm="1">
        <f t="array" ref="AD550">_xlfn.IFS(U550='Price Data'!$F$3,'Price Data'!$G$3,U550='Price Data'!$F$4,'Price Data'!$G$4,U550='Price Data'!$F$5,'Price Data'!$G$5,U550='Price Data'!$F$6,'Price Data'!$G$6,U550='Price Data'!$F$7,'Price Data'!$G$7,TRUE,"")</f>
        <v/>
      </c>
      <c r="AK550" s="18"/>
      <c r="AL550" s="1"/>
    </row>
    <row r="551" spans="1:38" x14ac:dyDescent="0.25">
      <c r="A551" s="88">
        <v>14</v>
      </c>
      <c r="B551" s="1">
        <v>31</v>
      </c>
      <c r="C551" s="1">
        <v>135.78000000000003</v>
      </c>
      <c r="D551" s="1">
        <v>1</v>
      </c>
      <c r="E551" s="1">
        <v>1</v>
      </c>
      <c r="F551" s="1">
        <v>0</v>
      </c>
      <c r="G551" s="1">
        <f t="shared" si="58"/>
        <v>1</v>
      </c>
      <c r="H551" s="1" t="s">
        <v>108</v>
      </c>
      <c r="I551" s="1">
        <f t="shared" si="57"/>
        <v>0</v>
      </c>
      <c r="J551" s="1">
        <f t="shared" ref="J551:J582" si="59">I551</f>
        <v>0</v>
      </c>
      <c r="O551" s="1" t="s">
        <v>110</v>
      </c>
      <c r="P551" s="1">
        <v>0.52</v>
      </c>
      <c r="Q551" s="1" t="s">
        <v>112</v>
      </c>
      <c r="R551" s="1">
        <v>0</v>
      </c>
      <c r="S551" s="1" t="s">
        <v>112</v>
      </c>
      <c r="T551" s="1">
        <v>0</v>
      </c>
      <c r="U551" s="1" t="s">
        <v>112</v>
      </c>
      <c r="V551" s="1">
        <v>0</v>
      </c>
      <c r="W551" s="1">
        <v>0</v>
      </c>
      <c r="X551" s="1">
        <v>0</v>
      </c>
      <c r="Y551" s="1">
        <v>0</v>
      </c>
      <c r="Z551" s="89">
        <v>0</v>
      </c>
      <c r="AA551" s="1" cm="1">
        <f t="array" ref="AA551">_xlfn.IFS(O551='Price Data'!$F$3,'Price Data'!$G$3,O551='Price Data'!$F$4,'Price Data'!$G$4,O551='Price Data'!$F$5,'Price Data'!$G$5,O551='Price Data'!$F$6,'Price Data'!$G$6,O551='Price Data'!$F$7,'Price Data'!$G$7,TRUE,"")</f>
        <v>2.6763636363636367</v>
      </c>
      <c r="AB551" s="1" t="str" cm="1">
        <f t="array" ref="AB551">_xlfn.IFS(Q551='Price Data'!$F$3,'Price Data'!$G$3,Q551='Price Data'!$F$4,'Price Data'!$G$4,Q551='Price Data'!$F$5,'Price Data'!$G$5,Q551='Price Data'!$F$6,'Price Data'!$G$6,Q551='Price Data'!$F$7,'Price Data'!$G$7,TRUE,"")</f>
        <v/>
      </c>
      <c r="AC551" s="1" t="str" cm="1">
        <f t="array" ref="AC551">_xlfn.IFS(S551='Price Data'!$F$3,'Price Data'!$G$3,S551='Price Data'!$F$4,'Price Data'!$G$4,S551='Price Data'!$F$5,'Price Data'!$G$5,S551='Price Data'!$F$6,'Price Data'!$G$6,S551='Price Data'!$F$7,'Price Data'!$G$7,TRUE,"")</f>
        <v/>
      </c>
      <c r="AD551" s="1" t="str" cm="1">
        <f t="array" ref="AD551">_xlfn.IFS(U551='Price Data'!$F$3,'Price Data'!$G$3,U551='Price Data'!$F$4,'Price Data'!$G$4,U551='Price Data'!$F$5,'Price Data'!$G$5,U551='Price Data'!$F$6,'Price Data'!$G$6,U551='Price Data'!$F$7,'Price Data'!$G$7,TRUE,"")</f>
        <v/>
      </c>
      <c r="AK551" s="18"/>
      <c r="AL551" s="1"/>
    </row>
    <row r="552" spans="1:38" x14ac:dyDescent="0.25">
      <c r="A552" s="88">
        <v>14</v>
      </c>
      <c r="B552" s="1">
        <v>32</v>
      </c>
      <c r="C552" s="1">
        <v>138.58000000000004</v>
      </c>
      <c r="D552" s="1">
        <v>2</v>
      </c>
      <c r="E552" s="1">
        <v>0</v>
      </c>
      <c r="F552" s="1">
        <v>0</v>
      </c>
      <c r="G552" s="1">
        <f t="shared" si="58"/>
        <v>0</v>
      </c>
      <c r="H552" s="1" t="s">
        <v>108</v>
      </c>
      <c r="I552" s="1">
        <f t="shared" si="57"/>
        <v>0</v>
      </c>
      <c r="J552" s="1">
        <f t="shared" si="59"/>
        <v>0</v>
      </c>
      <c r="K552" s="1">
        <f>SUM(I521:I553)</f>
        <v>1</v>
      </c>
      <c r="L552" s="1">
        <f>_xlfn.STDEV.S(E521:E553)</f>
        <v>1.4348212854610574</v>
      </c>
      <c r="M552" s="1">
        <f>_xlfn.STDEV.S(F521:F553)</f>
        <v>0.46466018864229258</v>
      </c>
      <c r="O552" s="1" t="s">
        <v>111</v>
      </c>
      <c r="P552" s="1">
        <v>1.69</v>
      </c>
      <c r="Q552" s="1" t="s">
        <v>113</v>
      </c>
      <c r="R552" s="1">
        <v>1.97</v>
      </c>
      <c r="S552" s="1" t="s">
        <v>112</v>
      </c>
      <c r="T552" s="1">
        <v>0</v>
      </c>
      <c r="U552" s="1" t="s">
        <v>112</v>
      </c>
      <c r="V552" s="1">
        <v>0</v>
      </c>
      <c r="W552" s="1">
        <v>0</v>
      </c>
      <c r="X552" s="1">
        <v>1.48</v>
      </c>
      <c r="Y552" s="1">
        <v>0</v>
      </c>
      <c r="Z552" s="89">
        <v>0</v>
      </c>
      <c r="AA552" s="1" cm="1">
        <f t="array" ref="AA552">_xlfn.IFS(O552='Price Data'!$F$3,'Price Data'!$G$3,O552='Price Data'!$F$4,'Price Data'!$G$4,O552='Price Data'!$F$5,'Price Data'!$G$5,O552='Price Data'!$F$6,'Price Data'!$G$6,O552='Price Data'!$F$7,'Price Data'!$G$7,TRUE,"")</f>
        <v>8.710979020979023</v>
      </c>
      <c r="AB552" s="1" cm="1">
        <f t="array" ref="AB552">_xlfn.IFS(Q552='Price Data'!$F$3,'Price Data'!$G$3,Q552='Price Data'!$F$4,'Price Data'!$G$4,Q552='Price Data'!$F$5,'Price Data'!$G$5,Q552='Price Data'!$F$6,'Price Data'!$G$6,Q552='Price Data'!$F$7,'Price Data'!$G$7,TRUE,"")</f>
        <v>10.493246963562758</v>
      </c>
      <c r="AC552" s="1" t="str" cm="1">
        <f t="array" ref="AC552">_xlfn.IFS(S552='Price Data'!$F$3,'Price Data'!$G$3,S552='Price Data'!$F$4,'Price Data'!$G$4,S552='Price Data'!$F$5,'Price Data'!$G$5,S552='Price Data'!$F$6,'Price Data'!$G$6,S552='Price Data'!$F$7,'Price Data'!$G$7,TRUE,"")</f>
        <v/>
      </c>
      <c r="AD552" s="1" t="str" cm="1">
        <f t="array" ref="AD552">_xlfn.IFS(U552='Price Data'!$F$3,'Price Data'!$G$3,U552='Price Data'!$F$4,'Price Data'!$G$4,U552='Price Data'!$F$5,'Price Data'!$G$5,U552='Price Data'!$F$6,'Price Data'!$G$6,U552='Price Data'!$F$7,'Price Data'!$G$7,TRUE,"")</f>
        <v/>
      </c>
      <c r="AK552" s="18"/>
      <c r="AL552" s="1"/>
    </row>
    <row r="553" spans="1:38" s="125" customFormat="1" x14ac:dyDescent="0.25">
      <c r="A553" s="124">
        <v>14</v>
      </c>
      <c r="B553" s="125">
        <v>33</v>
      </c>
      <c r="C553" s="125">
        <v>140.50000000000003</v>
      </c>
      <c r="D553" s="125">
        <v>1</v>
      </c>
      <c r="E553" s="125">
        <v>1</v>
      </c>
      <c r="F553" s="125">
        <v>0</v>
      </c>
      <c r="G553" s="1">
        <f t="shared" si="58"/>
        <v>1</v>
      </c>
      <c r="H553" s="125" t="s">
        <v>108</v>
      </c>
      <c r="I553" s="125">
        <f t="shared" si="57"/>
        <v>0</v>
      </c>
      <c r="J553" s="125">
        <f t="shared" si="59"/>
        <v>0</v>
      </c>
      <c r="K553" s="125">
        <f>_xlfn.STDEV.S(J521:J553)</f>
        <v>0.17407765595569785</v>
      </c>
      <c r="L553" s="125">
        <f>MAX(E521:E553)</f>
        <v>5</v>
      </c>
      <c r="M553" s="125">
        <f>MAX(F521:F553)</f>
        <v>2</v>
      </c>
      <c r="O553" s="125" t="s">
        <v>114</v>
      </c>
      <c r="P553" s="125">
        <v>0.84</v>
      </c>
      <c r="Q553" s="125" t="s">
        <v>112</v>
      </c>
      <c r="R553" s="125">
        <v>0</v>
      </c>
      <c r="S553" s="125" t="s">
        <v>112</v>
      </c>
      <c r="T553" s="125">
        <v>0</v>
      </c>
      <c r="U553" s="125" t="s">
        <v>112</v>
      </c>
      <c r="V553" s="125">
        <v>0</v>
      </c>
      <c r="W553" s="125">
        <v>0</v>
      </c>
      <c r="X553" s="125">
        <v>0</v>
      </c>
      <c r="Y553" s="125">
        <v>0</v>
      </c>
      <c r="Z553" s="126">
        <v>0</v>
      </c>
      <c r="AA553" s="1" cm="1">
        <f t="array" ref="AA553">_xlfn.IFS(O553='Price Data'!$F$3,'Price Data'!$G$3,O553='Price Data'!$F$4,'Price Data'!$G$4,O553='Price Data'!$F$5,'Price Data'!$G$5,O553='Price Data'!$F$6,'Price Data'!$G$6,O553='Price Data'!$F$7,'Price Data'!$G$7,TRUE,"")</f>
        <v>6.0346153846153863</v>
      </c>
      <c r="AB553" s="1" t="str" cm="1">
        <f t="array" ref="AB553">_xlfn.IFS(Q553='Price Data'!$F$3,'Price Data'!$G$3,Q553='Price Data'!$F$4,'Price Data'!$G$4,Q553='Price Data'!$F$5,'Price Data'!$G$5,Q553='Price Data'!$F$6,'Price Data'!$G$6,Q553='Price Data'!$F$7,'Price Data'!$G$7,TRUE,"")</f>
        <v/>
      </c>
      <c r="AC553" s="1" t="str" cm="1">
        <f t="array" ref="AC553">_xlfn.IFS(S553='Price Data'!$F$3,'Price Data'!$G$3,S553='Price Data'!$F$4,'Price Data'!$G$4,S553='Price Data'!$F$5,'Price Data'!$G$5,S553='Price Data'!$F$6,'Price Data'!$G$6,S553='Price Data'!$F$7,'Price Data'!$G$7,TRUE,"")</f>
        <v/>
      </c>
      <c r="AD553" s="1" t="str" cm="1">
        <f t="array" ref="AD553">_xlfn.IFS(U553='Price Data'!$F$3,'Price Data'!$G$3,U553='Price Data'!$F$4,'Price Data'!$G$4,U553='Price Data'!$F$5,'Price Data'!$G$5,U553='Price Data'!$F$6,'Price Data'!$G$6,U553='Price Data'!$F$7,'Price Data'!$G$7,TRUE,"")</f>
        <v/>
      </c>
      <c r="AK553" s="129"/>
    </row>
    <row r="554" spans="1:38" x14ac:dyDescent="0.25">
      <c r="A554" s="88">
        <v>15</v>
      </c>
      <c r="B554" s="1">
        <v>1</v>
      </c>
      <c r="C554" s="1">
        <v>0</v>
      </c>
      <c r="D554" s="1">
        <v>4</v>
      </c>
      <c r="E554" s="1">
        <v>0</v>
      </c>
      <c r="F554" s="1">
        <v>0</v>
      </c>
      <c r="G554" s="1">
        <f t="shared" si="58"/>
        <v>0</v>
      </c>
      <c r="H554" s="1" t="s">
        <v>108</v>
      </c>
      <c r="I554" s="1">
        <f t="shared" si="57"/>
        <v>0</v>
      </c>
      <c r="J554" s="1">
        <f t="shared" si="59"/>
        <v>0</v>
      </c>
      <c r="O554" s="1" t="s">
        <v>110</v>
      </c>
      <c r="P554" s="1">
        <v>0.76</v>
      </c>
      <c r="Q554" s="1" t="s">
        <v>109</v>
      </c>
      <c r="R554" s="1">
        <v>0.84</v>
      </c>
      <c r="S554" s="1" t="s">
        <v>109</v>
      </c>
      <c r="T554" s="1">
        <v>0.96</v>
      </c>
      <c r="U554" s="1" t="s">
        <v>114</v>
      </c>
      <c r="V554" s="1">
        <v>1.25</v>
      </c>
      <c r="W554" s="1">
        <v>0</v>
      </c>
      <c r="X554" s="1">
        <v>1.34</v>
      </c>
      <c r="Y554" s="1">
        <v>1.48</v>
      </c>
      <c r="Z554" s="89">
        <v>0</v>
      </c>
      <c r="AA554" s="1" cm="1">
        <f t="array" ref="AA554">_xlfn.IFS(O554='Price Data'!$F$3,'Price Data'!$G$3,O554='Price Data'!$F$4,'Price Data'!$G$4,O554='Price Data'!$F$5,'Price Data'!$G$5,O554='Price Data'!$F$6,'Price Data'!$G$6,O554='Price Data'!$F$7,'Price Data'!$G$7,TRUE,"")</f>
        <v>2.6763636363636367</v>
      </c>
      <c r="AB554" s="1" cm="1">
        <f t="array" ref="AB554">_xlfn.IFS(Q554='Price Data'!$F$3,'Price Data'!$G$3,Q554='Price Data'!$F$4,'Price Data'!$G$4,Q554='Price Data'!$F$5,'Price Data'!$G$5,Q554='Price Data'!$F$6,'Price Data'!$G$6,Q554='Price Data'!$F$7,'Price Data'!$G$7,TRUE,"")</f>
        <v>4.4586315789473705</v>
      </c>
      <c r="AC554" s="1" cm="1">
        <f t="array" ref="AC554">_xlfn.IFS(S554='Price Data'!$F$3,'Price Data'!$G$3,S554='Price Data'!$F$4,'Price Data'!$G$4,S554='Price Data'!$F$5,'Price Data'!$G$5,S554='Price Data'!$F$6,'Price Data'!$G$6,S554='Price Data'!$F$7,'Price Data'!$G$7,TRUE,"")</f>
        <v>4.4586315789473705</v>
      </c>
      <c r="AD554" s="1" cm="1">
        <f t="array" ref="AD554">_xlfn.IFS(U554='Price Data'!$F$3,'Price Data'!$G$3,U554='Price Data'!$F$4,'Price Data'!$G$4,U554='Price Data'!$F$5,'Price Data'!$G$5,U554='Price Data'!$F$6,'Price Data'!$G$6,U554='Price Data'!$F$7,'Price Data'!$G$7,TRUE,"")</f>
        <v>6.0346153846153863</v>
      </c>
      <c r="AK554" s="18"/>
      <c r="AL554" s="1"/>
    </row>
    <row r="555" spans="1:38" x14ac:dyDescent="0.25">
      <c r="A555" s="88">
        <v>15</v>
      </c>
      <c r="B555" s="1">
        <v>2</v>
      </c>
      <c r="C555" s="1">
        <v>1.07</v>
      </c>
      <c r="D555" s="1">
        <v>1</v>
      </c>
      <c r="E555" s="1">
        <v>3</v>
      </c>
      <c r="F555" s="1">
        <v>0</v>
      </c>
      <c r="G555" s="1">
        <f t="shared" si="58"/>
        <v>3</v>
      </c>
      <c r="H555" s="1" t="s">
        <v>108</v>
      </c>
      <c r="I555" s="1">
        <f t="shared" si="57"/>
        <v>0</v>
      </c>
      <c r="J555" s="1">
        <f t="shared" si="59"/>
        <v>0</v>
      </c>
      <c r="O555" s="1" t="s">
        <v>110</v>
      </c>
      <c r="P555" s="1">
        <v>0.63</v>
      </c>
      <c r="Q555" s="1" t="s">
        <v>112</v>
      </c>
      <c r="R555" s="1">
        <v>0</v>
      </c>
      <c r="S555" s="1" t="s">
        <v>112</v>
      </c>
      <c r="T555" s="1">
        <v>0</v>
      </c>
      <c r="U555" s="1" t="s">
        <v>112</v>
      </c>
      <c r="V555" s="1">
        <v>0</v>
      </c>
      <c r="W555" s="1">
        <v>0</v>
      </c>
      <c r="X555" s="1">
        <v>0</v>
      </c>
      <c r="Y555" s="1">
        <v>0</v>
      </c>
      <c r="Z555" s="89">
        <v>0</v>
      </c>
      <c r="AA555" s="1" cm="1">
        <f t="array" ref="AA555">_xlfn.IFS(O555='Price Data'!$F$3,'Price Data'!$G$3,O555='Price Data'!$F$4,'Price Data'!$G$4,O555='Price Data'!$F$5,'Price Data'!$G$5,O555='Price Data'!$F$6,'Price Data'!$G$6,O555='Price Data'!$F$7,'Price Data'!$G$7,TRUE,"")</f>
        <v>2.6763636363636367</v>
      </c>
      <c r="AB555" s="1" t="str" cm="1">
        <f t="array" ref="AB555">_xlfn.IFS(Q555='Price Data'!$F$3,'Price Data'!$G$3,Q555='Price Data'!$F$4,'Price Data'!$G$4,Q555='Price Data'!$F$5,'Price Data'!$G$5,Q555='Price Data'!$F$6,'Price Data'!$G$6,Q555='Price Data'!$F$7,'Price Data'!$G$7,TRUE,"")</f>
        <v/>
      </c>
      <c r="AC555" s="1" t="str" cm="1">
        <f t="array" ref="AC555">_xlfn.IFS(S555='Price Data'!$F$3,'Price Data'!$G$3,S555='Price Data'!$F$4,'Price Data'!$G$4,S555='Price Data'!$F$5,'Price Data'!$G$5,S555='Price Data'!$F$6,'Price Data'!$G$6,S555='Price Data'!$F$7,'Price Data'!$G$7,TRUE,"")</f>
        <v/>
      </c>
      <c r="AD555" s="1" t="str" cm="1">
        <f t="array" ref="AD555">_xlfn.IFS(U555='Price Data'!$F$3,'Price Data'!$G$3,U555='Price Data'!$F$4,'Price Data'!$G$4,U555='Price Data'!$F$5,'Price Data'!$G$5,U555='Price Data'!$F$6,'Price Data'!$G$6,U555='Price Data'!$F$7,'Price Data'!$G$7,TRUE,"")</f>
        <v/>
      </c>
      <c r="AK555" s="18"/>
      <c r="AL555" s="1"/>
    </row>
    <row r="556" spans="1:38" x14ac:dyDescent="0.25">
      <c r="A556" s="88">
        <v>15</v>
      </c>
      <c r="B556" s="1">
        <v>3</v>
      </c>
      <c r="C556" s="1">
        <v>1.44</v>
      </c>
      <c r="D556" s="1">
        <v>1</v>
      </c>
      <c r="E556" s="1">
        <v>4</v>
      </c>
      <c r="F556" s="1">
        <v>0</v>
      </c>
      <c r="G556" s="1">
        <f t="shared" si="58"/>
        <v>4</v>
      </c>
      <c r="H556" s="1" t="s">
        <v>108</v>
      </c>
      <c r="I556" s="1">
        <f t="shared" si="57"/>
        <v>0</v>
      </c>
      <c r="J556" s="1">
        <f t="shared" si="59"/>
        <v>0</v>
      </c>
      <c r="O556" s="1" t="s">
        <v>111</v>
      </c>
      <c r="P556" s="1">
        <v>1.45</v>
      </c>
      <c r="Q556" s="1" t="s">
        <v>112</v>
      </c>
      <c r="R556" s="1">
        <v>0</v>
      </c>
      <c r="S556" s="1" t="s">
        <v>112</v>
      </c>
      <c r="T556" s="1">
        <v>0</v>
      </c>
      <c r="U556" s="1" t="s">
        <v>112</v>
      </c>
      <c r="V556" s="1">
        <v>0</v>
      </c>
      <c r="W556" s="1">
        <v>0</v>
      </c>
      <c r="X556" s="1">
        <v>0</v>
      </c>
      <c r="Y556" s="1">
        <v>0</v>
      </c>
      <c r="Z556" s="89">
        <v>0</v>
      </c>
      <c r="AA556" s="1" cm="1">
        <f t="array" ref="AA556">_xlfn.IFS(O556='Price Data'!$F$3,'Price Data'!$G$3,O556='Price Data'!$F$4,'Price Data'!$G$4,O556='Price Data'!$F$5,'Price Data'!$G$5,O556='Price Data'!$F$6,'Price Data'!$G$6,O556='Price Data'!$F$7,'Price Data'!$G$7,TRUE,"")</f>
        <v>8.710979020979023</v>
      </c>
      <c r="AB556" s="1" t="str" cm="1">
        <f t="array" ref="AB556">_xlfn.IFS(Q556='Price Data'!$F$3,'Price Data'!$G$3,Q556='Price Data'!$F$4,'Price Data'!$G$4,Q556='Price Data'!$F$5,'Price Data'!$G$5,Q556='Price Data'!$F$6,'Price Data'!$G$6,Q556='Price Data'!$F$7,'Price Data'!$G$7,TRUE,"")</f>
        <v/>
      </c>
      <c r="AC556" s="1" t="str" cm="1">
        <f t="array" ref="AC556">_xlfn.IFS(S556='Price Data'!$F$3,'Price Data'!$G$3,S556='Price Data'!$F$4,'Price Data'!$G$4,S556='Price Data'!$F$5,'Price Data'!$G$5,S556='Price Data'!$F$6,'Price Data'!$G$6,S556='Price Data'!$F$7,'Price Data'!$G$7,TRUE,"")</f>
        <v/>
      </c>
      <c r="AD556" s="1" t="str" cm="1">
        <f t="array" ref="AD556">_xlfn.IFS(U556='Price Data'!$F$3,'Price Data'!$G$3,U556='Price Data'!$F$4,'Price Data'!$G$4,U556='Price Data'!$F$5,'Price Data'!$G$5,U556='Price Data'!$F$6,'Price Data'!$G$6,U556='Price Data'!$F$7,'Price Data'!$G$7,TRUE,"")</f>
        <v/>
      </c>
      <c r="AK556" s="18"/>
      <c r="AL556" s="1"/>
    </row>
    <row r="557" spans="1:38" x14ac:dyDescent="0.25">
      <c r="A557" s="88">
        <v>15</v>
      </c>
      <c r="B557" s="1">
        <v>4</v>
      </c>
      <c r="C557" s="1">
        <v>2.06</v>
      </c>
      <c r="D557" s="1">
        <v>1</v>
      </c>
      <c r="E557" s="1">
        <v>4</v>
      </c>
      <c r="F557" s="1">
        <v>1</v>
      </c>
      <c r="G557" s="1">
        <f t="shared" si="58"/>
        <v>5</v>
      </c>
      <c r="H557" s="1" t="s">
        <v>108</v>
      </c>
      <c r="I557" s="1">
        <f t="shared" si="57"/>
        <v>0</v>
      </c>
      <c r="J557" s="1">
        <f t="shared" si="59"/>
        <v>0</v>
      </c>
      <c r="O557" s="1" t="s">
        <v>111</v>
      </c>
      <c r="P557" s="1">
        <v>1.51</v>
      </c>
      <c r="Q557" s="1" t="s">
        <v>112</v>
      </c>
      <c r="R557" s="1">
        <v>0</v>
      </c>
      <c r="S557" s="1" t="s">
        <v>112</v>
      </c>
      <c r="T557" s="1">
        <v>0</v>
      </c>
      <c r="U557" s="1" t="s">
        <v>112</v>
      </c>
      <c r="V557" s="1">
        <v>0</v>
      </c>
      <c r="W557" s="1">
        <v>0</v>
      </c>
      <c r="X557" s="1">
        <v>0</v>
      </c>
      <c r="Y557" s="1">
        <v>0</v>
      </c>
      <c r="Z557" s="89">
        <v>0</v>
      </c>
      <c r="AA557" s="1" cm="1">
        <f t="array" ref="AA557">_xlfn.IFS(O557='Price Data'!$F$3,'Price Data'!$G$3,O557='Price Data'!$F$4,'Price Data'!$G$4,O557='Price Data'!$F$5,'Price Data'!$G$5,O557='Price Data'!$F$6,'Price Data'!$G$6,O557='Price Data'!$F$7,'Price Data'!$G$7,TRUE,"")</f>
        <v>8.710979020979023</v>
      </c>
      <c r="AB557" s="1" t="str" cm="1">
        <f t="array" ref="AB557">_xlfn.IFS(Q557='Price Data'!$F$3,'Price Data'!$G$3,Q557='Price Data'!$F$4,'Price Data'!$G$4,Q557='Price Data'!$F$5,'Price Data'!$G$5,Q557='Price Data'!$F$6,'Price Data'!$G$6,Q557='Price Data'!$F$7,'Price Data'!$G$7,TRUE,"")</f>
        <v/>
      </c>
      <c r="AC557" s="1" t="str" cm="1">
        <f t="array" ref="AC557">_xlfn.IFS(S557='Price Data'!$F$3,'Price Data'!$G$3,S557='Price Data'!$F$4,'Price Data'!$G$4,S557='Price Data'!$F$5,'Price Data'!$G$5,S557='Price Data'!$F$6,'Price Data'!$G$6,S557='Price Data'!$F$7,'Price Data'!$G$7,TRUE,"")</f>
        <v/>
      </c>
      <c r="AD557" s="1" t="str" cm="1">
        <f t="array" ref="AD557">_xlfn.IFS(U557='Price Data'!$F$3,'Price Data'!$G$3,U557='Price Data'!$F$4,'Price Data'!$G$4,U557='Price Data'!$F$5,'Price Data'!$G$5,U557='Price Data'!$F$6,'Price Data'!$G$6,U557='Price Data'!$F$7,'Price Data'!$G$7,TRUE,"")</f>
        <v/>
      </c>
      <c r="AK557" s="18"/>
      <c r="AL557" s="1"/>
    </row>
    <row r="558" spans="1:38" x14ac:dyDescent="0.25">
      <c r="A558" s="88">
        <v>15</v>
      </c>
      <c r="B558" s="1">
        <v>5</v>
      </c>
      <c r="C558" s="1">
        <v>5.15</v>
      </c>
      <c r="D558" s="1">
        <v>2</v>
      </c>
      <c r="E558" s="1">
        <v>2</v>
      </c>
      <c r="F558" s="1">
        <v>0</v>
      </c>
      <c r="G558" s="1">
        <f t="shared" si="58"/>
        <v>2</v>
      </c>
      <c r="H558" s="1" t="s">
        <v>108</v>
      </c>
      <c r="I558" s="1">
        <f t="shared" si="57"/>
        <v>0</v>
      </c>
      <c r="J558" s="1">
        <f t="shared" si="59"/>
        <v>0</v>
      </c>
      <c r="O558" s="1" t="s">
        <v>109</v>
      </c>
      <c r="P558" s="1">
        <v>0.64</v>
      </c>
      <c r="Q558" s="1" t="s">
        <v>111</v>
      </c>
      <c r="R558" s="1">
        <v>0.9</v>
      </c>
      <c r="S558" s="1" t="s">
        <v>112</v>
      </c>
      <c r="T558" s="1">
        <v>0</v>
      </c>
      <c r="U558" s="1" t="s">
        <v>112</v>
      </c>
      <c r="V558" s="1">
        <v>0</v>
      </c>
      <c r="W558" s="1">
        <v>0.93</v>
      </c>
      <c r="X558" s="1">
        <v>0</v>
      </c>
      <c r="Y558" s="1">
        <v>0</v>
      </c>
      <c r="Z558" s="89">
        <v>0</v>
      </c>
      <c r="AA558" s="1" cm="1">
        <f t="array" ref="AA558">_xlfn.IFS(O558='Price Data'!$F$3,'Price Data'!$G$3,O558='Price Data'!$F$4,'Price Data'!$G$4,O558='Price Data'!$F$5,'Price Data'!$G$5,O558='Price Data'!$F$6,'Price Data'!$G$6,O558='Price Data'!$F$7,'Price Data'!$G$7,TRUE,"")</f>
        <v>4.4586315789473705</v>
      </c>
      <c r="AB558" s="1" cm="1">
        <f t="array" ref="AB558">_xlfn.IFS(Q558='Price Data'!$F$3,'Price Data'!$G$3,Q558='Price Data'!$F$4,'Price Data'!$G$4,Q558='Price Data'!$F$5,'Price Data'!$G$5,Q558='Price Data'!$F$6,'Price Data'!$G$6,Q558='Price Data'!$F$7,'Price Data'!$G$7,TRUE,"")</f>
        <v>8.710979020979023</v>
      </c>
      <c r="AC558" s="1" t="str" cm="1">
        <f t="array" ref="AC558">_xlfn.IFS(S558='Price Data'!$F$3,'Price Data'!$G$3,S558='Price Data'!$F$4,'Price Data'!$G$4,S558='Price Data'!$F$5,'Price Data'!$G$5,S558='Price Data'!$F$6,'Price Data'!$G$6,S558='Price Data'!$F$7,'Price Data'!$G$7,TRUE,"")</f>
        <v/>
      </c>
      <c r="AD558" s="1" t="str" cm="1">
        <f t="array" ref="AD558">_xlfn.IFS(U558='Price Data'!$F$3,'Price Data'!$G$3,U558='Price Data'!$F$4,'Price Data'!$G$4,U558='Price Data'!$F$5,'Price Data'!$G$5,U558='Price Data'!$F$6,'Price Data'!$G$6,U558='Price Data'!$F$7,'Price Data'!$G$7,TRUE,"")</f>
        <v/>
      </c>
      <c r="AK558" s="18"/>
      <c r="AL558" s="1"/>
    </row>
    <row r="559" spans="1:38" x14ac:dyDescent="0.25">
      <c r="A559" s="88">
        <v>15</v>
      </c>
      <c r="B559" s="1">
        <v>6</v>
      </c>
      <c r="C559" s="1">
        <v>7.8000000000000007</v>
      </c>
      <c r="D559" s="1">
        <v>2</v>
      </c>
      <c r="E559" s="1">
        <v>2</v>
      </c>
      <c r="F559" s="1">
        <v>0</v>
      </c>
      <c r="G559" s="1">
        <f t="shared" si="58"/>
        <v>2</v>
      </c>
      <c r="H559" s="1" t="s">
        <v>108</v>
      </c>
      <c r="I559" s="1">
        <f t="shared" si="57"/>
        <v>0</v>
      </c>
      <c r="J559" s="1">
        <f t="shared" si="59"/>
        <v>0</v>
      </c>
      <c r="O559" s="1" t="s">
        <v>109</v>
      </c>
      <c r="P559" s="1">
        <v>0.68</v>
      </c>
      <c r="Q559" s="1" t="s">
        <v>114</v>
      </c>
      <c r="R559" s="1">
        <v>1.65</v>
      </c>
      <c r="S559" s="1" t="s">
        <v>112</v>
      </c>
      <c r="T559" s="1">
        <v>0</v>
      </c>
      <c r="U559" s="1" t="s">
        <v>112</v>
      </c>
      <c r="V559" s="1">
        <v>0</v>
      </c>
      <c r="W559" s="1">
        <v>1.39</v>
      </c>
      <c r="X559" s="1">
        <v>0</v>
      </c>
      <c r="Y559" s="1">
        <v>0</v>
      </c>
      <c r="Z559" s="89">
        <v>0</v>
      </c>
      <c r="AA559" s="1" cm="1">
        <f t="array" ref="AA559">_xlfn.IFS(O559='Price Data'!$F$3,'Price Data'!$G$3,O559='Price Data'!$F$4,'Price Data'!$G$4,O559='Price Data'!$F$5,'Price Data'!$G$5,O559='Price Data'!$F$6,'Price Data'!$G$6,O559='Price Data'!$F$7,'Price Data'!$G$7,TRUE,"")</f>
        <v>4.4586315789473705</v>
      </c>
      <c r="AB559" s="1" cm="1">
        <f t="array" ref="AB559">_xlfn.IFS(Q559='Price Data'!$F$3,'Price Data'!$G$3,Q559='Price Data'!$F$4,'Price Data'!$G$4,Q559='Price Data'!$F$5,'Price Data'!$G$5,Q559='Price Data'!$F$6,'Price Data'!$G$6,Q559='Price Data'!$F$7,'Price Data'!$G$7,TRUE,"")</f>
        <v>6.0346153846153863</v>
      </c>
      <c r="AC559" s="1" t="str" cm="1">
        <f t="array" ref="AC559">_xlfn.IFS(S559='Price Data'!$F$3,'Price Data'!$G$3,S559='Price Data'!$F$4,'Price Data'!$G$4,S559='Price Data'!$F$5,'Price Data'!$G$5,S559='Price Data'!$F$6,'Price Data'!$G$6,S559='Price Data'!$F$7,'Price Data'!$G$7,TRUE,"")</f>
        <v/>
      </c>
      <c r="AD559" s="1" t="str" cm="1">
        <f t="array" ref="AD559">_xlfn.IFS(U559='Price Data'!$F$3,'Price Data'!$G$3,U559='Price Data'!$F$4,'Price Data'!$G$4,U559='Price Data'!$F$5,'Price Data'!$G$5,U559='Price Data'!$F$6,'Price Data'!$G$6,U559='Price Data'!$F$7,'Price Data'!$G$7,TRUE,"")</f>
        <v/>
      </c>
      <c r="AK559" s="18"/>
      <c r="AL559" s="1"/>
    </row>
    <row r="560" spans="1:38" x14ac:dyDescent="0.25">
      <c r="A560" s="88">
        <v>15</v>
      </c>
      <c r="B560" s="1">
        <v>7</v>
      </c>
      <c r="C560" s="1">
        <v>12.36</v>
      </c>
      <c r="D560" s="1">
        <v>2</v>
      </c>
      <c r="E560" s="1">
        <v>0</v>
      </c>
      <c r="F560" s="1">
        <v>0</v>
      </c>
      <c r="G560" s="1">
        <f t="shared" si="58"/>
        <v>0</v>
      </c>
      <c r="H560" s="1" t="s">
        <v>108</v>
      </c>
      <c r="I560" s="1">
        <f t="shared" si="57"/>
        <v>0</v>
      </c>
      <c r="J560" s="1">
        <f t="shared" si="59"/>
        <v>0</v>
      </c>
      <c r="O560" s="1" t="s">
        <v>111</v>
      </c>
      <c r="P560" s="1">
        <v>2.17</v>
      </c>
      <c r="Q560" s="1" t="s">
        <v>111</v>
      </c>
      <c r="R560" s="1">
        <v>1.43</v>
      </c>
      <c r="S560" s="1" t="s">
        <v>112</v>
      </c>
      <c r="T560" s="1">
        <v>0</v>
      </c>
      <c r="U560" s="1" t="s">
        <v>112</v>
      </c>
      <c r="V560" s="1">
        <v>0</v>
      </c>
      <c r="W560" s="1">
        <v>0</v>
      </c>
      <c r="X560" s="1">
        <v>0</v>
      </c>
      <c r="Y560" s="1">
        <v>0</v>
      </c>
      <c r="Z560" s="89">
        <v>0</v>
      </c>
      <c r="AA560" s="1" cm="1">
        <f t="array" ref="AA560">_xlfn.IFS(O560='Price Data'!$F$3,'Price Data'!$G$3,O560='Price Data'!$F$4,'Price Data'!$G$4,O560='Price Data'!$F$5,'Price Data'!$G$5,O560='Price Data'!$F$6,'Price Data'!$G$6,O560='Price Data'!$F$7,'Price Data'!$G$7,TRUE,"")</f>
        <v>8.710979020979023</v>
      </c>
      <c r="AB560" s="1" cm="1">
        <f t="array" ref="AB560">_xlfn.IFS(Q560='Price Data'!$F$3,'Price Data'!$G$3,Q560='Price Data'!$F$4,'Price Data'!$G$4,Q560='Price Data'!$F$5,'Price Data'!$G$5,Q560='Price Data'!$F$6,'Price Data'!$G$6,Q560='Price Data'!$F$7,'Price Data'!$G$7,TRUE,"")</f>
        <v>8.710979020979023</v>
      </c>
      <c r="AC560" s="1" t="str" cm="1">
        <f t="array" ref="AC560">_xlfn.IFS(S560='Price Data'!$F$3,'Price Data'!$G$3,S560='Price Data'!$F$4,'Price Data'!$G$4,S560='Price Data'!$F$5,'Price Data'!$G$5,S560='Price Data'!$F$6,'Price Data'!$G$6,S560='Price Data'!$F$7,'Price Data'!$G$7,TRUE,"")</f>
        <v/>
      </c>
      <c r="AD560" s="1" t="str" cm="1">
        <f t="array" ref="AD560">_xlfn.IFS(U560='Price Data'!$F$3,'Price Data'!$G$3,U560='Price Data'!$F$4,'Price Data'!$G$4,U560='Price Data'!$F$5,'Price Data'!$G$5,U560='Price Data'!$F$6,'Price Data'!$G$6,U560='Price Data'!$F$7,'Price Data'!$G$7,TRUE,"")</f>
        <v/>
      </c>
      <c r="AK560" s="18"/>
      <c r="AL560" s="1"/>
    </row>
    <row r="561" spans="1:38" x14ac:dyDescent="0.25">
      <c r="A561" s="88">
        <v>15</v>
      </c>
      <c r="B561" s="1">
        <v>8</v>
      </c>
      <c r="C561" s="1">
        <v>17.649999999999999</v>
      </c>
      <c r="D561" s="1">
        <v>3</v>
      </c>
      <c r="E561" s="1">
        <v>0</v>
      </c>
      <c r="F561" s="1">
        <v>0</v>
      </c>
      <c r="G561" s="1">
        <f t="shared" si="58"/>
        <v>0</v>
      </c>
      <c r="H561" s="1" t="s">
        <v>108</v>
      </c>
      <c r="I561" s="1">
        <f t="shared" si="57"/>
        <v>0</v>
      </c>
      <c r="J561" s="1">
        <f t="shared" si="59"/>
        <v>0</v>
      </c>
      <c r="O561" s="1" t="s">
        <v>114</v>
      </c>
      <c r="P561" s="1">
        <v>1.66</v>
      </c>
      <c r="Q561" s="1" t="s">
        <v>110</v>
      </c>
      <c r="R561" s="1">
        <v>0.98</v>
      </c>
      <c r="S561" s="1" t="s">
        <v>114</v>
      </c>
      <c r="T561" s="1">
        <v>0.87</v>
      </c>
      <c r="U561" s="1" t="s">
        <v>112</v>
      </c>
      <c r="V561" s="1">
        <v>0</v>
      </c>
      <c r="W561" s="1">
        <v>0</v>
      </c>
      <c r="X561" s="1">
        <v>0</v>
      </c>
      <c r="Y561" s="1">
        <v>0</v>
      </c>
      <c r="Z561" s="89">
        <v>0</v>
      </c>
      <c r="AA561" s="1" cm="1">
        <f t="array" ref="AA561">_xlfn.IFS(O561='Price Data'!$F$3,'Price Data'!$G$3,O561='Price Data'!$F$4,'Price Data'!$G$4,O561='Price Data'!$F$5,'Price Data'!$G$5,O561='Price Data'!$F$6,'Price Data'!$G$6,O561='Price Data'!$F$7,'Price Data'!$G$7,TRUE,"")</f>
        <v>6.0346153846153863</v>
      </c>
      <c r="AB561" s="1" cm="1">
        <f t="array" ref="AB561">_xlfn.IFS(Q561='Price Data'!$F$3,'Price Data'!$G$3,Q561='Price Data'!$F$4,'Price Data'!$G$4,Q561='Price Data'!$F$5,'Price Data'!$G$5,Q561='Price Data'!$F$6,'Price Data'!$G$6,Q561='Price Data'!$F$7,'Price Data'!$G$7,TRUE,"")</f>
        <v>2.6763636363636367</v>
      </c>
      <c r="AC561" s="1" cm="1">
        <f t="array" ref="AC561">_xlfn.IFS(S561='Price Data'!$F$3,'Price Data'!$G$3,S561='Price Data'!$F$4,'Price Data'!$G$4,S561='Price Data'!$F$5,'Price Data'!$G$5,S561='Price Data'!$F$6,'Price Data'!$G$6,S561='Price Data'!$F$7,'Price Data'!$G$7,TRUE,"")</f>
        <v>6.0346153846153863</v>
      </c>
      <c r="AD561" s="1" t="str" cm="1">
        <f t="array" ref="AD561">_xlfn.IFS(U561='Price Data'!$F$3,'Price Data'!$G$3,U561='Price Data'!$F$4,'Price Data'!$G$4,U561='Price Data'!$F$5,'Price Data'!$G$5,U561='Price Data'!$F$6,'Price Data'!$G$6,U561='Price Data'!$F$7,'Price Data'!$G$7,TRUE,"")</f>
        <v/>
      </c>
      <c r="AK561" s="18"/>
      <c r="AL561" s="1"/>
    </row>
    <row r="562" spans="1:38" x14ac:dyDescent="0.25">
      <c r="A562" s="88">
        <v>15</v>
      </c>
      <c r="B562" s="1">
        <v>9</v>
      </c>
      <c r="C562" s="1">
        <v>18.41</v>
      </c>
      <c r="D562" s="1">
        <v>2</v>
      </c>
      <c r="E562" s="1">
        <v>3</v>
      </c>
      <c r="F562" s="1">
        <v>0</v>
      </c>
      <c r="G562" s="1">
        <f t="shared" si="58"/>
        <v>3</v>
      </c>
      <c r="H562" s="1" t="s">
        <v>108</v>
      </c>
      <c r="I562" s="1">
        <f t="shared" si="57"/>
        <v>0</v>
      </c>
      <c r="J562" s="1">
        <f t="shared" si="59"/>
        <v>0</v>
      </c>
      <c r="O562" s="1" t="s">
        <v>113</v>
      </c>
      <c r="P562" s="1">
        <v>2.27</v>
      </c>
      <c r="Q562" s="1" t="s">
        <v>111</v>
      </c>
      <c r="R562" s="1">
        <v>1.26</v>
      </c>
      <c r="S562" s="1" t="s">
        <v>112</v>
      </c>
      <c r="T562" s="1">
        <v>0</v>
      </c>
      <c r="U562" s="1" t="s">
        <v>112</v>
      </c>
      <c r="V562" s="1">
        <v>0</v>
      </c>
      <c r="W562" s="1">
        <v>1.1599999999999999</v>
      </c>
      <c r="X562" s="1">
        <v>0</v>
      </c>
      <c r="Y562" s="1">
        <v>0</v>
      </c>
      <c r="Z562" s="89">
        <v>0</v>
      </c>
      <c r="AA562" s="1" cm="1">
        <f t="array" ref="AA562">_xlfn.IFS(O562='Price Data'!$F$3,'Price Data'!$G$3,O562='Price Data'!$F$4,'Price Data'!$G$4,O562='Price Data'!$F$5,'Price Data'!$G$5,O562='Price Data'!$F$6,'Price Data'!$G$6,O562='Price Data'!$F$7,'Price Data'!$G$7,TRUE,"")</f>
        <v>10.493246963562758</v>
      </c>
      <c r="AB562" s="1" cm="1">
        <f t="array" ref="AB562">_xlfn.IFS(Q562='Price Data'!$F$3,'Price Data'!$G$3,Q562='Price Data'!$F$4,'Price Data'!$G$4,Q562='Price Data'!$F$5,'Price Data'!$G$5,Q562='Price Data'!$F$6,'Price Data'!$G$6,Q562='Price Data'!$F$7,'Price Data'!$G$7,TRUE,"")</f>
        <v>8.710979020979023</v>
      </c>
      <c r="AC562" s="1" t="str" cm="1">
        <f t="array" ref="AC562">_xlfn.IFS(S562='Price Data'!$F$3,'Price Data'!$G$3,S562='Price Data'!$F$4,'Price Data'!$G$4,S562='Price Data'!$F$5,'Price Data'!$G$5,S562='Price Data'!$F$6,'Price Data'!$G$6,S562='Price Data'!$F$7,'Price Data'!$G$7,TRUE,"")</f>
        <v/>
      </c>
      <c r="AD562" s="1" t="str" cm="1">
        <f t="array" ref="AD562">_xlfn.IFS(U562='Price Data'!$F$3,'Price Data'!$G$3,U562='Price Data'!$F$4,'Price Data'!$G$4,U562='Price Data'!$F$5,'Price Data'!$G$5,U562='Price Data'!$F$6,'Price Data'!$G$6,U562='Price Data'!$F$7,'Price Data'!$G$7,TRUE,"")</f>
        <v/>
      </c>
      <c r="AK562" s="18"/>
      <c r="AL562" s="1"/>
    </row>
    <row r="563" spans="1:38" x14ac:dyDescent="0.25">
      <c r="A563" s="88">
        <v>15</v>
      </c>
      <c r="B563" s="1">
        <v>10</v>
      </c>
      <c r="C563" s="1">
        <v>18.670000000000002</v>
      </c>
      <c r="D563" s="1">
        <v>3</v>
      </c>
      <c r="E563" s="1">
        <v>5</v>
      </c>
      <c r="F563" s="1">
        <v>0</v>
      </c>
      <c r="G563" s="1">
        <f t="shared" si="58"/>
        <v>5</v>
      </c>
      <c r="H563" s="1" t="s">
        <v>108</v>
      </c>
      <c r="I563" s="1">
        <f t="shared" si="57"/>
        <v>0</v>
      </c>
      <c r="J563" s="1">
        <f t="shared" si="59"/>
        <v>0</v>
      </c>
      <c r="O563" s="1" t="s">
        <v>109</v>
      </c>
      <c r="P563" s="1">
        <v>0.74</v>
      </c>
      <c r="Q563" s="1" t="s">
        <v>109</v>
      </c>
      <c r="R563" s="1">
        <v>0.81</v>
      </c>
      <c r="S563" s="1" t="s">
        <v>109</v>
      </c>
      <c r="T563" s="1">
        <v>0.84</v>
      </c>
      <c r="U563" s="1" t="s">
        <v>112</v>
      </c>
      <c r="V563" s="1">
        <v>0</v>
      </c>
      <c r="W563" s="1">
        <v>1.37</v>
      </c>
      <c r="X563" s="1">
        <v>1.38</v>
      </c>
      <c r="Y563" s="1">
        <v>0.75</v>
      </c>
      <c r="Z563" s="89">
        <v>0</v>
      </c>
      <c r="AA563" s="1" cm="1">
        <f t="array" ref="AA563">_xlfn.IFS(O563='Price Data'!$F$3,'Price Data'!$G$3,O563='Price Data'!$F$4,'Price Data'!$G$4,O563='Price Data'!$F$5,'Price Data'!$G$5,O563='Price Data'!$F$6,'Price Data'!$G$6,O563='Price Data'!$F$7,'Price Data'!$G$7,TRUE,"")</f>
        <v>4.4586315789473705</v>
      </c>
      <c r="AB563" s="1" cm="1">
        <f t="array" ref="AB563">_xlfn.IFS(Q563='Price Data'!$F$3,'Price Data'!$G$3,Q563='Price Data'!$F$4,'Price Data'!$G$4,Q563='Price Data'!$F$5,'Price Data'!$G$5,Q563='Price Data'!$F$6,'Price Data'!$G$6,Q563='Price Data'!$F$7,'Price Data'!$G$7,TRUE,"")</f>
        <v>4.4586315789473705</v>
      </c>
      <c r="AC563" s="1" cm="1">
        <f t="array" ref="AC563">_xlfn.IFS(S563='Price Data'!$F$3,'Price Data'!$G$3,S563='Price Data'!$F$4,'Price Data'!$G$4,S563='Price Data'!$F$5,'Price Data'!$G$5,S563='Price Data'!$F$6,'Price Data'!$G$6,S563='Price Data'!$F$7,'Price Data'!$G$7,TRUE,"")</f>
        <v>4.4586315789473705</v>
      </c>
      <c r="AD563" s="1" t="str" cm="1">
        <f t="array" ref="AD563">_xlfn.IFS(U563='Price Data'!$F$3,'Price Data'!$G$3,U563='Price Data'!$F$4,'Price Data'!$G$4,U563='Price Data'!$F$5,'Price Data'!$G$5,U563='Price Data'!$F$6,'Price Data'!$G$6,U563='Price Data'!$F$7,'Price Data'!$G$7,TRUE,"")</f>
        <v/>
      </c>
      <c r="AK563" s="18"/>
      <c r="AL563" s="1"/>
    </row>
    <row r="564" spans="1:38" x14ac:dyDescent="0.25">
      <c r="A564" s="88">
        <v>15</v>
      </c>
      <c r="B564" s="1">
        <v>11</v>
      </c>
      <c r="C564" s="1">
        <v>22.26</v>
      </c>
      <c r="D564" s="1">
        <v>1</v>
      </c>
      <c r="E564" s="1">
        <v>5</v>
      </c>
      <c r="F564" s="1">
        <v>0</v>
      </c>
      <c r="G564" s="1">
        <f t="shared" si="58"/>
        <v>5</v>
      </c>
      <c r="H564" s="1" t="s">
        <v>108</v>
      </c>
      <c r="I564" s="1">
        <f t="shared" si="57"/>
        <v>0</v>
      </c>
      <c r="J564" s="1">
        <f t="shared" si="59"/>
        <v>0</v>
      </c>
      <c r="O564" s="1" t="s">
        <v>110</v>
      </c>
      <c r="P564" s="1">
        <v>0.73</v>
      </c>
      <c r="Q564" s="1" t="s">
        <v>112</v>
      </c>
      <c r="R564" s="1">
        <v>0</v>
      </c>
      <c r="S564" s="1" t="s">
        <v>112</v>
      </c>
      <c r="T564" s="1">
        <v>0</v>
      </c>
      <c r="U564" s="1" t="s">
        <v>112</v>
      </c>
      <c r="V564" s="1">
        <v>0</v>
      </c>
      <c r="W564" s="1">
        <v>0</v>
      </c>
      <c r="X564" s="1">
        <v>0</v>
      </c>
      <c r="Y564" s="1">
        <v>0</v>
      </c>
      <c r="Z564" s="89">
        <v>0</v>
      </c>
      <c r="AA564" s="1" cm="1">
        <f t="array" ref="AA564">_xlfn.IFS(O564='Price Data'!$F$3,'Price Data'!$G$3,O564='Price Data'!$F$4,'Price Data'!$G$4,O564='Price Data'!$F$5,'Price Data'!$G$5,O564='Price Data'!$F$6,'Price Data'!$G$6,O564='Price Data'!$F$7,'Price Data'!$G$7,TRUE,"")</f>
        <v>2.6763636363636367</v>
      </c>
      <c r="AB564" s="1" t="str" cm="1">
        <f t="array" ref="AB564">_xlfn.IFS(Q564='Price Data'!$F$3,'Price Data'!$G$3,Q564='Price Data'!$F$4,'Price Data'!$G$4,Q564='Price Data'!$F$5,'Price Data'!$G$5,Q564='Price Data'!$F$6,'Price Data'!$G$6,Q564='Price Data'!$F$7,'Price Data'!$G$7,TRUE,"")</f>
        <v/>
      </c>
      <c r="AC564" s="1" t="str" cm="1">
        <f t="array" ref="AC564">_xlfn.IFS(S564='Price Data'!$F$3,'Price Data'!$G$3,S564='Price Data'!$F$4,'Price Data'!$G$4,S564='Price Data'!$F$5,'Price Data'!$G$5,S564='Price Data'!$F$6,'Price Data'!$G$6,S564='Price Data'!$F$7,'Price Data'!$G$7,TRUE,"")</f>
        <v/>
      </c>
      <c r="AD564" s="1" t="str" cm="1">
        <f t="array" ref="AD564">_xlfn.IFS(U564='Price Data'!$F$3,'Price Data'!$G$3,U564='Price Data'!$F$4,'Price Data'!$G$4,U564='Price Data'!$F$5,'Price Data'!$G$5,U564='Price Data'!$F$6,'Price Data'!$G$6,U564='Price Data'!$F$7,'Price Data'!$G$7,TRUE,"")</f>
        <v/>
      </c>
      <c r="AK564" s="18"/>
      <c r="AL564" s="1"/>
    </row>
    <row r="565" spans="1:38" x14ac:dyDescent="0.25">
      <c r="A565" s="88">
        <v>15</v>
      </c>
      <c r="B565" s="1">
        <v>12</v>
      </c>
      <c r="C565" s="1">
        <v>23.98</v>
      </c>
      <c r="D565" s="1">
        <v>1</v>
      </c>
      <c r="E565" s="1">
        <v>5</v>
      </c>
      <c r="F565" s="1">
        <v>1</v>
      </c>
      <c r="G565" s="1">
        <f t="shared" si="58"/>
        <v>6</v>
      </c>
      <c r="H565" s="1" t="s">
        <v>116</v>
      </c>
      <c r="I565" s="1">
        <f t="shared" si="57"/>
        <v>1</v>
      </c>
      <c r="J565" s="1">
        <f t="shared" si="59"/>
        <v>1</v>
      </c>
      <c r="O565" s="1" t="s">
        <v>112</v>
      </c>
      <c r="P565" s="1">
        <v>0</v>
      </c>
      <c r="Q565" s="1" t="s">
        <v>112</v>
      </c>
      <c r="R565" s="1">
        <v>0</v>
      </c>
      <c r="S565" s="1" t="s">
        <v>112</v>
      </c>
      <c r="T565" s="1">
        <v>0</v>
      </c>
      <c r="U565" s="1" t="s">
        <v>112</v>
      </c>
      <c r="V565" s="1">
        <v>0</v>
      </c>
      <c r="W565" s="1">
        <v>0</v>
      </c>
      <c r="X565" s="1">
        <v>0</v>
      </c>
      <c r="Y565" s="1">
        <v>0</v>
      </c>
      <c r="Z565" s="89">
        <v>0</v>
      </c>
      <c r="AA565" s="1" t="str" cm="1">
        <f t="array" ref="AA565">_xlfn.IFS(O565='Price Data'!$F$3,'Price Data'!$G$3,O565='Price Data'!$F$4,'Price Data'!$G$4,O565='Price Data'!$F$5,'Price Data'!$G$5,O565='Price Data'!$F$6,'Price Data'!$G$6,O565='Price Data'!$F$7,'Price Data'!$G$7,TRUE,"")</f>
        <v/>
      </c>
      <c r="AB565" s="1" t="str" cm="1">
        <f t="array" ref="AB565">_xlfn.IFS(Q565='Price Data'!$F$3,'Price Data'!$G$3,Q565='Price Data'!$F$4,'Price Data'!$G$4,Q565='Price Data'!$F$5,'Price Data'!$G$5,Q565='Price Data'!$F$6,'Price Data'!$G$6,Q565='Price Data'!$F$7,'Price Data'!$G$7,TRUE,"")</f>
        <v/>
      </c>
      <c r="AC565" s="1" t="str" cm="1">
        <f t="array" ref="AC565">_xlfn.IFS(S565='Price Data'!$F$3,'Price Data'!$G$3,S565='Price Data'!$F$4,'Price Data'!$G$4,S565='Price Data'!$F$5,'Price Data'!$G$5,S565='Price Data'!$F$6,'Price Data'!$G$6,S565='Price Data'!$F$7,'Price Data'!$G$7,TRUE,"")</f>
        <v/>
      </c>
      <c r="AD565" s="1" t="str" cm="1">
        <f t="array" ref="AD565">_xlfn.IFS(U565='Price Data'!$F$3,'Price Data'!$G$3,U565='Price Data'!$F$4,'Price Data'!$G$4,U565='Price Data'!$F$5,'Price Data'!$G$5,U565='Price Data'!$F$6,'Price Data'!$G$6,U565='Price Data'!$F$7,'Price Data'!$G$7,TRUE,"")</f>
        <v/>
      </c>
      <c r="AK565" s="18"/>
      <c r="AL565" s="1"/>
    </row>
    <row r="566" spans="1:38" x14ac:dyDescent="0.25">
      <c r="A566" s="88">
        <v>15</v>
      </c>
      <c r="B566" s="1">
        <v>13</v>
      </c>
      <c r="C566" s="1">
        <v>39.25</v>
      </c>
      <c r="D566" s="1">
        <v>1</v>
      </c>
      <c r="E566" s="1">
        <v>0</v>
      </c>
      <c r="F566" s="1">
        <v>0</v>
      </c>
      <c r="G566" s="1">
        <f t="shared" si="58"/>
        <v>0</v>
      </c>
      <c r="H566" s="1" t="s">
        <v>108</v>
      </c>
      <c r="I566" s="1">
        <f t="shared" si="57"/>
        <v>0</v>
      </c>
      <c r="J566" s="1">
        <f t="shared" si="59"/>
        <v>0</v>
      </c>
      <c r="O566" s="1" t="s">
        <v>113</v>
      </c>
      <c r="P566" s="1">
        <v>2.19</v>
      </c>
      <c r="Q566" s="1" t="s">
        <v>112</v>
      </c>
      <c r="R566" s="1">
        <v>0</v>
      </c>
      <c r="S566" s="1" t="s">
        <v>112</v>
      </c>
      <c r="T566" s="1">
        <v>0</v>
      </c>
      <c r="U566" s="1" t="s">
        <v>112</v>
      </c>
      <c r="V566" s="1">
        <v>0</v>
      </c>
      <c r="W566" s="1">
        <v>0.84</v>
      </c>
      <c r="X566" s="1">
        <v>0</v>
      </c>
      <c r="Y566" s="1">
        <v>0</v>
      </c>
      <c r="Z566" s="89">
        <v>0</v>
      </c>
      <c r="AA566" s="1" cm="1">
        <f t="array" ref="AA566">_xlfn.IFS(O566='Price Data'!$F$3,'Price Data'!$G$3,O566='Price Data'!$F$4,'Price Data'!$G$4,O566='Price Data'!$F$5,'Price Data'!$G$5,O566='Price Data'!$F$6,'Price Data'!$G$6,O566='Price Data'!$F$7,'Price Data'!$G$7,TRUE,"")</f>
        <v>10.493246963562758</v>
      </c>
      <c r="AB566" s="1" t="str" cm="1">
        <f t="array" ref="AB566">_xlfn.IFS(Q566='Price Data'!$F$3,'Price Data'!$G$3,Q566='Price Data'!$F$4,'Price Data'!$G$4,Q566='Price Data'!$F$5,'Price Data'!$G$5,Q566='Price Data'!$F$6,'Price Data'!$G$6,Q566='Price Data'!$F$7,'Price Data'!$G$7,TRUE,"")</f>
        <v/>
      </c>
      <c r="AC566" s="1" t="str" cm="1">
        <f t="array" ref="AC566">_xlfn.IFS(S566='Price Data'!$F$3,'Price Data'!$G$3,S566='Price Data'!$F$4,'Price Data'!$G$4,S566='Price Data'!$F$5,'Price Data'!$G$5,S566='Price Data'!$F$6,'Price Data'!$G$6,S566='Price Data'!$F$7,'Price Data'!$G$7,TRUE,"")</f>
        <v/>
      </c>
      <c r="AD566" s="1" t="str" cm="1">
        <f t="array" ref="AD566">_xlfn.IFS(U566='Price Data'!$F$3,'Price Data'!$G$3,U566='Price Data'!$F$4,'Price Data'!$G$4,U566='Price Data'!$F$5,'Price Data'!$G$5,U566='Price Data'!$F$6,'Price Data'!$G$6,U566='Price Data'!$F$7,'Price Data'!$G$7,TRUE,"")</f>
        <v/>
      </c>
      <c r="AK566" s="18"/>
      <c r="AL566" s="1"/>
    </row>
    <row r="567" spans="1:38" x14ac:dyDescent="0.25">
      <c r="A567" s="88">
        <v>15</v>
      </c>
      <c r="B567" s="1">
        <v>14</v>
      </c>
      <c r="C567" s="1">
        <v>39.619999999999997</v>
      </c>
      <c r="D567" s="1">
        <v>3</v>
      </c>
      <c r="E567" s="1">
        <v>1</v>
      </c>
      <c r="F567" s="1">
        <v>0</v>
      </c>
      <c r="G567" s="1">
        <f t="shared" si="58"/>
        <v>1</v>
      </c>
      <c r="H567" s="1" t="s">
        <v>108</v>
      </c>
      <c r="I567" s="1">
        <f t="shared" si="57"/>
        <v>0</v>
      </c>
      <c r="J567" s="1">
        <f t="shared" si="59"/>
        <v>0</v>
      </c>
      <c r="O567" s="1" t="s">
        <v>110</v>
      </c>
      <c r="P567" s="1">
        <v>0.51</v>
      </c>
      <c r="Q567" s="1" t="s">
        <v>114</v>
      </c>
      <c r="R567" s="1">
        <v>1.85</v>
      </c>
      <c r="S567" s="1" t="s">
        <v>109</v>
      </c>
      <c r="T567" s="1">
        <v>0.96</v>
      </c>
      <c r="U567" s="1" t="s">
        <v>112</v>
      </c>
      <c r="V567" s="1">
        <v>0</v>
      </c>
      <c r="W567" s="1">
        <v>0</v>
      </c>
      <c r="X567" s="1">
        <v>0</v>
      </c>
      <c r="Y567" s="1">
        <v>0.88</v>
      </c>
      <c r="Z567" s="89">
        <v>0</v>
      </c>
      <c r="AA567" s="1" cm="1">
        <f t="array" ref="AA567">_xlfn.IFS(O567='Price Data'!$F$3,'Price Data'!$G$3,O567='Price Data'!$F$4,'Price Data'!$G$4,O567='Price Data'!$F$5,'Price Data'!$G$5,O567='Price Data'!$F$6,'Price Data'!$G$6,O567='Price Data'!$F$7,'Price Data'!$G$7,TRUE,"")</f>
        <v>2.6763636363636367</v>
      </c>
      <c r="AB567" s="1" cm="1">
        <f t="array" ref="AB567">_xlfn.IFS(Q567='Price Data'!$F$3,'Price Data'!$G$3,Q567='Price Data'!$F$4,'Price Data'!$G$4,Q567='Price Data'!$F$5,'Price Data'!$G$5,Q567='Price Data'!$F$6,'Price Data'!$G$6,Q567='Price Data'!$F$7,'Price Data'!$G$7,TRUE,"")</f>
        <v>6.0346153846153863</v>
      </c>
      <c r="AC567" s="1" cm="1">
        <f t="array" ref="AC567">_xlfn.IFS(S567='Price Data'!$F$3,'Price Data'!$G$3,S567='Price Data'!$F$4,'Price Data'!$G$4,S567='Price Data'!$F$5,'Price Data'!$G$5,S567='Price Data'!$F$6,'Price Data'!$G$6,S567='Price Data'!$F$7,'Price Data'!$G$7,TRUE,"")</f>
        <v>4.4586315789473705</v>
      </c>
      <c r="AD567" s="1" t="str" cm="1">
        <f t="array" ref="AD567">_xlfn.IFS(U567='Price Data'!$F$3,'Price Data'!$G$3,U567='Price Data'!$F$4,'Price Data'!$G$4,U567='Price Data'!$F$5,'Price Data'!$G$5,U567='Price Data'!$F$6,'Price Data'!$G$6,U567='Price Data'!$F$7,'Price Data'!$G$7,TRUE,"")</f>
        <v/>
      </c>
      <c r="AK567" s="18"/>
      <c r="AL567" s="1"/>
    </row>
    <row r="568" spans="1:38" x14ac:dyDescent="0.25">
      <c r="A568" s="88">
        <v>15</v>
      </c>
      <c r="B568" s="1">
        <v>15</v>
      </c>
      <c r="C568" s="1">
        <v>39.97</v>
      </c>
      <c r="D568" s="1">
        <v>2</v>
      </c>
      <c r="E568" s="1">
        <v>4</v>
      </c>
      <c r="F568" s="1">
        <v>0</v>
      </c>
      <c r="G568" s="1">
        <f t="shared" si="58"/>
        <v>4</v>
      </c>
      <c r="H568" s="1" t="s">
        <v>108</v>
      </c>
      <c r="I568" s="1">
        <f t="shared" si="57"/>
        <v>0</v>
      </c>
      <c r="J568" s="1">
        <f t="shared" si="59"/>
        <v>0</v>
      </c>
      <c r="O568" s="1" t="s">
        <v>109</v>
      </c>
      <c r="P568" s="1">
        <v>0.55000000000000004</v>
      </c>
      <c r="Q568" s="1" t="s">
        <v>114</v>
      </c>
      <c r="R568" s="1">
        <v>1.42</v>
      </c>
      <c r="S568" s="1" t="s">
        <v>112</v>
      </c>
      <c r="T568" s="1">
        <v>0</v>
      </c>
      <c r="U568" s="1" t="s">
        <v>112</v>
      </c>
      <c r="V568" s="1">
        <v>0</v>
      </c>
      <c r="W568" s="1">
        <v>1.38</v>
      </c>
      <c r="X568" s="1">
        <v>0</v>
      </c>
      <c r="Y568" s="1">
        <v>0</v>
      </c>
      <c r="Z568" s="89">
        <v>0</v>
      </c>
      <c r="AA568" s="1" cm="1">
        <f t="array" ref="AA568">_xlfn.IFS(O568='Price Data'!$F$3,'Price Data'!$G$3,O568='Price Data'!$F$4,'Price Data'!$G$4,O568='Price Data'!$F$5,'Price Data'!$G$5,O568='Price Data'!$F$6,'Price Data'!$G$6,O568='Price Data'!$F$7,'Price Data'!$G$7,TRUE,"")</f>
        <v>4.4586315789473705</v>
      </c>
      <c r="AB568" s="1" cm="1">
        <f t="array" ref="AB568">_xlfn.IFS(Q568='Price Data'!$F$3,'Price Data'!$G$3,Q568='Price Data'!$F$4,'Price Data'!$G$4,Q568='Price Data'!$F$5,'Price Data'!$G$5,Q568='Price Data'!$F$6,'Price Data'!$G$6,Q568='Price Data'!$F$7,'Price Data'!$G$7,TRUE,"")</f>
        <v>6.0346153846153863</v>
      </c>
      <c r="AC568" s="1" t="str" cm="1">
        <f t="array" ref="AC568">_xlfn.IFS(S568='Price Data'!$F$3,'Price Data'!$G$3,S568='Price Data'!$F$4,'Price Data'!$G$4,S568='Price Data'!$F$5,'Price Data'!$G$5,S568='Price Data'!$F$6,'Price Data'!$G$6,S568='Price Data'!$F$7,'Price Data'!$G$7,TRUE,"")</f>
        <v/>
      </c>
      <c r="AD568" s="1" t="str" cm="1">
        <f t="array" ref="AD568">_xlfn.IFS(U568='Price Data'!$F$3,'Price Data'!$G$3,U568='Price Data'!$F$4,'Price Data'!$G$4,U568='Price Data'!$F$5,'Price Data'!$G$5,U568='Price Data'!$F$6,'Price Data'!$G$6,U568='Price Data'!$F$7,'Price Data'!$G$7,TRUE,"")</f>
        <v/>
      </c>
      <c r="AK568" s="18"/>
      <c r="AL568" s="1"/>
    </row>
    <row r="569" spans="1:38" x14ac:dyDescent="0.25">
      <c r="A569" s="88">
        <v>15</v>
      </c>
      <c r="B569" s="1">
        <v>16</v>
      </c>
      <c r="C569" s="1">
        <v>56.28</v>
      </c>
      <c r="D569" s="1">
        <v>2</v>
      </c>
      <c r="E569" s="1">
        <v>0</v>
      </c>
      <c r="F569" s="1">
        <v>0</v>
      </c>
      <c r="G569" s="1">
        <f t="shared" si="58"/>
        <v>0</v>
      </c>
      <c r="H569" s="1" t="s">
        <v>108</v>
      </c>
      <c r="I569" s="1">
        <f t="shared" si="57"/>
        <v>0</v>
      </c>
      <c r="J569" s="1">
        <f t="shared" si="59"/>
        <v>0</v>
      </c>
      <c r="O569" s="1" t="s">
        <v>109</v>
      </c>
      <c r="P569" s="1">
        <v>0.88</v>
      </c>
      <c r="Q569" s="1" t="s">
        <v>113</v>
      </c>
      <c r="R569" s="1">
        <v>1.74</v>
      </c>
      <c r="S569" s="1" t="s">
        <v>112</v>
      </c>
      <c r="T569" s="1">
        <v>0</v>
      </c>
      <c r="U569" s="1" t="s">
        <v>112</v>
      </c>
      <c r="V569" s="1">
        <v>0</v>
      </c>
      <c r="W569" s="1">
        <v>1.33</v>
      </c>
      <c r="X569" s="1">
        <v>0.88</v>
      </c>
      <c r="Y569" s="1">
        <v>0</v>
      </c>
      <c r="Z569" s="89">
        <v>0</v>
      </c>
      <c r="AA569" s="1" cm="1">
        <f t="array" ref="AA569">_xlfn.IFS(O569='Price Data'!$F$3,'Price Data'!$G$3,O569='Price Data'!$F$4,'Price Data'!$G$4,O569='Price Data'!$F$5,'Price Data'!$G$5,O569='Price Data'!$F$6,'Price Data'!$G$6,O569='Price Data'!$F$7,'Price Data'!$G$7,TRUE,"")</f>
        <v>4.4586315789473705</v>
      </c>
      <c r="AB569" s="1" cm="1">
        <f t="array" ref="AB569">_xlfn.IFS(Q569='Price Data'!$F$3,'Price Data'!$G$3,Q569='Price Data'!$F$4,'Price Data'!$G$4,Q569='Price Data'!$F$5,'Price Data'!$G$5,Q569='Price Data'!$F$6,'Price Data'!$G$6,Q569='Price Data'!$F$7,'Price Data'!$G$7,TRUE,"")</f>
        <v>10.493246963562758</v>
      </c>
      <c r="AC569" s="1" t="str" cm="1">
        <f t="array" ref="AC569">_xlfn.IFS(S569='Price Data'!$F$3,'Price Data'!$G$3,S569='Price Data'!$F$4,'Price Data'!$G$4,S569='Price Data'!$F$5,'Price Data'!$G$5,S569='Price Data'!$F$6,'Price Data'!$G$6,S569='Price Data'!$F$7,'Price Data'!$G$7,TRUE,"")</f>
        <v/>
      </c>
      <c r="AD569" s="1" t="str" cm="1">
        <f t="array" ref="AD569">_xlfn.IFS(U569='Price Data'!$F$3,'Price Data'!$G$3,U569='Price Data'!$F$4,'Price Data'!$G$4,U569='Price Data'!$F$5,'Price Data'!$G$5,U569='Price Data'!$F$6,'Price Data'!$G$6,U569='Price Data'!$F$7,'Price Data'!$G$7,TRUE,"")</f>
        <v/>
      </c>
      <c r="AK569" s="18"/>
      <c r="AL569" s="1"/>
    </row>
    <row r="570" spans="1:38" x14ac:dyDescent="0.25">
      <c r="A570" s="88">
        <v>15</v>
      </c>
      <c r="B570" s="1">
        <v>17</v>
      </c>
      <c r="C570" s="1">
        <v>66.92</v>
      </c>
      <c r="D570" s="1">
        <v>2</v>
      </c>
      <c r="E570" s="1">
        <v>0</v>
      </c>
      <c r="F570" s="1">
        <v>0</v>
      </c>
      <c r="G570" s="1">
        <f t="shared" si="58"/>
        <v>0</v>
      </c>
      <c r="H570" s="1" t="s">
        <v>108</v>
      </c>
      <c r="I570" s="1">
        <f t="shared" si="57"/>
        <v>0</v>
      </c>
      <c r="J570" s="1">
        <f t="shared" si="59"/>
        <v>0</v>
      </c>
      <c r="O570" s="1" t="s">
        <v>113</v>
      </c>
      <c r="P570" s="1">
        <v>1.65</v>
      </c>
      <c r="Q570" s="1" t="s">
        <v>110</v>
      </c>
      <c r="R570" s="1">
        <v>0.61</v>
      </c>
      <c r="S570" s="1" t="s">
        <v>112</v>
      </c>
      <c r="T570" s="1">
        <v>0</v>
      </c>
      <c r="U570" s="1" t="s">
        <v>112</v>
      </c>
      <c r="V570" s="1">
        <v>0</v>
      </c>
      <c r="W570" s="1">
        <v>1.45</v>
      </c>
      <c r="X570" s="1">
        <v>0</v>
      </c>
      <c r="Y570" s="1">
        <v>0</v>
      </c>
      <c r="Z570" s="89">
        <v>0</v>
      </c>
      <c r="AA570" s="1" cm="1">
        <f t="array" ref="AA570">_xlfn.IFS(O570='Price Data'!$F$3,'Price Data'!$G$3,O570='Price Data'!$F$4,'Price Data'!$G$4,O570='Price Data'!$F$5,'Price Data'!$G$5,O570='Price Data'!$F$6,'Price Data'!$G$6,O570='Price Data'!$F$7,'Price Data'!$G$7,TRUE,"")</f>
        <v>10.493246963562758</v>
      </c>
      <c r="AB570" s="1" cm="1">
        <f t="array" ref="AB570">_xlfn.IFS(Q570='Price Data'!$F$3,'Price Data'!$G$3,Q570='Price Data'!$F$4,'Price Data'!$G$4,Q570='Price Data'!$F$5,'Price Data'!$G$5,Q570='Price Data'!$F$6,'Price Data'!$G$6,Q570='Price Data'!$F$7,'Price Data'!$G$7,TRUE,"")</f>
        <v>2.6763636363636367</v>
      </c>
      <c r="AC570" s="1" t="str" cm="1">
        <f t="array" ref="AC570">_xlfn.IFS(S570='Price Data'!$F$3,'Price Data'!$G$3,S570='Price Data'!$F$4,'Price Data'!$G$4,S570='Price Data'!$F$5,'Price Data'!$G$5,S570='Price Data'!$F$6,'Price Data'!$G$6,S570='Price Data'!$F$7,'Price Data'!$G$7,TRUE,"")</f>
        <v/>
      </c>
      <c r="AD570" s="1" t="str" cm="1">
        <f t="array" ref="AD570">_xlfn.IFS(U570='Price Data'!$F$3,'Price Data'!$G$3,U570='Price Data'!$F$4,'Price Data'!$G$4,U570='Price Data'!$F$5,'Price Data'!$G$5,U570='Price Data'!$F$6,'Price Data'!$G$6,U570='Price Data'!$F$7,'Price Data'!$G$7,TRUE,"")</f>
        <v/>
      </c>
      <c r="AK570" s="18"/>
      <c r="AL570" s="1"/>
    </row>
    <row r="571" spans="1:38" x14ac:dyDescent="0.25">
      <c r="A571" s="88">
        <v>15</v>
      </c>
      <c r="B571" s="1">
        <v>18</v>
      </c>
      <c r="C571" s="1">
        <v>69.14</v>
      </c>
      <c r="D571" s="1">
        <v>2</v>
      </c>
      <c r="E571" s="1">
        <v>1</v>
      </c>
      <c r="F571" s="1">
        <v>1</v>
      </c>
      <c r="G571" s="1">
        <f t="shared" si="58"/>
        <v>2</v>
      </c>
      <c r="H571" s="1" t="s">
        <v>108</v>
      </c>
      <c r="I571" s="1">
        <f t="shared" si="57"/>
        <v>0</v>
      </c>
      <c r="J571" s="1">
        <f t="shared" si="59"/>
        <v>0</v>
      </c>
      <c r="O571" s="1" t="s">
        <v>113</v>
      </c>
      <c r="P571" s="1">
        <v>1.68</v>
      </c>
      <c r="Q571" s="1" t="s">
        <v>109</v>
      </c>
      <c r="R571" s="1">
        <v>0.99</v>
      </c>
      <c r="S571" s="1" t="s">
        <v>112</v>
      </c>
      <c r="T571" s="1">
        <v>0</v>
      </c>
      <c r="U571" s="1" t="s">
        <v>112</v>
      </c>
      <c r="V571" s="1">
        <v>0</v>
      </c>
      <c r="W571" s="1">
        <v>1.34</v>
      </c>
      <c r="X571" s="1">
        <v>0.99</v>
      </c>
      <c r="Y571" s="1">
        <v>0</v>
      </c>
      <c r="Z571" s="89">
        <v>0</v>
      </c>
      <c r="AA571" s="1" cm="1">
        <f t="array" ref="AA571">_xlfn.IFS(O571='Price Data'!$F$3,'Price Data'!$G$3,O571='Price Data'!$F$4,'Price Data'!$G$4,O571='Price Data'!$F$5,'Price Data'!$G$5,O571='Price Data'!$F$6,'Price Data'!$G$6,O571='Price Data'!$F$7,'Price Data'!$G$7,TRUE,"")</f>
        <v>10.493246963562758</v>
      </c>
      <c r="AB571" s="1" cm="1">
        <f t="array" ref="AB571">_xlfn.IFS(Q571='Price Data'!$F$3,'Price Data'!$G$3,Q571='Price Data'!$F$4,'Price Data'!$G$4,Q571='Price Data'!$F$5,'Price Data'!$G$5,Q571='Price Data'!$F$6,'Price Data'!$G$6,Q571='Price Data'!$F$7,'Price Data'!$G$7,TRUE,"")</f>
        <v>4.4586315789473705</v>
      </c>
      <c r="AC571" s="1" t="str" cm="1">
        <f t="array" ref="AC571">_xlfn.IFS(S571='Price Data'!$F$3,'Price Data'!$G$3,S571='Price Data'!$F$4,'Price Data'!$G$4,S571='Price Data'!$F$5,'Price Data'!$G$5,S571='Price Data'!$F$6,'Price Data'!$G$6,S571='Price Data'!$F$7,'Price Data'!$G$7,TRUE,"")</f>
        <v/>
      </c>
      <c r="AD571" s="1" t="str" cm="1">
        <f t="array" ref="AD571">_xlfn.IFS(U571='Price Data'!$F$3,'Price Data'!$G$3,U571='Price Data'!$F$4,'Price Data'!$G$4,U571='Price Data'!$F$5,'Price Data'!$G$5,U571='Price Data'!$F$6,'Price Data'!$G$6,U571='Price Data'!$F$7,'Price Data'!$G$7,TRUE,"")</f>
        <v/>
      </c>
      <c r="AK571" s="18"/>
      <c r="AL571" s="1"/>
    </row>
    <row r="572" spans="1:38" x14ac:dyDescent="0.25">
      <c r="A572" s="88">
        <v>15</v>
      </c>
      <c r="B572" s="1">
        <v>19</v>
      </c>
      <c r="C572" s="1">
        <v>72.59</v>
      </c>
      <c r="D572" s="1">
        <v>1</v>
      </c>
      <c r="E572" s="1">
        <v>0</v>
      </c>
      <c r="F572" s="1">
        <v>1</v>
      </c>
      <c r="G572" s="1">
        <f t="shared" si="58"/>
        <v>1</v>
      </c>
      <c r="H572" s="1" t="s">
        <v>108</v>
      </c>
      <c r="I572" s="1">
        <f t="shared" si="57"/>
        <v>0</v>
      </c>
      <c r="J572" s="1">
        <f t="shared" si="59"/>
        <v>0</v>
      </c>
      <c r="O572" s="1" t="s">
        <v>110</v>
      </c>
      <c r="P572" s="1">
        <v>0.8</v>
      </c>
      <c r="Q572" s="1" t="s">
        <v>112</v>
      </c>
      <c r="R572" s="1">
        <v>0</v>
      </c>
      <c r="S572" s="1" t="s">
        <v>112</v>
      </c>
      <c r="T572" s="1">
        <v>0</v>
      </c>
      <c r="U572" s="1" t="s">
        <v>112</v>
      </c>
      <c r="V572" s="1">
        <v>0</v>
      </c>
      <c r="W572" s="1">
        <v>0</v>
      </c>
      <c r="X572" s="1">
        <v>0</v>
      </c>
      <c r="Y572" s="1">
        <v>0</v>
      </c>
      <c r="Z572" s="89">
        <v>0</v>
      </c>
      <c r="AA572" s="1" cm="1">
        <f t="array" ref="AA572">_xlfn.IFS(O572='Price Data'!$F$3,'Price Data'!$G$3,O572='Price Data'!$F$4,'Price Data'!$G$4,O572='Price Data'!$F$5,'Price Data'!$G$5,O572='Price Data'!$F$6,'Price Data'!$G$6,O572='Price Data'!$F$7,'Price Data'!$G$7,TRUE,"")</f>
        <v>2.6763636363636367</v>
      </c>
      <c r="AB572" s="1" t="str" cm="1">
        <f t="array" ref="AB572">_xlfn.IFS(Q572='Price Data'!$F$3,'Price Data'!$G$3,Q572='Price Data'!$F$4,'Price Data'!$G$4,Q572='Price Data'!$F$5,'Price Data'!$G$5,Q572='Price Data'!$F$6,'Price Data'!$G$6,Q572='Price Data'!$F$7,'Price Data'!$G$7,TRUE,"")</f>
        <v/>
      </c>
      <c r="AC572" s="1" t="str" cm="1">
        <f t="array" ref="AC572">_xlfn.IFS(S572='Price Data'!$F$3,'Price Data'!$G$3,S572='Price Data'!$F$4,'Price Data'!$G$4,S572='Price Data'!$F$5,'Price Data'!$G$5,S572='Price Data'!$F$6,'Price Data'!$G$6,S572='Price Data'!$F$7,'Price Data'!$G$7,TRUE,"")</f>
        <v/>
      </c>
      <c r="AD572" s="1" t="str" cm="1">
        <f t="array" ref="AD572">_xlfn.IFS(U572='Price Data'!$F$3,'Price Data'!$G$3,U572='Price Data'!$F$4,'Price Data'!$G$4,U572='Price Data'!$F$5,'Price Data'!$G$5,U572='Price Data'!$F$6,'Price Data'!$G$6,U572='Price Data'!$F$7,'Price Data'!$G$7,TRUE,"")</f>
        <v/>
      </c>
      <c r="AK572" s="18"/>
      <c r="AL572" s="1"/>
    </row>
    <row r="573" spans="1:38" x14ac:dyDescent="0.25">
      <c r="A573" s="88">
        <v>15</v>
      </c>
      <c r="B573" s="1">
        <v>20</v>
      </c>
      <c r="C573" s="1">
        <v>73.17</v>
      </c>
      <c r="D573" s="1">
        <v>4</v>
      </c>
      <c r="E573" s="1">
        <v>1</v>
      </c>
      <c r="F573" s="1">
        <v>1</v>
      </c>
      <c r="G573" s="1">
        <f t="shared" si="58"/>
        <v>2</v>
      </c>
      <c r="H573" s="1" t="s">
        <v>108</v>
      </c>
      <c r="I573" s="1">
        <f t="shared" si="57"/>
        <v>0</v>
      </c>
      <c r="J573" s="1">
        <f t="shared" si="59"/>
        <v>0</v>
      </c>
      <c r="O573" s="1" t="s">
        <v>109</v>
      </c>
      <c r="P573" s="1">
        <v>0.73</v>
      </c>
      <c r="Q573" s="1" t="s">
        <v>113</v>
      </c>
      <c r="R573" s="1">
        <v>2.48</v>
      </c>
      <c r="S573" s="1" t="s">
        <v>114</v>
      </c>
      <c r="T573" s="1">
        <v>2.15</v>
      </c>
      <c r="U573" s="1" t="s">
        <v>110</v>
      </c>
      <c r="V573" s="1">
        <v>0.9</v>
      </c>
      <c r="W573" s="1">
        <v>0.82</v>
      </c>
      <c r="X573" s="1">
        <v>1.19</v>
      </c>
      <c r="Y573" s="1">
        <v>0</v>
      </c>
      <c r="Z573" s="89">
        <v>0</v>
      </c>
      <c r="AA573" s="1" cm="1">
        <f t="array" ref="AA573">_xlfn.IFS(O573='Price Data'!$F$3,'Price Data'!$G$3,O573='Price Data'!$F$4,'Price Data'!$G$4,O573='Price Data'!$F$5,'Price Data'!$G$5,O573='Price Data'!$F$6,'Price Data'!$G$6,O573='Price Data'!$F$7,'Price Data'!$G$7,TRUE,"")</f>
        <v>4.4586315789473705</v>
      </c>
      <c r="AB573" s="1" cm="1">
        <f t="array" ref="AB573">_xlfn.IFS(Q573='Price Data'!$F$3,'Price Data'!$G$3,Q573='Price Data'!$F$4,'Price Data'!$G$4,Q573='Price Data'!$F$5,'Price Data'!$G$5,Q573='Price Data'!$F$6,'Price Data'!$G$6,Q573='Price Data'!$F$7,'Price Data'!$G$7,TRUE,"")</f>
        <v>10.493246963562758</v>
      </c>
      <c r="AC573" s="1" cm="1">
        <f t="array" ref="AC573">_xlfn.IFS(S573='Price Data'!$F$3,'Price Data'!$G$3,S573='Price Data'!$F$4,'Price Data'!$G$4,S573='Price Data'!$F$5,'Price Data'!$G$5,S573='Price Data'!$F$6,'Price Data'!$G$6,S573='Price Data'!$F$7,'Price Data'!$G$7,TRUE,"")</f>
        <v>6.0346153846153863</v>
      </c>
      <c r="AD573" s="1" cm="1">
        <f t="array" ref="AD573">_xlfn.IFS(U573='Price Data'!$F$3,'Price Data'!$G$3,U573='Price Data'!$F$4,'Price Data'!$G$4,U573='Price Data'!$F$5,'Price Data'!$G$5,U573='Price Data'!$F$6,'Price Data'!$G$6,U573='Price Data'!$F$7,'Price Data'!$G$7,TRUE,"")</f>
        <v>2.6763636363636367</v>
      </c>
      <c r="AK573" s="18"/>
      <c r="AL573" s="1"/>
    </row>
    <row r="574" spans="1:38" x14ac:dyDescent="0.25">
      <c r="A574" s="88">
        <v>15</v>
      </c>
      <c r="B574" s="1">
        <v>21</v>
      </c>
      <c r="C574" s="1">
        <v>76.290000000000006</v>
      </c>
      <c r="D574" s="1">
        <v>1</v>
      </c>
      <c r="E574" s="1">
        <v>3</v>
      </c>
      <c r="F574" s="1">
        <v>0</v>
      </c>
      <c r="G574" s="1">
        <f t="shared" si="58"/>
        <v>3</v>
      </c>
      <c r="H574" s="1" t="s">
        <v>108</v>
      </c>
      <c r="I574" s="1">
        <f t="shared" si="57"/>
        <v>0</v>
      </c>
      <c r="J574" s="1">
        <f t="shared" si="59"/>
        <v>0</v>
      </c>
      <c r="O574" s="1" t="s">
        <v>111</v>
      </c>
      <c r="P574" s="1">
        <v>1.85</v>
      </c>
      <c r="Q574" s="1" t="s">
        <v>112</v>
      </c>
      <c r="R574" s="1">
        <v>0</v>
      </c>
      <c r="S574" s="1" t="s">
        <v>112</v>
      </c>
      <c r="T574" s="1">
        <v>0</v>
      </c>
      <c r="U574" s="1" t="s">
        <v>112</v>
      </c>
      <c r="V574" s="1">
        <v>0</v>
      </c>
      <c r="W574" s="1">
        <v>0</v>
      </c>
      <c r="X574" s="1">
        <v>0</v>
      </c>
      <c r="Y574" s="1">
        <v>0</v>
      </c>
      <c r="Z574" s="89">
        <v>0</v>
      </c>
      <c r="AA574" s="1" cm="1">
        <f t="array" ref="AA574">_xlfn.IFS(O574='Price Data'!$F$3,'Price Data'!$G$3,O574='Price Data'!$F$4,'Price Data'!$G$4,O574='Price Data'!$F$5,'Price Data'!$G$5,O574='Price Data'!$F$6,'Price Data'!$G$6,O574='Price Data'!$F$7,'Price Data'!$G$7,TRUE,"")</f>
        <v>8.710979020979023</v>
      </c>
      <c r="AB574" s="1" t="str" cm="1">
        <f t="array" ref="AB574">_xlfn.IFS(Q574='Price Data'!$F$3,'Price Data'!$G$3,Q574='Price Data'!$F$4,'Price Data'!$G$4,Q574='Price Data'!$F$5,'Price Data'!$G$5,Q574='Price Data'!$F$6,'Price Data'!$G$6,Q574='Price Data'!$F$7,'Price Data'!$G$7,TRUE,"")</f>
        <v/>
      </c>
      <c r="AC574" s="1" t="str" cm="1">
        <f t="array" ref="AC574">_xlfn.IFS(S574='Price Data'!$F$3,'Price Data'!$G$3,S574='Price Data'!$F$4,'Price Data'!$G$4,S574='Price Data'!$F$5,'Price Data'!$G$5,S574='Price Data'!$F$6,'Price Data'!$G$6,S574='Price Data'!$F$7,'Price Data'!$G$7,TRUE,"")</f>
        <v/>
      </c>
      <c r="AD574" s="1" t="str" cm="1">
        <f t="array" ref="AD574">_xlfn.IFS(U574='Price Data'!$F$3,'Price Data'!$G$3,U574='Price Data'!$F$4,'Price Data'!$G$4,U574='Price Data'!$F$5,'Price Data'!$G$5,U574='Price Data'!$F$6,'Price Data'!$G$6,U574='Price Data'!$F$7,'Price Data'!$G$7,TRUE,"")</f>
        <v/>
      </c>
      <c r="AK574" s="18"/>
      <c r="AL574" s="1"/>
    </row>
    <row r="575" spans="1:38" x14ac:dyDescent="0.25">
      <c r="A575" s="88">
        <v>15</v>
      </c>
      <c r="B575" s="1">
        <v>22</v>
      </c>
      <c r="C575" s="1">
        <v>82.330000000000013</v>
      </c>
      <c r="D575" s="1">
        <v>1</v>
      </c>
      <c r="E575" s="1">
        <v>0</v>
      </c>
      <c r="F575" s="1">
        <v>0</v>
      </c>
      <c r="G575" s="1">
        <f t="shared" si="58"/>
        <v>0</v>
      </c>
      <c r="H575" s="1" t="s">
        <v>108</v>
      </c>
      <c r="I575" s="1">
        <f t="shared" si="57"/>
        <v>0</v>
      </c>
      <c r="J575" s="1">
        <f t="shared" si="59"/>
        <v>0</v>
      </c>
      <c r="O575" s="1" t="s">
        <v>113</v>
      </c>
      <c r="P575" s="1">
        <v>1.19</v>
      </c>
      <c r="Q575" s="1" t="s">
        <v>112</v>
      </c>
      <c r="R575" s="1">
        <v>0</v>
      </c>
      <c r="S575" s="1" t="s">
        <v>112</v>
      </c>
      <c r="T575" s="1">
        <v>0</v>
      </c>
      <c r="U575" s="1" t="s">
        <v>112</v>
      </c>
      <c r="V575" s="1">
        <v>0</v>
      </c>
      <c r="W575" s="1">
        <v>1.38</v>
      </c>
      <c r="X575" s="1">
        <v>0</v>
      </c>
      <c r="Y575" s="1">
        <v>0</v>
      </c>
      <c r="Z575" s="89">
        <v>0</v>
      </c>
      <c r="AA575" s="1" cm="1">
        <f t="array" ref="AA575">_xlfn.IFS(O575='Price Data'!$F$3,'Price Data'!$G$3,O575='Price Data'!$F$4,'Price Data'!$G$4,O575='Price Data'!$F$5,'Price Data'!$G$5,O575='Price Data'!$F$6,'Price Data'!$G$6,O575='Price Data'!$F$7,'Price Data'!$G$7,TRUE,"")</f>
        <v>10.493246963562758</v>
      </c>
      <c r="AB575" s="1" t="str" cm="1">
        <f t="array" ref="AB575">_xlfn.IFS(Q575='Price Data'!$F$3,'Price Data'!$G$3,Q575='Price Data'!$F$4,'Price Data'!$G$4,Q575='Price Data'!$F$5,'Price Data'!$G$5,Q575='Price Data'!$F$6,'Price Data'!$G$6,Q575='Price Data'!$F$7,'Price Data'!$G$7,TRUE,"")</f>
        <v/>
      </c>
      <c r="AC575" s="1" t="str" cm="1">
        <f t="array" ref="AC575">_xlfn.IFS(S575='Price Data'!$F$3,'Price Data'!$G$3,S575='Price Data'!$F$4,'Price Data'!$G$4,S575='Price Data'!$F$5,'Price Data'!$G$5,S575='Price Data'!$F$6,'Price Data'!$G$6,S575='Price Data'!$F$7,'Price Data'!$G$7,TRUE,"")</f>
        <v/>
      </c>
      <c r="AD575" s="1" t="str" cm="1">
        <f t="array" ref="AD575">_xlfn.IFS(U575='Price Data'!$F$3,'Price Data'!$G$3,U575='Price Data'!$F$4,'Price Data'!$G$4,U575='Price Data'!$F$5,'Price Data'!$G$5,U575='Price Data'!$F$6,'Price Data'!$G$6,U575='Price Data'!$F$7,'Price Data'!$G$7,TRUE,"")</f>
        <v/>
      </c>
      <c r="AK575" s="18"/>
      <c r="AL575" s="1"/>
    </row>
    <row r="576" spans="1:38" x14ac:dyDescent="0.25">
      <c r="A576" s="88">
        <v>15</v>
      </c>
      <c r="B576" s="1">
        <v>23</v>
      </c>
      <c r="C576" s="1">
        <v>90.010000000000019</v>
      </c>
      <c r="D576" s="1">
        <v>2</v>
      </c>
      <c r="E576" s="1">
        <v>0</v>
      </c>
      <c r="F576" s="1">
        <v>0</v>
      </c>
      <c r="G576" s="1">
        <f t="shared" si="58"/>
        <v>0</v>
      </c>
      <c r="H576" s="1" t="s">
        <v>108</v>
      </c>
      <c r="I576" s="1">
        <f t="shared" si="57"/>
        <v>0</v>
      </c>
      <c r="J576" s="1">
        <f t="shared" si="59"/>
        <v>0</v>
      </c>
      <c r="O576" s="1" t="s">
        <v>114</v>
      </c>
      <c r="P576" s="1">
        <v>1.35</v>
      </c>
      <c r="Q576" s="1" t="s">
        <v>114</v>
      </c>
      <c r="R576" s="1">
        <v>2.2999999999999998</v>
      </c>
      <c r="S576" s="1" t="s">
        <v>112</v>
      </c>
      <c r="T576" s="1">
        <v>0</v>
      </c>
      <c r="U576" s="1" t="s">
        <v>112</v>
      </c>
      <c r="V576" s="1">
        <v>0</v>
      </c>
      <c r="W576" s="1">
        <v>0</v>
      </c>
      <c r="X576" s="1">
        <v>0</v>
      </c>
      <c r="Y576" s="1">
        <v>0</v>
      </c>
      <c r="Z576" s="89">
        <v>0</v>
      </c>
      <c r="AA576" s="1" cm="1">
        <f t="array" ref="AA576">_xlfn.IFS(O576='Price Data'!$F$3,'Price Data'!$G$3,O576='Price Data'!$F$4,'Price Data'!$G$4,O576='Price Data'!$F$5,'Price Data'!$G$5,O576='Price Data'!$F$6,'Price Data'!$G$6,O576='Price Data'!$F$7,'Price Data'!$G$7,TRUE,"")</f>
        <v>6.0346153846153863</v>
      </c>
      <c r="AB576" s="1" cm="1">
        <f t="array" ref="AB576">_xlfn.IFS(Q576='Price Data'!$F$3,'Price Data'!$G$3,Q576='Price Data'!$F$4,'Price Data'!$G$4,Q576='Price Data'!$F$5,'Price Data'!$G$5,Q576='Price Data'!$F$6,'Price Data'!$G$6,Q576='Price Data'!$F$7,'Price Data'!$G$7,TRUE,"")</f>
        <v>6.0346153846153863</v>
      </c>
      <c r="AC576" s="1" t="str" cm="1">
        <f t="array" ref="AC576">_xlfn.IFS(S576='Price Data'!$F$3,'Price Data'!$G$3,S576='Price Data'!$F$4,'Price Data'!$G$4,S576='Price Data'!$F$5,'Price Data'!$G$5,S576='Price Data'!$F$6,'Price Data'!$G$6,S576='Price Data'!$F$7,'Price Data'!$G$7,TRUE,"")</f>
        <v/>
      </c>
      <c r="AD576" s="1" t="str" cm="1">
        <f t="array" ref="AD576">_xlfn.IFS(U576='Price Data'!$F$3,'Price Data'!$G$3,U576='Price Data'!$F$4,'Price Data'!$G$4,U576='Price Data'!$F$5,'Price Data'!$G$5,U576='Price Data'!$F$6,'Price Data'!$G$6,U576='Price Data'!$F$7,'Price Data'!$G$7,TRUE,"")</f>
        <v/>
      </c>
      <c r="AK576" s="18"/>
      <c r="AL576" s="1"/>
    </row>
    <row r="577" spans="1:38" x14ac:dyDescent="0.25">
      <c r="A577" s="88">
        <v>15</v>
      </c>
      <c r="B577" s="1">
        <v>24</v>
      </c>
      <c r="C577" s="1">
        <v>90.210000000000022</v>
      </c>
      <c r="D577" s="1">
        <v>4</v>
      </c>
      <c r="E577" s="1">
        <v>2</v>
      </c>
      <c r="F577" s="1">
        <v>0</v>
      </c>
      <c r="G577" s="1">
        <f t="shared" si="58"/>
        <v>2</v>
      </c>
      <c r="H577" s="1" t="s">
        <v>108</v>
      </c>
      <c r="I577" s="1">
        <f t="shared" si="57"/>
        <v>0</v>
      </c>
      <c r="J577" s="1">
        <f t="shared" si="59"/>
        <v>0</v>
      </c>
      <c r="O577" s="1" t="s">
        <v>109</v>
      </c>
      <c r="P577" s="1">
        <v>0.54</v>
      </c>
      <c r="Q577" s="1" t="s">
        <v>113</v>
      </c>
      <c r="R577" s="1">
        <v>1.55</v>
      </c>
      <c r="S577" s="1" t="s">
        <v>113</v>
      </c>
      <c r="T577" s="1">
        <v>0.91</v>
      </c>
      <c r="U577" s="1" t="s">
        <v>109</v>
      </c>
      <c r="V577" s="1">
        <v>0.66</v>
      </c>
      <c r="W577" s="1">
        <v>1.29</v>
      </c>
      <c r="X577" s="1">
        <v>0.94</v>
      </c>
      <c r="Y577" s="1">
        <v>0.8</v>
      </c>
      <c r="Z577" s="89">
        <v>1.49</v>
      </c>
      <c r="AA577" s="1" cm="1">
        <f t="array" ref="AA577">_xlfn.IFS(O577='Price Data'!$F$3,'Price Data'!$G$3,O577='Price Data'!$F$4,'Price Data'!$G$4,O577='Price Data'!$F$5,'Price Data'!$G$5,O577='Price Data'!$F$6,'Price Data'!$G$6,O577='Price Data'!$F$7,'Price Data'!$G$7,TRUE,"")</f>
        <v>4.4586315789473705</v>
      </c>
      <c r="AB577" s="1" cm="1">
        <f t="array" ref="AB577">_xlfn.IFS(Q577='Price Data'!$F$3,'Price Data'!$G$3,Q577='Price Data'!$F$4,'Price Data'!$G$4,Q577='Price Data'!$F$5,'Price Data'!$G$5,Q577='Price Data'!$F$6,'Price Data'!$G$6,Q577='Price Data'!$F$7,'Price Data'!$G$7,TRUE,"")</f>
        <v>10.493246963562758</v>
      </c>
      <c r="AC577" s="1" cm="1">
        <f t="array" ref="AC577">_xlfn.IFS(S577='Price Data'!$F$3,'Price Data'!$G$3,S577='Price Data'!$F$4,'Price Data'!$G$4,S577='Price Data'!$F$5,'Price Data'!$G$5,S577='Price Data'!$F$6,'Price Data'!$G$6,S577='Price Data'!$F$7,'Price Data'!$G$7,TRUE,"")</f>
        <v>10.493246963562758</v>
      </c>
      <c r="AD577" s="1" cm="1">
        <f t="array" ref="AD577">_xlfn.IFS(U577='Price Data'!$F$3,'Price Data'!$G$3,U577='Price Data'!$F$4,'Price Data'!$G$4,U577='Price Data'!$F$5,'Price Data'!$G$5,U577='Price Data'!$F$6,'Price Data'!$G$6,U577='Price Data'!$F$7,'Price Data'!$G$7,TRUE,"")</f>
        <v>4.4586315789473705</v>
      </c>
      <c r="AK577" s="18"/>
      <c r="AL577" s="1"/>
    </row>
    <row r="578" spans="1:38" x14ac:dyDescent="0.25">
      <c r="A578" s="88">
        <v>15</v>
      </c>
      <c r="B578" s="1">
        <v>25</v>
      </c>
      <c r="C578" s="1">
        <v>94.04000000000002</v>
      </c>
      <c r="D578" s="1">
        <v>1</v>
      </c>
      <c r="E578" s="1">
        <v>4</v>
      </c>
      <c r="F578" s="1">
        <v>0</v>
      </c>
      <c r="G578" s="1">
        <f t="shared" si="58"/>
        <v>4</v>
      </c>
      <c r="H578" s="1" t="s">
        <v>108</v>
      </c>
      <c r="I578" s="1">
        <f t="shared" si="57"/>
        <v>0</v>
      </c>
      <c r="J578" s="1">
        <f t="shared" si="59"/>
        <v>0</v>
      </c>
      <c r="O578" s="1" t="s">
        <v>111</v>
      </c>
      <c r="P578" s="1">
        <v>2.02</v>
      </c>
      <c r="Q578" s="1" t="s">
        <v>112</v>
      </c>
      <c r="R578" s="1">
        <v>0</v>
      </c>
      <c r="S578" s="1" t="s">
        <v>112</v>
      </c>
      <c r="T578" s="1">
        <v>0</v>
      </c>
      <c r="U578" s="1" t="s">
        <v>112</v>
      </c>
      <c r="V578" s="1">
        <v>0</v>
      </c>
      <c r="W578" s="1">
        <v>0</v>
      </c>
      <c r="X578" s="1">
        <v>0</v>
      </c>
      <c r="Y578" s="1">
        <v>0</v>
      </c>
      <c r="Z578" s="89">
        <v>0</v>
      </c>
      <c r="AA578" s="1" cm="1">
        <f t="array" ref="AA578">_xlfn.IFS(O578='Price Data'!$F$3,'Price Data'!$G$3,O578='Price Data'!$F$4,'Price Data'!$G$4,O578='Price Data'!$F$5,'Price Data'!$G$5,O578='Price Data'!$F$6,'Price Data'!$G$6,O578='Price Data'!$F$7,'Price Data'!$G$7,TRUE,"")</f>
        <v>8.710979020979023</v>
      </c>
      <c r="AB578" s="1" t="str" cm="1">
        <f t="array" ref="AB578">_xlfn.IFS(Q578='Price Data'!$F$3,'Price Data'!$G$3,Q578='Price Data'!$F$4,'Price Data'!$G$4,Q578='Price Data'!$F$5,'Price Data'!$G$5,Q578='Price Data'!$F$6,'Price Data'!$G$6,Q578='Price Data'!$F$7,'Price Data'!$G$7,TRUE,"")</f>
        <v/>
      </c>
      <c r="AC578" s="1" t="str" cm="1">
        <f t="array" ref="AC578">_xlfn.IFS(S578='Price Data'!$F$3,'Price Data'!$G$3,S578='Price Data'!$F$4,'Price Data'!$G$4,S578='Price Data'!$F$5,'Price Data'!$G$5,S578='Price Data'!$F$6,'Price Data'!$G$6,S578='Price Data'!$F$7,'Price Data'!$G$7,TRUE,"")</f>
        <v/>
      </c>
      <c r="AD578" s="1" t="str" cm="1">
        <f t="array" ref="AD578">_xlfn.IFS(U578='Price Data'!$F$3,'Price Data'!$G$3,U578='Price Data'!$F$4,'Price Data'!$G$4,U578='Price Data'!$F$5,'Price Data'!$G$5,U578='Price Data'!$F$6,'Price Data'!$G$6,U578='Price Data'!$F$7,'Price Data'!$G$7,TRUE,"")</f>
        <v/>
      </c>
      <c r="AK578" s="18"/>
      <c r="AL578" s="1"/>
    </row>
    <row r="579" spans="1:38" x14ac:dyDescent="0.25">
      <c r="A579" s="88">
        <v>15</v>
      </c>
      <c r="B579" s="1">
        <v>26</v>
      </c>
      <c r="C579" s="1">
        <v>95.160000000000025</v>
      </c>
      <c r="D579" s="1">
        <v>1</v>
      </c>
      <c r="E579" s="1">
        <v>4</v>
      </c>
      <c r="F579" s="1">
        <v>1</v>
      </c>
      <c r="G579" s="1">
        <f t="shared" si="58"/>
        <v>5</v>
      </c>
      <c r="H579" s="1" t="s">
        <v>108</v>
      </c>
      <c r="I579" s="1">
        <f t="shared" si="57"/>
        <v>0</v>
      </c>
      <c r="J579" s="1">
        <f t="shared" si="59"/>
        <v>0</v>
      </c>
      <c r="O579" s="1" t="s">
        <v>114</v>
      </c>
      <c r="P579" s="1">
        <v>1.65</v>
      </c>
      <c r="Q579" s="1" t="s">
        <v>112</v>
      </c>
      <c r="R579" s="1">
        <v>0</v>
      </c>
      <c r="S579" s="1" t="s">
        <v>112</v>
      </c>
      <c r="T579" s="1">
        <v>0</v>
      </c>
      <c r="U579" s="1" t="s">
        <v>112</v>
      </c>
      <c r="V579" s="1">
        <v>0</v>
      </c>
      <c r="W579" s="1">
        <v>0</v>
      </c>
      <c r="X579" s="1">
        <v>0</v>
      </c>
      <c r="Y579" s="1">
        <v>0</v>
      </c>
      <c r="Z579" s="89">
        <v>0</v>
      </c>
      <c r="AA579" s="1" cm="1">
        <f t="array" ref="AA579">_xlfn.IFS(O579='Price Data'!$F$3,'Price Data'!$G$3,O579='Price Data'!$F$4,'Price Data'!$G$4,O579='Price Data'!$F$5,'Price Data'!$G$5,O579='Price Data'!$F$6,'Price Data'!$G$6,O579='Price Data'!$F$7,'Price Data'!$G$7,TRUE,"")</f>
        <v>6.0346153846153863</v>
      </c>
      <c r="AB579" s="1" t="str" cm="1">
        <f t="array" ref="AB579">_xlfn.IFS(Q579='Price Data'!$F$3,'Price Data'!$G$3,Q579='Price Data'!$F$4,'Price Data'!$G$4,Q579='Price Data'!$F$5,'Price Data'!$G$5,Q579='Price Data'!$F$6,'Price Data'!$G$6,Q579='Price Data'!$F$7,'Price Data'!$G$7,TRUE,"")</f>
        <v/>
      </c>
      <c r="AC579" s="1" t="str" cm="1">
        <f t="array" ref="AC579">_xlfn.IFS(S579='Price Data'!$F$3,'Price Data'!$G$3,S579='Price Data'!$F$4,'Price Data'!$G$4,S579='Price Data'!$F$5,'Price Data'!$G$5,S579='Price Data'!$F$6,'Price Data'!$G$6,S579='Price Data'!$F$7,'Price Data'!$G$7,TRUE,"")</f>
        <v/>
      </c>
      <c r="AD579" s="1" t="str" cm="1">
        <f t="array" ref="AD579">_xlfn.IFS(U579='Price Data'!$F$3,'Price Data'!$G$3,U579='Price Data'!$F$4,'Price Data'!$G$4,U579='Price Data'!$F$5,'Price Data'!$G$5,U579='Price Data'!$F$6,'Price Data'!$G$6,U579='Price Data'!$F$7,'Price Data'!$G$7,TRUE,"")</f>
        <v/>
      </c>
      <c r="AK579" s="18"/>
      <c r="AL579" s="1"/>
    </row>
    <row r="580" spans="1:38" x14ac:dyDescent="0.25">
      <c r="A580" s="88">
        <v>15</v>
      </c>
      <c r="B580" s="1">
        <v>27</v>
      </c>
      <c r="C580" s="1">
        <v>97.070000000000022</v>
      </c>
      <c r="D580" s="1">
        <v>2</v>
      </c>
      <c r="E580" s="1">
        <v>3</v>
      </c>
      <c r="F580" s="1">
        <v>1</v>
      </c>
      <c r="G580" s="1">
        <f t="shared" si="58"/>
        <v>4</v>
      </c>
      <c r="H580" s="1" t="s">
        <v>108</v>
      </c>
      <c r="I580" s="1">
        <f t="shared" si="57"/>
        <v>0</v>
      </c>
      <c r="J580" s="1">
        <f t="shared" si="59"/>
        <v>0</v>
      </c>
      <c r="O580" s="1" t="s">
        <v>114</v>
      </c>
      <c r="P580" s="1">
        <v>2.34</v>
      </c>
      <c r="Q580" s="1" t="s">
        <v>111</v>
      </c>
      <c r="R580" s="1">
        <v>1.98</v>
      </c>
      <c r="S580" s="1" t="s">
        <v>112</v>
      </c>
      <c r="T580" s="1">
        <v>0</v>
      </c>
      <c r="U580" s="1" t="s">
        <v>112</v>
      </c>
      <c r="V580" s="1">
        <v>0</v>
      </c>
      <c r="W580" s="1">
        <v>0</v>
      </c>
      <c r="X580" s="1">
        <v>0</v>
      </c>
      <c r="Y580" s="1">
        <v>0</v>
      </c>
      <c r="Z580" s="89">
        <v>0</v>
      </c>
      <c r="AA580" s="1" cm="1">
        <f t="array" ref="AA580">_xlfn.IFS(O580='Price Data'!$F$3,'Price Data'!$G$3,O580='Price Data'!$F$4,'Price Data'!$G$4,O580='Price Data'!$F$5,'Price Data'!$G$5,O580='Price Data'!$F$6,'Price Data'!$G$6,O580='Price Data'!$F$7,'Price Data'!$G$7,TRUE,"")</f>
        <v>6.0346153846153863</v>
      </c>
      <c r="AB580" s="1" cm="1">
        <f t="array" ref="AB580">_xlfn.IFS(Q580='Price Data'!$F$3,'Price Data'!$G$3,Q580='Price Data'!$F$4,'Price Data'!$G$4,Q580='Price Data'!$F$5,'Price Data'!$G$5,Q580='Price Data'!$F$6,'Price Data'!$G$6,Q580='Price Data'!$F$7,'Price Data'!$G$7,TRUE,"")</f>
        <v>8.710979020979023</v>
      </c>
      <c r="AC580" s="1" t="str" cm="1">
        <f t="array" ref="AC580">_xlfn.IFS(S580='Price Data'!$F$3,'Price Data'!$G$3,S580='Price Data'!$F$4,'Price Data'!$G$4,S580='Price Data'!$F$5,'Price Data'!$G$5,S580='Price Data'!$F$6,'Price Data'!$G$6,S580='Price Data'!$F$7,'Price Data'!$G$7,TRUE,"")</f>
        <v/>
      </c>
      <c r="AD580" s="1" t="str" cm="1">
        <f t="array" ref="AD580">_xlfn.IFS(U580='Price Data'!$F$3,'Price Data'!$G$3,U580='Price Data'!$F$4,'Price Data'!$G$4,U580='Price Data'!$F$5,'Price Data'!$G$5,U580='Price Data'!$F$6,'Price Data'!$G$6,U580='Price Data'!$F$7,'Price Data'!$G$7,TRUE,"")</f>
        <v/>
      </c>
      <c r="AK580" s="18"/>
      <c r="AL580" s="1"/>
    </row>
    <row r="581" spans="1:38" x14ac:dyDescent="0.25">
      <c r="A581" s="88">
        <v>15</v>
      </c>
      <c r="B581" s="1">
        <v>28</v>
      </c>
      <c r="C581" s="1">
        <v>102.57000000000002</v>
      </c>
      <c r="D581" s="1">
        <v>2</v>
      </c>
      <c r="E581" s="1">
        <v>2</v>
      </c>
      <c r="F581" s="1">
        <v>0</v>
      </c>
      <c r="G581" s="1">
        <f t="shared" si="58"/>
        <v>2</v>
      </c>
      <c r="H581" s="1" t="s">
        <v>108</v>
      </c>
      <c r="I581" s="1">
        <f t="shared" si="57"/>
        <v>0</v>
      </c>
      <c r="J581" s="1">
        <f t="shared" si="59"/>
        <v>0</v>
      </c>
      <c r="O581" s="1" t="s">
        <v>114</v>
      </c>
      <c r="P581" s="1">
        <v>2.09</v>
      </c>
      <c r="Q581" s="1" t="s">
        <v>109</v>
      </c>
      <c r="R581" s="1">
        <v>0.74</v>
      </c>
      <c r="S581" s="1" t="s">
        <v>112</v>
      </c>
      <c r="T581" s="1">
        <v>0</v>
      </c>
      <c r="U581" s="1" t="s">
        <v>112</v>
      </c>
      <c r="V581" s="1">
        <v>0</v>
      </c>
      <c r="W581" s="1">
        <v>0</v>
      </c>
      <c r="X581" s="1">
        <v>1.17</v>
      </c>
      <c r="Y581" s="1">
        <v>0</v>
      </c>
      <c r="Z581" s="89">
        <v>0</v>
      </c>
      <c r="AA581" s="1" cm="1">
        <f t="array" ref="AA581">_xlfn.IFS(O581='Price Data'!$F$3,'Price Data'!$G$3,O581='Price Data'!$F$4,'Price Data'!$G$4,O581='Price Data'!$F$5,'Price Data'!$G$5,O581='Price Data'!$F$6,'Price Data'!$G$6,O581='Price Data'!$F$7,'Price Data'!$G$7,TRUE,"")</f>
        <v>6.0346153846153863</v>
      </c>
      <c r="AB581" s="1" cm="1">
        <f t="array" ref="AB581">_xlfn.IFS(Q581='Price Data'!$F$3,'Price Data'!$G$3,Q581='Price Data'!$F$4,'Price Data'!$G$4,Q581='Price Data'!$F$5,'Price Data'!$G$5,Q581='Price Data'!$F$6,'Price Data'!$G$6,Q581='Price Data'!$F$7,'Price Data'!$G$7,TRUE,"")</f>
        <v>4.4586315789473705</v>
      </c>
      <c r="AC581" s="1" t="str" cm="1">
        <f t="array" ref="AC581">_xlfn.IFS(S581='Price Data'!$F$3,'Price Data'!$G$3,S581='Price Data'!$F$4,'Price Data'!$G$4,S581='Price Data'!$F$5,'Price Data'!$G$5,S581='Price Data'!$F$6,'Price Data'!$G$6,S581='Price Data'!$F$7,'Price Data'!$G$7,TRUE,"")</f>
        <v/>
      </c>
      <c r="AD581" s="1" t="str" cm="1">
        <f t="array" ref="AD581">_xlfn.IFS(U581='Price Data'!$F$3,'Price Data'!$G$3,U581='Price Data'!$F$4,'Price Data'!$G$4,U581='Price Data'!$F$5,'Price Data'!$G$5,U581='Price Data'!$F$6,'Price Data'!$G$6,U581='Price Data'!$F$7,'Price Data'!$G$7,TRUE,"")</f>
        <v/>
      </c>
      <c r="AK581" s="18"/>
      <c r="AL581" s="1"/>
    </row>
    <row r="582" spans="1:38" x14ac:dyDescent="0.25">
      <c r="A582" s="88">
        <v>15</v>
      </c>
      <c r="B582" s="1">
        <v>29</v>
      </c>
      <c r="C582" s="1">
        <v>103.33000000000003</v>
      </c>
      <c r="D582" s="1">
        <v>1</v>
      </c>
      <c r="E582" s="1">
        <v>4</v>
      </c>
      <c r="F582" s="1">
        <v>0</v>
      </c>
      <c r="G582" s="1">
        <f t="shared" si="58"/>
        <v>4</v>
      </c>
      <c r="H582" s="1" t="s">
        <v>108</v>
      </c>
      <c r="I582" s="1">
        <f t="shared" si="57"/>
        <v>0</v>
      </c>
      <c r="J582" s="1">
        <f t="shared" si="59"/>
        <v>0</v>
      </c>
      <c r="O582" s="1" t="s">
        <v>113</v>
      </c>
      <c r="P582" s="1">
        <v>1.86</v>
      </c>
      <c r="Q582" s="1" t="s">
        <v>112</v>
      </c>
      <c r="R582" s="1">
        <v>0</v>
      </c>
      <c r="S582" s="1" t="s">
        <v>112</v>
      </c>
      <c r="T582" s="1">
        <v>0</v>
      </c>
      <c r="U582" s="1" t="s">
        <v>112</v>
      </c>
      <c r="V582" s="1">
        <v>0</v>
      </c>
      <c r="W582" s="1">
        <v>1.39</v>
      </c>
      <c r="X582" s="1">
        <v>0</v>
      </c>
      <c r="Y582" s="1">
        <v>0</v>
      </c>
      <c r="Z582" s="89">
        <v>0</v>
      </c>
      <c r="AA582" s="1" cm="1">
        <f t="array" ref="AA582">_xlfn.IFS(O582='Price Data'!$F$3,'Price Data'!$G$3,O582='Price Data'!$F$4,'Price Data'!$G$4,O582='Price Data'!$F$5,'Price Data'!$G$5,O582='Price Data'!$F$6,'Price Data'!$G$6,O582='Price Data'!$F$7,'Price Data'!$G$7,TRUE,"")</f>
        <v>10.493246963562758</v>
      </c>
      <c r="AB582" s="1" t="str" cm="1">
        <f t="array" ref="AB582">_xlfn.IFS(Q582='Price Data'!$F$3,'Price Data'!$G$3,Q582='Price Data'!$F$4,'Price Data'!$G$4,Q582='Price Data'!$F$5,'Price Data'!$G$5,Q582='Price Data'!$F$6,'Price Data'!$G$6,Q582='Price Data'!$F$7,'Price Data'!$G$7,TRUE,"")</f>
        <v/>
      </c>
      <c r="AC582" s="1" t="str" cm="1">
        <f t="array" ref="AC582">_xlfn.IFS(S582='Price Data'!$F$3,'Price Data'!$G$3,S582='Price Data'!$F$4,'Price Data'!$G$4,S582='Price Data'!$F$5,'Price Data'!$G$5,S582='Price Data'!$F$6,'Price Data'!$G$6,S582='Price Data'!$F$7,'Price Data'!$G$7,TRUE,"")</f>
        <v/>
      </c>
      <c r="AD582" s="1" t="str" cm="1">
        <f t="array" ref="AD582">_xlfn.IFS(U582='Price Data'!$F$3,'Price Data'!$G$3,U582='Price Data'!$F$4,'Price Data'!$G$4,U582='Price Data'!$F$5,'Price Data'!$G$5,U582='Price Data'!$F$6,'Price Data'!$G$6,U582='Price Data'!$F$7,'Price Data'!$G$7,TRUE,"")</f>
        <v/>
      </c>
      <c r="AK582" s="18"/>
      <c r="AL582" s="1"/>
    </row>
    <row r="583" spans="1:38" x14ac:dyDescent="0.25">
      <c r="A583" s="88">
        <v>15</v>
      </c>
      <c r="B583" s="1">
        <v>30</v>
      </c>
      <c r="C583" s="1">
        <v>112.03000000000003</v>
      </c>
      <c r="D583" s="1">
        <v>2</v>
      </c>
      <c r="E583" s="1">
        <v>0</v>
      </c>
      <c r="F583" s="1">
        <v>0</v>
      </c>
      <c r="G583" s="1">
        <f t="shared" si="58"/>
        <v>0</v>
      </c>
      <c r="H583" s="1" t="s">
        <v>108</v>
      </c>
      <c r="I583" s="1">
        <f t="shared" si="57"/>
        <v>0</v>
      </c>
      <c r="J583" s="1">
        <f t="shared" ref="J583:J586" si="60">I583</f>
        <v>0</v>
      </c>
      <c r="O583" s="1" t="s">
        <v>113</v>
      </c>
      <c r="P583" s="1">
        <v>2.0699999999999998</v>
      </c>
      <c r="Q583" s="1" t="s">
        <v>113</v>
      </c>
      <c r="R583" s="1">
        <v>1.36</v>
      </c>
      <c r="S583" s="1" t="s">
        <v>112</v>
      </c>
      <c r="T583" s="1">
        <v>0</v>
      </c>
      <c r="U583" s="1" t="s">
        <v>112</v>
      </c>
      <c r="V583" s="1">
        <v>0</v>
      </c>
      <c r="W583" s="1">
        <v>1.42</v>
      </c>
      <c r="X583" s="1">
        <v>0.77</v>
      </c>
      <c r="Y583" s="1">
        <v>0</v>
      </c>
      <c r="Z583" s="89">
        <v>0</v>
      </c>
      <c r="AA583" s="1" cm="1">
        <f t="array" ref="AA583">_xlfn.IFS(O583='Price Data'!$F$3,'Price Data'!$G$3,O583='Price Data'!$F$4,'Price Data'!$G$4,O583='Price Data'!$F$5,'Price Data'!$G$5,O583='Price Data'!$F$6,'Price Data'!$G$6,O583='Price Data'!$F$7,'Price Data'!$G$7,TRUE,"")</f>
        <v>10.493246963562758</v>
      </c>
      <c r="AB583" s="1" cm="1">
        <f t="array" ref="AB583">_xlfn.IFS(Q583='Price Data'!$F$3,'Price Data'!$G$3,Q583='Price Data'!$F$4,'Price Data'!$G$4,Q583='Price Data'!$F$5,'Price Data'!$G$5,Q583='Price Data'!$F$6,'Price Data'!$G$6,Q583='Price Data'!$F$7,'Price Data'!$G$7,TRUE,"")</f>
        <v>10.493246963562758</v>
      </c>
      <c r="AC583" s="1" t="str" cm="1">
        <f t="array" ref="AC583">_xlfn.IFS(S583='Price Data'!$F$3,'Price Data'!$G$3,S583='Price Data'!$F$4,'Price Data'!$G$4,S583='Price Data'!$F$5,'Price Data'!$G$5,S583='Price Data'!$F$6,'Price Data'!$G$6,S583='Price Data'!$F$7,'Price Data'!$G$7,TRUE,"")</f>
        <v/>
      </c>
      <c r="AD583" s="1" t="str" cm="1">
        <f t="array" ref="AD583">_xlfn.IFS(U583='Price Data'!$F$3,'Price Data'!$G$3,U583='Price Data'!$F$4,'Price Data'!$G$4,U583='Price Data'!$F$5,'Price Data'!$G$5,U583='Price Data'!$F$6,'Price Data'!$G$6,U583='Price Data'!$F$7,'Price Data'!$G$7,TRUE,"")</f>
        <v/>
      </c>
      <c r="AK583" s="18"/>
      <c r="AL583" s="1"/>
    </row>
    <row r="584" spans="1:38" x14ac:dyDescent="0.25">
      <c r="A584" s="88">
        <v>15</v>
      </c>
      <c r="B584" s="1">
        <v>31</v>
      </c>
      <c r="C584" s="1">
        <v>112.34000000000003</v>
      </c>
      <c r="D584" s="1">
        <v>2</v>
      </c>
      <c r="E584" s="1">
        <v>2</v>
      </c>
      <c r="F584" s="1">
        <v>0</v>
      </c>
      <c r="G584" s="1">
        <f t="shared" si="58"/>
        <v>2</v>
      </c>
      <c r="H584" s="1" t="s">
        <v>108</v>
      </c>
      <c r="I584" s="1">
        <f t="shared" si="57"/>
        <v>0</v>
      </c>
      <c r="J584" s="1">
        <f t="shared" si="60"/>
        <v>0</v>
      </c>
      <c r="O584" s="1" t="s">
        <v>110</v>
      </c>
      <c r="P584" s="1">
        <v>0.78</v>
      </c>
      <c r="Q584" s="1" t="s">
        <v>110</v>
      </c>
      <c r="R584" s="1">
        <v>0.69</v>
      </c>
      <c r="S584" s="1" t="s">
        <v>112</v>
      </c>
      <c r="T584" s="1">
        <v>0</v>
      </c>
      <c r="U584" s="1" t="s">
        <v>112</v>
      </c>
      <c r="V584" s="1">
        <v>0</v>
      </c>
      <c r="W584" s="1">
        <v>0</v>
      </c>
      <c r="X584" s="1">
        <v>0</v>
      </c>
      <c r="Y584" s="1">
        <v>0</v>
      </c>
      <c r="Z584" s="89">
        <v>0</v>
      </c>
      <c r="AA584" s="1" cm="1">
        <f t="array" ref="AA584">_xlfn.IFS(O584='Price Data'!$F$3,'Price Data'!$G$3,O584='Price Data'!$F$4,'Price Data'!$G$4,O584='Price Data'!$F$5,'Price Data'!$G$5,O584='Price Data'!$F$6,'Price Data'!$G$6,O584='Price Data'!$F$7,'Price Data'!$G$7,TRUE,"")</f>
        <v>2.6763636363636367</v>
      </c>
      <c r="AB584" s="1" cm="1">
        <f t="array" ref="AB584">_xlfn.IFS(Q584='Price Data'!$F$3,'Price Data'!$G$3,Q584='Price Data'!$F$4,'Price Data'!$G$4,Q584='Price Data'!$F$5,'Price Data'!$G$5,Q584='Price Data'!$F$6,'Price Data'!$G$6,Q584='Price Data'!$F$7,'Price Data'!$G$7,TRUE,"")</f>
        <v>2.6763636363636367</v>
      </c>
      <c r="AC584" s="1" t="str" cm="1">
        <f t="array" ref="AC584">_xlfn.IFS(S584='Price Data'!$F$3,'Price Data'!$G$3,S584='Price Data'!$F$4,'Price Data'!$G$4,S584='Price Data'!$F$5,'Price Data'!$G$5,S584='Price Data'!$F$6,'Price Data'!$G$6,S584='Price Data'!$F$7,'Price Data'!$G$7,TRUE,"")</f>
        <v/>
      </c>
      <c r="AD584" s="1" t="str" cm="1">
        <f t="array" ref="AD584">_xlfn.IFS(U584='Price Data'!$F$3,'Price Data'!$G$3,U584='Price Data'!$F$4,'Price Data'!$G$4,U584='Price Data'!$F$5,'Price Data'!$G$5,U584='Price Data'!$F$6,'Price Data'!$G$6,U584='Price Data'!$F$7,'Price Data'!$G$7,TRUE,"")</f>
        <v/>
      </c>
      <c r="AK584" s="18"/>
      <c r="AL584" s="1"/>
    </row>
    <row r="585" spans="1:38" x14ac:dyDescent="0.25">
      <c r="A585" s="88">
        <v>15</v>
      </c>
      <c r="B585" s="1">
        <v>32</v>
      </c>
      <c r="C585" s="1">
        <v>115.45000000000003</v>
      </c>
      <c r="D585" s="1">
        <v>4</v>
      </c>
      <c r="E585" s="1">
        <v>3</v>
      </c>
      <c r="F585" s="1">
        <v>1</v>
      </c>
      <c r="G585" s="1">
        <f t="shared" si="58"/>
        <v>4</v>
      </c>
      <c r="H585" s="1" t="s">
        <v>108</v>
      </c>
      <c r="I585" s="1">
        <f t="shared" si="57"/>
        <v>0</v>
      </c>
      <c r="J585" s="1">
        <f t="shared" si="60"/>
        <v>0</v>
      </c>
      <c r="O585" s="1" t="s">
        <v>111</v>
      </c>
      <c r="P585" s="1">
        <v>0.93</v>
      </c>
      <c r="Q585" s="1" t="s">
        <v>114</v>
      </c>
      <c r="R585" s="1">
        <v>1.1499999999999999</v>
      </c>
      <c r="S585" s="1" t="s">
        <v>109</v>
      </c>
      <c r="T585" s="1">
        <v>0.74</v>
      </c>
      <c r="U585" s="1" t="s">
        <v>113</v>
      </c>
      <c r="V585" s="1">
        <v>1.59</v>
      </c>
      <c r="W585" s="1">
        <v>0</v>
      </c>
      <c r="X585" s="1">
        <v>0</v>
      </c>
      <c r="Y585" s="1">
        <v>1</v>
      </c>
      <c r="Z585" s="89">
        <v>0.99</v>
      </c>
      <c r="AA585" s="1" cm="1">
        <f t="array" ref="AA585">_xlfn.IFS(O585='Price Data'!$F$3,'Price Data'!$G$3,O585='Price Data'!$F$4,'Price Data'!$G$4,O585='Price Data'!$F$5,'Price Data'!$G$5,O585='Price Data'!$F$6,'Price Data'!$G$6,O585='Price Data'!$F$7,'Price Data'!$G$7,TRUE,"")</f>
        <v>8.710979020979023</v>
      </c>
      <c r="AB585" s="1" cm="1">
        <f t="array" ref="AB585">_xlfn.IFS(Q585='Price Data'!$F$3,'Price Data'!$G$3,Q585='Price Data'!$F$4,'Price Data'!$G$4,Q585='Price Data'!$F$5,'Price Data'!$G$5,Q585='Price Data'!$F$6,'Price Data'!$G$6,Q585='Price Data'!$F$7,'Price Data'!$G$7,TRUE,"")</f>
        <v>6.0346153846153863</v>
      </c>
      <c r="AC585" s="1" cm="1">
        <f t="array" ref="AC585">_xlfn.IFS(S585='Price Data'!$F$3,'Price Data'!$G$3,S585='Price Data'!$F$4,'Price Data'!$G$4,S585='Price Data'!$F$5,'Price Data'!$G$5,S585='Price Data'!$F$6,'Price Data'!$G$6,S585='Price Data'!$F$7,'Price Data'!$G$7,TRUE,"")</f>
        <v>4.4586315789473705</v>
      </c>
      <c r="AD585" s="1" cm="1">
        <f t="array" ref="AD585">_xlfn.IFS(U585='Price Data'!$F$3,'Price Data'!$G$3,U585='Price Data'!$F$4,'Price Data'!$G$4,U585='Price Data'!$F$5,'Price Data'!$G$5,U585='Price Data'!$F$6,'Price Data'!$G$6,U585='Price Data'!$F$7,'Price Data'!$G$7,TRUE,"")</f>
        <v>10.493246963562758</v>
      </c>
      <c r="AK585" s="18"/>
      <c r="AL585" s="1"/>
    </row>
    <row r="586" spans="1:38" x14ac:dyDescent="0.25">
      <c r="A586" s="88">
        <v>15</v>
      </c>
      <c r="B586" s="1">
        <v>33</v>
      </c>
      <c r="C586" s="1">
        <v>116.99000000000004</v>
      </c>
      <c r="D586" s="1">
        <v>2</v>
      </c>
      <c r="E586" s="1">
        <v>4</v>
      </c>
      <c r="F586" s="1">
        <v>0</v>
      </c>
      <c r="G586" s="1">
        <f t="shared" si="58"/>
        <v>4</v>
      </c>
      <c r="H586" s="1" t="s">
        <v>108</v>
      </c>
      <c r="I586" s="1">
        <f t="shared" si="57"/>
        <v>0</v>
      </c>
      <c r="J586" s="1">
        <f t="shared" si="60"/>
        <v>0</v>
      </c>
      <c r="O586" s="1" t="s">
        <v>113</v>
      </c>
      <c r="P586" s="1">
        <v>1.01</v>
      </c>
      <c r="Q586" s="1" t="s">
        <v>113</v>
      </c>
      <c r="R586" s="1">
        <v>2.25</v>
      </c>
      <c r="S586" s="1" t="s">
        <v>112</v>
      </c>
      <c r="T586" s="1">
        <v>0</v>
      </c>
      <c r="U586" s="1" t="s">
        <v>112</v>
      </c>
      <c r="V586" s="1">
        <v>0</v>
      </c>
      <c r="W586" s="1">
        <v>1.41</v>
      </c>
      <c r="X586" s="1">
        <v>1.36</v>
      </c>
      <c r="Y586" s="1">
        <v>0</v>
      </c>
      <c r="Z586" s="89">
        <v>0</v>
      </c>
      <c r="AA586" s="1" cm="1">
        <f t="array" ref="AA586">_xlfn.IFS(O586='Price Data'!$F$3,'Price Data'!$G$3,O586='Price Data'!$F$4,'Price Data'!$G$4,O586='Price Data'!$F$5,'Price Data'!$G$5,O586='Price Data'!$F$6,'Price Data'!$G$6,O586='Price Data'!$F$7,'Price Data'!$G$7,TRUE,"")</f>
        <v>10.493246963562758</v>
      </c>
      <c r="AB586" s="1" cm="1">
        <f t="array" ref="AB586">_xlfn.IFS(Q586='Price Data'!$F$3,'Price Data'!$G$3,Q586='Price Data'!$F$4,'Price Data'!$G$4,Q586='Price Data'!$F$5,'Price Data'!$G$5,Q586='Price Data'!$F$6,'Price Data'!$G$6,Q586='Price Data'!$F$7,'Price Data'!$G$7,TRUE,"")</f>
        <v>10.493246963562758</v>
      </c>
      <c r="AC586" s="1" t="str" cm="1">
        <f t="array" ref="AC586">_xlfn.IFS(S586='Price Data'!$F$3,'Price Data'!$G$3,S586='Price Data'!$F$4,'Price Data'!$G$4,S586='Price Data'!$F$5,'Price Data'!$G$5,S586='Price Data'!$F$6,'Price Data'!$G$6,S586='Price Data'!$F$7,'Price Data'!$G$7,TRUE,"")</f>
        <v/>
      </c>
      <c r="AD586" s="1" t="str" cm="1">
        <f t="array" ref="AD586">_xlfn.IFS(U586='Price Data'!$F$3,'Price Data'!$G$3,U586='Price Data'!$F$4,'Price Data'!$G$4,U586='Price Data'!$F$5,'Price Data'!$G$5,U586='Price Data'!$F$6,'Price Data'!$G$6,U586='Price Data'!$F$7,'Price Data'!$G$7,TRUE,"")</f>
        <v/>
      </c>
      <c r="AK586" s="18"/>
      <c r="AL586" s="1"/>
    </row>
    <row r="587" spans="1:38" x14ac:dyDescent="0.25">
      <c r="A587" s="88">
        <v>15</v>
      </c>
      <c r="B587" s="1">
        <v>34</v>
      </c>
      <c r="C587" s="1">
        <v>118.38000000000004</v>
      </c>
      <c r="D587" s="1">
        <v>1</v>
      </c>
      <c r="E587" s="1">
        <v>5</v>
      </c>
      <c r="F587" s="1">
        <v>0</v>
      </c>
      <c r="G587" s="1">
        <f t="shared" si="58"/>
        <v>5</v>
      </c>
      <c r="H587" s="1" t="s">
        <v>116</v>
      </c>
      <c r="I587" s="1">
        <f t="shared" ref="I587:I601" si="61">IF(H587="NO", 0, 1)</f>
        <v>1</v>
      </c>
      <c r="J587" s="1">
        <v>2</v>
      </c>
      <c r="O587" s="1" t="s">
        <v>112</v>
      </c>
      <c r="P587" s="1">
        <v>0</v>
      </c>
      <c r="Q587" s="1" t="s">
        <v>112</v>
      </c>
      <c r="R587" s="1">
        <v>0</v>
      </c>
      <c r="S587" s="1" t="s">
        <v>112</v>
      </c>
      <c r="T587" s="1">
        <v>0</v>
      </c>
      <c r="U587" s="1" t="s">
        <v>112</v>
      </c>
      <c r="V587" s="1">
        <v>0</v>
      </c>
      <c r="W587" s="1">
        <v>0</v>
      </c>
      <c r="X587" s="1">
        <v>0</v>
      </c>
      <c r="Y587" s="1">
        <v>0</v>
      </c>
      <c r="Z587" s="89">
        <v>0</v>
      </c>
      <c r="AA587" s="1" t="str" cm="1">
        <f t="array" ref="AA587">_xlfn.IFS(O587='Price Data'!$F$3,'Price Data'!$G$3,O587='Price Data'!$F$4,'Price Data'!$G$4,O587='Price Data'!$F$5,'Price Data'!$G$5,O587='Price Data'!$F$6,'Price Data'!$G$6,O587='Price Data'!$F$7,'Price Data'!$G$7,TRUE,"")</f>
        <v/>
      </c>
      <c r="AB587" s="1" t="str" cm="1">
        <f t="array" ref="AB587">_xlfn.IFS(Q587='Price Data'!$F$3,'Price Data'!$G$3,Q587='Price Data'!$F$4,'Price Data'!$G$4,Q587='Price Data'!$F$5,'Price Data'!$G$5,Q587='Price Data'!$F$6,'Price Data'!$G$6,Q587='Price Data'!$F$7,'Price Data'!$G$7,TRUE,"")</f>
        <v/>
      </c>
      <c r="AC587" s="1" t="str" cm="1">
        <f t="array" ref="AC587">_xlfn.IFS(S587='Price Data'!$F$3,'Price Data'!$G$3,S587='Price Data'!$F$4,'Price Data'!$G$4,S587='Price Data'!$F$5,'Price Data'!$G$5,S587='Price Data'!$F$6,'Price Data'!$G$6,S587='Price Data'!$F$7,'Price Data'!$G$7,TRUE,"")</f>
        <v/>
      </c>
      <c r="AD587" s="1" t="str" cm="1">
        <f t="array" ref="AD587">_xlfn.IFS(U587='Price Data'!$F$3,'Price Data'!$G$3,U587='Price Data'!$F$4,'Price Data'!$G$4,U587='Price Data'!$F$5,'Price Data'!$G$5,U587='Price Data'!$F$6,'Price Data'!$G$6,U587='Price Data'!$F$7,'Price Data'!$G$7,TRUE,"")</f>
        <v/>
      </c>
      <c r="AK587" s="18"/>
      <c r="AL587" s="1"/>
    </row>
    <row r="588" spans="1:38" x14ac:dyDescent="0.25">
      <c r="A588" s="88">
        <v>15</v>
      </c>
      <c r="B588" s="1">
        <v>35</v>
      </c>
      <c r="C588" s="1">
        <v>126.63000000000004</v>
      </c>
      <c r="D588" s="1">
        <v>2</v>
      </c>
      <c r="E588" s="1">
        <v>0</v>
      </c>
      <c r="F588" s="1">
        <v>0</v>
      </c>
      <c r="G588" s="1">
        <f t="shared" ref="G588:G601" si="62">F588+E588</f>
        <v>0</v>
      </c>
      <c r="H588" s="1" t="s">
        <v>108</v>
      </c>
      <c r="I588" s="1">
        <f t="shared" si="61"/>
        <v>0</v>
      </c>
      <c r="J588" s="1">
        <f>I588</f>
        <v>0</v>
      </c>
      <c r="O588" s="1" t="s">
        <v>109</v>
      </c>
      <c r="P588" s="1">
        <v>0.88</v>
      </c>
      <c r="Q588" s="1" t="s">
        <v>110</v>
      </c>
      <c r="R588" s="1">
        <v>0.82</v>
      </c>
      <c r="S588" s="1" t="s">
        <v>112</v>
      </c>
      <c r="T588" s="1">
        <v>0</v>
      </c>
      <c r="U588" s="1" t="s">
        <v>112</v>
      </c>
      <c r="V588" s="1">
        <v>0</v>
      </c>
      <c r="W588" s="1">
        <v>0.81</v>
      </c>
      <c r="X588" s="1">
        <v>0</v>
      </c>
      <c r="Y588" s="1">
        <v>0</v>
      </c>
      <c r="Z588" s="89">
        <v>0</v>
      </c>
      <c r="AA588" s="1" cm="1">
        <f t="array" ref="AA588">_xlfn.IFS(O588='Price Data'!$F$3,'Price Data'!$G$3,O588='Price Data'!$F$4,'Price Data'!$G$4,O588='Price Data'!$F$5,'Price Data'!$G$5,O588='Price Data'!$F$6,'Price Data'!$G$6,O588='Price Data'!$F$7,'Price Data'!$G$7,TRUE,"")</f>
        <v>4.4586315789473705</v>
      </c>
      <c r="AB588" s="1" cm="1">
        <f t="array" ref="AB588">_xlfn.IFS(Q588='Price Data'!$F$3,'Price Data'!$G$3,Q588='Price Data'!$F$4,'Price Data'!$G$4,Q588='Price Data'!$F$5,'Price Data'!$G$5,Q588='Price Data'!$F$6,'Price Data'!$G$6,Q588='Price Data'!$F$7,'Price Data'!$G$7,TRUE,"")</f>
        <v>2.6763636363636367</v>
      </c>
      <c r="AC588" s="1" t="str" cm="1">
        <f t="array" ref="AC588">_xlfn.IFS(S588='Price Data'!$F$3,'Price Data'!$G$3,S588='Price Data'!$F$4,'Price Data'!$G$4,S588='Price Data'!$F$5,'Price Data'!$G$5,S588='Price Data'!$F$6,'Price Data'!$G$6,S588='Price Data'!$F$7,'Price Data'!$G$7,TRUE,"")</f>
        <v/>
      </c>
      <c r="AD588" s="1" t="str" cm="1">
        <f t="array" ref="AD588">_xlfn.IFS(U588='Price Data'!$F$3,'Price Data'!$G$3,U588='Price Data'!$F$4,'Price Data'!$G$4,U588='Price Data'!$F$5,'Price Data'!$G$5,U588='Price Data'!$F$6,'Price Data'!$G$6,U588='Price Data'!$F$7,'Price Data'!$G$7,TRUE,"")</f>
        <v/>
      </c>
      <c r="AK588" s="18"/>
      <c r="AL588" s="1"/>
    </row>
    <row r="589" spans="1:38" x14ac:dyDescent="0.25">
      <c r="A589" s="88">
        <v>15</v>
      </c>
      <c r="B589" s="1">
        <v>36</v>
      </c>
      <c r="C589" s="1">
        <v>127.62000000000003</v>
      </c>
      <c r="D589" s="1">
        <v>3</v>
      </c>
      <c r="E589" s="1">
        <v>1</v>
      </c>
      <c r="F589" s="1">
        <v>1</v>
      </c>
      <c r="G589" s="1">
        <f t="shared" si="62"/>
        <v>2</v>
      </c>
      <c r="H589" s="1" t="s">
        <v>108</v>
      </c>
      <c r="I589" s="1">
        <f t="shared" si="61"/>
        <v>0</v>
      </c>
      <c r="J589" s="1">
        <f>I589</f>
        <v>0</v>
      </c>
      <c r="O589" s="1" t="s">
        <v>114</v>
      </c>
      <c r="P589" s="1">
        <v>1.06</v>
      </c>
      <c r="Q589" s="1" t="s">
        <v>114</v>
      </c>
      <c r="R589" s="1">
        <v>1.23</v>
      </c>
      <c r="S589" s="1" t="s">
        <v>114</v>
      </c>
      <c r="T589" s="1">
        <v>1.07</v>
      </c>
      <c r="U589" s="1" t="s">
        <v>112</v>
      </c>
      <c r="V589" s="1">
        <v>0</v>
      </c>
      <c r="W589" s="1">
        <v>0</v>
      </c>
      <c r="X589" s="1">
        <v>0</v>
      </c>
      <c r="Y589" s="1">
        <v>0</v>
      </c>
      <c r="Z589" s="89">
        <v>0</v>
      </c>
      <c r="AA589" s="1" cm="1">
        <f t="array" ref="AA589">_xlfn.IFS(O589='Price Data'!$F$3,'Price Data'!$G$3,O589='Price Data'!$F$4,'Price Data'!$G$4,O589='Price Data'!$F$5,'Price Data'!$G$5,O589='Price Data'!$F$6,'Price Data'!$G$6,O589='Price Data'!$F$7,'Price Data'!$G$7,TRUE,"")</f>
        <v>6.0346153846153863</v>
      </c>
      <c r="AB589" s="1" cm="1">
        <f t="array" ref="AB589">_xlfn.IFS(Q589='Price Data'!$F$3,'Price Data'!$G$3,Q589='Price Data'!$F$4,'Price Data'!$G$4,Q589='Price Data'!$F$5,'Price Data'!$G$5,Q589='Price Data'!$F$6,'Price Data'!$G$6,Q589='Price Data'!$F$7,'Price Data'!$G$7,TRUE,"")</f>
        <v>6.0346153846153863</v>
      </c>
      <c r="AC589" s="1" cm="1">
        <f t="array" ref="AC589">_xlfn.IFS(S589='Price Data'!$F$3,'Price Data'!$G$3,S589='Price Data'!$F$4,'Price Data'!$G$4,S589='Price Data'!$F$5,'Price Data'!$G$5,S589='Price Data'!$F$6,'Price Data'!$G$6,S589='Price Data'!$F$7,'Price Data'!$G$7,TRUE,"")</f>
        <v>6.0346153846153863</v>
      </c>
      <c r="AD589" s="1" t="str" cm="1">
        <f t="array" ref="AD589">_xlfn.IFS(U589='Price Data'!$F$3,'Price Data'!$G$3,U589='Price Data'!$F$4,'Price Data'!$G$4,U589='Price Data'!$F$5,'Price Data'!$G$5,U589='Price Data'!$F$6,'Price Data'!$G$6,U589='Price Data'!$F$7,'Price Data'!$G$7,TRUE,"")</f>
        <v/>
      </c>
      <c r="AK589" s="18"/>
      <c r="AL589" s="1"/>
    </row>
    <row r="590" spans="1:38" x14ac:dyDescent="0.25">
      <c r="A590" s="88">
        <v>15</v>
      </c>
      <c r="B590" s="1">
        <v>37</v>
      </c>
      <c r="C590" s="1">
        <v>128.68000000000004</v>
      </c>
      <c r="D590" s="1">
        <v>2</v>
      </c>
      <c r="E590" s="1">
        <v>3</v>
      </c>
      <c r="F590" s="1">
        <v>0</v>
      </c>
      <c r="G590" s="1">
        <f t="shared" si="62"/>
        <v>3</v>
      </c>
      <c r="H590" s="1" t="s">
        <v>108</v>
      </c>
      <c r="I590" s="1">
        <f t="shared" si="61"/>
        <v>0</v>
      </c>
      <c r="J590" s="1">
        <f>I590</f>
        <v>0</v>
      </c>
      <c r="O590" s="1" t="s">
        <v>113</v>
      </c>
      <c r="P590" s="1">
        <v>1.28</v>
      </c>
      <c r="Q590" s="1" t="s">
        <v>111</v>
      </c>
      <c r="R590" s="1">
        <v>1.23</v>
      </c>
      <c r="S590" s="1" t="s">
        <v>112</v>
      </c>
      <c r="T590" s="1">
        <v>0</v>
      </c>
      <c r="U590" s="1" t="s">
        <v>112</v>
      </c>
      <c r="V590" s="1">
        <v>0</v>
      </c>
      <c r="W590" s="1">
        <v>1.25</v>
      </c>
      <c r="X590" s="1">
        <v>0</v>
      </c>
      <c r="Y590" s="1">
        <v>0</v>
      </c>
      <c r="Z590" s="89">
        <v>0</v>
      </c>
      <c r="AA590" s="1" cm="1">
        <f t="array" ref="AA590">_xlfn.IFS(O590='Price Data'!$F$3,'Price Data'!$G$3,O590='Price Data'!$F$4,'Price Data'!$G$4,O590='Price Data'!$F$5,'Price Data'!$G$5,O590='Price Data'!$F$6,'Price Data'!$G$6,O590='Price Data'!$F$7,'Price Data'!$G$7,TRUE,"")</f>
        <v>10.493246963562758</v>
      </c>
      <c r="AB590" s="1" cm="1">
        <f t="array" ref="AB590">_xlfn.IFS(Q590='Price Data'!$F$3,'Price Data'!$G$3,Q590='Price Data'!$F$4,'Price Data'!$G$4,Q590='Price Data'!$F$5,'Price Data'!$G$5,Q590='Price Data'!$F$6,'Price Data'!$G$6,Q590='Price Data'!$F$7,'Price Data'!$G$7,TRUE,"")</f>
        <v>8.710979020979023</v>
      </c>
      <c r="AC590" s="1" t="str" cm="1">
        <f t="array" ref="AC590">_xlfn.IFS(S590='Price Data'!$F$3,'Price Data'!$G$3,S590='Price Data'!$F$4,'Price Data'!$G$4,S590='Price Data'!$F$5,'Price Data'!$G$5,S590='Price Data'!$F$6,'Price Data'!$G$6,S590='Price Data'!$F$7,'Price Data'!$G$7,TRUE,"")</f>
        <v/>
      </c>
      <c r="AD590" s="1" t="str" cm="1">
        <f t="array" ref="AD590">_xlfn.IFS(U590='Price Data'!$F$3,'Price Data'!$G$3,U590='Price Data'!$F$4,'Price Data'!$G$4,U590='Price Data'!$F$5,'Price Data'!$G$5,U590='Price Data'!$F$6,'Price Data'!$G$6,U590='Price Data'!$F$7,'Price Data'!$G$7,TRUE,"")</f>
        <v/>
      </c>
      <c r="AK590" s="18"/>
      <c r="AL590" s="1"/>
    </row>
    <row r="591" spans="1:38" x14ac:dyDescent="0.25">
      <c r="A591" s="88">
        <v>15</v>
      </c>
      <c r="B591" s="1">
        <v>38</v>
      </c>
      <c r="C591" s="1">
        <v>130.46000000000004</v>
      </c>
      <c r="D591" s="1">
        <v>3</v>
      </c>
      <c r="E591" s="1">
        <v>4</v>
      </c>
      <c r="F591" s="1">
        <v>0</v>
      </c>
      <c r="G591" s="1">
        <f t="shared" si="62"/>
        <v>4</v>
      </c>
      <c r="H591" s="1" t="s">
        <v>108</v>
      </c>
      <c r="I591" s="1">
        <f t="shared" si="61"/>
        <v>0</v>
      </c>
      <c r="J591" s="1">
        <f>I591</f>
        <v>0</v>
      </c>
      <c r="O591" s="1" t="s">
        <v>109</v>
      </c>
      <c r="P591" s="1">
        <v>0.55000000000000004</v>
      </c>
      <c r="Q591" s="1" t="s">
        <v>109</v>
      </c>
      <c r="R591" s="1">
        <v>0.9</v>
      </c>
      <c r="S591" s="1" t="s">
        <v>111</v>
      </c>
      <c r="T591" s="1">
        <v>1.03</v>
      </c>
      <c r="U591" s="1" t="s">
        <v>112</v>
      </c>
      <c r="V591" s="1">
        <v>0</v>
      </c>
      <c r="W591" s="1">
        <v>1.17</v>
      </c>
      <c r="X591" s="1">
        <v>1.37</v>
      </c>
      <c r="Y591" s="1">
        <v>0</v>
      </c>
      <c r="Z591" s="89">
        <v>0</v>
      </c>
      <c r="AA591" s="1" cm="1">
        <f t="array" ref="AA591">_xlfn.IFS(O591='Price Data'!$F$3,'Price Data'!$G$3,O591='Price Data'!$F$4,'Price Data'!$G$4,O591='Price Data'!$F$5,'Price Data'!$G$5,O591='Price Data'!$F$6,'Price Data'!$G$6,O591='Price Data'!$F$7,'Price Data'!$G$7,TRUE,"")</f>
        <v>4.4586315789473705</v>
      </c>
      <c r="AB591" s="1" cm="1">
        <f t="array" ref="AB591">_xlfn.IFS(Q591='Price Data'!$F$3,'Price Data'!$G$3,Q591='Price Data'!$F$4,'Price Data'!$G$4,Q591='Price Data'!$F$5,'Price Data'!$G$5,Q591='Price Data'!$F$6,'Price Data'!$G$6,Q591='Price Data'!$F$7,'Price Data'!$G$7,TRUE,"")</f>
        <v>4.4586315789473705</v>
      </c>
      <c r="AC591" s="1" cm="1">
        <f t="array" ref="AC591">_xlfn.IFS(S591='Price Data'!$F$3,'Price Data'!$G$3,S591='Price Data'!$F$4,'Price Data'!$G$4,S591='Price Data'!$F$5,'Price Data'!$G$5,S591='Price Data'!$F$6,'Price Data'!$G$6,S591='Price Data'!$F$7,'Price Data'!$G$7,TRUE,"")</f>
        <v>8.710979020979023</v>
      </c>
      <c r="AD591" s="1" t="str" cm="1">
        <f t="array" ref="AD591">_xlfn.IFS(U591='Price Data'!$F$3,'Price Data'!$G$3,U591='Price Data'!$F$4,'Price Data'!$G$4,U591='Price Data'!$F$5,'Price Data'!$G$5,U591='Price Data'!$F$6,'Price Data'!$G$6,U591='Price Data'!$F$7,'Price Data'!$G$7,TRUE,"")</f>
        <v/>
      </c>
      <c r="AK591" s="18"/>
      <c r="AL591" s="1"/>
    </row>
    <row r="592" spans="1:38" x14ac:dyDescent="0.25">
      <c r="A592" s="88">
        <v>15</v>
      </c>
      <c r="B592" s="1">
        <v>39</v>
      </c>
      <c r="C592" s="1">
        <v>134.14000000000004</v>
      </c>
      <c r="D592" s="1">
        <v>3</v>
      </c>
      <c r="E592" s="1">
        <v>4</v>
      </c>
      <c r="F592" s="1">
        <v>1</v>
      </c>
      <c r="G592" s="1">
        <f t="shared" si="62"/>
        <v>5</v>
      </c>
      <c r="H592" s="1" t="s">
        <v>108</v>
      </c>
      <c r="I592" s="1">
        <f t="shared" si="61"/>
        <v>0</v>
      </c>
      <c r="J592" s="1">
        <f>I592</f>
        <v>0</v>
      </c>
      <c r="O592" s="1" t="s">
        <v>109</v>
      </c>
      <c r="P592" s="1">
        <v>0.72</v>
      </c>
      <c r="Q592" s="1" t="s">
        <v>114</v>
      </c>
      <c r="R592" s="1">
        <v>1.04</v>
      </c>
      <c r="S592" s="1" t="s">
        <v>109</v>
      </c>
      <c r="T592" s="1">
        <v>0.69</v>
      </c>
      <c r="U592" s="1" t="s">
        <v>112</v>
      </c>
      <c r="V592" s="1">
        <v>0</v>
      </c>
      <c r="W592" s="1">
        <v>0.84</v>
      </c>
      <c r="X592" s="1">
        <v>0</v>
      </c>
      <c r="Y592" s="1">
        <v>0.77</v>
      </c>
      <c r="Z592" s="89">
        <v>0</v>
      </c>
      <c r="AA592" s="1" cm="1">
        <f t="array" ref="AA592">_xlfn.IFS(O592='Price Data'!$F$3,'Price Data'!$G$3,O592='Price Data'!$F$4,'Price Data'!$G$4,O592='Price Data'!$F$5,'Price Data'!$G$5,O592='Price Data'!$F$6,'Price Data'!$G$6,O592='Price Data'!$F$7,'Price Data'!$G$7,TRUE,"")</f>
        <v>4.4586315789473705</v>
      </c>
      <c r="AB592" s="1" cm="1">
        <f t="array" ref="AB592">_xlfn.IFS(Q592='Price Data'!$F$3,'Price Data'!$G$3,Q592='Price Data'!$F$4,'Price Data'!$G$4,Q592='Price Data'!$F$5,'Price Data'!$G$5,Q592='Price Data'!$F$6,'Price Data'!$G$6,Q592='Price Data'!$F$7,'Price Data'!$G$7,TRUE,"")</f>
        <v>6.0346153846153863</v>
      </c>
      <c r="AC592" s="1" cm="1">
        <f t="array" ref="AC592">_xlfn.IFS(S592='Price Data'!$F$3,'Price Data'!$G$3,S592='Price Data'!$F$4,'Price Data'!$G$4,S592='Price Data'!$F$5,'Price Data'!$G$5,S592='Price Data'!$F$6,'Price Data'!$G$6,S592='Price Data'!$F$7,'Price Data'!$G$7,TRUE,"")</f>
        <v>4.4586315789473705</v>
      </c>
      <c r="AD592" s="1" t="str" cm="1">
        <f t="array" ref="AD592">_xlfn.IFS(U592='Price Data'!$F$3,'Price Data'!$G$3,U592='Price Data'!$F$4,'Price Data'!$G$4,U592='Price Data'!$F$5,'Price Data'!$G$5,U592='Price Data'!$F$6,'Price Data'!$G$6,U592='Price Data'!$F$7,'Price Data'!$G$7,TRUE,"")</f>
        <v/>
      </c>
      <c r="AK592" s="18"/>
      <c r="AL592" s="1"/>
    </row>
    <row r="593" spans="1:38" x14ac:dyDescent="0.25">
      <c r="A593" s="88">
        <v>15</v>
      </c>
      <c r="B593" s="1">
        <v>40</v>
      </c>
      <c r="C593" s="1">
        <v>134.31000000000003</v>
      </c>
      <c r="D593" s="1">
        <v>2</v>
      </c>
      <c r="E593" s="1">
        <v>6</v>
      </c>
      <c r="F593" s="1">
        <v>0</v>
      </c>
      <c r="G593" s="1">
        <f t="shared" si="62"/>
        <v>6</v>
      </c>
      <c r="H593" s="1" t="s">
        <v>116</v>
      </c>
      <c r="I593" s="1">
        <f t="shared" si="61"/>
        <v>1</v>
      </c>
      <c r="J593" s="1">
        <v>3</v>
      </c>
      <c r="O593" s="1" t="s">
        <v>112</v>
      </c>
      <c r="P593" s="1">
        <v>0</v>
      </c>
      <c r="Q593" s="1" t="s">
        <v>112</v>
      </c>
      <c r="R593" s="1">
        <v>0</v>
      </c>
      <c r="S593" s="1" t="s">
        <v>112</v>
      </c>
      <c r="T593" s="1">
        <v>0</v>
      </c>
      <c r="U593" s="1" t="s">
        <v>112</v>
      </c>
      <c r="V593" s="1">
        <v>0</v>
      </c>
      <c r="W593" s="1">
        <v>0</v>
      </c>
      <c r="X593" s="1">
        <v>0</v>
      </c>
      <c r="Y593" s="1">
        <v>0</v>
      </c>
      <c r="Z593" s="89">
        <v>0</v>
      </c>
      <c r="AA593" s="1" t="str" cm="1">
        <f t="array" ref="AA593">_xlfn.IFS(O593='Price Data'!$F$3,'Price Data'!$G$3,O593='Price Data'!$F$4,'Price Data'!$G$4,O593='Price Data'!$F$5,'Price Data'!$G$5,O593='Price Data'!$F$6,'Price Data'!$G$6,O593='Price Data'!$F$7,'Price Data'!$G$7,TRUE,"")</f>
        <v/>
      </c>
      <c r="AB593" s="1" t="str" cm="1">
        <f t="array" ref="AB593">_xlfn.IFS(Q593='Price Data'!$F$3,'Price Data'!$G$3,Q593='Price Data'!$F$4,'Price Data'!$G$4,Q593='Price Data'!$F$5,'Price Data'!$G$5,Q593='Price Data'!$F$6,'Price Data'!$G$6,Q593='Price Data'!$F$7,'Price Data'!$G$7,TRUE,"")</f>
        <v/>
      </c>
      <c r="AC593" s="1" t="str" cm="1">
        <f t="array" ref="AC593">_xlfn.IFS(S593='Price Data'!$F$3,'Price Data'!$G$3,S593='Price Data'!$F$4,'Price Data'!$G$4,S593='Price Data'!$F$5,'Price Data'!$G$5,S593='Price Data'!$F$6,'Price Data'!$G$6,S593='Price Data'!$F$7,'Price Data'!$G$7,TRUE,"")</f>
        <v/>
      </c>
      <c r="AD593" s="1" t="str" cm="1">
        <f t="array" ref="AD593">_xlfn.IFS(U593='Price Data'!$F$3,'Price Data'!$G$3,U593='Price Data'!$F$4,'Price Data'!$G$4,U593='Price Data'!$F$5,'Price Data'!$G$5,U593='Price Data'!$F$6,'Price Data'!$G$6,U593='Price Data'!$F$7,'Price Data'!$G$7,TRUE,"")</f>
        <v/>
      </c>
      <c r="AK593" s="18"/>
      <c r="AL593" s="1"/>
    </row>
    <row r="594" spans="1:38" x14ac:dyDescent="0.25">
      <c r="A594" s="88">
        <v>15</v>
      </c>
      <c r="B594" s="1">
        <v>41</v>
      </c>
      <c r="C594" s="1">
        <v>135.74000000000004</v>
      </c>
      <c r="D594" s="1">
        <v>2</v>
      </c>
      <c r="E594" s="1">
        <v>4</v>
      </c>
      <c r="F594" s="1">
        <v>2</v>
      </c>
      <c r="G594" s="1">
        <f t="shared" si="62"/>
        <v>6</v>
      </c>
      <c r="H594" s="1" t="s">
        <v>108</v>
      </c>
      <c r="I594" s="1">
        <f t="shared" si="61"/>
        <v>0</v>
      </c>
      <c r="J594" s="1">
        <f>I594</f>
        <v>0</v>
      </c>
      <c r="O594" s="1" t="s">
        <v>114</v>
      </c>
      <c r="P594" s="1">
        <v>1.87</v>
      </c>
      <c r="Q594" s="1" t="s">
        <v>113</v>
      </c>
      <c r="R594" s="1">
        <v>2.2999999999999998</v>
      </c>
      <c r="S594" s="1" t="s">
        <v>112</v>
      </c>
      <c r="T594" s="1">
        <v>0</v>
      </c>
      <c r="U594" s="1" t="s">
        <v>112</v>
      </c>
      <c r="V594" s="1">
        <v>0</v>
      </c>
      <c r="W594" s="1">
        <v>0</v>
      </c>
      <c r="X594" s="1">
        <v>1.19</v>
      </c>
      <c r="Y594" s="1">
        <v>0</v>
      </c>
      <c r="Z594" s="89">
        <v>0</v>
      </c>
      <c r="AA594" s="1" cm="1">
        <f t="array" ref="AA594">_xlfn.IFS(O594='Price Data'!$F$3,'Price Data'!$G$3,O594='Price Data'!$F$4,'Price Data'!$G$4,O594='Price Data'!$F$5,'Price Data'!$G$5,O594='Price Data'!$F$6,'Price Data'!$G$6,O594='Price Data'!$F$7,'Price Data'!$G$7,TRUE,"")</f>
        <v>6.0346153846153863</v>
      </c>
      <c r="AB594" s="1" cm="1">
        <f t="array" ref="AB594">_xlfn.IFS(Q594='Price Data'!$F$3,'Price Data'!$G$3,Q594='Price Data'!$F$4,'Price Data'!$G$4,Q594='Price Data'!$F$5,'Price Data'!$G$5,Q594='Price Data'!$F$6,'Price Data'!$G$6,Q594='Price Data'!$F$7,'Price Data'!$G$7,TRUE,"")</f>
        <v>10.493246963562758</v>
      </c>
      <c r="AC594" s="1" t="str" cm="1">
        <f t="array" ref="AC594">_xlfn.IFS(S594='Price Data'!$F$3,'Price Data'!$G$3,S594='Price Data'!$F$4,'Price Data'!$G$4,S594='Price Data'!$F$5,'Price Data'!$G$5,S594='Price Data'!$F$6,'Price Data'!$G$6,S594='Price Data'!$F$7,'Price Data'!$G$7,TRUE,"")</f>
        <v/>
      </c>
      <c r="AD594" s="1" t="str" cm="1">
        <f t="array" ref="AD594">_xlfn.IFS(U594='Price Data'!$F$3,'Price Data'!$G$3,U594='Price Data'!$F$4,'Price Data'!$G$4,U594='Price Data'!$F$5,'Price Data'!$G$5,U594='Price Data'!$F$6,'Price Data'!$G$6,U594='Price Data'!$F$7,'Price Data'!$G$7,TRUE,"")</f>
        <v/>
      </c>
      <c r="AK594" s="18"/>
      <c r="AL594" s="1"/>
    </row>
    <row r="595" spans="1:38" x14ac:dyDescent="0.25">
      <c r="A595" s="88">
        <v>15</v>
      </c>
      <c r="B595" s="1">
        <v>42</v>
      </c>
      <c r="C595" s="1">
        <v>141.74000000000004</v>
      </c>
      <c r="D595" s="1">
        <v>3</v>
      </c>
      <c r="E595" s="1">
        <v>1</v>
      </c>
      <c r="F595" s="1">
        <v>0</v>
      </c>
      <c r="G595" s="1">
        <f t="shared" si="62"/>
        <v>1</v>
      </c>
      <c r="H595" s="1" t="s">
        <v>108</v>
      </c>
      <c r="I595" s="1">
        <f t="shared" si="61"/>
        <v>0</v>
      </c>
      <c r="J595" s="1">
        <f>I595</f>
        <v>0</v>
      </c>
      <c r="O595" s="1" t="s">
        <v>109</v>
      </c>
      <c r="P595" s="1">
        <v>0.83</v>
      </c>
      <c r="Q595" s="1" t="s">
        <v>109</v>
      </c>
      <c r="R595" s="1">
        <v>0.55000000000000004</v>
      </c>
      <c r="S595" s="1" t="s">
        <v>114</v>
      </c>
      <c r="T595" s="1">
        <v>1.25</v>
      </c>
      <c r="U595" s="1" t="s">
        <v>112</v>
      </c>
      <c r="V595" s="1">
        <v>0</v>
      </c>
      <c r="W595" s="1">
        <v>0.91</v>
      </c>
      <c r="X595" s="1">
        <v>1.48</v>
      </c>
      <c r="Y595" s="1">
        <v>0</v>
      </c>
      <c r="Z595" s="89">
        <v>0</v>
      </c>
      <c r="AA595" s="1" cm="1">
        <f t="array" ref="AA595">_xlfn.IFS(O595='Price Data'!$F$3,'Price Data'!$G$3,O595='Price Data'!$F$4,'Price Data'!$G$4,O595='Price Data'!$F$5,'Price Data'!$G$5,O595='Price Data'!$F$6,'Price Data'!$G$6,O595='Price Data'!$F$7,'Price Data'!$G$7,TRUE,"")</f>
        <v>4.4586315789473705</v>
      </c>
      <c r="AB595" s="1" cm="1">
        <f t="array" ref="AB595">_xlfn.IFS(Q595='Price Data'!$F$3,'Price Data'!$G$3,Q595='Price Data'!$F$4,'Price Data'!$G$4,Q595='Price Data'!$F$5,'Price Data'!$G$5,Q595='Price Data'!$F$6,'Price Data'!$G$6,Q595='Price Data'!$F$7,'Price Data'!$G$7,TRUE,"")</f>
        <v>4.4586315789473705</v>
      </c>
      <c r="AC595" s="1" cm="1">
        <f t="array" ref="AC595">_xlfn.IFS(S595='Price Data'!$F$3,'Price Data'!$G$3,S595='Price Data'!$F$4,'Price Data'!$G$4,S595='Price Data'!$F$5,'Price Data'!$G$5,S595='Price Data'!$F$6,'Price Data'!$G$6,S595='Price Data'!$F$7,'Price Data'!$G$7,TRUE,"")</f>
        <v>6.0346153846153863</v>
      </c>
      <c r="AD595" s="1" t="str" cm="1">
        <f t="array" ref="AD595">_xlfn.IFS(U595='Price Data'!$F$3,'Price Data'!$G$3,U595='Price Data'!$F$4,'Price Data'!$G$4,U595='Price Data'!$F$5,'Price Data'!$G$5,U595='Price Data'!$F$6,'Price Data'!$G$6,U595='Price Data'!$F$7,'Price Data'!$G$7,TRUE,"")</f>
        <v/>
      </c>
      <c r="AK595" s="18"/>
      <c r="AL595" s="1"/>
    </row>
    <row r="596" spans="1:38" x14ac:dyDescent="0.25">
      <c r="A596" s="88">
        <v>15</v>
      </c>
      <c r="B596" s="1">
        <v>43</v>
      </c>
      <c r="C596" s="1">
        <v>145.01000000000005</v>
      </c>
      <c r="D596" s="1">
        <v>2</v>
      </c>
      <c r="E596" s="1">
        <v>1</v>
      </c>
      <c r="F596" s="1">
        <v>2</v>
      </c>
      <c r="G596" s="1">
        <f t="shared" si="62"/>
        <v>3</v>
      </c>
      <c r="H596" s="1" t="s">
        <v>108</v>
      </c>
      <c r="I596" s="1">
        <f t="shared" si="61"/>
        <v>0</v>
      </c>
      <c r="J596" s="1">
        <f>I596</f>
        <v>0</v>
      </c>
      <c r="O596" s="1" t="s">
        <v>109</v>
      </c>
      <c r="P596" s="1">
        <v>0.54</v>
      </c>
      <c r="Q596" s="1" t="s">
        <v>111</v>
      </c>
      <c r="R596" s="1">
        <v>1.65</v>
      </c>
      <c r="S596" s="1" t="s">
        <v>112</v>
      </c>
      <c r="T596" s="1">
        <v>0</v>
      </c>
      <c r="U596" s="1" t="s">
        <v>112</v>
      </c>
      <c r="V596" s="1">
        <v>0</v>
      </c>
      <c r="W596" s="1">
        <v>1.42</v>
      </c>
      <c r="X596" s="1">
        <v>0</v>
      </c>
      <c r="Y596" s="1">
        <v>0</v>
      </c>
      <c r="Z596" s="89">
        <v>0</v>
      </c>
      <c r="AA596" s="1" cm="1">
        <f t="array" ref="AA596">_xlfn.IFS(O596='Price Data'!$F$3,'Price Data'!$G$3,O596='Price Data'!$F$4,'Price Data'!$G$4,O596='Price Data'!$F$5,'Price Data'!$G$5,O596='Price Data'!$F$6,'Price Data'!$G$6,O596='Price Data'!$F$7,'Price Data'!$G$7,TRUE,"")</f>
        <v>4.4586315789473705</v>
      </c>
      <c r="AB596" s="1" cm="1">
        <f t="array" ref="AB596">_xlfn.IFS(Q596='Price Data'!$F$3,'Price Data'!$G$3,Q596='Price Data'!$F$4,'Price Data'!$G$4,Q596='Price Data'!$F$5,'Price Data'!$G$5,Q596='Price Data'!$F$6,'Price Data'!$G$6,Q596='Price Data'!$F$7,'Price Data'!$G$7,TRUE,"")</f>
        <v>8.710979020979023</v>
      </c>
      <c r="AC596" s="1" t="str" cm="1">
        <f t="array" ref="AC596">_xlfn.IFS(S596='Price Data'!$F$3,'Price Data'!$G$3,S596='Price Data'!$F$4,'Price Data'!$G$4,S596='Price Data'!$F$5,'Price Data'!$G$5,S596='Price Data'!$F$6,'Price Data'!$G$6,S596='Price Data'!$F$7,'Price Data'!$G$7,TRUE,"")</f>
        <v/>
      </c>
      <c r="AD596" s="1" t="str" cm="1">
        <f t="array" ref="AD596">_xlfn.IFS(U596='Price Data'!$F$3,'Price Data'!$G$3,U596='Price Data'!$F$4,'Price Data'!$G$4,U596='Price Data'!$F$5,'Price Data'!$G$5,U596='Price Data'!$F$6,'Price Data'!$G$6,U596='Price Data'!$F$7,'Price Data'!$G$7,TRUE,"")</f>
        <v/>
      </c>
      <c r="AK596" s="18"/>
      <c r="AL596" s="1"/>
    </row>
    <row r="597" spans="1:38" x14ac:dyDescent="0.25">
      <c r="A597" s="88">
        <v>15</v>
      </c>
      <c r="B597" s="1">
        <v>44</v>
      </c>
      <c r="C597" s="1">
        <v>145.06000000000006</v>
      </c>
      <c r="D597" s="1">
        <v>2</v>
      </c>
      <c r="E597" s="1">
        <v>3</v>
      </c>
      <c r="F597" s="1">
        <v>2</v>
      </c>
      <c r="G597" s="1">
        <f t="shared" si="62"/>
        <v>5</v>
      </c>
      <c r="H597" s="1" t="s">
        <v>108</v>
      </c>
      <c r="I597" s="1">
        <f t="shared" si="61"/>
        <v>0</v>
      </c>
      <c r="J597" s="1">
        <f>I597</f>
        <v>0</v>
      </c>
      <c r="O597" s="1" t="s">
        <v>110</v>
      </c>
      <c r="P597" s="1">
        <v>0.62</v>
      </c>
      <c r="Q597" s="1" t="s">
        <v>109</v>
      </c>
      <c r="R597" s="1">
        <v>0.84</v>
      </c>
      <c r="S597" s="1" t="s">
        <v>112</v>
      </c>
      <c r="T597" s="1">
        <v>0</v>
      </c>
      <c r="U597" s="1" t="s">
        <v>112</v>
      </c>
      <c r="V597" s="1">
        <v>0</v>
      </c>
      <c r="W597" s="1">
        <v>0</v>
      </c>
      <c r="X597" s="1">
        <v>0.99</v>
      </c>
      <c r="Y597" s="1">
        <v>0</v>
      </c>
      <c r="Z597" s="89">
        <v>0</v>
      </c>
      <c r="AA597" s="1" cm="1">
        <f t="array" ref="AA597">_xlfn.IFS(O597='Price Data'!$F$3,'Price Data'!$G$3,O597='Price Data'!$F$4,'Price Data'!$G$4,O597='Price Data'!$F$5,'Price Data'!$G$5,O597='Price Data'!$F$6,'Price Data'!$G$6,O597='Price Data'!$F$7,'Price Data'!$G$7,TRUE,"")</f>
        <v>2.6763636363636367</v>
      </c>
      <c r="AB597" s="1" cm="1">
        <f t="array" ref="AB597">_xlfn.IFS(Q597='Price Data'!$F$3,'Price Data'!$G$3,Q597='Price Data'!$F$4,'Price Data'!$G$4,Q597='Price Data'!$F$5,'Price Data'!$G$5,Q597='Price Data'!$F$6,'Price Data'!$G$6,Q597='Price Data'!$F$7,'Price Data'!$G$7,TRUE,"")</f>
        <v>4.4586315789473705</v>
      </c>
      <c r="AC597" s="1" t="str" cm="1">
        <f t="array" ref="AC597">_xlfn.IFS(S597='Price Data'!$F$3,'Price Data'!$G$3,S597='Price Data'!$F$4,'Price Data'!$G$4,S597='Price Data'!$F$5,'Price Data'!$G$5,S597='Price Data'!$F$6,'Price Data'!$G$6,S597='Price Data'!$F$7,'Price Data'!$G$7,TRUE,"")</f>
        <v/>
      </c>
      <c r="AD597" s="1" t="str" cm="1">
        <f t="array" ref="AD597">_xlfn.IFS(U597='Price Data'!$F$3,'Price Data'!$G$3,U597='Price Data'!$F$4,'Price Data'!$G$4,U597='Price Data'!$F$5,'Price Data'!$G$5,U597='Price Data'!$F$6,'Price Data'!$G$6,U597='Price Data'!$F$7,'Price Data'!$G$7,TRUE,"")</f>
        <v/>
      </c>
      <c r="AK597" s="18"/>
      <c r="AL597" s="1"/>
    </row>
    <row r="598" spans="1:38" x14ac:dyDescent="0.25">
      <c r="A598" s="88">
        <v>15</v>
      </c>
      <c r="B598" s="1">
        <v>45</v>
      </c>
      <c r="C598" s="1">
        <v>145.43000000000006</v>
      </c>
      <c r="D598" s="1">
        <v>1</v>
      </c>
      <c r="E598" s="1">
        <v>5</v>
      </c>
      <c r="F598" s="1">
        <v>1</v>
      </c>
      <c r="G598" s="1">
        <f t="shared" si="62"/>
        <v>6</v>
      </c>
      <c r="H598" s="1" t="s">
        <v>116</v>
      </c>
      <c r="I598" s="1">
        <f t="shared" si="61"/>
        <v>1</v>
      </c>
      <c r="J598" s="1">
        <v>4</v>
      </c>
      <c r="O598" s="1" t="s">
        <v>112</v>
      </c>
      <c r="P598" s="1">
        <v>0</v>
      </c>
      <c r="Q598" s="1" t="s">
        <v>112</v>
      </c>
      <c r="R598" s="1">
        <v>0</v>
      </c>
      <c r="S598" s="1" t="s">
        <v>112</v>
      </c>
      <c r="T598" s="1">
        <v>0</v>
      </c>
      <c r="U598" s="1" t="s">
        <v>112</v>
      </c>
      <c r="V598" s="1">
        <v>0</v>
      </c>
      <c r="W598" s="1">
        <v>0</v>
      </c>
      <c r="X598" s="1">
        <v>0</v>
      </c>
      <c r="Y598" s="1">
        <v>0</v>
      </c>
      <c r="Z598" s="89">
        <v>0</v>
      </c>
      <c r="AA598" s="1" t="str" cm="1">
        <f t="array" ref="AA598">_xlfn.IFS(O598='Price Data'!$F$3,'Price Data'!$G$3,O598='Price Data'!$F$4,'Price Data'!$G$4,O598='Price Data'!$F$5,'Price Data'!$G$5,O598='Price Data'!$F$6,'Price Data'!$G$6,O598='Price Data'!$F$7,'Price Data'!$G$7,TRUE,"")</f>
        <v/>
      </c>
      <c r="AB598" s="1" t="str" cm="1">
        <f t="array" ref="AB598">_xlfn.IFS(Q598='Price Data'!$F$3,'Price Data'!$G$3,Q598='Price Data'!$F$4,'Price Data'!$G$4,Q598='Price Data'!$F$5,'Price Data'!$G$5,Q598='Price Data'!$F$6,'Price Data'!$G$6,Q598='Price Data'!$F$7,'Price Data'!$G$7,TRUE,"")</f>
        <v/>
      </c>
      <c r="AC598" s="1" t="str" cm="1">
        <f t="array" ref="AC598">_xlfn.IFS(S598='Price Data'!$F$3,'Price Data'!$G$3,S598='Price Data'!$F$4,'Price Data'!$G$4,S598='Price Data'!$F$5,'Price Data'!$G$5,S598='Price Data'!$F$6,'Price Data'!$G$6,S598='Price Data'!$F$7,'Price Data'!$G$7,TRUE,"")</f>
        <v/>
      </c>
      <c r="AD598" s="1" t="str" cm="1">
        <f t="array" ref="AD598">_xlfn.IFS(U598='Price Data'!$F$3,'Price Data'!$G$3,U598='Price Data'!$F$4,'Price Data'!$G$4,U598='Price Data'!$F$5,'Price Data'!$G$5,U598='Price Data'!$F$6,'Price Data'!$G$6,U598='Price Data'!$F$7,'Price Data'!$G$7,TRUE,"")</f>
        <v/>
      </c>
      <c r="AK598" s="18"/>
      <c r="AL598" s="1"/>
    </row>
    <row r="599" spans="1:38" x14ac:dyDescent="0.25">
      <c r="A599" s="88">
        <v>15</v>
      </c>
      <c r="B599" s="1">
        <v>46</v>
      </c>
      <c r="C599" s="1">
        <v>147.97000000000006</v>
      </c>
      <c r="D599" s="1">
        <v>1</v>
      </c>
      <c r="E599" s="1">
        <v>3</v>
      </c>
      <c r="F599" s="1">
        <v>1</v>
      </c>
      <c r="G599" s="1">
        <f t="shared" si="62"/>
        <v>4</v>
      </c>
      <c r="H599" s="1" t="s">
        <v>108</v>
      </c>
      <c r="I599" s="1">
        <f t="shared" si="61"/>
        <v>0</v>
      </c>
      <c r="J599" s="1">
        <f>I599</f>
        <v>0</v>
      </c>
      <c r="O599" s="1" t="s">
        <v>113</v>
      </c>
      <c r="P599" s="1">
        <v>2.36</v>
      </c>
      <c r="Q599" s="1" t="s">
        <v>112</v>
      </c>
      <c r="R599" s="1">
        <v>0</v>
      </c>
      <c r="S599" s="1" t="s">
        <v>112</v>
      </c>
      <c r="T599" s="1">
        <v>0</v>
      </c>
      <c r="U599" s="1" t="s">
        <v>112</v>
      </c>
      <c r="V599" s="1">
        <v>0</v>
      </c>
      <c r="W599" s="1">
        <v>1.17</v>
      </c>
      <c r="X599" s="1">
        <v>0</v>
      </c>
      <c r="Y599" s="1">
        <v>0</v>
      </c>
      <c r="Z599" s="89">
        <v>0</v>
      </c>
      <c r="AA599" s="1" cm="1">
        <f t="array" ref="AA599">_xlfn.IFS(O599='Price Data'!$F$3,'Price Data'!$G$3,O599='Price Data'!$F$4,'Price Data'!$G$4,O599='Price Data'!$F$5,'Price Data'!$G$5,O599='Price Data'!$F$6,'Price Data'!$G$6,O599='Price Data'!$F$7,'Price Data'!$G$7,TRUE,"")</f>
        <v>10.493246963562758</v>
      </c>
      <c r="AB599" s="1" t="str" cm="1">
        <f t="array" ref="AB599">_xlfn.IFS(Q599='Price Data'!$F$3,'Price Data'!$G$3,Q599='Price Data'!$F$4,'Price Data'!$G$4,Q599='Price Data'!$F$5,'Price Data'!$G$5,Q599='Price Data'!$F$6,'Price Data'!$G$6,Q599='Price Data'!$F$7,'Price Data'!$G$7,TRUE,"")</f>
        <v/>
      </c>
      <c r="AC599" s="1" t="str" cm="1">
        <f t="array" ref="AC599">_xlfn.IFS(S599='Price Data'!$F$3,'Price Data'!$G$3,S599='Price Data'!$F$4,'Price Data'!$G$4,S599='Price Data'!$F$5,'Price Data'!$G$5,S599='Price Data'!$F$6,'Price Data'!$G$6,S599='Price Data'!$F$7,'Price Data'!$G$7,TRUE,"")</f>
        <v/>
      </c>
      <c r="AD599" s="1" t="str" cm="1">
        <f t="array" ref="AD599">_xlfn.IFS(U599='Price Data'!$F$3,'Price Data'!$G$3,U599='Price Data'!$F$4,'Price Data'!$G$4,U599='Price Data'!$F$5,'Price Data'!$G$5,U599='Price Data'!$F$6,'Price Data'!$G$6,U599='Price Data'!$F$7,'Price Data'!$G$7,TRUE,"")</f>
        <v/>
      </c>
      <c r="AK599" s="18"/>
      <c r="AL599" s="1"/>
    </row>
    <row r="600" spans="1:38" x14ac:dyDescent="0.25">
      <c r="A600" s="88">
        <v>15</v>
      </c>
      <c r="B600" s="1">
        <v>47</v>
      </c>
      <c r="C600" s="1">
        <v>149.23000000000005</v>
      </c>
      <c r="D600" s="1">
        <v>3</v>
      </c>
      <c r="E600" s="1">
        <v>2</v>
      </c>
      <c r="F600" s="1">
        <v>0</v>
      </c>
      <c r="G600" s="1">
        <f t="shared" si="62"/>
        <v>2</v>
      </c>
      <c r="H600" s="1" t="s">
        <v>108</v>
      </c>
      <c r="I600" s="1">
        <f t="shared" si="61"/>
        <v>0</v>
      </c>
      <c r="J600" s="1">
        <f>I600</f>
        <v>0</v>
      </c>
      <c r="K600" s="1">
        <f>SUM(I554:I601)</f>
        <v>5</v>
      </c>
      <c r="L600" s="1">
        <f>_xlfn.STDEV.S(E554:E601)</f>
        <v>1.8330109323226047</v>
      </c>
      <c r="M600" s="1">
        <f>_xlfn.STDEV.S(F554:F601)</f>
        <v>0.60582280957037649</v>
      </c>
      <c r="O600" s="1" t="s">
        <v>113</v>
      </c>
      <c r="P600" s="1">
        <v>1.19</v>
      </c>
      <c r="Q600" s="1" t="s">
        <v>109</v>
      </c>
      <c r="R600" s="1">
        <v>0.8</v>
      </c>
      <c r="S600" s="1" t="s">
        <v>111</v>
      </c>
      <c r="T600" s="1">
        <v>1.43</v>
      </c>
      <c r="U600" s="1" t="s">
        <v>112</v>
      </c>
      <c r="V600" s="1">
        <v>0</v>
      </c>
      <c r="W600" s="1">
        <v>0.96</v>
      </c>
      <c r="X600" s="1">
        <v>1.37</v>
      </c>
      <c r="Y600" s="1">
        <v>0</v>
      </c>
      <c r="Z600" s="89">
        <v>0</v>
      </c>
      <c r="AA600" s="1" cm="1">
        <f t="array" ref="AA600">_xlfn.IFS(O600='Price Data'!$F$3,'Price Data'!$G$3,O600='Price Data'!$F$4,'Price Data'!$G$4,O600='Price Data'!$F$5,'Price Data'!$G$5,O600='Price Data'!$F$6,'Price Data'!$G$6,O600='Price Data'!$F$7,'Price Data'!$G$7,TRUE,"")</f>
        <v>10.493246963562758</v>
      </c>
      <c r="AB600" s="1" cm="1">
        <f t="array" ref="AB600">_xlfn.IFS(Q600='Price Data'!$F$3,'Price Data'!$G$3,Q600='Price Data'!$F$4,'Price Data'!$G$4,Q600='Price Data'!$F$5,'Price Data'!$G$5,Q600='Price Data'!$F$6,'Price Data'!$G$6,Q600='Price Data'!$F$7,'Price Data'!$G$7,TRUE,"")</f>
        <v>4.4586315789473705</v>
      </c>
      <c r="AC600" s="1" cm="1">
        <f t="array" ref="AC600">_xlfn.IFS(S600='Price Data'!$F$3,'Price Data'!$G$3,S600='Price Data'!$F$4,'Price Data'!$G$4,S600='Price Data'!$F$5,'Price Data'!$G$5,S600='Price Data'!$F$6,'Price Data'!$G$6,S600='Price Data'!$F$7,'Price Data'!$G$7,TRUE,"")</f>
        <v>8.710979020979023</v>
      </c>
      <c r="AD600" s="1" t="str" cm="1">
        <f t="array" ref="AD600">_xlfn.IFS(U600='Price Data'!$F$3,'Price Data'!$G$3,U600='Price Data'!$F$4,'Price Data'!$G$4,U600='Price Data'!$F$5,'Price Data'!$G$5,U600='Price Data'!$F$6,'Price Data'!$G$6,U600='Price Data'!$F$7,'Price Data'!$G$7,TRUE,"")</f>
        <v/>
      </c>
      <c r="AK600" s="18"/>
      <c r="AL600" s="1"/>
    </row>
    <row r="601" spans="1:38" s="125" customFormat="1" x14ac:dyDescent="0.25">
      <c r="A601" s="131">
        <v>15</v>
      </c>
      <c r="B601" s="132">
        <v>48</v>
      </c>
      <c r="C601" s="132">
        <v>149.45000000000005</v>
      </c>
      <c r="D601" s="132">
        <v>4</v>
      </c>
      <c r="E601" s="132">
        <v>5</v>
      </c>
      <c r="F601" s="132">
        <v>0</v>
      </c>
      <c r="G601" s="1">
        <f t="shared" si="62"/>
        <v>5</v>
      </c>
      <c r="H601" s="132" t="s">
        <v>116</v>
      </c>
      <c r="I601" s="132">
        <f t="shared" si="61"/>
        <v>1</v>
      </c>
      <c r="J601" s="132">
        <v>5</v>
      </c>
      <c r="K601" s="132">
        <f>_xlfn.STDEV.S(J554:J601)</f>
        <v>1.0346394170938276</v>
      </c>
      <c r="L601" s="132">
        <f>MAX(E554:E601)</f>
        <v>6</v>
      </c>
      <c r="M601" s="132">
        <f>MAX(F554:F601)</f>
        <v>2</v>
      </c>
      <c r="N601" s="132"/>
      <c r="O601" s="132" t="s">
        <v>112</v>
      </c>
      <c r="P601" s="132">
        <v>0</v>
      </c>
      <c r="Q601" s="132" t="s">
        <v>112</v>
      </c>
      <c r="R601" s="132">
        <v>0</v>
      </c>
      <c r="S601" s="132" t="s">
        <v>112</v>
      </c>
      <c r="T601" s="132">
        <v>0</v>
      </c>
      <c r="U601" s="132" t="s">
        <v>112</v>
      </c>
      <c r="V601" s="132">
        <v>0</v>
      </c>
      <c r="W601" s="132">
        <v>0</v>
      </c>
      <c r="X601" s="132">
        <v>0</v>
      </c>
      <c r="Y601" s="132">
        <v>0</v>
      </c>
      <c r="Z601" s="133">
        <v>0</v>
      </c>
      <c r="AA601" s="1" t="str" cm="1">
        <f t="array" ref="AA601">_xlfn.IFS(O601='Price Data'!$F$3,'Price Data'!$G$3,O601='Price Data'!$F$4,'Price Data'!$G$4,O601='Price Data'!$F$5,'Price Data'!$G$5,O601='Price Data'!$F$6,'Price Data'!$G$6,O601='Price Data'!$F$7,'Price Data'!$G$7,TRUE,"")</f>
        <v/>
      </c>
      <c r="AB601" s="1" t="str" cm="1">
        <f t="array" ref="AB601">_xlfn.IFS(Q601='Price Data'!$F$3,'Price Data'!$G$3,Q601='Price Data'!$F$4,'Price Data'!$G$4,Q601='Price Data'!$F$5,'Price Data'!$G$5,Q601='Price Data'!$F$6,'Price Data'!$G$6,Q601='Price Data'!$F$7,'Price Data'!$G$7,TRUE,"")</f>
        <v/>
      </c>
      <c r="AC601" s="1" t="str" cm="1">
        <f t="array" ref="AC601">_xlfn.IFS(S601='Price Data'!$F$3,'Price Data'!$G$3,S601='Price Data'!$F$4,'Price Data'!$G$4,S601='Price Data'!$F$5,'Price Data'!$G$5,S601='Price Data'!$F$6,'Price Data'!$G$6,S601='Price Data'!$F$7,'Price Data'!$G$7,TRUE,"")</f>
        <v/>
      </c>
      <c r="AD601" s="1" t="str" cm="1">
        <f t="array" ref="AD601">_xlfn.IFS(U601='Price Data'!$F$3,'Price Data'!$G$3,U601='Price Data'!$F$4,'Price Data'!$G$4,U601='Price Data'!$F$5,'Price Data'!$G$5,U601='Price Data'!$F$6,'Price Data'!$G$6,U601='Price Data'!$F$7,'Price Data'!$G$7,TRUE,"")</f>
        <v/>
      </c>
      <c r="AK601" s="129"/>
    </row>
    <row r="602" spans="1:38" x14ac:dyDescent="0.25">
      <c r="I602" s="1">
        <f>SUM(I11:I601)</f>
        <v>38</v>
      </c>
      <c r="J602" s="1" t="s">
        <v>47</v>
      </c>
      <c r="K602" s="1">
        <f>AVERAGE(K601,K553,K520,K466,K429,K391,K351,K317,K283,K239,K189,K145,K116,K75,K43)</f>
        <v>0.52368502709353115</v>
      </c>
      <c r="L602" s="1">
        <f>AVERAGE(L601,L553,L520,L466,L429,L391,L351,L317,L283,L239,L189,L145,L116,L75,L43)</f>
        <v>5.8</v>
      </c>
      <c r="M602" s="1">
        <f>AVERAGE(M601,M553,M520,M466,M429,M391,M351,M317,M283,M239,M189,M145,M116,M75,M43)</f>
        <v>1.8666666666666667</v>
      </c>
      <c r="AK602" s="18"/>
      <c r="AL602" s="1"/>
    </row>
    <row r="603" spans="1:38" x14ac:dyDescent="0.25">
      <c r="J603" s="1" t="s">
        <v>69</v>
      </c>
      <c r="L603" s="194" t="s">
        <v>118</v>
      </c>
      <c r="M603" s="194"/>
    </row>
    <row r="604" spans="1:38" x14ac:dyDescent="0.25">
      <c r="J604" s="1" t="s">
        <v>119</v>
      </c>
      <c r="K604" s="1">
        <f>_xlfn.STDEV.S(J11:J601)</f>
        <v>0.8459915047364297</v>
      </c>
    </row>
    <row r="605" spans="1:38" x14ac:dyDescent="0.25">
      <c r="J605" s="194" t="s">
        <v>120</v>
      </c>
      <c r="K605" s="194"/>
      <c r="L605" s="1">
        <f>AVERAGE(L600,L552,L519,L465,L428,L390,L350,L316,L282,L238,L188,L144,L115,L74,L42)</f>
        <v>1.6526871590457077</v>
      </c>
      <c r="M605" s="1">
        <f>AVERAGE(M600,M552,M519,M465,M428,M390,M350,M316,M282,M238,M188,M144,M115,M74,M42)</f>
        <v>0.55596008219464776</v>
      </c>
    </row>
  </sheetData>
  <mergeCells count="4">
    <mergeCell ref="L603:M603"/>
    <mergeCell ref="J605:K605"/>
    <mergeCell ref="AA9:AD9"/>
    <mergeCell ref="G9:G10"/>
  </mergeCells>
  <hyperlinks>
    <hyperlink ref="W1" location="'Table of Contents'!A1" display="'Table of Contents'!A1" xr:uid="{D7003EB7-E08D-4AC0-9C4A-1571C1BFB2D4}"/>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2642E-B1BD-477A-ADAE-57FDFD65DA9C}">
  <sheetPr>
    <tabColor theme="4" tint="0.39997558519241921"/>
  </sheetPr>
  <dimension ref="A1:V53"/>
  <sheetViews>
    <sheetView zoomScale="118" zoomScaleNormal="118" workbookViewId="0">
      <selection activeCell="L7" sqref="L7"/>
    </sheetView>
  </sheetViews>
  <sheetFormatPr defaultRowHeight="15" x14ac:dyDescent="0.25"/>
  <cols>
    <col min="1" max="5" width="9.7109375" customWidth="1"/>
    <col min="8" max="8" width="7" customWidth="1"/>
    <col min="9" max="9" width="14.28515625" customWidth="1"/>
    <col min="10" max="10" width="10.28515625" customWidth="1"/>
    <col min="13" max="13" width="10.42578125" bestFit="1" customWidth="1"/>
    <col min="14" max="14" width="5.140625" bestFit="1" customWidth="1"/>
    <col min="15" max="15" width="12.5703125" bestFit="1" customWidth="1"/>
  </cols>
  <sheetData>
    <row r="1" spans="1:22" x14ac:dyDescent="0.25">
      <c r="A1" s="214" t="s">
        <v>121</v>
      </c>
      <c r="B1" s="214" t="s">
        <v>122</v>
      </c>
      <c r="C1" s="214" t="s">
        <v>123</v>
      </c>
      <c r="D1" s="214" t="s">
        <v>90</v>
      </c>
      <c r="E1" s="214" t="s">
        <v>124</v>
      </c>
    </row>
    <row r="2" spans="1:22" x14ac:dyDescent="0.25">
      <c r="A2" s="214"/>
      <c r="B2" s="214"/>
      <c r="C2" s="214"/>
      <c r="D2" s="214"/>
      <c r="E2" s="214"/>
      <c r="F2">
        <v>1</v>
      </c>
      <c r="G2" s="213" t="s">
        <v>125</v>
      </c>
      <c r="H2" s="213"/>
      <c r="I2" s="213"/>
      <c r="J2" s="213"/>
      <c r="M2" t="s">
        <v>126</v>
      </c>
      <c r="N2" t="s">
        <v>127</v>
      </c>
      <c r="O2" t="s">
        <v>128</v>
      </c>
    </row>
    <row r="3" spans="1:22" x14ac:dyDescent="0.25">
      <c r="A3" s="25">
        <v>4</v>
      </c>
      <c r="B3" s="26">
        <v>5</v>
      </c>
      <c r="C3" s="25">
        <v>1</v>
      </c>
      <c r="D3" s="24" t="s">
        <v>116</v>
      </c>
      <c r="E3" s="24">
        <f t="shared" ref="E3:E53" si="0">IF(D3="YES", 1, 0)</f>
        <v>1</v>
      </c>
      <c r="G3" s="207" t="s">
        <v>129</v>
      </c>
      <c r="H3" s="209" t="s">
        <v>130</v>
      </c>
      <c r="I3" s="207" t="s">
        <v>299</v>
      </c>
      <c r="J3" s="211" t="s">
        <v>131</v>
      </c>
      <c r="M3">
        <v>38</v>
      </c>
      <c r="N3">
        <v>15</v>
      </c>
      <c r="O3">
        <f>M3/N3</f>
        <v>2.5333333333333332</v>
      </c>
    </row>
    <row r="4" spans="1:22" x14ac:dyDescent="0.25">
      <c r="A4" s="25">
        <v>3</v>
      </c>
      <c r="B4" s="26">
        <v>5</v>
      </c>
      <c r="C4" s="25">
        <v>1</v>
      </c>
      <c r="D4" s="24" t="s">
        <v>116</v>
      </c>
      <c r="E4" s="24">
        <f t="shared" si="0"/>
        <v>1</v>
      </c>
      <c r="G4" s="208"/>
      <c r="H4" s="209"/>
      <c r="I4" s="210"/>
      <c r="J4" s="212"/>
      <c r="V4" s="117" t="s">
        <v>31</v>
      </c>
    </row>
    <row r="5" spans="1:22" x14ac:dyDescent="0.25">
      <c r="A5" s="25">
        <v>3</v>
      </c>
      <c r="B5" s="26">
        <v>5</v>
      </c>
      <c r="C5" s="25">
        <v>0</v>
      </c>
      <c r="D5" s="24" t="s">
        <v>116</v>
      </c>
      <c r="E5" s="24">
        <f t="shared" si="0"/>
        <v>1</v>
      </c>
      <c r="G5" s="35">
        <v>5</v>
      </c>
      <c r="H5" s="36">
        <f>COUNTIF(E3:E34, $F$2)</f>
        <v>22</v>
      </c>
      <c r="I5" s="37">
        <f>COUNT(E3:E34)</f>
        <v>32</v>
      </c>
      <c r="J5" s="111">
        <f>H5/I5</f>
        <v>0.6875</v>
      </c>
    </row>
    <row r="6" spans="1:22" x14ac:dyDescent="0.25">
      <c r="A6" s="25">
        <v>3</v>
      </c>
      <c r="B6" s="26">
        <v>5</v>
      </c>
      <c r="C6" s="25">
        <v>1</v>
      </c>
      <c r="D6" s="24" t="s">
        <v>116</v>
      </c>
      <c r="E6" s="24">
        <f t="shared" si="0"/>
        <v>1</v>
      </c>
      <c r="G6" s="38">
        <v>6</v>
      </c>
      <c r="H6" s="39">
        <f>COUNTIF(E35:E47, $F$2)</f>
        <v>11</v>
      </c>
      <c r="I6" s="40">
        <f>COUNT(E35:E47)</f>
        <v>13</v>
      </c>
      <c r="J6" s="112">
        <f t="shared" ref="J6:J9" si="1">H6/I6</f>
        <v>0.84615384615384615</v>
      </c>
    </row>
    <row r="7" spans="1:22" x14ac:dyDescent="0.25">
      <c r="A7" s="25">
        <v>3</v>
      </c>
      <c r="B7" s="26">
        <v>5</v>
      </c>
      <c r="C7" s="25">
        <v>2</v>
      </c>
      <c r="D7" s="24" t="s">
        <v>108</v>
      </c>
      <c r="E7" s="24">
        <f t="shared" si="0"/>
        <v>0</v>
      </c>
      <c r="G7" s="38">
        <v>7</v>
      </c>
      <c r="H7" s="41">
        <f>COUNTIF(E48:E50, $F$2)</f>
        <v>2</v>
      </c>
      <c r="I7" s="38">
        <f>COUNT(E48:E50)</f>
        <v>3</v>
      </c>
      <c r="J7" s="113">
        <f t="shared" si="1"/>
        <v>0.66666666666666663</v>
      </c>
    </row>
    <row r="8" spans="1:22" x14ac:dyDescent="0.25">
      <c r="A8" s="25">
        <v>2</v>
      </c>
      <c r="B8" s="26">
        <v>5</v>
      </c>
      <c r="C8" s="25">
        <v>0</v>
      </c>
      <c r="D8" s="24" t="s">
        <v>116</v>
      </c>
      <c r="E8" s="24">
        <f t="shared" si="0"/>
        <v>1</v>
      </c>
      <c r="G8" s="38">
        <v>8</v>
      </c>
      <c r="H8" s="41">
        <f>COUNTIF(E51:E52, $F$2)</f>
        <v>2</v>
      </c>
      <c r="I8" s="38">
        <f>COUNT(E51:E52)</f>
        <v>2</v>
      </c>
      <c r="J8" s="113">
        <f t="shared" si="1"/>
        <v>1</v>
      </c>
    </row>
    <row r="9" spans="1:22" x14ac:dyDescent="0.25">
      <c r="A9" s="25">
        <v>2</v>
      </c>
      <c r="B9" s="26">
        <v>5</v>
      </c>
      <c r="C9" s="25">
        <v>0</v>
      </c>
      <c r="D9" s="24" t="s">
        <v>116</v>
      </c>
      <c r="E9" s="24">
        <f t="shared" si="0"/>
        <v>1</v>
      </c>
      <c r="G9" s="100">
        <v>9</v>
      </c>
      <c r="H9" s="101">
        <f>COUNTIF(E53, $F$2)</f>
        <v>1</v>
      </c>
      <c r="I9" s="100">
        <f>COUNT(E53)</f>
        <v>1</v>
      </c>
      <c r="J9" s="113">
        <f t="shared" si="1"/>
        <v>1</v>
      </c>
    </row>
    <row r="10" spans="1:22" x14ac:dyDescent="0.25">
      <c r="A10" s="25">
        <v>2</v>
      </c>
      <c r="B10" s="26">
        <v>5</v>
      </c>
      <c r="C10" s="25">
        <v>0</v>
      </c>
      <c r="D10" s="24" t="s">
        <v>108</v>
      </c>
      <c r="E10" s="24">
        <f t="shared" si="0"/>
        <v>0</v>
      </c>
      <c r="G10" s="102" t="s">
        <v>132</v>
      </c>
      <c r="H10" s="103">
        <f>SUM(H5:H9)</f>
        <v>38</v>
      </c>
      <c r="I10" s="104">
        <f>SUM(I5:I9)</f>
        <v>51</v>
      </c>
    </row>
    <row r="11" spans="1:22" x14ac:dyDescent="0.25">
      <c r="A11" s="25">
        <v>1</v>
      </c>
      <c r="B11" s="26">
        <v>5</v>
      </c>
      <c r="C11" s="25">
        <v>0</v>
      </c>
      <c r="D11" s="24" t="s">
        <v>116</v>
      </c>
      <c r="E11" s="24">
        <f t="shared" si="0"/>
        <v>1</v>
      </c>
    </row>
    <row r="12" spans="1:22" x14ac:dyDescent="0.25">
      <c r="A12" s="25">
        <v>3</v>
      </c>
      <c r="B12" s="26">
        <v>5</v>
      </c>
      <c r="C12" s="25">
        <v>0</v>
      </c>
      <c r="D12" s="24" t="s">
        <v>116</v>
      </c>
      <c r="E12" s="24">
        <f t="shared" si="0"/>
        <v>1</v>
      </c>
      <c r="H12" s="105">
        <v>5</v>
      </c>
      <c r="I12" s="106">
        <v>0.6875</v>
      </c>
    </row>
    <row r="13" spans="1:22" x14ac:dyDescent="0.25">
      <c r="A13" s="25">
        <v>3</v>
      </c>
      <c r="B13" s="26">
        <v>5</v>
      </c>
      <c r="C13" s="25">
        <v>0</v>
      </c>
      <c r="D13" s="24" t="s">
        <v>116</v>
      </c>
      <c r="E13" s="24">
        <f t="shared" si="0"/>
        <v>1</v>
      </c>
      <c r="H13" s="107">
        <v>6</v>
      </c>
      <c r="I13" s="108">
        <v>0.84615379999999996</v>
      </c>
    </row>
    <row r="14" spans="1:22" x14ac:dyDescent="0.25">
      <c r="A14" s="25">
        <v>3</v>
      </c>
      <c r="B14" s="26">
        <v>5</v>
      </c>
      <c r="C14" s="25">
        <v>0</v>
      </c>
      <c r="D14" s="24" t="s">
        <v>116</v>
      </c>
      <c r="E14" s="24">
        <f t="shared" si="0"/>
        <v>1</v>
      </c>
      <c r="H14" s="109">
        <v>8</v>
      </c>
      <c r="I14" s="110">
        <v>1</v>
      </c>
    </row>
    <row r="15" spans="1:22" x14ac:dyDescent="0.25">
      <c r="A15" s="25">
        <v>1</v>
      </c>
      <c r="B15" s="26">
        <v>5</v>
      </c>
      <c r="C15" s="25">
        <v>1</v>
      </c>
      <c r="D15" s="24" t="s">
        <v>116</v>
      </c>
      <c r="E15" s="24">
        <f t="shared" si="0"/>
        <v>1</v>
      </c>
    </row>
    <row r="16" spans="1:22" x14ac:dyDescent="0.25">
      <c r="A16" s="25">
        <v>3</v>
      </c>
      <c r="B16" s="26">
        <v>5</v>
      </c>
      <c r="C16" s="25">
        <v>1</v>
      </c>
      <c r="D16" s="24" t="s">
        <v>116</v>
      </c>
      <c r="E16" s="24">
        <f t="shared" si="0"/>
        <v>1</v>
      </c>
      <c r="H16" s="102" t="s">
        <v>133</v>
      </c>
      <c r="I16" s="104">
        <v>0.95032046999999997</v>
      </c>
    </row>
    <row r="17" spans="1:19" x14ac:dyDescent="0.25">
      <c r="A17" s="25">
        <v>2</v>
      </c>
      <c r="B17" s="26">
        <v>5</v>
      </c>
      <c r="C17" s="25">
        <v>0</v>
      </c>
      <c r="D17" s="24" t="s">
        <v>108</v>
      </c>
      <c r="E17" s="24">
        <f t="shared" si="0"/>
        <v>0</v>
      </c>
    </row>
    <row r="18" spans="1:19" x14ac:dyDescent="0.25">
      <c r="A18" s="25">
        <v>4</v>
      </c>
      <c r="B18" s="26">
        <v>5</v>
      </c>
      <c r="C18" s="25">
        <v>0</v>
      </c>
      <c r="D18" s="24" t="s">
        <v>116</v>
      </c>
      <c r="E18" s="24">
        <f t="shared" si="0"/>
        <v>1</v>
      </c>
    </row>
    <row r="19" spans="1:19" x14ac:dyDescent="0.25">
      <c r="A19" s="25">
        <v>2</v>
      </c>
      <c r="B19" s="26">
        <v>5</v>
      </c>
      <c r="C19" s="25">
        <v>0</v>
      </c>
      <c r="D19" s="24" t="s">
        <v>116</v>
      </c>
      <c r="E19" s="24">
        <f t="shared" si="0"/>
        <v>1</v>
      </c>
    </row>
    <row r="20" spans="1:19" x14ac:dyDescent="0.25">
      <c r="A20" s="25">
        <v>1</v>
      </c>
      <c r="B20" s="26">
        <v>5</v>
      </c>
      <c r="C20" s="25">
        <v>1</v>
      </c>
      <c r="D20" s="24" t="s">
        <v>108</v>
      </c>
      <c r="E20" s="24">
        <f t="shared" si="0"/>
        <v>0</v>
      </c>
    </row>
    <row r="21" spans="1:19" x14ac:dyDescent="0.25">
      <c r="A21" s="25">
        <v>1</v>
      </c>
      <c r="B21" s="26">
        <v>5</v>
      </c>
      <c r="C21" s="25">
        <v>0</v>
      </c>
      <c r="D21" s="24" t="s">
        <v>116</v>
      </c>
      <c r="E21" s="24">
        <f t="shared" si="0"/>
        <v>1</v>
      </c>
    </row>
    <row r="22" spans="1:19" x14ac:dyDescent="0.25">
      <c r="A22" s="25">
        <v>1</v>
      </c>
      <c r="B22" s="26">
        <v>5</v>
      </c>
      <c r="C22" s="25">
        <v>0</v>
      </c>
      <c r="D22" s="24" t="s">
        <v>108</v>
      </c>
      <c r="E22" s="24">
        <f t="shared" si="0"/>
        <v>0</v>
      </c>
    </row>
    <row r="23" spans="1:19" x14ac:dyDescent="0.25">
      <c r="A23" s="25">
        <v>1</v>
      </c>
      <c r="B23" s="26">
        <v>5</v>
      </c>
      <c r="C23" s="25">
        <v>1</v>
      </c>
      <c r="D23" s="24" t="s">
        <v>108</v>
      </c>
      <c r="E23" s="24">
        <f t="shared" si="0"/>
        <v>0</v>
      </c>
    </row>
    <row r="24" spans="1:19" x14ac:dyDescent="0.25">
      <c r="A24" s="25">
        <v>2</v>
      </c>
      <c r="B24" s="26">
        <v>5</v>
      </c>
      <c r="C24" s="25">
        <v>2</v>
      </c>
      <c r="D24" s="24" t="s">
        <v>108</v>
      </c>
      <c r="E24" s="24">
        <f t="shared" si="0"/>
        <v>0</v>
      </c>
    </row>
    <row r="25" spans="1:19" x14ac:dyDescent="0.25">
      <c r="A25" s="25">
        <v>2</v>
      </c>
      <c r="B25" s="26">
        <v>5</v>
      </c>
      <c r="C25" s="25">
        <v>0</v>
      </c>
      <c r="D25" s="24" t="s">
        <v>108</v>
      </c>
      <c r="E25" s="24">
        <f t="shared" si="0"/>
        <v>0</v>
      </c>
    </row>
    <row r="26" spans="1:19" x14ac:dyDescent="0.25">
      <c r="A26" s="25">
        <v>4</v>
      </c>
      <c r="B26" s="26">
        <v>5</v>
      </c>
      <c r="C26" s="25">
        <v>0</v>
      </c>
      <c r="D26" s="24" t="s">
        <v>116</v>
      </c>
      <c r="E26" s="24">
        <f t="shared" si="0"/>
        <v>1</v>
      </c>
    </row>
    <row r="27" spans="1:19" x14ac:dyDescent="0.25">
      <c r="A27" s="25">
        <v>2</v>
      </c>
      <c r="B27" s="26">
        <v>5</v>
      </c>
      <c r="C27" s="25">
        <v>1</v>
      </c>
      <c r="D27" s="24" t="s">
        <v>116</v>
      </c>
      <c r="E27" s="24">
        <f t="shared" si="0"/>
        <v>1</v>
      </c>
    </row>
    <row r="28" spans="1:19" x14ac:dyDescent="0.25">
      <c r="A28" s="25">
        <v>2</v>
      </c>
      <c r="B28" s="26">
        <v>5</v>
      </c>
      <c r="C28" s="25">
        <v>2</v>
      </c>
      <c r="D28" s="24" t="s">
        <v>116</v>
      </c>
      <c r="E28" s="24">
        <f t="shared" si="0"/>
        <v>1</v>
      </c>
      <c r="S28" t="s">
        <v>134</v>
      </c>
    </row>
    <row r="29" spans="1:19" x14ac:dyDescent="0.25">
      <c r="A29" s="25">
        <v>3</v>
      </c>
      <c r="B29" s="26">
        <v>5</v>
      </c>
      <c r="C29" s="25">
        <v>0</v>
      </c>
      <c r="D29" s="24" t="s">
        <v>108</v>
      </c>
      <c r="E29" s="24">
        <f t="shared" si="0"/>
        <v>0</v>
      </c>
    </row>
    <row r="30" spans="1:19" x14ac:dyDescent="0.25">
      <c r="A30" s="25">
        <v>1</v>
      </c>
      <c r="B30" s="26">
        <v>5</v>
      </c>
      <c r="C30" s="25">
        <v>0</v>
      </c>
      <c r="D30" s="24" t="s">
        <v>108</v>
      </c>
      <c r="E30" s="24">
        <f t="shared" si="0"/>
        <v>0</v>
      </c>
    </row>
    <row r="31" spans="1:19" x14ac:dyDescent="0.25">
      <c r="A31" s="25">
        <v>1</v>
      </c>
      <c r="B31" s="26">
        <v>5</v>
      </c>
      <c r="C31" s="25">
        <v>1</v>
      </c>
      <c r="D31" s="24" t="s">
        <v>116</v>
      </c>
      <c r="E31" s="24">
        <f t="shared" si="0"/>
        <v>1</v>
      </c>
      <c r="H31" s="205" t="s">
        <v>135</v>
      </c>
      <c r="I31" s="206"/>
    </row>
    <row r="32" spans="1:19" x14ac:dyDescent="0.25">
      <c r="A32" s="25">
        <v>1</v>
      </c>
      <c r="B32" s="26">
        <v>5</v>
      </c>
      <c r="C32" s="25">
        <v>0</v>
      </c>
      <c r="D32" s="24" t="s">
        <v>116</v>
      </c>
      <c r="E32" s="24">
        <f t="shared" si="0"/>
        <v>1</v>
      </c>
      <c r="H32" s="36" t="s">
        <v>136</v>
      </c>
      <c r="I32" s="37" t="s">
        <v>13</v>
      </c>
    </row>
    <row r="33" spans="1:10" x14ac:dyDescent="0.25">
      <c r="A33" s="25">
        <v>1</v>
      </c>
      <c r="B33" s="26">
        <v>5</v>
      </c>
      <c r="C33" s="25">
        <v>1</v>
      </c>
      <c r="D33" s="24" t="s">
        <v>116</v>
      </c>
      <c r="E33" s="24">
        <f t="shared" si="0"/>
        <v>1</v>
      </c>
      <c r="H33" s="146">
        <v>5</v>
      </c>
      <c r="I33" s="147">
        <f>J5</f>
        <v>0.6875</v>
      </c>
      <c r="J33" s="143"/>
    </row>
    <row r="34" spans="1:10" x14ac:dyDescent="0.25">
      <c r="A34" s="25">
        <v>4</v>
      </c>
      <c r="B34" s="26">
        <v>5</v>
      </c>
      <c r="C34" s="25">
        <v>0</v>
      </c>
      <c r="D34" s="24" t="s">
        <v>116</v>
      </c>
      <c r="E34" s="24">
        <f t="shared" si="0"/>
        <v>1</v>
      </c>
      <c r="H34" s="144">
        <v>6</v>
      </c>
      <c r="I34" s="145">
        <f>J6</f>
        <v>0.84615384615384615</v>
      </c>
    </row>
    <row r="35" spans="1:10" x14ac:dyDescent="0.25">
      <c r="A35" s="25">
        <v>1</v>
      </c>
      <c r="B35" s="26">
        <v>6</v>
      </c>
      <c r="C35" s="25">
        <v>0</v>
      </c>
      <c r="D35" s="24" t="s">
        <v>108</v>
      </c>
      <c r="E35" s="24">
        <f t="shared" si="0"/>
        <v>0</v>
      </c>
      <c r="H35" s="144">
        <v>7</v>
      </c>
      <c r="I35" s="158">
        <f>I16</f>
        <v>0.95032046999999997</v>
      </c>
    </row>
    <row r="36" spans="1:10" x14ac:dyDescent="0.25">
      <c r="A36" s="25">
        <v>2</v>
      </c>
      <c r="B36" s="26">
        <v>6</v>
      </c>
      <c r="C36" s="25">
        <v>0</v>
      </c>
      <c r="D36" s="24" t="s">
        <v>116</v>
      </c>
      <c r="E36" s="24">
        <f t="shared" si="0"/>
        <v>1</v>
      </c>
      <c r="H36" s="149" t="s">
        <v>137</v>
      </c>
      <c r="I36" s="145">
        <f>J8</f>
        <v>1</v>
      </c>
    </row>
    <row r="37" spans="1:10" x14ac:dyDescent="0.25">
      <c r="A37" s="25">
        <v>2</v>
      </c>
      <c r="B37" s="26">
        <v>6</v>
      </c>
      <c r="C37" s="25">
        <v>0</v>
      </c>
      <c r="D37" s="24" t="s">
        <v>116</v>
      </c>
      <c r="E37" s="24">
        <f t="shared" si="0"/>
        <v>1</v>
      </c>
    </row>
    <row r="38" spans="1:10" x14ac:dyDescent="0.25">
      <c r="A38" s="25">
        <v>2</v>
      </c>
      <c r="B38" s="26">
        <v>6</v>
      </c>
      <c r="C38" s="25">
        <v>0</v>
      </c>
      <c r="D38" s="24" t="s">
        <v>116</v>
      </c>
      <c r="E38" s="24">
        <f t="shared" si="0"/>
        <v>1</v>
      </c>
    </row>
    <row r="39" spans="1:10" x14ac:dyDescent="0.25">
      <c r="A39" s="25">
        <v>1</v>
      </c>
      <c r="B39" s="26">
        <v>6</v>
      </c>
      <c r="C39" s="25">
        <v>1</v>
      </c>
      <c r="D39" s="24" t="s">
        <v>116</v>
      </c>
      <c r="E39" s="24">
        <f t="shared" si="0"/>
        <v>1</v>
      </c>
    </row>
    <row r="40" spans="1:10" x14ac:dyDescent="0.25">
      <c r="A40" s="25">
        <v>1</v>
      </c>
      <c r="B40" s="26">
        <v>6</v>
      </c>
      <c r="C40" s="25">
        <v>1</v>
      </c>
      <c r="D40" s="24" t="s">
        <v>116</v>
      </c>
      <c r="E40" s="24">
        <f t="shared" si="0"/>
        <v>1</v>
      </c>
    </row>
    <row r="41" spans="1:10" x14ac:dyDescent="0.25">
      <c r="A41" s="25">
        <v>1</v>
      </c>
      <c r="B41" s="26">
        <v>6</v>
      </c>
      <c r="C41" s="25">
        <v>2</v>
      </c>
      <c r="D41" s="24" t="s">
        <v>108</v>
      </c>
      <c r="E41" s="24">
        <f t="shared" si="0"/>
        <v>0</v>
      </c>
    </row>
    <row r="42" spans="1:10" x14ac:dyDescent="0.25">
      <c r="A42" s="25">
        <v>1</v>
      </c>
      <c r="B42" s="26">
        <v>6</v>
      </c>
      <c r="C42" s="25">
        <v>0</v>
      </c>
      <c r="D42" s="24" t="s">
        <v>116</v>
      </c>
      <c r="E42" s="24">
        <f t="shared" si="0"/>
        <v>1</v>
      </c>
    </row>
    <row r="43" spans="1:10" x14ac:dyDescent="0.25">
      <c r="A43" s="25">
        <v>1</v>
      </c>
      <c r="B43" s="26">
        <v>6</v>
      </c>
      <c r="C43" s="25">
        <v>0</v>
      </c>
      <c r="D43" s="24" t="s">
        <v>116</v>
      </c>
      <c r="E43" s="24">
        <f t="shared" si="0"/>
        <v>1</v>
      </c>
    </row>
    <row r="44" spans="1:10" x14ac:dyDescent="0.25">
      <c r="A44" s="25">
        <v>2</v>
      </c>
      <c r="B44" s="26">
        <v>6</v>
      </c>
      <c r="C44" s="25">
        <v>0</v>
      </c>
      <c r="D44" s="24" t="s">
        <v>116</v>
      </c>
      <c r="E44" s="24">
        <f t="shared" si="0"/>
        <v>1</v>
      </c>
    </row>
    <row r="45" spans="1:10" x14ac:dyDescent="0.25">
      <c r="A45" s="25">
        <v>3</v>
      </c>
      <c r="B45" s="26">
        <v>6</v>
      </c>
      <c r="C45" s="25">
        <v>1</v>
      </c>
      <c r="D45" s="24" t="s">
        <v>116</v>
      </c>
      <c r="E45" s="24">
        <f t="shared" si="0"/>
        <v>1</v>
      </c>
    </row>
    <row r="46" spans="1:10" x14ac:dyDescent="0.25">
      <c r="A46" s="25">
        <v>3</v>
      </c>
      <c r="B46" s="26">
        <v>6</v>
      </c>
      <c r="C46" s="25">
        <v>0</v>
      </c>
      <c r="D46" s="24" t="s">
        <v>116</v>
      </c>
      <c r="E46" s="24">
        <f t="shared" si="0"/>
        <v>1</v>
      </c>
    </row>
    <row r="47" spans="1:10" x14ac:dyDescent="0.25">
      <c r="A47" s="25">
        <v>2</v>
      </c>
      <c r="B47" s="26">
        <v>6</v>
      </c>
      <c r="C47" s="25">
        <v>0</v>
      </c>
      <c r="D47" s="24" t="s">
        <v>116</v>
      </c>
      <c r="E47" s="24">
        <f t="shared" si="0"/>
        <v>1</v>
      </c>
    </row>
    <row r="48" spans="1:10" x14ac:dyDescent="0.25">
      <c r="A48" s="25">
        <v>3</v>
      </c>
      <c r="B48" s="26">
        <v>7</v>
      </c>
      <c r="C48" s="25">
        <v>2</v>
      </c>
      <c r="D48" s="24" t="s">
        <v>108</v>
      </c>
      <c r="E48" s="24">
        <f t="shared" si="0"/>
        <v>0</v>
      </c>
    </row>
    <row r="49" spans="1:5" x14ac:dyDescent="0.25">
      <c r="A49" s="25">
        <v>2</v>
      </c>
      <c r="B49" s="26">
        <v>7</v>
      </c>
      <c r="C49" s="25">
        <v>0</v>
      </c>
      <c r="D49" s="24" t="s">
        <v>116</v>
      </c>
      <c r="E49" s="24">
        <f t="shared" si="0"/>
        <v>1</v>
      </c>
    </row>
    <row r="50" spans="1:5" x14ac:dyDescent="0.25">
      <c r="A50" s="25">
        <v>4</v>
      </c>
      <c r="B50" s="26">
        <v>7</v>
      </c>
      <c r="C50" s="25">
        <v>0</v>
      </c>
      <c r="D50" s="24" t="s">
        <v>116</v>
      </c>
      <c r="E50" s="24">
        <f t="shared" si="0"/>
        <v>1</v>
      </c>
    </row>
    <row r="51" spans="1:5" x14ac:dyDescent="0.25">
      <c r="A51" s="25">
        <v>2</v>
      </c>
      <c r="B51" s="26">
        <v>8</v>
      </c>
      <c r="C51" s="25">
        <v>1</v>
      </c>
      <c r="D51" s="24" t="s">
        <v>116</v>
      </c>
      <c r="E51" s="24">
        <f t="shared" si="0"/>
        <v>1</v>
      </c>
    </row>
    <row r="52" spans="1:5" x14ac:dyDescent="0.25">
      <c r="A52" s="25">
        <v>2</v>
      </c>
      <c r="B52" s="26">
        <v>8</v>
      </c>
      <c r="C52" s="25">
        <v>0</v>
      </c>
      <c r="D52" s="24" t="s">
        <v>116</v>
      </c>
      <c r="E52" s="24">
        <f t="shared" si="0"/>
        <v>1</v>
      </c>
    </row>
    <row r="53" spans="1:5" x14ac:dyDescent="0.25">
      <c r="A53" s="25">
        <v>3</v>
      </c>
      <c r="B53" s="26">
        <v>9</v>
      </c>
      <c r="C53" s="25">
        <v>1</v>
      </c>
      <c r="D53" s="24" t="s">
        <v>116</v>
      </c>
      <c r="E53" s="24">
        <f t="shared" si="0"/>
        <v>1</v>
      </c>
    </row>
  </sheetData>
  <mergeCells count="11">
    <mergeCell ref="G2:J2"/>
    <mergeCell ref="A1:A2"/>
    <mergeCell ref="B1:B2"/>
    <mergeCell ref="C1:C2"/>
    <mergeCell ref="D1:D2"/>
    <mergeCell ref="E1:E2"/>
    <mergeCell ref="H31:I31"/>
    <mergeCell ref="G3:G4"/>
    <mergeCell ref="H3:H4"/>
    <mergeCell ref="I3:I4"/>
    <mergeCell ref="J3:J4"/>
  </mergeCells>
  <hyperlinks>
    <hyperlink ref="V4" location="'Table of Contents'!A1" display="'Table of Contents'!A1" xr:uid="{43E2E89C-B1C9-4449-BC4D-358017A771CF}"/>
  </hyperlinks>
  <pageMargins left="0.7" right="0.7" top="0.75" bottom="0.75" header="0.3" footer="0.3"/>
  <ignoredErrors>
    <ignoredError sqref="I35" formula="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458A-35CF-4386-AC47-690048946523}">
  <sheetPr>
    <tabColor theme="4" tint="0.39997558519241921"/>
  </sheetPr>
  <dimension ref="A1:V54"/>
  <sheetViews>
    <sheetView zoomScale="93" zoomScaleNormal="93" workbookViewId="0">
      <selection activeCell="M14" sqref="M14"/>
    </sheetView>
  </sheetViews>
  <sheetFormatPr defaultRowHeight="15" x14ac:dyDescent="0.25"/>
  <cols>
    <col min="1" max="1" width="10.140625" bestFit="1" customWidth="1"/>
    <col min="2" max="2" width="11.7109375" bestFit="1" customWidth="1"/>
    <col min="3" max="3" width="17.85546875" bestFit="1" customWidth="1"/>
    <col min="4" max="4" width="14.140625" bestFit="1" customWidth="1"/>
    <col min="5" max="5" width="13.5703125" bestFit="1" customWidth="1"/>
    <col min="6" max="6" width="4.7109375" bestFit="1" customWidth="1"/>
    <col min="7" max="7" width="10.7109375" bestFit="1" customWidth="1"/>
    <col min="8" max="8" width="16.85546875" customWidth="1"/>
    <col min="11" max="11" width="11" bestFit="1" customWidth="1"/>
    <col min="12" max="12" width="12.85546875" bestFit="1" customWidth="1"/>
    <col min="13" max="13" width="14.140625" bestFit="1" customWidth="1"/>
    <col min="14" max="14" width="13.5703125" bestFit="1" customWidth="1"/>
    <col min="15" max="15" width="14.85546875" customWidth="1"/>
    <col min="16" max="16" width="9.140625" customWidth="1"/>
    <col min="17" max="17" width="10.7109375" bestFit="1" customWidth="1"/>
    <col min="18" max="18" width="12" bestFit="1" customWidth="1"/>
    <col min="19" max="19" width="8.5703125" bestFit="1" customWidth="1"/>
  </cols>
  <sheetData>
    <row r="1" spans="1:22" ht="20.25" customHeight="1" thickBot="1" x14ac:dyDescent="0.35">
      <c r="A1" s="215" t="s">
        <v>138</v>
      </c>
      <c r="B1" s="215"/>
      <c r="C1" s="215"/>
      <c r="D1" s="215"/>
      <c r="E1" s="215"/>
      <c r="F1" s="215"/>
      <c r="G1" s="215"/>
      <c r="H1" t="s">
        <v>139</v>
      </c>
      <c r="L1" s="33" t="s">
        <v>89</v>
      </c>
      <c r="M1" s="34" t="s">
        <v>122</v>
      </c>
      <c r="N1" s="33" t="s">
        <v>123</v>
      </c>
      <c r="Q1" s="216" t="s">
        <v>140</v>
      </c>
      <c r="R1" s="216"/>
      <c r="V1" s="117" t="s">
        <v>31</v>
      </c>
    </row>
    <row r="2" spans="1:22" ht="15.75" customHeight="1" thickTop="1" x14ac:dyDescent="0.25">
      <c r="A2" s="217" t="s">
        <v>141</v>
      </c>
      <c r="B2" s="214" t="s">
        <v>142</v>
      </c>
      <c r="C2" s="214" t="s">
        <v>121</v>
      </c>
      <c r="D2" s="214" t="s">
        <v>122</v>
      </c>
      <c r="E2" s="214" t="s">
        <v>123</v>
      </c>
      <c r="F2" s="214" t="s">
        <v>90</v>
      </c>
      <c r="G2" s="214" t="s">
        <v>124</v>
      </c>
      <c r="H2" s="19" t="s">
        <v>26</v>
      </c>
      <c r="J2" s="183" t="s">
        <v>143</v>
      </c>
      <c r="K2" s="183"/>
      <c r="L2" s="25">
        <f>CORREL(G4:G54,C4:C54)</f>
        <v>0.22179068880869965</v>
      </c>
      <c r="M2" s="26">
        <f>CORREL(G4:G54,D4:D54)</f>
        <v>0.16716793962433391</v>
      </c>
      <c r="N2" s="25">
        <f>CORREL(G4:G54,E4:E54)</f>
        <v>-0.2443876522753779</v>
      </c>
      <c r="Q2" s="216"/>
      <c r="R2" s="216"/>
    </row>
    <row r="3" spans="1:22" ht="15.75" x14ac:dyDescent="0.25">
      <c r="A3" s="217"/>
      <c r="B3" s="214"/>
      <c r="C3" s="214"/>
      <c r="D3" s="214"/>
      <c r="E3" s="214"/>
      <c r="F3" s="214"/>
      <c r="G3" s="214"/>
      <c r="H3" s="20" t="s">
        <v>27</v>
      </c>
      <c r="J3" s="183" t="s">
        <v>144</v>
      </c>
      <c r="K3" s="183"/>
      <c r="L3">
        <f>L2*L2</f>
        <v>4.9191109642237447E-2</v>
      </c>
      <c r="M3">
        <f t="shared" ref="M3:N3" si="0">M2*M2</f>
        <v>2.7945120038244946E-2</v>
      </c>
      <c r="N3">
        <f t="shared" si="0"/>
        <v>5.9725324584671023E-2</v>
      </c>
      <c r="Q3" s="22">
        <v>44571</v>
      </c>
      <c r="R3" s="23">
        <v>0.33473910000000001</v>
      </c>
    </row>
    <row r="4" spans="1:22" ht="15.75" x14ac:dyDescent="0.25">
      <c r="A4" s="227">
        <v>44571</v>
      </c>
      <c r="B4" s="24">
        <v>21.2</v>
      </c>
      <c r="C4" s="25">
        <v>1</v>
      </c>
      <c r="D4" s="26">
        <v>6</v>
      </c>
      <c r="E4" s="25">
        <v>0</v>
      </c>
      <c r="F4" s="24" t="s">
        <v>108</v>
      </c>
      <c r="G4" s="24">
        <f>IF(F4="YES", 1, 0)</f>
        <v>0</v>
      </c>
      <c r="H4" s="21" t="s">
        <v>28</v>
      </c>
      <c r="Q4" s="22">
        <v>44572</v>
      </c>
      <c r="R4" s="23" t="e">
        <v>#DIV/0!</v>
      </c>
      <c r="S4" t="s">
        <v>145</v>
      </c>
    </row>
    <row r="5" spans="1:22" ht="15.75" x14ac:dyDescent="0.25">
      <c r="A5" s="228"/>
      <c r="B5" s="24">
        <v>23.34</v>
      </c>
      <c r="C5" s="25">
        <v>4</v>
      </c>
      <c r="D5" s="26">
        <v>5</v>
      </c>
      <c r="E5" s="25">
        <v>1</v>
      </c>
      <c r="F5" s="24" t="s">
        <v>116</v>
      </c>
      <c r="G5" s="24">
        <f t="shared" ref="G5:G54" si="1">IF(F5="YES", 1, 0)</f>
        <v>1</v>
      </c>
      <c r="H5" s="27" t="s">
        <v>29</v>
      </c>
      <c r="Q5" s="22">
        <v>44573</v>
      </c>
      <c r="R5" s="23">
        <v>7.5222899999999995E-2</v>
      </c>
    </row>
    <row r="6" spans="1:22" ht="15.75" x14ac:dyDescent="0.25">
      <c r="A6" s="228"/>
      <c r="B6" s="24">
        <v>29.689999999999998</v>
      </c>
      <c r="C6" s="25">
        <v>3</v>
      </c>
      <c r="D6" s="26">
        <v>5</v>
      </c>
      <c r="E6" s="25">
        <v>1</v>
      </c>
      <c r="F6" s="24" t="s">
        <v>116</v>
      </c>
      <c r="G6" s="24">
        <f t="shared" si="1"/>
        <v>1</v>
      </c>
      <c r="H6" s="28" t="s">
        <v>30</v>
      </c>
      <c r="Q6" s="22">
        <v>44574</v>
      </c>
      <c r="R6" s="23" t="e">
        <v>#DIV/0!</v>
      </c>
      <c r="S6" t="s">
        <v>145</v>
      </c>
    </row>
    <row r="7" spans="1:22" ht="15.75" x14ac:dyDescent="0.25">
      <c r="A7" s="229">
        <v>44573</v>
      </c>
      <c r="B7" s="24">
        <v>44.37</v>
      </c>
      <c r="C7" s="25">
        <v>2</v>
      </c>
      <c r="D7" s="26">
        <v>6</v>
      </c>
      <c r="E7" s="25">
        <v>0</v>
      </c>
      <c r="F7" s="24" t="s">
        <v>116</v>
      </c>
      <c r="G7" s="24">
        <f t="shared" si="1"/>
        <v>1</v>
      </c>
      <c r="Q7" s="22">
        <v>44575</v>
      </c>
      <c r="R7" s="23">
        <v>-2.76455E-2</v>
      </c>
    </row>
    <row r="8" spans="1:22" ht="15.75" x14ac:dyDescent="0.25">
      <c r="A8" s="230"/>
      <c r="B8" s="24">
        <v>45.029999999999994</v>
      </c>
      <c r="C8" s="25">
        <v>3</v>
      </c>
      <c r="D8" s="26">
        <v>5</v>
      </c>
      <c r="E8" s="25">
        <v>0</v>
      </c>
      <c r="F8" s="24" t="s">
        <v>116</v>
      </c>
      <c r="G8" s="24">
        <f t="shared" si="1"/>
        <v>1</v>
      </c>
      <c r="Q8" s="22">
        <v>44578</v>
      </c>
      <c r="R8" s="23">
        <v>-4.4022499999999999E-2</v>
      </c>
    </row>
    <row r="9" spans="1:22" ht="15.75" x14ac:dyDescent="0.25">
      <c r="A9" s="230"/>
      <c r="B9" s="24">
        <v>86.139999999999986</v>
      </c>
      <c r="C9" s="25">
        <v>3</v>
      </c>
      <c r="D9" s="26">
        <v>5</v>
      </c>
      <c r="E9" s="25">
        <v>1</v>
      </c>
      <c r="F9" s="24" t="s">
        <v>116</v>
      </c>
      <c r="G9" s="24">
        <f t="shared" si="1"/>
        <v>1</v>
      </c>
      <c r="Q9" s="22">
        <v>44579</v>
      </c>
      <c r="R9" s="23">
        <v>0.33597050000000001</v>
      </c>
    </row>
    <row r="10" spans="1:22" ht="15.75" x14ac:dyDescent="0.25">
      <c r="A10" s="230"/>
      <c r="B10" s="24">
        <v>102.17999999999998</v>
      </c>
      <c r="C10" s="25">
        <v>3</v>
      </c>
      <c r="D10" s="26">
        <v>5</v>
      </c>
      <c r="E10" s="25">
        <v>2</v>
      </c>
      <c r="F10" s="24" t="s">
        <v>108</v>
      </c>
      <c r="G10" s="24">
        <f t="shared" si="1"/>
        <v>0</v>
      </c>
      <c r="Q10" s="22">
        <v>44580</v>
      </c>
      <c r="R10" s="23">
        <v>8.9456999999999991E-3</v>
      </c>
    </row>
    <row r="11" spans="1:22" ht="15.75" x14ac:dyDescent="0.25">
      <c r="A11" s="230"/>
      <c r="B11" s="24">
        <v>102.73999999999998</v>
      </c>
      <c r="C11" s="25">
        <v>3</v>
      </c>
      <c r="D11" s="26">
        <v>7</v>
      </c>
      <c r="E11" s="25">
        <v>2</v>
      </c>
      <c r="F11" s="24" t="s">
        <v>108</v>
      </c>
      <c r="G11" s="24">
        <f t="shared" si="1"/>
        <v>0</v>
      </c>
      <c r="Q11" s="22">
        <v>44581</v>
      </c>
      <c r="R11" s="23">
        <v>-0.2787982</v>
      </c>
    </row>
    <row r="12" spans="1:22" ht="15.75" x14ac:dyDescent="0.25">
      <c r="A12" s="230"/>
      <c r="B12" s="24">
        <v>105.13999999999999</v>
      </c>
      <c r="C12" s="25">
        <v>3</v>
      </c>
      <c r="D12" s="26">
        <v>9</v>
      </c>
      <c r="E12" s="25">
        <v>1</v>
      </c>
      <c r="F12" s="24" t="s">
        <v>116</v>
      </c>
      <c r="G12" s="24">
        <f t="shared" si="1"/>
        <v>1</v>
      </c>
      <c r="Q12" s="22">
        <v>44582</v>
      </c>
      <c r="R12" s="23" t="e">
        <v>#DIV/0!</v>
      </c>
      <c r="S12" t="s">
        <v>145</v>
      </c>
    </row>
    <row r="13" spans="1:22" ht="15.75" x14ac:dyDescent="0.25">
      <c r="A13" s="230"/>
      <c r="B13" s="24">
        <v>105.76999999999998</v>
      </c>
      <c r="C13" s="25">
        <v>2</v>
      </c>
      <c r="D13" s="26">
        <v>8</v>
      </c>
      <c r="E13" s="25">
        <v>1</v>
      </c>
      <c r="F13" s="24" t="s">
        <v>116</v>
      </c>
      <c r="G13" s="24">
        <f t="shared" si="1"/>
        <v>1</v>
      </c>
      <c r="Q13" s="22">
        <v>44585</v>
      </c>
      <c r="R13" s="23">
        <v>9.1616000000000006E-3</v>
      </c>
    </row>
    <row r="14" spans="1:22" ht="15.75" x14ac:dyDescent="0.25">
      <c r="A14" s="230"/>
      <c r="B14" s="24">
        <v>109.60999999999999</v>
      </c>
      <c r="C14" s="25">
        <v>2</v>
      </c>
      <c r="D14" s="26">
        <v>6</v>
      </c>
      <c r="E14" s="25">
        <v>0</v>
      </c>
      <c r="F14" s="24" t="s">
        <v>116</v>
      </c>
      <c r="G14" s="24">
        <f t="shared" si="1"/>
        <v>1</v>
      </c>
      <c r="Q14" s="22">
        <v>44586</v>
      </c>
      <c r="R14" s="23">
        <v>0.27031260000000001</v>
      </c>
    </row>
    <row r="15" spans="1:22" ht="15.75" x14ac:dyDescent="0.25">
      <c r="A15" s="29">
        <v>44575</v>
      </c>
      <c r="B15" s="24">
        <v>136.63000000000002</v>
      </c>
      <c r="C15" s="25">
        <v>2</v>
      </c>
      <c r="D15" s="26">
        <v>7</v>
      </c>
      <c r="E15" s="25">
        <v>0</v>
      </c>
      <c r="F15" s="24" t="s">
        <v>116</v>
      </c>
      <c r="G15" s="24">
        <f t="shared" si="1"/>
        <v>1</v>
      </c>
      <c r="Q15" s="22">
        <v>44587</v>
      </c>
      <c r="R15" s="23">
        <v>6.5577399999999994E-2</v>
      </c>
    </row>
    <row r="16" spans="1:22" ht="15.75" x14ac:dyDescent="0.25">
      <c r="A16" s="227">
        <v>44578</v>
      </c>
      <c r="B16" s="24">
        <v>96.759999999999991</v>
      </c>
      <c r="C16" s="25">
        <v>2</v>
      </c>
      <c r="D16" s="26">
        <v>6</v>
      </c>
      <c r="E16" s="25">
        <v>0</v>
      </c>
      <c r="F16" s="24" t="s">
        <v>116</v>
      </c>
      <c r="G16" s="24">
        <f t="shared" si="1"/>
        <v>1</v>
      </c>
      <c r="Q16" s="22">
        <v>44588</v>
      </c>
      <c r="R16" s="23">
        <v>-6.4207999999999999E-3</v>
      </c>
    </row>
    <row r="17" spans="1:18" ht="15.75" x14ac:dyDescent="0.25">
      <c r="A17" s="228"/>
      <c r="B17" s="24">
        <v>106.57999999999998</v>
      </c>
      <c r="C17" s="25">
        <v>2</v>
      </c>
      <c r="D17" s="26">
        <v>5</v>
      </c>
      <c r="E17" s="25">
        <v>0</v>
      </c>
      <c r="F17" s="24" t="s">
        <v>116</v>
      </c>
      <c r="G17" s="24">
        <f t="shared" si="1"/>
        <v>1</v>
      </c>
      <c r="Q17" s="22">
        <v>44589</v>
      </c>
      <c r="R17" s="23">
        <v>-9.4779699999999995E-2</v>
      </c>
    </row>
    <row r="18" spans="1:18" ht="15.75" x14ac:dyDescent="0.25">
      <c r="A18" s="228"/>
      <c r="B18" s="24">
        <v>107.95999999999998</v>
      </c>
      <c r="C18" s="25">
        <v>2</v>
      </c>
      <c r="D18" s="26">
        <v>5</v>
      </c>
      <c r="E18" s="25">
        <v>0</v>
      </c>
      <c r="F18" s="24" t="s">
        <v>116</v>
      </c>
      <c r="G18" s="24">
        <f t="shared" si="1"/>
        <v>1</v>
      </c>
      <c r="Q18" s="30" t="s">
        <v>59</v>
      </c>
      <c r="R18" s="30">
        <v>5.4021899999999998E-2</v>
      </c>
    </row>
    <row r="19" spans="1:18" x14ac:dyDescent="0.25">
      <c r="A19" s="228"/>
      <c r="B19" s="24">
        <v>124.15999999999998</v>
      </c>
      <c r="C19" s="25">
        <v>2</v>
      </c>
      <c r="D19" s="26">
        <v>5</v>
      </c>
      <c r="E19" s="25">
        <v>0</v>
      </c>
      <c r="F19" s="24" t="s">
        <v>108</v>
      </c>
      <c r="G19" s="24">
        <f t="shared" si="1"/>
        <v>0</v>
      </c>
    </row>
    <row r="20" spans="1:18" x14ac:dyDescent="0.25">
      <c r="A20" s="228"/>
      <c r="B20" s="24">
        <v>127.83999999999999</v>
      </c>
      <c r="C20" s="25">
        <v>1</v>
      </c>
      <c r="D20" s="26">
        <v>5</v>
      </c>
      <c r="E20" s="25">
        <v>0</v>
      </c>
      <c r="F20" s="24" t="s">
        <v>116</v>
      </c>
      <c r="G20" s="24">
        <f t="shared" si="1"/>
        <v>1</v>
      </c>
    </row>
    <row r="21" spans="1:18" x14ac:dyDescent="0.25">
      <c r="A21" s="228"/>
      <c r="B21" s="24">
        <v>127.86999999999999</v>
      </c>
      <c r="C21" s="25">
        <v>3</v>
      </c>
      <c r="D21" s="26">
        <v>5</v>
      </c>
      <c r="E21" s="25">
        <v>0</v>
      </c>
      <c r="F21" s="24" t="s">
        <v>116</v>
      </c>
      <c r="G21" s="24">
        <f t="shared" si="1"/>
        <v>1</v>
      </c>
    </row>
    <row r="22" spans="1:18" x14ac:dyDescent="0.25">
      <c r="A22" s="220">
        <v>44579</v>
      </c>
      <c r="B22" s="24">
        <v>0.72</v>
      </c>
      <c r="C22" s="25">
        <v>3</v>
      </c>
      <c r="D22" s="26">
        <v>5</v>
      </c>
      <c r="E22" s="25">
        <v>0</v>
      </c>
      <c r="F22" s="24" t="s">
        <v>116</v>
      </c>
      <c r="G22" s="24">
        <f t="shared" si="1"/>
        <v>1</v>
      </c>
      <c r="K22" s="232" t="s">
        <v>300</v>
      </c>
      <c r="L22" s="233"/>
      <c r="M22" s="233"/>
      <c r="N22" s="233"/>
      <c r="O22" s="233"/>
    </row>
    <row r="23" spans="1:18" x14ac:dyDescent="0.25">
      <c r="A23" s="231"/>
      <c r="B23" s="24">
        <v>97.539999999999992</v>
      </c>
      <c r="C23" s="25">
        <v>3</v>
      </c>
      <c r="D23" s="26">
        <v>5</v>
      </c>
      <c r="E23" s="25">
        <v>0</v>
      </c>
      <c r="F23" s="24" t="s">
        <v>116</v>
      </c>
      <c r="G23" s="24">
        <f t="shared" si="1"/>
        <v>1</v>
      </c>
      <c r="K23" s="179" t="s">
        <v>301</v>
      </c>
      <c r="L23" s="180" t="s">
        <v>89</v>
      </c>
      <c r="M23" s="180" t="s">
        <v>122</v>
      </c>
      <c r="N23" s="180" t="s">
        <v>123</v>
      </c>
      <c r="O23" s="180" t="s">
        <v>304</v>
      </c>
    </row>
    <row r="24" spans="1:18" x14ac:dyDescent="0.25">
      <c r="A24" s="231"/>
      <c r="B24" s="24">
        <v>100.09</v>
      </c>
      <c r="C24" s="25">
        <v>4</v>
      </c>
      <c r="D24" s="26">
        <v>7</v>
      </c>
      <c r="E24" s="25">
        <v>0</v>
      </c>
      <c r="F24" s="24" t="s">
        <v>116</v>
      </c>
      <c r="G24" s="24">
        <f t="shared" si="1"/>
        <v>1</v>
      </c>
      <c r="K24" s="179" t="s">
        <v>302</v>
      </c>
      <c r="L24" s="181">
        <f>CORREL('Party Size - All Days'!D11:D601,'Party Size - All Days'!I11:I601)</f>
        <v>5.4598743935404405E-2</v>
      </c>
      <c r="M24" s="181">
        <f>CORREL('Party Size - All Days'!E11:E601,'Party Size - All Days'!I11:I601)</f>
        <v>0.58561302813458527</v>
      </c>
      <c r="N24" s="181">
        <f>CORREL('Party Size - All Days'!F11:F601,'Party Size - All Days'!I11:I601)</f>
        <v>2.7630395716203949E-2</v>
      </c>
      <c r="O24" s="181">
        <f>CORREL('Party Size - All Days'!G11:G601,'Party Size - All Days'!I11:I601)</f>
        <v>0.5337402809424181</v>
      </c>
    </row>
    <row r="25" spans="1:18" x14ac:dyDescent="0.25">
      <c r="A25" s="229">
        <v>44580</v>
      </c>
      <c r="B25" s="24">
        <v>84.089999999999989</v>
      </c>
      <c r="C25" s="25">
        <v>1</v>
      </c>
      <c r="D25" s="26">
        <v>5</v>
      </c>
      <c r="E25" s="25">
        <v>1</v>
      </c>
      <c r="F25" s="24" t="s">
        <v>116</v>
      </c>
      <c r="G25" s="24">
        <f t="shared" si="1"/>
        <v>1</v>
      </c>
      <c r="K25" s="179" t="s">
        <v>303</v>
      </c>
      <c r="L25" s="182">
        <f>L24*L24</f>
        <v>2.9810228393238594E-3</v>
      </c>
      <c r="M25" s="182">
        <f>M24*M24</f>
        <v>0.34294261872095855</v>
      </c>
      <c r="N25" s="182">
        <f>N24*N24</f>
        <v>7.6343876743402157E-4</v>
      </c>
      <c r="O25" s="182">
        <f>O24*O24</f>
        <v>0.28487868750049139</v>
      </c>
    </row>
    <row r="26" spans="1:18" x14ac:dyDescent="0.25">
      <c r="A26" s="230"/>
      <c r="B26" s="24">
        <v>84.609999999999985</v>
      </c>
      <c r="C26" s="25">
        <v>3</v>
      </c>
      <c r="D26" s="26">
        <v>5</v>
      </c>
      <c r="E26" s="25">
        <v>1</v>
      </c>
      <c r="F26" s="24" t="s">
        <v>116</v>
      </c>
      <c r="G26" s="24">
        <f t="shared" si="1"/>
        <v>1</v>
      </c>
    </row>
    <row r="27" spans="1:18" x14ac:dyDescent="0.25">
      <c r="A27" s="218">
        <v>44581</v>
      </c>
      <c r="B27" s="24">
        <v>65.72999999999999</v>
      </c>
      <c r="C27" s="25">
        <v>1</v>
      </c>
      <c r="D27" s="26">
        <v>6</v>
      </c>
      <c r="E27" s="25">
        <v>1</v>
      </c>
      <c r="F27" s="24" t="s">
        <v>116</v>
      </c>
      <c r="G27" s="24">
        <f t="shared" si="1"/>
        <v>1</v>
      </c>
    </row>
    <row r="28" spans="1:18" x14ac:dyDescent="0.25">
      <c r="A28" s="219"/>
      <c r="B28" s="24">
        <v>67.02</v>
      </c>
      <c r="C28" s="25">
        <v>2</v>
      </c>
      <c r="D28" s="26">
        <v>5</v>
      </c>
      <c r="E28" s="25">
        <v>0</v>
      </c>
      <c r="F28" s="24" t="s">
        <v>108</v>
      </c>
      <c r="G28" s="24">
        <f t="shared" si="1"/>
        <v>0</v>
      </c>
    </row>
    <row r="29" spans="1:18" x14ac:dyDescent="0.25">
      <c r="A29" s="219"/>
      <c r="B29" s="24">
        <v>79.63</v>
      </c>
      <c r="C29" s="25">
        <v>1</v>
      </c>
      <c r="D29" s="26">
        <v>6</v>
      </c>
      <c r="E29" s="25">
        <v>1</v>
      </c>
      <c r="F29" s="24" t="s">
        <v>116</v>
      </c>
      <c r="G29" s="24">
        <f t="shared" si="1"/>
        <v>1</v>
      </c>
    </row>
    <row r="30" spans="1:18" x14ac:dyDescent="0.25">
      <c r="A30" s="31">
        <v>44585</v>
      </c>
      <c r="B30" s="24">
        <v>99.600000000000009</v>
      </c>
      <c r="C30" s="25">
        <v>2</v>
      </c>
      <c r="D30" s="26">
        <v>8</v>
      </c>
      <c r="E30" s="25">
        <v>0</v>
      </c>
      <c r="F30" s="24" t="s">
        <v>116</v>
      </c>
      <c r="G30" s="24">
        <f t="shared" si="1"/>
        <v>1</v>
      </c>
    </row>
    <row r="31" spans="1:18" x14ac:dyDescent="0.25">
      <c r="A31" s="220">
        <v>44586</v>
      </c>
      <c r="B31" s="24">
        <v>30.25</v>
      </c>
      <c r="C31" s="25">
        <v>4</v>
      </c>
      <c r="D31" s="26">
        <v>5</v>
      </c>
      <c r="E31" s="25">
        <v>0</v>
      </c>
      <c r="F31" s="24" t="s">
        <v>116</v>
      </c>
      <c r="G31" s="24">
        <f t="shared" si="1"/>
        <v>1</v>
      </c>
    </row>
    <row r="32" spans="1:18" x14ac:dyDescent="0.25">
      <c r="A32" s="220"/>
      <c r="B32" s="24">
        <v>78.179999999999978</v>
      </c>
      <c r="C32" s="25">
        <v>2</v>
      </c>
      <c r="D32" s="26">
        <v>5</v>
      </c>
      <c r="E32" s="25">
        <v>0</v>
      </c>
      <c r="F32" s="24" t="s">
        <v>116</v>
      </c>
      <c r="G32" s="24">
        <f t="shared" si="1"/>
        <v>1</v>
      </c>
    </row>
    <row r="33" spans="1:7" x14ac:dyDescent="0.25">
      <c r="A33" s="221">
        <v>44587</v>
      </c>
      <c r="B33" s="24">
        <v>52.85</v>
      </c>
      <c r="C33" s="25">
        <v>1</v>
      </c>
      <c r="D33" s="26">
        <v>6</v>
      </c>
      <c r="E33" s="25">
        <v>2</v>
      </c>
      <c r="F33" s="24" t="s">
        <v>108</v>
      </c>
      <c r="G33" s="24">
        <f t="shared" si="1"/>
        <v>0</v>
      </c>
    </row>
    <row r="34" spans="1:7" x14ac:dyDescent="0.25">
      <c r="A34" s="222"/>
      <c r="B34" s="24">
        <v>55.35</v>
      </c>
      <c r="C34" s="25">
        <v>1</v>
      </c>
      <c r="D34" s="26">
        <v>6</v>
      </c>
      <c r="E34" s="25">
        <v>0</v>
      </c>
      <c r="F34" s="24" t="s">
        <v>116</v>
      </c>
      <c r="G34" s="24">
        <f t="shared" si="1"/>
        <v>1</v>
      </c>
    </row>
    <row r="35" spans="1:7" x14ac:dyDescent="0.25">
      <c r="A35" s="222"/>
      <c r="B35" s="24">
        <v>55.89</v>
      </c>
      <c r="C35" s="25">
        <v>1</v>
      </c>
      <c r="D35" s="26">
        <v>6</v>
      </c>
      <c r="E35" s="25">
        <v>0</v>
      </c>
      <c r="F35" s="24" t="s">
        <v>116</v>
      </c>
      <c r="G35" s="24">
        <f t="shared" si="1"/>
        <v>1</v>
      </c>
    </row>
    <row r="36" spans="1:7" x14ac:dyDescent="0.25">
      <c r="A36" s="222"/>
      <c r="B36" s="24">
        <v>55.980000000000004</v>
      </c>
      <c r="C36" s="25">
        <v>1</v>
      </c>
      <c r="D36" s="26">
        <v>5</v>
      </c>
      <c r="E36" s="25">
        <v>1</v>
      </c>
      <c r="F36" s="24" t="s">
        <v>108</v>
      </c>
      <c r="G36" s="24">
        <f t="shared" si="1"/>
        <v>0</v>
      </c>
    </row>
    <row r="37" spans="1:7" x14ac:dyDescent="0.25">
      <c r="A37" s="222"/>
      <c r="B37" s="24">
        <v>57.110000000000007</v>
      </c>
      <c r="C37" s="25">
        <v>2</v>
      </c>
      <c r="D37" s="26">
        <v>6</v>
      </c>
      <c r="E37" s="25">
        <v>0</v>
      </c>
      <c r="F37" s="24" t="s">
        <v>116</v>
      </c>
      <c r="G37" s="24">
        <f t="shared" si="1"/>
        <v>1</v>
      </c>
    </row>
    <row r="38" spans="1:7" x14ac:dyDescent="0.25">
      <c r="A38" s="222"/>
      <c r="B38" s="24">
        <v>58.88000000000001</v>
      </c>
      <c r="C38" s="25">
        <v>1</v>
      </c>
      <c r="D38" s="26">
        <v>5</v>
      </c>
      <c r="E38" s="25">
        <v>0</v>
      </c>
      <c r="F38" s="24" t="s">
        <v>116</v>
      </c>
      <c r="G38" s="24">
        <f t="shared" si="1"/>
        <v>1</v>
      </c>
    </row>
    <row r="39" spans="1:7" x14ac:dyDescent="0.25">
      <c r="A39" s="222"/>
      <c r="B39" s="24">
        <v>61.500000000000007</v>
      </c>
      <c r="C39" s="25">
        <v>1</v>
      </c>
      <c r="D39" s="26">
        <v>5</v>
      </c>
      <c r="E39" s="25">
        <v>0</v>
      </c>
      <c r="F39" s="24" t="s">
        <v>108</v>
      </c>
      <c r="G39" s="24">
        <f t="shared" si="1"/>
        <v>0</v>
      </c>
    </row>
    <row r="40" spans="1:7" x14ac:dyDescent="0.25">
      <c r="A40" s="222"/>
      <c r="B40" s="24">
        <v>62.430000000000007</v>
      </c>
      <c r="C40" s="25">
        <v>1</v>
      </c>
      <c r="D40" s="26">
        <v>5</v>
      </c>
      <c r="E40" s="25">
        <v>1</v>
      </c>
      <c r="F40" s="24" t="s">
        <v>108</v>
      </c>
      <c r="G40" s="24">
        <f t="shared" si="1"/>
        <v>0</v>
      </c>
    </row>
    <row r="41" spans="1:7" x14ac:dyDescent="0.25">
      <c r="A41" s="222"/>
      <c r="B41" s="24">
        <v>76.240000000000009</v>
      </c>
      <c r="C41" s="25">
        <v>2</v>
      </c>
      <c r="D41" s="26">
        <v>5</v>
      </c>
      <c r="E41" s="25">
        <v>2</v>
      </c>
      <c r="F41" s="24" t="s">
        <v>108</v>
      </c>
      <c r="G41" s="24">
        <f t="shared" si="1"/>
        <v>0</v>
      </c>
    </row>
    <row r="42" spans="1:7" x14ac:dyDescent="0.25">
      <c r="A42" s="222"/>
      <c r="B42" s="24">
        <v>77.98</v>
      </c>
      <c r="C42" s="25">
        <v>3</v>
      </c>
      <c r="D42" s="26">
        <v>6</v>
      </c>
      <c r="E42" s="25">
        <v>1</v>
      </c>
      <c r="F42" s="24" t="s">
        <v>116</v>
      </c>
      <c r="G42" s="24">
        <f t="shared" si="1"/>
        <v>1</v>
      </c>
    </row>
    <row r="43" spans="1:7" x14ac:dyDescent="0.25">
      <c r="A43" s="222"/>
      <c r="B43" s="24">
        <v>101.67999999999999</v>
      </c>
      <c r="C43" s="25">
        <v>2</v>
      </c>
      <c r="D43" s="26">
        <v>5</v>
      </c>
      <c r="E43" s="25">
        <v>0</v>
      </c>
      <c r="F43" s="24" t="s">
        <v>108</v>
      </c>
      <c r="G43" s="24">
        <f t="shared" si="1"/>
        <v>0</v>
      </c>
    </row>
    <row r="44" spans="1:7" x14ac:dyDescent="0.25">
      <c r="A44" s="222"/>
      <c r="B44" s="24">
        <v>107.36999999999999</v>
      </c>
      <c r="C44" s="25">
        <v>4</v>
      </c>
      <c r="D44" s="26">
        <v>5</v>
      </c>
      <c r="E44" s="25">
        <v>0</v>
      </c>
      <c r="F44" s="24" t="s">
        <v>116</v>
      </c>
      <c r="G44" s="24">
        <f t="shared" si="1"/>
        <v>1</v>
      </c>
    </row>
    <row r="45" spans="1:7" x14ac:dyDescent="0.25">
      <c r="A45" s="222"/>
      <c r="B45" s="24">
        <v>135.04</v>
      </c>
      <c r="C45" s="25">
        <v>3</v>
      </c>
      <c r="D45" s="26">
        <v>6</v>
      </c>
      <c r="E45" s="25">
        <v>0</v>
      </c>
      <c r="F45" s="24" t="s">
        <v>116</v>
      </c>
      <c r="G45" s="24">
        <f t="shared" si="1"/>
        <v>1</v>
      </c>
    </row>
    <row r="46" spans="1:7" x14ac:dyDescent="0.25">
      <c r="A46" s="222"/>
      <c r="B46" s="24">
        <v>136.44999999999999</v>
      </c>
      <c r="C46" s="25">
        <v>2</v>
      </c>
      <c r="D46" s="26">
        <v>5</v>
      </c>
      <c r="E46" s="25">
        <v>1</v>
      </c>
      <c r="F46" s="24" t="s">
        <v>116</v>
      </c>
      <c r="G46" s="24">
        <f t="shared" si="1"/>
        <v>1</v>
      </c>
    </row>
    <row r="47" spans="1:7" x14ac:dyDescent="0.25">
      <c r="A47" s="223"/>
      <c r="B47" s="24">
        <v>113.64000000000004</v>
      </c>
      <c r="C47" s="25">
        <v>2</v>
      </c>
      <c r="D47" s="26">
        <v>5</v>
      </c>
      <c r="E47" s="25">
        <v>2</v>
      </c>
      <c r="F47" s="24" t="s">
        <v>116</v>
      </c>
      <c r="G47" s="24">
        <f t="shared" si="1"/>
        <v>1</v>
      </c>
    </row>
    <row r="48" spans="1:7" x14ac:dyDescent="0.25">
      <c r="A48" s="32">
        <v>44588</v>
      </c>
      <c r="B48" s="24">
        <v>18.670000000000002</v>
      </c>
      <c r="C48" s="25">
        <v>3</v>
      </c>
      <c r="D48" s="26">
        <v>5</v>
      </c>
      <c r="E48" s="25">
        <v>0</v>
      </c>
      <c r="F48" s="24" t="s">
        <v>108</v>
      </c>
      <c r="G48" s="24">
        <f t="shared" si="1"/>
        <v>0</v>
      </c>
    </row>
    <row r="49" spans="1:7" x14ac:dyDescent="0.25">
      <c r="A49" s="224">
        <v>44589</v>
      </c>
      <c r="B49" s="24">
        <v>22.26</v>
      </c>
      <c r="C49" s="25">
        <v>1</v>
      </c>
      <c r="D49" s="26">
        <v>5</v>
      </c>
      <c r="E49" s="25">
        <v>0</v>
      </c>
      <c r="F49" s="24" t="s">
        <v>108</v>
      </c>
      <c r="G49" s="24">
        <f t="shared" si="1"/>
        <v>0</v>
      </c>
    </row>
    <row r="50" spans="1:7" x14ac:dyDescent="0.25">
      <c r="A50" s="225"/>
      <c r="B50" s="24">
        <v>23.98</v>
      </c>
      <c r="C50" s="25">
        <v>1</v>
      </c>
      <c r="D50" s="26">
        <v>5</v>
      </c>
      <c r="E50" s="25">
        <v>1</v>
      </c>
      <c r="F50" s="24" t="s">
        <v>116</v>
      </c>
      <c r="G50" s="24">
        <f t="shared" si="1"/>
        <v>1</v>
      </c>
    </row>
    <row r="51" spans="1:7" x14ac:dyDescent="0.25">
      <c r="A51" s="225"/>
      <c r="B51" s="24">
        <v>118.38000000000004</v>
      </c>
      <c r="C51" s="25">
        <v>1</v>
      </c>
      <c r="D51" s="26">
        <v>5</v>
      </c>
      <c r="E51" s="25">
        <v>0</v>
      </c>
      <c r="F51" s="24" t="s">
        <v>116</v>
      </c>
      <c r="G51" s="24">
        <f t="shared" si="1"/>
        <v>1</v>
      </c>
    </row>
    <row r="52" spans="1:7" x14ac:dyDescent="0.25">
      <c r="A52" s="225"/>
      <c r="B52" s="24">
        <v>134.31000000000003</v>
      </c>
      <c r="C52" s="25">
        <v>2</v>
      </c>
      <c r="D52" s="26">
        <v>6</v>
      </c>
      <c r="E52" s="25">
        <v>0</v>
      </c>
      <c r="F52" s="24" t="s">
        <v>116</v>
      </c>
      <c r="G52" s="24">
        <f t="shared" si="1"/>
        <v>1</v>
      </c>
    </row>
    <row r="53" spans="1:7" x14ac:dyDescent="0.25">
      <c r="A53" s="225"/>
      <c r="B53" s="24">
        <v>145.43000000000006</v>
      </c>
      <c r="C53" s="25">
        <v>1</v>
      </c>
      <c r="D53" s="26">
        <v>5</v>
      </c>
      <c r="E53" s="25">
        <v>1</v>
      </c>
      <c r="F53" s="24" t="s">
        <v>116</v>
      </c>
      <c r="G53" s="24">
        <f t="shared" si="1"/>
        <v>1</v>
      </c>
    </row>
    <row r="54" spans="1:7" x14ac:dyDescent="0.25">
      <c r="A54" s="226"/>
      <c r="B54" s="24">
        <v>149.45000000000005</v>
      </c>
      <c r="C54" s="25">
        <v>4</v>
      </c>
      <c r="D54" s="26">
        <v>5</v>
      </c>
      <c r="E54" s="25">
        <v>0</v>
      </c>
      <c r="F54" s="24" t="s">
        <v>116</v>
      </c>
      <c r="G54" s="24">
        <f t="shared" si="1"/>
        <v>1</v>
      </c>
    </row>
  </sheetData>
  <mergeCells count="21">
    <mergeCell ref="A27:A29"/>
    <mergeCell ref="A31:A32"/>
    <mergeCell ref="A33:A47"/>
    <mergeCell ref="A49:A54"/>
    <mergeCell ref="J2:K2"/>
    <mergeCell ref="J3:K3"/>
    <mergeCell ref="A4:A6"/>
    <mergeCell ref="A7:A14"/>
    <mergeCell ref="A16:A21"/>
    <mergeCell ref="A22:A24"/>
    <mergeCell ref="A25:A26"/>
    <mergeCell ref="K22:O22"/>
    <mergeCell ref="A1:G1"/>
    <mergeCell ref="Q1:R2"/>
    <mergeCell ref="A2:A3"/>
    <mergeCell ref="B2:B3"/>
    <mergeCell ref="C2:C3"/>
    <mergeCell ref="D2:D3"/>
    <mergeCell ref="E2:E3"/>
    <mergeCell ref="F2:F3"/>
    <mergeCell ref="G2:G3"/>
  </mergeCells>
  <hyperlinks>
    <hyperlink ref="V1" location="'Table of Contents'!A1" display="'Table of Contents'!A1" xr:uid="{8FDBE6BC-666C-497E-99BA-D448B7814067}"/>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238B-5794-4EFC-A9E1-B96A70DB6354}">
  <sheetPr>
    <tabColor theme="0"/>
  </sheetPr>
  <dimension ref="A1:V31"/>
  <sheetViews>
    <sheetView workbookViewId="0">
      <selection activeCell="A44" sqref="A44"/>
    </sheetView>
  </sheetViews>
  <sheetFormatPr defaultRowHeight="15.75" x14ac:dyDescent="0.25"/>
  <cols>
    <col min="1" max="1" width="22" style="1" bestFit="1" customWidth="1"/>
    <col min="2" max="16" width="9.140625" style="1"/>
    <col min="17" max="17" width="16.5703125" style="1" bestFit="1" customWidth="1"/>
    <col min="18" max="16382" width="9.140625" style="1"/>
    <col min="16383" max="16384" width="10.28515625" style="1" bestFit="1" customWidth="1"/>
  </cols>
  <sheetData>
    <row r="1" spans="1:22" x14ac:dyDescent="0.25">
      <c r="B1" s="234" t="s">
        <v>146</v>
      </c>
      <c r="C1" s="234"/>
      <c r="D1" s="234"/>
      <c r="E1" s="234"/>
      <c r="F1" s="234"/>
      <c r="G1" s="234"/>
      <c r="H1" s="234"/>
      <c r="I1" s="234"/>
      <c r="J1" s="234"/>
      <c r="K1" s="234"/>
      <c r="L1" s="234"/>
      <c r="M1" s="234"/>
      <c r="N1" s="234"/>
      <c r="O1" s="234"/>
      <c r="P1" s="234"/>
      <c r="V1" s="117" t="s">
        <v>31</v>
      </c>
    </row>
    <row r="2" spans="1:22" x14ac:dyDescent="0.25">
      <c r="A2" s="65"/>
      <c r="B2" s="66" t="s">
        <v>147</v>
      </c>
      <c r="C2" s="66" t="s">
        <v>148</v>
      </c>
      <c r="D2" s="66" t="s">
        <v>149</v>
      </c>
      <c r="E2" s="67" t="s">
        <v>150</v>
      </c>
      <c r="F2" s="67" t="s">
        <v>151</v>
      </c>
      <c r="G2" s="67" t="s">
        <v>152</v>
      </c>
      <c r="H2" s="67" t="s">
        <v>153</v>
      </c>
      <c r="I2" s="67" t="s">
        <v>154</v>
      </c>
      <c r="J2" s="67" t="s">
        <v>155</v>
      </c>
      <c r="K2" s="67" t="s">
        <v>156</v>
      </c>
      <c r="L2" s="67" t="s">
        <v>157</v>
      </c>
      <c r="M2" s="67" t="s">
        <v>158</v>
      </c>
      <c r="N2" s="67" t="s">
        <v>159</v>
      </c>
      <c r="O2" s="67" t="s">
        <v>160</v>
      </c>
      <c r="P2" s="68" t="s">
        <v>161</v>
      </c>
      <c r="Q2" s="1" t="s">
        <v>162</v>
      </c>
      <c r="R2" s="1" t="s">
        <v>163</v>
      </c>
      <c r="S2" s="69" t="s">
        <v>70</v>
      </c>
    </row>
    <row r="3" spans="1:22" x14ac:dyDescent="0.25">
      <c r="A3" s="70" t="s">
        <v>110</v>
      </c>
      <c r="B3" s="1">
        <v>13</v>
      </c>
      <c r="C3" s="1">
        <v>11</v>
      </c>
      <c r="D3" s="1">
        <v>10</v>
      </c>
      <c r="E3" s="1">
        <v>10</v>
      </c>
      <c r="F3" s="1">
        <v>17</v>
      </c>
      <c r="G3" s="1">
        <v>13</v>
      </c>
      <c r="H3" s="1">
        <v>18</v>
      </c>
      <c r="I3" s="1">
        <v>9</v>
      </c>
      <c r="J3" s="1">
        <v>18</v>
      </c>
      <c r="K3" s="1">
        <v>10</v>
      </c>
      <c r="L3" s="1">
        <v>11</v>
      </c>
      <c r="M3" s="1">
        <v>6</v>
      </c>
      <c r="N3" s="1">
        <v>17</v>
      </c>
      <c r="O3" s="1">
        <v>9</v>
      </c>
      <c r="P3" s="71">
        <v>12</v>
      </c>
      <c r="Q3" s="1">
        <f>AVERAGE(B3:P3)</f>
        <v>12.266666666666667</v>
      </c>
      <c r="R3" s="1">
        <f>Q3/$Q$8</f>
        <v>0.16154521510096576</v>
      </c>
      <c r="S3" s="72">
        <f>R3</f>
        <v>0.16154521510096576</v>
      </c>
    </row>
    <row r="4" spans="1:22" x14ac:dyDescent="0.25">
      <c r="A4" s="70" t="s">
        <v>114</v>
      </c>
      <c r="B4" s="1">
        <v>9</v>
      </c>
      <c r="C4" s="1">
        <v>19</v>
      </c>
      <c r="D4" s="1">
        <v>11</v>
      </c>
      <c r="E4" s="1">
        <v>12</v>
      </c>
      <c r="F4" s="1">
        <v>14</v>
      </c>
      <c r="G4" s="1">
        <v>7</v>
      </c>
      <c r="H4" s="1">
        <v>14</v>
      </c>
      <c r="I4" s="1">
        <v>13</v>
      </c>
      <c r="J4" s="1">
        <v>18</v>
      </c>
      <c r="K4" s="1">
        <v>9</v>
      </c>
      <c r="L4" s="1">
        <v>11</v>
      </c>
      <c r="M4" s="1">
        <v>8</v>
      </c>
      <c r="N4" s="1">
        <v>15</v>
      </c>
      <c r="O4" s="1">
        <v>14</v>
      </c>
      <c r="P4" s="71">
        <v>19</v>
      </c>
      <c r="Q4" s="1">
        <f t="shared" ref="Q4:Q8" si="0">AVERAGE(B4:P4)</f>
        <v>12.866666666666667</v>
      </c>
      <c r="R4" s="1">
        <f t="shared" ref="R4:R7" si="1">Q4/$Q$8</f>
        <v>0.16944688323090429</v>
      </c>
      <c r="S4" s="72">
        <f>S3+R4</f>
        <v>0.33099209833187004</v>
      </c>
    </row>
    <row r="5" spans="1:22" x14ac:dyDescent="0.25">
      <c r="A5" s="70" t="s">
        <v>109</v>
      </c>
      <c r="B5" s="1">
        <v>23</v>
      </c>
      <c r="C5" s="1">
        <v>28</v>
      </c>
      <c r="D5" s="1">
        <v>28</v>
      </c>
      <c r="E5" s="1">
        <v>18</v>
      </c>
      <c r="F5" s="1">
        <v>27</v>
      </c>
      <c r="G5" s="1">
        <v>31</v>
      </c>
      <c r="H5" s="1">
        <v>19</v>
      </c>
      <c r="I5" s="1">
        <v>18</v>
      </c>
      <c r="J5" s="1">
        <v>28</v>
      </c>
      <c r="K5" s="1">
        <v>25</v>
      </c>
      <c r="L5" s="1">
        <v>21</v>
      </c>
      <c r="M5" s="1">
        <v>19</v>
      </c>
      <c r="N5" s="1">
        <v>25</v>
      </c>
      <c r="O5" s="1">
        <v>29</v>
      </c>
      <c r="P5" s="71">
        <v>26</v>
      </c>
      <c r="Q5" s="1">
        <f t="shared" si="0"/>
        <v>24.333333333333332</v>
      </c>
      <c r="R5" s="1">
        <f t="shared" si="1"/>
        <v>0.3204565408252853</v>
      </c>
      <c r="S5" s="72">
        <f t="shared" ref="S5:S7" si="2">S4+R5</f>
        <v>0.65144863915715534</v>
      </c>
    </row>
    <row r="6" spans="1:22" x14ac:dyDescent="0.25">
      <c r="A6" s="70" t="s">
        <v>111</v>
      </c>
      <c r="B6" s="1">
        <v>7</v>
      </c>
      <c r="C6" s="1">
        <v>16</v>
      </c>
      <c r="D6" s="1">
        <v>5</v>
      </c>
      <c r="E6" s="1">
        <v>6</v>
      </c>
      <c r="F6" s="1">
        <v>7</v>
      </c>
      <c r="G6" s="1">
        <v>5</v>
      </c>
      <c r="H6" s="1">
        <v>11</v>
      </c>
      <c r="I6" s="1">
        <v>13</v>
      </c>
      <c r="J6" s="1">
        <v>8</v>
      </c>
      <c r="K6" s="1">
        <v>6</v>
      </c>
      <c r="L6" s="1">
        <v>8</v>
      </c>
      <c r="M6" s="1">
        <v>10</v>
      </c>
      <c r="N6" s="1">
        <v>12</v>
      </c>
      <c r="O6" s="1">
        <v>15</v>
      </c>
      <c r="P6" s="71">
        <v>14</v>
      </c>
      <c r="Q6" s="1">
        <f t="shared" si="0"/>
        <v>9.5333333333333332</v>
      </c>
      <c r="R6" s="1">
        <f t="shared" si="1"/>
        <v>0.12554872695346794</v>
      </c>
      <c r="S6" s="72">
        <f t="shared" si="2"/>
        <v>0.77699736611062331</v>
      </c>
    </row>
    <row r="7" spans="1:22" x14ac:dyDescent="0.25">
      <c r="A7" s="70" t="s">
        <v>113</v>
      </c>
      <c r="B7" s="1">
        <v>14</v>
      </c>
      <c r="C7" s="1">
        <v>22</v>
      </c>
      <c r="D7" s="1">
        <v>18</v>
      </c>
      <c r="E7" s="1">
        <v>13</v>
      </c>
      <c r="F7" s="1">
        <v>18</v>
      </c>
      <c r="G7" s="1">
        <v>14</v>
      </c>
      <c r="H7" s="1">
        <v>19</v>
      </c>
      <c r="I7" s="1">
        <v>10</v>
      </c>
      <c r="J7" s="1">
        <v>18</v>
      </c>
      <c r="K7" s="1">
        <v>12</v>
      </c>
      <c r="L7" s="1">
        <v>16</v>
      </c>
      <c r="M7" s="1">
        <v>22</v>
      </c>
      <c r="N7" s="1">
        <v>24</v>
      </c>
      <c r="O7" s="1">
        <v>15</v>
      </c>
      <c r="P7" s="71">
        <v>19</v>
      </c>
      <c r="Q7" s="1">
        <f t="shared" si="0"/>
        <v>16.933333333333334</v>
      </c>
      <c r="R7" s="1">
        <f t="shared" si="1"/>
        <v>0.22300263388937663</v>
      </c>
      <c r="S7" s="73">
        <f t="shared" si="2"/>
        <v>1</v>
      </c>
    </row>
    <row r="8" spans="1:22" x14ac:dyDescent="0.25">
      <c r="A8" s="74" t="s">
        <v>132</v>
      </c>
      <c r="B8" s="75">
        <v>66</v>
      </c>
      <c r="C8" s="75">
        <v>96</v>
      </c>
      <c r="D8" s="75">
        <v>72</v>
      </c>
      <c r="E8" s="75">
        <v>59</v>
      </c>
      <c r="F8" s="75">
        <v>83</v>
      </c>
      <c r="G8" s="75">
        <v>70</v>
      </c>
      <c r="H8" s="75">
        <v>81</v>
      </c>
      <c r="I8" s="75">
        <v>63</v>
      </c>
      <c r="J8" s="75">
        <v>90</v>
      </c>
      <c r="K8" s="75">
        <v>62</v>
      </c>
      <c r="L8" s="75">
        <v>67</v>
      </c>
      <c r="M8" s="75">
        <v>65</v>
      </c>
      <c r="N8" s="75">
        <v>93</v>
      </c>
      <c r="O8" s="75">
        <v>82</v>
      </c>
      <c r="P8" s="76">
        <v>90</v>
      </c>
      <c r="Q8" s="1">
        <f t="shared" si="0"/>
        <v>75.933333333333337</v>
      </c>
    </row>
    <row r="28" spans="17:19" x14ac:dyDescent="0.25">
      <c r="Q28" s="155" t="s">
        <v>164</v>
      </c>
      <c r="R28" s="150" t="s">
        <v>165</v>
      </c>
      <c r="S28" s="151" t="s">
        <v>166</v>
      </c>
    </row>
    <row r="29" spans="17:19" x14ac:dyDescent="0.25">
      <c r="Q29" s="156" t="s">
        <v>167</v>
      </c>
      <c r="R29" s="157">
        <v>0.5</v>
      </c>
      <c r="S29" s="148">
        <v>1</v>
      </c>
    </row>
    <row r="30" spans="17:19" x14ac:dyDescent="0.25">
      <c r="Q30" s="156" t="s">
        <v>168</v>
      </c>
      <c r="R30" s="157">
        <v>0.75</v>
      </c>
      <c r="S30" s="148">
        <v>2.5</v>
      </c>
    </row>
    <row r="31" spans="17:19" x14ac:dyDescent="0.25">
      <c r="Q31" s="156" t="s">
        <v>169</v>
      </c>
      <c r="R31" s="157">
        <v>0.75</v>
      </c>
      <c r="S31" s="148">
        <v>1.5</v>
      </c>
    </row>
  </sheetData>
  <mergeCells count="1">
    <mergeCell ref="B1:P1"/>
  </mergeCells>
  <hyperlinks>
    <hyperlink ref="V1" location="'Table of Contents'!A1" display="'Table of Contents'!A1" xr:uid="{EC60B328-F36A-4D9E-81E9-6CEF25FB740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D267F-829B-4B59-A927-CEE47ECF2130}">
  <sheetPr>
    <tabColor theme="5" tint="0.39997558519241921"/>
  </sheetPr>
  <dimension ref="A1:V365"/>
  <sheetViews>
    <sheetView topLeftCell="A22" workbookViewId="0">
      <selection activeCell="B2" sqref="B2"/>
    </sheetView>
  </sheetViews>
  <sheetFormatPr defaultRowHeight="15" x14ac:dyDescent="0.25"/>
  <cols>
    <col min="1" max="1" width="11.28515625" customWidth="1"/>
    <col min="2" max="2" width="11.42578125" customWidth="1"/>
    <col min="3" max="3" width="11.85546875" customWidth="1"/>
    <col min="4" max="4" width="13.42578125" customWidth="1"/>
    <col min="5" max="5" width="15.85546875" customWidth="1"/>
    <col min="7" max="7" width="16" bestFit="1" customWidth="1"/>
    <col min="8" max="8" width="9" bestFit="1" customWidth="1"/>
    <col min="9" max="9" width="10" bestFit="1" customWidth="1"/>
    <col min="10" max="10" width="12.5703125" bestFit="1" customWidth="1"/>
    <col min="11" max="11" width="9.42578125" bestFit="1" customWidth="1"/>
    <col min="12" max="12" width="10.28515625" bestFit="1" customWidth="1"/>
    <col min="15" max="15" width="16" bestFit="1" customWidth="1"/>
  </cols>
  <sheetData>
    <row r="1" spans="1:22" x14ac:dyDescent="0.25">
      <c r="A1" s="42" t="s">
        <v>170</v>
      </c>
      <c r="B1" s="42" t="s">
        <v>171</v>
      </c>
      <c r="C1" s="42" t="s">
        <v>172</v>
      </c>
      <c r="D1" s="42" t="s">
        <v>111</v>
      </c>
      <c r="E1" s="42" t="s">
        <v>173</v>
      </c>
      <c r="G1" s="235" t="s">
        <v>174</v>
      </c>
      <c r="H1" s="235"/>
      <c r="I1" s="235"/>
      <c r="J1" s="235"/>
      <c r="K1" s="235"/>
      <c r="L1" s="235"/>
      <c r="V1" s="117" t="s">
        <v>31</v>
      </c>
    </row>
    <row r="2" spans="1:22" x14ac:dyDescent="0.25">
      <c r="A2">
        <v>0.75</v>
      </c>
      <c r="B2">
        <v>2.23</v>
      </c>
      <c r="C2">
        <v>0.56000000000000005</v>
      </c>
      <c r="D2">
        <v>2.4300000000000002</v>
      </c>
      <c r="E2">
        <v>1.59</v>
      </c>
      <c r="G2" s="43" t="s">
        <v>175</v>
      </c>
      <c r="H2" s="44" t="s">
        <v>176</v>
      </c>
      <c r="I2" s="45" t="s">
        <v>177</v>
      </c>
      <c r="J2" s="45" t="s">
        <v>59</v>
      </c>
      <c r="K2" s="46" t="s">
        <v>117</v>
      </c>
      <c r="L2" s="47" t="s">
        <v>72</v>
      </c>
    </row>
    <row r="3" spans="1:22" x14ac:dyDescent="0.25">
      <c r="A3">
        <v>0.98</v>
      </c>
      <c r="B3">
        <v>1.1100000000000001</v>
      </c>
      <c r="C3">
        <v>0.62</v>
      </c>
      <c r="D3">
        <v>2.4900000000000002</v>
      </c>
      <c r="E3">
        <v>1.45</v>
      </c>
      <c r="G3" s="48" t="s">
        <v>178</v>
      </c>
      <c r="H3" s="49">
        <f>MIN(A2:A185)</f>
        <v>0.5</v>
      </c>
      <c r="I3" s="50">
        <f>MAX(A2:A185)</f>
        <v>0.99</v>
      </c>
      <c r="J3" s="51">
        <f>AVERAGE(A2:A185)</f>
        <v>0.75923913043478275</v>
      </c>
      <c r="K3" s="50">
        <f>COUNT(A2:A185)</f>
        <v>184</v>
      </c>
      <c r="L3" s="52">
        <f>K3/$K$8</f>
        <v>0.16168717047451669</v>
      </c>
    </row>
    <row r="4" spans="1:22" x14ac:dyDescent="0.25">
      <c r="A4">
        <v>0.52</v>
      </c>
      <c r="B4">
        <v>0.81</v>
      </c>
      <c r="C4">
        <v>0.78</v>
      </c>
      <c r="D4">
        <v>2.35</v>
      </c>
      <c r="E4">
        <v>1.1299999999999999</v>
      </c>
      <c r="G4" s="53" t="s">
        <v>179</v>
      </c>
      <c r="H4" s="49">
        <f>MIN(B2:B194)</f>
        <v>0.77</v>
      </c>
      <c r="I4" s="50">
        <f>MAX(B2:B194)</f>
        <v>2.44</v>
      </c>
      <c r="J4" s="51">
        <f>AVERAGE(B2:B194)</f>
        <v>1.5782901554404143</v>
      </c>
      <c r="K4" s="50">
        <f>COUNT(B2:B194)</f>
        <v>193</v>
      </c>
      <c r="L4" s="52">
        <f t="shared" ref="L4:L7" si="0">K4/$K$8</f>
        <v>0.16959578207381371</v>
      </c>
    </row>
    <row r="5" spans="1:22" x14ac:dyDescent="0.25">
      <c r="A5">
        <v>0.65</v>
      </c>
      <c r="B5">
        <v>2.4300000000000002</v>
      </c>
      <c r="C5">
        <v>0.72</v>
      </c>
      <c r="D5">
        <v>1.41</v>
      </c>
      <c r="E5">
        <v>1.93</v>
      </c>
      <c r="G5" s="53" t="s">
        <v>180</v>
      </c>
      <c r="H5" s="49">
        <f>MIN(C2:C365)</f>
        <v>0.5</v>
      </c>
      <c r="I5" s="50">
        <f>MAX(C2:C365)</f>
        <v>1</v>
      </c>
      <c r="J5" s="51">
        <f>AVERAGE(C2:C365)</f>
        <v>0.74722527472527489</v>
      </c>
      <c r="K5" s="50">
        <f>COUNT(C2:C365)</f>
        <v>364</v>
      </c>
      <c r="L5" s="52">
        <f t="shared" si="0"/>
        <v>0.31985940246045697</v>
      </c>
    </row>
    <row r="6" spans="1:22" x14ac:dyDescent="0.25">
      <c r="A6">
        <v>0.84</v>
      </c>
      <c r="B6">
        <v>2.2200000000000002</v>
      </c>
      <c r="C6">
        <v>0.87</v>
      </c>
      <c r="D6">
        <v>1.3</v>
      </c>
      <c r="E6">
        <v>0.87</v>
      </c>
      <c r="G6" s="54" t="s">
        <v>181</v>
      </c>
      <c r="H6" s="55">
        <f>MIN(D2:D144)</f>
        <v>0.75</v>
      </c>
      <c r="I6" s="56">
        <f>MAX(D2:D144)</f>
        <v>2.4900000000000002</v>
      </c>
      <c r="J6" s="57">
        <f>AVERAGE(D2:D144)</f>
        <v>1.613706293706294</v>
      </c>
      <c r="K6" s="56">
        <f>COUNT(D2:D144)</f>
        <v>143</v>
      </c>
      <c r="L6" s="58">
        <f t="shared" si="0"/>
        <v>0.12565905096660809</v>
      </c>
    </row>
    <row r="7" spans="1:22" x14ac:dyDescent="0.25">
      <c r="A7">
        <v>0.98</v>
      </c>
      <c r="B7">
        <v>1.46</v>
      </c>
      <c r="C7">
        <v>0.62</v>
      </c>
      <c r="D7">
        <v>1.93</v>
      </c>
      <c r="E7">
        <v>1.17</v>
      </c>
      <c r="G7" s="59" t="s">
        <v>182</v>
      </c>
      <c r="H7" s="60">
        <f>MIN(E2:E255)</f>
        <v>0.75</v>
      </c>
      <c r="I7" s="61">
        <f>MAX(E2:E255)</f>
        <v>2.5</v>
      </c>
      <c r="J7" s="62">
        <f>AVERAGE(E2:E255)</f>
        <v>1.6464173228346446</v>
      </c>
      <c r="K7" s="61">
        <f>COUNT(E2:E255)</f>
        <v>254</v>
      </c>
      <c r="L7" s="63">
        <f t="shared" si="0"/>
        <v>0.22319859402460457</v>
      </c>
    </row>
    <row r="8" spans="1:22" x14ac:dyDescent="0.25">
      <c r="A8">
        <v>0.77</v>
      </c>
      <c r="B8">
        <v>1.21</v>
      </c>
      <c r="C8">
        <v>0.55000000000000004</v>
      </c>
      <c r="D8">
        <v>1.38</v>
      </c>
      <c r="E8">
        <v>1.21</v>
      </c>
      <c r="K8" s="64">
        <f>SUM(K3:K7)</f>
        <v>1138</v>
      </c>
    </row>
    <row r="9" spans="1:22" x14ac:dyDescent="0.25">
      <c r="A9">
        <v>0.75</v>
      </c>
      <c r="B9">
        <v>2.08</v>
      </c>
      <c r="C9">
        <v>0.53</v>
      </c>
      <c r="D9">
        <v>0.75</v>
      </c>
      <c r="E9">
        <v>1.04</v>
      </c>
    </row>
    <row r="10" spans="1:22" x14ac:dyDescent="0.25">
      <c r="A10">
        <v>0.92</v>
      </c>
      <c r="B10">
        <v>1.77</v>
      </c>
      <c r="C10">
        <v>0.61</v>
      </c>
      <c r="D10">
        <v>1.71</v>
      </c>
      <c r="E10">
        <v>0.83</v>
      </c>
    </row>
    <row r="11" spans="1:22" x14ac:dyDescent="0.25">
      <c r="A11">
        <v>0.95</v>
      </c>
      <c r="B11">
        <v>1.05</v>
      </c>
      <c r="C11">
        <v>0.83</v>
      </c>
      <c r="D11">
        <v>0.94</v>
      </c>
      <c r="E11">
        <v>2.36</v>
      </c>
    </row>
    <row r="12" spans="1:22" x14ac:dyDescent="0.25">
      <c r="A12">
        <v>0.98</v>
      </c>
      <c r="B12">
        <v>1.72</v>
      </c>
      <c r="C12">
        <v>0.71</v>
      </c>
      <c r="D12">
        <v>1.79</v>
      </c>
      <c r="E12">
        <v>0.85</v>
      </c>
    </row>
    <row r="13" spans="1:22" x14ac:dyDescent="0.25">
      <c r="A13">
        <v>0.8</v>
      </c>
      <c r="B13">
        <v>1.53</v>
      </c>
      <c r="C13">
        <v>0.75</v>
      </c>
      <c r="D13">
        <v>2.11</v>
      </c>
      <c r="E13">
        <v>1.76</v>
      </c>
    </row>
    <row r="14" spans="1:22" x14ac:dyDescent="0.25">
      <c r="A14">
        <v>0.84</v>
      </c>
      <c r="B14">
        <v>2.38</v>
      </c>
      <c r="C14">
        <v>0.97</v>
      </c>
      <c r="D14">
        <v>2.19</v>
      </c>
      <c r="E14">
        <v>2.44</v>
      </c>
    </row>
    <row r="15" spans="1:22" x14ac:dyDescent="0.25">
      <c r="A15">
        <v>0.85</v>
      </c>
      <c r="B15">
        <v>1</v>
      </c>
      <c r="C15">
        <v>0.96</v>
      </c>
      <c r="D15">
        <v>2.27</v>
      </c>
      <c r="E15">
        <v>2.04</v>
      </c>
    </row>
    <row r="16" spans="1:22" x14ac:dyDescent="0.25">
      <c r="A16">
        <v>0.92</v>
      </c>
      <c r="B16">
        <v>0.89</v>
      </c>
      <c r="C16">
        <v>0.65</v>
      </c>
      <c r="D16">
        <v>1.2</v>
      </c>
      <c r="E16">
        <v>2.16</v>
      </c>
    </row>
    <row r="17" spans="1:16" x14ac:dyDescent="0.25">
      <c r="A17">
        <v>0.59</v>
      </c>
      <c r="B17">
        <v>1.42</v>
      </c>
      <c r="C17">
        <v>0.94</v>
      </c>
      <c r="D17">
        <v>1.93</v>
      </c>
      <c r="E17">
        <v>2.14</v>
      </c>
    </row>
    <row r="18" spans="1:16" x14ac:dyDescent="0.25">
      <c r="A18">
        <v>0.9</v>
      </c>
      <c r="B18">
        <v>2.3199999999999998</v>
      </c>
      <c r="C18">
        <v>0.65</v>
      </c>
      <c r="D18">
        <v>1.62</v>
      </c>
      <c r="E18">
        <v>2.4700000000000002</v>
      </c>
      <c r="O18" s="205" t="s">
        <v>183</v>
      </c>
      <c r="P18" s="206"/>
    </row>
    <row r="19" spans="1:16" x14ac:dyDescent="0.25">
      <c r="A19">
        <v>0.95</v>
      </c>
      <c r="B19">
        <v>1.72</v>
      </c>
      <c r="C19">
        <v>0.9</v>
      </c>
      <c r="D19">
        <v>2.1800000000000002</v>
      </c>
      <c r="E19">
        <v>1.61</v>
      </c>
      <c r="O19" s="152" t="s">
        <v>175</v>
      </c>
      <c r="P19" s="153" t="s">
        <v>70</v>
      </c>
    </row>
    <row r="20" spans="1:16" x14ac:dyDescent="0.25">
      <c r="A20">
        <v>0.92</v>
      </c>
      <c r="B20">
        <v>0.98</v>
      </c>
      <c r="C20">
        <v>0.73</v>
      </c>
      <c r="D20">
        <v>1.82</v>
      </c>
      <c r="E20">
        <v>1.78</v>
      </c>
      <c r="O20" s="149" t="s">
        <v>178</v>
      </c>
      <c r="P20" s="154">
        <f>L3</f>
        <v>0.16168717047451669</v>
      </c>
    </row>
    <row r="21" spans="1:16" x14ac:dyDescent="0.25">
      <c r="A21">
        <v>0.56999999999999995</v>
      </c>
      <c r="B21">
        <v>1.41</v>
      </c>
      <c r="C21">
        <v>0.95</v>
      </c>
      <c r="D21">
        <v>1.06</v>
      </c>
      <c r="E21">
        <v>1.85</v>
      </c>
      <c r="O21" s="149" t="s">
        <v>179</v>
      </c>
      <c r="P21" s="154">
        <f>P20+L4</f>
        <v>0.3312829525483304</v>
      </c>
    </row>
    <row r="22" spans="1:16" x14ac:dyDescent="0.25">
      <c r="A22">
        <v>0.64</v>
      </c>
      <c r="B22">
        <v>1.63</v>
      </c>
      <c r="C22">
        <v>0.77</v>
      </c>
      <c r="D22">
        <v>0.84</v>
      </c>
      <c r="E22">
        <v>2.0499999999999998</v>
      </c>
      <c r="O22" s="149" t="s">
        <v>180</v>
      </c>
      <c r="P22" s="154">
        <f t="shared" ref="P22:P24" si="1">P21+L5</f>
        <v>0.65114235500878737</v>
      </c>
    </row>
    <row r="23" spans="1:16" x14ac:dyDescent="0.25">
      <c r="A23">
        <v>0.56000000000000005</v>
      </c>
      <c r="B23">
        <v>1.43</v>
      </c>
      <c r="C23">
        <v>0.56999999999999995</v>
      </c>
      <c r="D23">
        <v>1.48</v>
      </c>
      <c r="E23">
        <v>2.39</v>
      </c>
      <c r="O23" s="149" t="s">
        <v>181</v>
      </c>
      <c r="P23" s="154">
        <f t="shared" si="1"/>
        <v>0.77680140597539549</v>
      </c>
    </row>
    <row r="24" spans="1:16" x14ac:dyDescent="0.25">
      <c r="A24">
        <v>0.67</v>
      </c>
      <c r="B24">
        <v>1.37</v>
      </c>
      <c r="C24">
        <v>0.7</v>
      </c>
      <c r="D24">
        <v>1.87</v>
      </c>
      <c r="E24">
        <v>2.19</v>
      </c>
      <c r="O24" s="149" t="s">
        <v>182</v>
      </c>
      <c r="P24" s="154">
        <f t="shared" si="1"/>
        <v>1</v>
      </c>
    </row>
    <row r="25" spans="1:16" x14ac:dyDescent="0.25">
      <c r="A25">
        <v>0.77</v>
      </c>
      <c r="B25">
        <v>0.79</v>
      </c>
      <c r="C25">
        <v>0.97</v>
      </c>
      <c r="D25">
        <v>1.03</v>
      </c>
      <c r="E25">
        <v>0.82</v>
      </c>
    </row>
    <row r="26" spans="1:16" x14ac:dyDescent="0.25">
      <c r="A26">
        <v>0.92</v>
      </c>
      <c r="B26">
        <v>1.06</v>
      </c>
      <c r="C26">
        <v>0.56000000000000005</v>
      </c>
      <c r="D26">
        <v>0.81</v>
      </c>
      <c r="E26">
        <v>1.36</v>
      </c>
    </row>
    <row r="27" spans="1:16" x14ac:dyDescent="0.25">
      <c r="A27">
        <v>0.65</v>
      </c>
      <c r="B27">
        <v>0.89</v>
      </c>
      <c r="C27">
        <v>0.94</v>
      </c>
      <c r="D27">
        <v>1.35</v>
      </c>
      <c r="E27">
        <v>1.05</v>
      </c>
    </row>
    <row r="28" spans="1:16" x14ac:dyDescent="0.25">
      <c r="A28">
        <v>0.51</v>
      </c>
      <c r="B28">
        <v>1.58</v>
      </c>
      <c r="C28">
        <v>0.72</v>
      </c>
      <c r="D28">
        <v>2.2999999999999998</v>
      </c>
      <c r="E28">
        <v>1.61</v>
      </c>
    </row>
    <row r="29" spans="1:16" x14ac:dyDescent="0.25">
      <c r="A29">
        <v>0.64</v>
      </c>
      <c r="B29">
        <v>2.16</v>
      </c>
      <c r="C29">
        <v>0.92</v>
      </c>
      <c r="D29">
        <v>1.75</v>
      </c>
      <c r="E29">
        <v>2.1800000000000002</v>
      </c>
    </row>
    <row r="30" spans="1:16" x14ac:dyDescent="0.25">
      <c r="A30">
        <v>0.67</v>
      </c>
      <c r="B30">
        <v>2.41</v>
      </c>
      <c r="C30">
        <v>0.92</v>
      </c>
      <c r="D30">
        <v>2.44</v>
      </c>
      <c r="E30">
        <v>1.96</v>
      </c>
    </row>
    <row r="31" spans="1:16" x14ac:dyDescent="0.25">
      <c r="A31">
        <v>0.67</v>
      </c>
      <c r="B31">
        <v>1.98</v>
      </c>
      <c r="C31">
        <v>0.64</v>
      </c>
      <c r="D31">
        <v>2.1800000000000002</v>
      </c>
      <c r="E31">
        <v>0.94</v>
      </c>
    </row>
    <row r="32" spans="1:16" x14ac:dyDescent="0.25">
      <c r="A32">
        <v>0.71</v>
      </c>
      <c r="B32">
        <v>1.82</v>
      </c>
      <c r="C32">
        <v>0.79</v>
      </c>
      <c r="D32">
        <v>2.36</v>
      </c>
      <c r="E32">
        <v>2.29</v>
      </c>
    </row>
    <row r="33" spans="1:5" x14ac:dyDescent="0.25">
      <c r="A33">
        <v>0.67</v>
      </c>
      <c r="B33">
        <v>1.94</v>
      </c>
      <c r="C33">
        <v>0.52</v>
      </c>
      <c r="D33">
        <v>1.47</v>
      </c>
      <c r="E33">
        <v>0.77</v>
      </c>
    </row>
    <row r="34" spans="1:5" x14ac:dyDescent="0.25">
      <c r="A34">
        <v>0.59</v>
      </c>
      <c r="B34">
        <v>1.47</v>
      </c>
      <c r="C34">
        <v>0.63</v>
      </c>
      <c r="D34">
        <v>1.29</v>
      </c>
      <c r="E34">
        <v>1.24</v>
      </c>
    </row>
    <row r="35" spans="1:5" x14ac:dyDescent="0.25">
      <c r="A35">
        <v>0.81</v>
      </c>
      <c r="B35">
        <v>1.38</v>
      </c>
      <c r="C35">
        <v>0.72</v>
      </c>
      <c r="D35">
        <v>1.57</v>
      </c>
      <c r="E35">
        <v>1.65</v>
      </c>
    </row>
    <row r="36" spans="1:5" x14ac:dyDescent="0.25">
      <c r="A36">
        <v>0.99</v>
      </c>
      <c r="B36">
        <v>1.64</v>
      </c>
      <c r="C36">
        <v>0.63</v>
      </c>
      <c r="D36">
        <v>2.12</v>
      </c>
      <c r="E36">
        <v>1.22</v>
      </c>
    </row>
    <row r="37" spans="1:5" x14ac:dyDescent="0.25">
      <c r="A37">
        <v>0.78</v>
      </c>
      <c r="B37">
        <v>2.09</v>
      </c>
      <c r="C37">
        <v>0.6</v>
      </c>
      <c r="D37">
        <v>1.77</v>
      </c>
      <c r="E37">
        <v>1.67</v>
      </c>
    </row>
    <row r="38" spans="1:5" x14ac:dyDescent="0.25">
      <c r="A38">
        <v>0.94</v>
      </c>
      <c r="B38">
        <v>2.37</v>
      </c>
      <c r="C38">
        <v>0.66</v>
      </c>
      <c r="D38">
        <v>1.76</v>
      </c>
      <c r="E38">
        <v>0.84</v>
      </c>
    </row>
    <row r="39" spans="1:5" x14ac:dyDescent="0.25">
      <c r="A39">
        <v>0.8</v>
      </c>
      <c r="B39">
        <v>0.79</v>
      </c>
      <c r="C39">
        <v>0.67</v>
      </c>
      <c r="D39">
        <v>1.63</v>
      </c>
      <c r="E39">
        <v>1.1399999999999999</v>
      </c>
    </row>
    <row r="40" spans="1:5" x14ac:dyDescent="0.25">
      <c r="A40">
        <v>0.57999999999999996</v>
      </c>
      <c r="B40">
        <v>2.08</v>
      </c>
      <c r="C40">
        <v>0.67</v>
      </c>
      <c r="D40">
        <v>2.37</v>
      </c>
      <c r="E40">
        <v>1.76</v>
      </c>
    </row>
    <row r="41" spans="1:5" x14ac:dyDescent="0.25">
      <c r="A41">
        <v>0.72</v>
      </c>
      <c r="B41">
        <v>1.46</v>
      </c>
      <c r="C41">
        <v>0.53</v>
      </c>
      <c r="D41">
        <v>2.31</v>
      </c>
      <c r="E41">
        <v>1.1000000000000001</v>
      </c>
    </row>
    <row r="42" spans="1:5" x14ac:dyDescent="0.25">
      <c r="A42">
        <v>0.64</v>
      </c>
      <c r="B42">
        <v>1.08</v>
      </c>
      <c r="C42">
        <v>0.86</v>
      </c>
      <c r="D42">
        <v>1.51</v>
      </c>
      <c r="E42">
        <v>1.7</v>
      </c>
    </row>
    <row r="43" spans="1:5" x14ac:dyDescent="0.25">
      <c r="A43">
        <v>0.94</v>
      </c>
      <c r="B43">
        <v>2.41</v>
      </c>
      <c r="C43">
        <v>0.79</v>
      </c>
      <c r="D43">
        <v>2.4300000000000002</v>
      </c>
      <c r="E43">
        <v>2.34</v>
      </c>
    </row>
    <row r="44" spans="1:5" x14ac:dyDescent="0.25">
      <c r="A44">
        <v>0.88</v>
      </c>
      <c r="B44">
        <v>1.36</v>
      </c>
      <c r="C44">
        <v>0.92</v>
      </c>
      <c r="D44">
        <v>2.0299999999999998</v>
      </c>
      <c r="E44">
        <v>0.85</v>
      </c>
    </row>
    <row r="45" spans="1:5" x14ac:dyDescent="0.25">
      <c r="A45">
        <v>0.87</v>
      </c>
      <c r="B45">
        <v>1.41</v>
      </c>
      <c r="C45">
        <v>0.99</v>
      </c>
      <c r="D45">
        <v>1.62</v>
      </c>
      <c r="E45">
        <v>1.77</v>
      </c>
    </row>
    <row r="46" spans="1:5" x14ac:dyDescent="0.25">
      <c r="A46">
        <v>0.8</v>
      </c>
      <c r="B46">
        <v>1.83</v>
      </c>
      <c r="C46">
        <v>0.56000000000000005</v>
      </c>
      <c r="D46">
        <v>1.05</v>
      </c>
      <c r="E46">
        <v>0.8</v>
      </c>
    </row>
    <row r="47" spans="1:5" x14ac:dyDescent="0.25">
      <c r="A47">
        <v>0.59</v>
      </c>
      <c r="B47">
        <v>2.35</v>
      </c>
      <c r="C47">
        <v>0.93</v>
      </c>
      <c r="D47">
        <v>1.46</v>
      </c>
      <c r="E47">
        <v>1.1100000000000001</v>
      </c>
    </row>
    <row r="48" spans="1:5" x14ac:dyDescent="0.25">
      <c r="A48">
        <v>0.97</v>
      </c>
      <c r="B48">
        <v>1.35</v>
      </c>
      <c r="C48">
        <v>0.86</v>
      </c>
      <c r="D48">
        <v>2.16</v>
      </c>
      <c r="E48">
        <v>0.89</v>
      </c>
    </row>
    <row r="49" spans="1:5" x14ac:dyDescent="0.25">
      <c r="A49">
        <v>0.93</v>
      </c>
      <c r="B49">
        <v>1.28</v>
      </c>
      <c r="C49">
        <v>0.61</v>
      </c>
      <c r="D49">
        <v>2.3199999999999998</v>
      </c>
      <c r="E49">
        <v>0.77</v>
      </c>
    </row>
    <row r="50" spans="1:5" x14ac:dyDescent="0.25">
      <c r="A50">
        <v>0.62</v>
      </c>
      <c r="B50">
        <v>1.33</v>
      </c>
      <c r="C50">
        <v>0.61</v>
      </c>
      <c r="D50">
        <v>2.2599999999999998</v>
      </c>
      <c r="E50">
        <v>1.38</v>
      </c>
    </row>
    <row r="51" spans="1:5" x14ac:dyDescent="0.25">
      <c r="A51">
        <v>0.97</v>
      </c>
      <c r="B51">
        <v>2.2799999999999998</v>
      </c>
      <c r="C51">
        <v>0.76</v>
      </c>
      <c r="D51">
        <v>1.68</v>
      </c>
      <c r="E51">
        <v>1.75</v>
      </c>
    </row>
    <row r="52" spans="1:5" x14ac:dyDescent="0.25">
      <c r="A52">
        <v>0.89</v>
      </c>
      <c r="B52">
        <v>0.85</v>
      </c>
      <c r="C52">
        <v>0.74</v>
      </c>
      <c r="D52">
        <v>2.0299999999999998</v>
      </c>
      <c r="E52">
        <v>2.2000000000000002</v>
      </c>
    </row>
    <row r="53" spans="1:5" x14ac:dyDescent="0.25">
      <c r="A53">
        <v>0.63</v>
      </c>
      <c r="B53">
        <v>2.0699999999999998</v>
      </c>
      <c r="C53">
        <v>0.91</v>
      </c>
      <c r="D53">
        <v>0.91</v>
      </c>
      <c r="E53">
        <v>1.85</v>
      </c>
    </row>
    <row r="54" spans="1:5" x14ac:dyDescent="0.25">
      <c r="A54">
        <v>0.7</v>
      </c>
      <c r="B54">
        <v>2.17</v>
      </c>
      <c r="C54">
        <v>0.79</v>
      </c>
      <c r="D54">
        <v>1.07</v>
      </c>
      <c r="E54">
        <v>1.1200000000000001</v>
      </c>
    </row>
    <row r="55" spans="1:5" x14ac:dyDescent="0.25">
      <c r="A55">
        <v>0.8</v>
      </c>
      <c r="B55">
        <v>1.45</v>
      </c>
      <c r="C55">
        <v>0.97</v>
      </c>
      <c r="D55">
        <v>2.2400000000000002</v>
      </c>
      <c r="E55">
        <v>1.73</v>
      </c>
    </row>
    <row r="56" spans="1:5" x14ac:dyDescent="0.25">
      <c r="A56">
        <v>0.82</v>
      </c>
      <c r="B56">
        <v>1.2</v>
      </c>
      <c r="C56">
        <v>1</v>
      </c>
      <c r="D56">
        <v>1.55</v>
      </c>
      <c r="E56">
        <v>1.84</v>
      </c>
    </row>
    <row r="57" spans="1:5" x14ac:dyDescent="0.25">
      <c r="A57">
        <v>0.8</v>
      </c>
      <c r="B57">
        <v>1.48</v>
      </c>
      <c r="C57">
        <v>0.93</v>
      </c>
      <c r="D57">
        <v>1.22</v>
      </c>
      <c r="E57">
        <v>1.59</v>
      </c>
    </row>
    <row r="58" spans="1:5" x14ac:dyDescent="0.25">
      <c r="A58">
        <v>0.88</v>
      </c>
      <c r="B58">
        <v>2.36</v>
      </c>
      <c r="C58">
        <v>0.81</v>
      </c>
      <c r="D58">
        <v>1.45</v>
      </c>
      <c r="E58">
        <v>1.58</v>
      </c>
    </row>
    <row r="59" spans="1:5" x14ac:dyDescent="0.25">
      <c r="A59">
        <v>0.96</v>
      </c>
      <c r="B59">
        <v>1.25</v>
      </c>
      <c r="C59">
        <v>0.88</v>
      </c>
      <c r="D59">
        <v>0.9</v>
      </c>
      <c r="E59">
        <v>2.16</v>
      </c>
    </row>
    <row r="60" spans="1:5" x14ac:dyDescent="0.25">
      <c r="A60">
        <v>0.88</v>
      </c>
      <c r="B60">
        <v>0.82</v>
      </c>
      <c r="C60">
        <v>0.62</v>
      </c>
      <c r="D60">
        <v>1.87</v>
      </c>
      <c r="E60">
        <v>0.91</v>
      </c>
    </row>
    <row r="61" spans="1:5" x14ac:dyDescent="0.25">
      <c r="A61">
        <v>0.6</v>
      </c>
      <c r="B61">
        <v>1.61</v>
      </c>
      <c r="C61">
        <v>0.76</v>
      </c>
      <c r="D61">
        <v>1.9</v>
      </c>
      <c r="E61">
        <v>0.87</v>
      </c>
    </row>
    <row r="62" spans="1:5" x14ac:dyDescent="0.25">
      <c r="A62">
        <v>0.82</v>
      </c>
      <c r="B62">
        <v>1.73</v>
      </c>
      <c r="C62">
        <v>0.98</v>
      </c>
      <c r="D62">
        <v>1.27</v>
      </c>
      <c r="E62">
        <v>1.27</v>
      </c>
    </row>
    <row r="63" spans="1:5" x14ac:dyDescent="0.25">
      <c r="A63">
        <v>0.62</v>
      </c>
      <c r="B63">
        <v>1.78</v>
      </c>
      <c r="C63">
        <v>0.92</v>
      </c>
      <c r="D63">
        <v>1.92</v>
      </c>
      <c r="E63">
        <v>1.1299999999999999</v>
      </c>
    </row>
    <row r="64" spans="1:5" x14ac:dyDescent="0.25">
      <c r="A64">
        <v>0.88</v>
      </c>
      <c r="B64">
        <v>0.82</v>
      </c>
      <c r="C64">
        <v>0.98</v>
      </c>
      <c r="D64">
        <v>2.0499999999999998</v>
      </c>
      <c r="E64">
        <v>1.07</v>
      </c>
    </row>
    <row r="65" spans="1:5" x14ac:dyDescent="0.25">
      <c r="A65">
        <v>0.54</v>
      </c>
      <c r="B65">
        <v>2</v>
      </c>
      <c r="C65">
        <v>0.53</v>
      </c>
      <c r="D65">
        <v>0.8</v>
      </c>
      <c r="E65">
        <v>1</v>
      </c>
    </row>
    <row r="66" spans="1:5" x14ac:dyDescent="0.25">
      <c r="A66">
        <v>0.76</v>
      </c>
      <c r="B66">
        <v>2.4300000000000002</v>
      </c>
      <c r="C66">
        <v>0.78</v>
      </c>
      <c r="D66">
        <v>2.4</v>
      </c>
      <c r="E66">
        <v>1.51</v>
      </c>
    </row>
    <row r="67" spans="1:5" x14ac:dyDescent="0.25">
      <c r="A67">
        <v>0.66</v>
      </c>
      <c r="B67">
        <v>1.52</v>
      </c>
      <c r="C67">
        <v>0.92</v>
      </c>
      <c r="D67">
        <v>1.6</v>
      </c>
      <c r="E67">
        <v>2.17</v>
      </c>
    </row>
    <row r="68" spans="1:5" x14ac:dyDescent="0.25">
      <c r="A68">
        <v>0.52</v>
      </c>
      <c r="B68">
        <v>2.14</v>
      </c>
      <c r="C68">
        <v>0.61</v>
      </c>
      <c r="D68">
        <v>1.34</v>
      </c>
      <c r="E68">
        <v>0.75</v>
      </c>
    </row>
    <row r="69" spans="1:5" x14ac:dyDescent="0.25">
      <c r="A69">
        <v>0.86</v>
      </c>
      <c r="B69">
        <v>2.38</v>
      </c>
      <c r="C69">
        <v>0.67</v>
      </c>
      <c r="D69">
        <v>1.52</v>
      </c>
      <c r="E69">
        <v>1.5</v>
      </c>
    </row>
    <row r="70" spans="1:5" x14ac:dyDescent="0.25">
      <c r="A70">
        <v>0.93</v>
      </c>
      <c r="B70">
        <v>1.1000000000000001</v>
      </c>
      <c r="C70">
        <v>0.85</v>
      </c>
      <c r="D70">
        <v>1.34</v>
      </c>
      <c r="E70">
        <v>2.41</v>
      </c>
    </row>
    <row r="71" spans="1:5" x14ac:dyDescent="0.25">
      <c r="A71">
        <v>0.61</v>
      </c>
      <c r="B71">
        <v>0.97</v>
      </c>
      <c r="C71">
        <v>0.75</v>
      </c>
      <c r="D71">
        <v>0.78</v>
      </c>
      <c r="E71">
        <v>2.25</v>
      </c>
    </row>
    <row r="72" spans="1:5" x14ac:dyDescent="0.25">
      <c r="A72">
        <v>0.53</v>
      </c>
      <c r="B72">
        <v>0.86</v>
      </c>
      <c r="C72">
        <v>0.62</v>
      </c>
      <c r="D72">
        <v>2.0499999999999998</v>
      </c>
      <c r="E72">
        <v>1.41</v>
      </c>
    </row>
    <row r="73" spans="1:5" x14ac:dyDescent="0.25">
      <c r="A73">
        <v>0.65</v>
      </c>
      <c r="B73">
        <v>1.01</v>
      </c>
      <c r="C73">
        <v>0.86</v>
      </c>
      <c r="D73">
        <v>1.18</v>
      </c>
      <c r="E73">
        <v>0.76</v>
      </c>
    </row>
    <row r="74" spans="1:5" x14ac:dyDescent="0.25">
      <c r="A74">
        <v>0.76</v>
      </c>
      <c r="B74">
        <v>2.13</v>
      </c>
      <c r="C74">
        <v>0.56000000000000005</v>
      </c>
      <c r="D74">
        <v>1.43</v>
      </c>
      <c r="E74">
        <v>1.79</v>
      </c>
    </row>
    <row r="75" spans="1:5" x14ac:dyDescent="0.25">
      <c r="A75">
        <v>0.69</v>
      </c>
      <c r="B75">
        <v>0.84</v>
      </c>
      <c r="C75">
        <v>0.91</v>
      </c>
      <c r="D75">
        <v>2.1</v>
      </c>
      <c r="E75">
        <v>2.04</v>
      </c>
    </row>
    <row r="76" spans="1:5" x14ac:dyDescent="0.25">
      <c r="A76">
        <v>0.84</v>
      </c>
      <c r="B76">
        <v>1.17</v>
      </c>
      <c r="C76">
        <v>0.74</v>
      </c>
      <c r="D76">
        <v>0.75</v>
      </c>
      <c r="E76">
        <v>2.14</v>
      </c>
    </row>
    <row r="77" spans="1:5" x14ac:dyDescent="0.25">
      <c r="A77">
        <v>0.61</v>
      </c>
      <c r="B77">
        <v>1.56</v>
      </c>
      <c r="C77">
        <v>0.63</v>
      </c>
      <c r="D77">
        <v>1.28</v>
      </c>
      <c r="E77">
        <v>1.62</v>
      </c>
    </row>
    <row r="78" spans="1:5" x14ac:dyDescent="0.25">
      <c r="A78">
        <v>0.99</v>
      </c>
      <c r="B78">
        <v>1.21</v>
      </c>
      <c r="C78">
        <v>0.52</v>
      </c>
      <c r="D78">
        <v>1.32</v>
      </c>
      <c r="E78">
        <v>2.3199999999999998</v>
      </c>
    </row>
    <row r="79" spans="1:5" x14ac:dyDescent="0.25">
      <c r="A79">
        <v>0.97</v>
      </c>
      <c r="B79">
        <v>2.29</v>
      </c>
      <c r="C79">
        <v>0.77</v>
      </c>
      <c r="D79">
        <v>0.89</v>
      </c>
      <c r="E79">
        <v>2.2000000000000002</v>
      </c>
    </row>
    <row r="80" spans="1:5" x14ac:dyDescent="0.25">
      <c r="A80">
        <v>0.56000000000000005</v>
      </c>
      <c r="B80">
        <v>0.92</v>
      </c>
      <c r="C80">
        <v>0.56999999999999995</v>
      </c>
      <c r="D80">
        <v>1.36</v>
      </c>
      <c r="E80">
        <v>1</v>
      </c>
    </row>
    <row r="81" spans="1:5" x14ac:dyDescent="0.25">
      <c r="A81">
        <v>0.64</v>
      </c>
      <c r="B81">
        <v>1.78</v>
      </c>
      <c r="C81">
        <v>0.89</v>
      </c>
      <c r="D81">
        <v>1.63</v>
      </c>
      <c r="E81">
        <v>2.48</v>
      </c>
    </row>
    <row r="82" spans="1:5" x14ac:dyDescent="0.25">
      <c r="A82">
        <v>0.7</v>
      </c>
      <c r="B82">
        <v>1.08</v>
      </c>
      <c r="C82">
        <v>0.69</v>
      </c>
      <c r="D82">
        <v>2.3199999999999998</v>
      </c>
      <c r="E82">
        <v>2.0699999999999998</v>
      </c>
    </row>
    <row r="83" spans="1:5" x14ac:dyDescent="0.25">
      <c r="A83">
        <v>0.88</v>
      </c>
      <c r="B83">
        <v>2.27</v>
      </c>
      <c r="C83">
        <v>0.79</v>
      </c>
      <c r="D83">
        <v>1.28</v>
      </c>
      <c r="E83">
        <v>2.48</v>
      </c>
    </row>
    <row r="84" spans="1:5" x14ac:dyDescent="0.25">
      <c r="A84">
        <v>0.93</v>
      </c>
      <c r="B84">
        <v>1.99</v>
      </c>
      <c r="C84">
        <v>0.94</v>
      </c>
      <c r="D84">
        <v>2.2400000000000002</v>
      </c>
      <c r="E84">
        <v>1.45</v>
      </c>
    </row>
    <row r="85" spans="1:5" x14ac:dyDescent="0.25">
      <c r="A85">
        <v>0.79</v>
      </c>
      <c r="B85">
        <v>2.29</v>
      </c>
      <c r="C85">
        <v>0.72</v>
      </c>
      <c r="D85">
        <v>1.78</v>
      </c>
      <c r="E85">
        <v>2.4300000000000002</v>
      </c>
    </row>
    <row r="86" spans="1:5" x14ac:dyDescent="0.25">
      <c r="A86">
        <v>0.66</v>
      </c>
      <c r="B86">
        <v>2.35</v>
      </c>
      <c r="C86">
        <v>0.91</v>
      </c>
      <c r="D86">
        <v>2.46</v>
      </c>
      <c r="E86">
        <v>0.94</v>
      </c>
    </row>
    <row r="87" spans="1:5" x14ac:dyDescent="0.25">
      <c r="A87">
        <v>0.73</v>
      </c>
      <c r="B87">
        <v>0.77</v>
      </c>
      <c r="C87">
        <v>0.72</v>
      </c>
      <c r="D87">
        <v>2.27</v>
      </c>
      <c r="E87">
        <v>2.34</v>
      </c>
    </row>
    <row r="88" spans="1:5" x14ac:dyDescent="0.25">
      <c r="A88">
        <v>0.82</v>
      </c>
      <c r="B88">
        <v>1.07</v>
      </c>
      <c r="C88">
        <v>0.57999999999999996</v>
      </c>
      <c r="D88">
        <v>0.82</v>
      </c>
      <c r="E88">
        <v>2.31</v>
      </c>
    </row>
    <row r="89" spans="1:5" x14ac:dyDescent="0.25">
      <c r="A89">
        <v>0.85</v>
      </c>
      <c r="B89">
        <v>1.41</v>
      </c>
      <c r="C89">
        <v>0.62</v>
      </c>
      <c r="D89">
        <v>1.46</v>
      </c>
      <c r="E89">
        <v>2.19</v>
      </c>
    </row>
    <row r="90" spans="1:5" x14ac:dyDescent="0.25">
      <c r="A90">
        <v>0.67</v>
      </c>
      <c r="B90">
        <v>1.31</v>
      </c>
      <c r="C90">
        <v>0.7</v>
      </c>
      <c r="D90">
        <v>1.47</v>
      </c>
      <c r="E90">
        <v>2.21</v>
      </c>
    </row>
    <row r="91" spans="1:5" x14ac:dyDescent="0.25">
      <c r="A91">
        <v>0.65</v>
      </c>
      <c r="B91">
        <v>1.42</v>
      </c>
      <c r="C91">
        <v>0.66</v>
      </c>
      <c r="D91">
        <v>0.98</v>
      </c>
      <c r="E91">
        <v>1.5</v>
      </c>
    </row>
    <row r="92" spans="1:5" x14ac:dyDescent="0.25">
      <c r="A92">
        <v>0.74</v>
      </c>
      <c r="B92">
        <v>2.0099999999999998</v>
      </c>
      <c r="C92">
        <v>0.82</v>
      </c>
      <c r="D92">
        <v>2.48</v>
      </c>
      <c r="E92">
        <v>1.24</v>
      </c>
    </row>
    <row r="93" spans="1:5" x14ac:dyDescent="0.25">
      <c r="A93">
        <v>0.51</v>
      </c>
      <c r="B93">
        <v>1.39</v>
      </c>
      <c r="C93">
        <v>0.71</v>
      </c>
      <c r="D93">
        <v>0.97</v>
      </c>
      <c r="E93">
        <v>1.6</v>
      </c>
    </row>
    <row r="94" spans="1:5" x14ac:dyDescent="0.25">
      <c r="A94">
        <v>0.62</v>
      </c>
      <c r="B94">
        <v>2.2200000000000002</v>
      </c>
      <c r="C94">
        <v>0.92</v>
      </c>
      <c r="D94">
        <v>0.81</v>
      </c>
      <c r="E94">
        <v>1.43</v>
      </c>
    </row>
    <row r="95" spans="1:5" x14ac:dyDescent="0.25">
      <c r="A95">
        <v>0.51</v>
      </c>
      <c r="B95">
        <v>2.12</v>
      </c>
      <c r="C95">
        <v>0.98</v>
      </c>
      <c r="D95">
        <v>2.21</v>
      </c>
      <c r="E95">
        <v>2.04</v>
      </c>
    </row>
    <row r="96" spans="1:5" x14ac:dyDescent="0.25">
      <c r="A96">
        <v>0.96</v>
      </c>
      <c r="B96">
        <v>1.54</v>
      </c>
      <c r="C96">
        <v>0.56999999999999995</v>
      </c>
      <c r="D96">
        <v>1.03</v>
      </c>
      <c r="E96">
        <v>1.86</v>
      </c>
    </row>
    <row r="97" spans="1:5" x14ac:dyDescent="0.25">
      <c r="A97">
        <v>0.78</v>
      </c>
      <c r="B97">
        <v>1.28</v>
      </c>
      <c r="C97">
        <v>0.99</v>
      </c>
      <c r="D97">
        <v>1.1000000000000001</v>
      </c>
      <c r="E97">
        <v>1.95</v>
      </c>
    </row>
    <row r="98" spans="1:5" x14ac:dyDescent="0.25">
      <c r="A98">
        <v>0.64</v>
      </c>
      <c r="B98">
        <v>1.18</v>
      </c>
      <c r="C98">
        <v>0.93</v>
      </c>
      <c r="D98">
        <v>1.69</v>
      </c>
      <c r="E98">
        <v>1.23</v>
      </c>
    </row>
    <row r="99" spans="1:5" x14ac:dyDescent="0.25">
      <c r="A99">
        <v>0.96</v>
      </c>
      <c r="B99">
        <v>1.82</v>
      </c>
      <c r="C99">
        <v>0.52</v>
      </c>
      <c r="D99">
        <v>2.08</v>
      </c>
      <c r="E99">
        <v>0.91</v>
      </c>
    </row>
    <row r="100" spans="1:5" x14ac:dyDescent="0.25">
      <c r="A100">
        <v>0.8</v>
      </c>
      <c r="B100">
        <v>2.39</v>
      </c>
      <c r="C100">
        <v>0.65</v>
      </c>
      <c r="D100">
        <v>1.77</v>
      </c>
      <c r="E100">
        <v>1.48</v>
      </c>
    </row>
    <row r="101" spans="1:5" x14ac:dyDescent="0.25">
      <c r="A101">
        <v>0.95</v>
      </c>
      <c r="B101">
        <v>1.66</v>
      </c>
      <c r="C101">
        <v>0.56999999999999995</v>
      </c>
      <c r="D101">
        <v>0.98</v>
      </c>
      <c r="E101">
        <v>1.31</v>
      </c>
    </row>
    <row r="102" spans="1:5" x14ac:dyDescent="0.25">
      <c r="A102">
        <v>0.86</v>
      </c>
      <c r="B102">
        <v>1.91</v>
      </c>
      <c r="C102">
        <v>0.5</v>
      </c>
      <c r="D102">
        <v>2.3199999999999998</v>
      </c>
      <c r="E102">
        <v>0.76</v>
      </c>
    </row>
    <row r="103" spans="1:5" x14ac:dyDescent="0.25">
      <c r="A103">
        <v>0.5</v>
      </c>
      <c r="B103">
        <v>1.4</v>
      </c>
      <c r="C103">
        <v>0.6</v>
      </c>
      <c r="D103">
        <v>1.21</v>
      </c>
      <c r="E103">
        <v>1.73</v>
      </c>
    </row>
    <row r="104" spans="1:5" x14ac:dyDescent="0.25">
      <c r="A104">
        <v>0.93</v>
      </c>
      <c r="B104">
        <v>1.98</v>
      </c>
      <c r="C104">
        <v>0.99</v>
      </c>
      <c r="D104">
        <v>2.4700000000000002</v>
      </c>
      <c r="E104">
        <v>2.19</v>
      </c>
    </row>
    <row r="105" spans="1:5" x14ac:dyDescent="0.25">
      <c r="A105">
        <v>0.67</v>
      </c>
      <c r="B105">
        <v>1.0900000000000001</v>
      </c>
      <c r="C105">
        <v>0.75</v>
      </c>
      <c r="D105">
        <v>1.46</v>
      </c>
      <c r="E105">
        <v>0.75</v>
      </c>
    </row>
    <row r="106" spans="1:5" x14ac:dyDescent="0.25">
      <c r="A106">
        <v>0.91</v>
      </c>
      <c r="B106">
        <v>1.0900000000000001</v>
      </c>
      <c r="C106">
        <v>0.81</v>
      </c>
      <c r="D106">
        <v>1.24</v>
      </c>
      <c r="E106">
        <v>1.83</v>
      </c>
    </row>
    <row r="107" spans="1:5" x14ac:dyDescent="0.25">
      <c r="A107">
        <v>0.61</v>
      </c>
      <c r="B107">
        <v>1.85</v>
      </c>
      <c r="C107">
        <v>0.62</v>
      </c>
      <c r="D107">
        <v>1.02</v>
      </c>
      <c r="E107">
        <v>0.8</v>
      </c>
    </row>
    <row r="108" spans="1:5" x14ac:dyDescent="0.25">
      <c r="A108">
        <v>0.62</v>
      </c>
      <c r="B108">
        <v>0.9</v>
      </c>
      <c r="C108">
        <v>0.85</v>
      </c>
      <c r="D108">
        <v>1</v>
      </c>
      <c r="E108">
        <v>2.11</v>
      </c>
    </row>
    <row r="109" spans="1:5" x14ac:dyDescent="0.25">
      <c r="A109">
        <v>0.88</v>
      </c>
      <c r="B109">
        <v>1.64</v>
      </c>
      <c r="C109">
        <v>0.79</v>
      </c>
      <c r="D109">
        <v>1.04</v>
      </c>
      <c r="E109">
        <v>1.82</v>
      </c>
    </row>
    <row r="110" spans="1:5" x14ac:dyDescent="0.25">
      <c r="A110">
        <v>0.56000000000000005</v>
      </c>
      <c r="B110">
        <v>1</v>
      </c>
      <c r="C110">
        <v>0.82</v>
      </c>
      <c r="D110">
        <v>1.56</v>
      </c>
      <c r="E110">
        <v>1.17</v>
      </c>
    </row>
    <row r="111" spans="1:5" x14ac:dyDescent="0.25">
      <c r="A111">
        <v>0.68</v>
      </c>
      <c r="B111">
        <v>1.6</v>
      </c>
      <c r="C111">
        <v>0.86</v>
      </c>
      <c r="D111">
        <v>1.51</v>
      </c>
      <c r="E111">
        <v>1.92</v>
      </c>
    </row>
    <row r="112" spans="1:5" x14ac:dyDescent="0.25">
      <c r="A112">
        <v>0.54</v>
      </c>
      <c r="B112">
        <v>1.86</v>
      </c>
      <c r="C112">
        <v>0.91</v>
      </c>
      <c r="D112">
        <v>1.0900000000000001</v>
      </c>
      <c r="E112">
        <v>2.15</v>
      </c>
    </row>
    <row r="113" spans="1:5" x14ac:dyDescent="0.25">
      <c r="A113">
        <v>0.67</v>
      </c>
      <c r="B113">
        <v>1.72</v>
      </c>
      <c r="C113">
        <v>0.77</v>
      </c>
      <c r="D113">
        <v>1.69</v>
      </c>
      <c r="E113">
        <v>2.39</v>
      </c>
    </row>
    <row r="114" spans="1:5" x14ac:dyDescent="0.25">
      <c r="A114">
        <v>0.64</v>
      </c>
      <c r="B114">
        <v>2.2400000000000002</v>
      </c>
      <c r="C114">
        <v>0.89</v>
      </c>
      <c r="D114">
        <v>1.58</v>
      </c>
      <c r="E114">
        <v>2.16</v>
      </c>
    </row>
    <row r="115" spans="1:5" x14ac:dyDescent="0.25">
      <c r="A115">
        <v>0.62</v>
      </c>
      <c r="B115">
        <v>1.44</v>
      </c>
      <c r="C115">
        <v>0.89</v>
      </c>
      <c r="D115">
        <v>1.8</v>
      </c>
      <c r="E115">
        <v>1.76</v>
      </c>
    </row>
    <row r="116" spans="1:5" x14ac:dyDescent="0.25">
      <c r="A116">
        <v>0.78</v>
      </c>
      <c r="B116">
        <v>1.0900000000000001</v>
      </c>
      <c r="C116">
        <v>0.76</v>
      </c>
      <c r="D116">
        <v>2.36</v>
      </c>
      <c r="E116">
        <v>1.95</v>
      </c>
    </row>
    <row r="117" spans="1:5" x14ac:dyDescent="0.25">
      <c r="A117">
        <v>0.98</v>
      </c>
      <c r="B117">
        <v>1.48</v>
      </c>
      <c r="C117">
        <v>0.84</v>
      </c>
      <c r="D117">
        <v>1.99</v>
      </c>
      <c r="E117">
        <v>0.93</v>
      </c>
    </row>
    <row r="118" spans="1:5" x14ac:dyDescent="0.25">
      <c r="A118">
        <v>0.67</v>
      </c>
      <c r="B118">
        <v>2.0699999999999998</v>
      </c>
      <c r="C118">
        <v>0.97</v>
      </c>
      <c r="D118">
        <v>0.95</v>
      </c>
      <c r="E118">
        <v>1.66</v>
      </c>
    </row>
    <row r="119" spans="1:5" x14ac:dyDescent="0.25">
      <c r="A119">
        <v>0.87</v>
      </c>
      <c r="B119">
        <v>0.91</v>
      </c>
      <c r="C119">
        <v>0.69</v>
      </c>
      <c r="D119">
        <v>1.53</v>
      </c>
      <c r="E119">
        <v>2.42</v>
      </c>
    </row>
    <row r="120" spans="1:5" x14ac:dyDescent="0.25">
      <c r="A120">
        <v>0.92</v>
      </c>
      <c r="B120">
        <v>2.2400000000000002</v>
      </c>
      <c r="C120">
        <v>0.93</v>
      </c>
      <c r="D120">
        <v>1.93</v>
      </c>
      <c r="E120">
        <v>1.69</v>
      </c>
    </row>
    <row r="121" spans="1:5" x14ac:dyDescent="0.25">
      <c r="A121">
        <v>0.61</v>
      </c>
      <c r="B121">
        <v>2.39</v>
      </c>
      <c r="C121">
        <v>0.96</v>
      </c>
      <c r="D121">
        <v>2.2999999999999998</v>
      </c>
      <c r="E121">
        <v>1.87</v>
      </c>
    </row>
    <row r="122" spans="1:5" x14ac:dyDescent="0.25">
      <c r="A122">
        <v>0.66</v>
      </c>
      <c r="B122">
        <v>1.3</v>
      </c>
      <c r="C122">
        <v>0.54</v>
      </c>
      <c r="D122">
        <v>1.27</v>
      </c>
      <c r="E122">
        <v>1.21</v>
      </c>
    </row>
    <row r="123" spans="1:5" x14ac:dyDescent="0.25">
      <c r="A123">
        <v>0.84</v>
      </c>
      <c r="B123">
        <v>2.2999999999999998</v>
      </c>
      <c r="C123">
        <v>0.84</v>
      </c>
      <c r="D123">
        <v>1.23</v>
      </c>
      <c r="E123">
        <v>2.09</v>
      </c>
    </row>
    <row r="124" spans="1:5" x14ac:dyDescent="0.25">
      <c r="A124">
        <v>0.91</v>
      </c>
      <c r="B124">
        <v>1.76</v>
      </c>
      <c r="C124">
        <v>0.71</v>
      </c>
      <c r="D124">
        <v>1.73</v>
      </c>
      <c r="E124">
        <v>1.97</v>
      </c>
    </row>
    <row r="125" spans="1:5" x14ac:dyDescent="0.25">
      <c r="A125">
        <v>0.81</v>
      </c>
      <c r="B125">
        <v>1.45</v>
      </c>
      <c r="C125">
        <v>0.84</v>
      </c>
      <c r="D125">
        <v>2.42</v>
      </c>
      <c r="E125">
        <v>1.1000000000000001</v>
      </c>
    </row>
    <row r="126" spans="1:5" x14ac:dyDescent="0.25">
      <c r="A126">
        <v>0.84</v>
      </c>
      <c r="B126">
        <v>0.99</v>
      </c>
      <c r="C126">
        <v>0.8</v>
      </c>
      <c r="D126">
        <v>1.28</v>
      </c>
      <c r="E126">
        <v>1.96</v>
      </c>
    </row>
    <row r="127" spans="1:5" x14ac:dyDescent="0.25">
      <c r="A127">
        <v>0.95</v>
      </c>
      <c r="B127">
        <v>1.72</v>
      </c>
      <c r="C127">
        <v>0.91</v>
      </c>
      <c r="D127">
        <v>1.59</v>
      </c>
      <c r="E127">
        <v>2.33</v>
      </c>
    </row>
    <row r="128" spans="1:5" x14ac:dyDescent="0.25">
      <c r="A128">
        <v>0.56000000000000005</v>
      </c>
      <c r="B128">
        <v>2.11</v>
      </c>
      <c r="C128">
        <v>0.7</v>
      </c>
      <c r="D128">
        <v>0.79</v>
      </c>
      <c r="E128">
        <v>1.57</v>
      </c>
    </row>
    <row r="129" spans="1:5" x14ac:dyDescent="0.25">
      <c r="A129">
        <v>0.91</v>
      </c>
      <c r="B129">
        <v>1.82</v>
      </c>
      <c r="C129">
        <v>0.63</v>
      </c>
      <c r="D129">
        <v>2.19</v>
      </c>
      <c r="E129">
        <v>2.21</v>
      </c>
    </row>
    <row r="130" spans="1:5" x14ac:dyDescent="0.25">
      <c r="A130">
        <v>0.95</v>
      </c>
      <c r="B130">
        <v>1.62</v>
      </c>
      <c r="C130">
        <v>0.63</v>
      </c>
      <c r="D130">
        <v>0.94</v>
      </c>
      <c r="E130">
        <v>1.64</v>
      </c>
    </row>
    <row r="131" spans="1:5" x14ac:dyDescent="0.25">
      <c r="A131">
        <v>0.82</v>
      </c>
      <c r="B131">
        <v>0.9</v>
      </c>
      <c r="C131">
        <v>0.85</v>
      </c>
      <c r="D131">
        <v>1.45</v>
      </c>
      <c r="E131">
        <v>1.58</v>
      </c>
    </row>
    <row r="132" spans="1:5" x14ac:dyDescent="0.25">
      <c r="A132">
        <v>0.76</v>
      </c>
      <c r="B132">
        <v>1.56</v>
      </c>
      <c r="C132">
        <v>0.79</v>
      </c>
      <c r="D132">
        <v>1.51</v>
      </c>
      <c r="E132">
        <v>1.08</v>
      </c>
    </row>
    <row r="133" spans="1:5" x14ac:dyDescent="0.25">
      <c r="A133">
        <v>0.64</v>
      </c>
      <c r="B133">
        <v>2.1800000000000002</v>
      </c>
      <c r="C133">
        <v>0.55000000000000004</v>
      </c>
      <c r="D133">
        <v>2.17</v>
      </c>
      <c r="E133">
        <v>1.48</v>
      </c>
    </row>
    <row r="134" spans="1:5" x14ac:dyDescent="0.25">
      <c r="A134">
        <v>0.89</v>
      </c>
      <c r="B134">
        <v>0.92</v>
      </c>
      <c r="C134">
        <v>0.9</v>
      </c>
      <c r="D134">
        <v>1.85</v>
      </c>
      <c r="E134">
        <v>1.48</v>
      </c>
    </row>
    <row r="135" spans="1:5" x14ac:dyDescent="0.25">
      <c r="A135">
        <v>0.61</v>
      </c>
      <c r="B135">
        <v>1.85</v>
      </c>
      <c r="C135">
        <v>0.84</v>
      </c>
      <c r="D135">
        <v>2.02</v>
      </c>
      <c r="E135">
        <v>1.1299999999999999</v>
      </c>
    </row>
    <row r="136" spans="1:5" x14ac:dyDescent="0.25">
      <c r="A136">
        <v>0.91</v>
      </c>
      <c r="B136">
        <v>0.85</v>
      </c>
      <c r="C136">
        <v>0.8</v>
      </c>
      <c r="D136">
        <v>0.93</v>
      </c>
      <c r="E136">
        <v>1.7</v>
      </c>
    </row>
    <row r="137" spans="1:5" x14ac:dyDescent="0.25">
      <c r="A137">
        <v>0.77</v>
      </c>
      <c r="B137">
        <v>1.36</v>
      </c>
      <c r="C137">
        <v>0.85</v>
      </c>
      <c r="D137">
        <v>0.9</v>
      </c>
      <c r="E137">
        <v>2.4300000000000002</v>
      </c>
    </row>
    <row r="138" spans="1:5" x14ac:dyDescent="0.25">
      <c r="A138">
        <v>0.65</v>
      </c>
      <c r="B138">
        <v>1.55</v>
      </c>
      <c r="C138">
        <v>0.73</v>
      </c>
      <c r="D138">
        <v>1.43</v>
      </c>
      <c r="E138">
        <v>2.2599999999999998</v>
      </c>
    </row>
    <row r="139" spans="1:5" x14ac:dyDescent="0.25">
      <c r="A139">
        <v>0.55000000000000004</v>
      </c>
      <c r="B139">
        <v>0.84</v>
      </c>
      <c r="C139">
        <v>0.78</v>
      </c>
      <c r="D139">
        <v>1.26</v>
      </c>
      <c r="E139">
        <v>2.3199999999999998</v>
      </c>
    </row>
    <row r="140" spans="1:5" x14ac:dyDescent="0.25">
      <c r="A140">
        <v>0.96</v>
      </c>
      <c r="B140">
        <v>1.49</v>
      </c>
      <c r="C140">
        <v>0.76</v>
      </c>
      <c r="D140">
        <v>1.98</v>
      </c>
      <c r="E140">
        <v>0.92</v>
      </c>
    </row>
    <row r="141" spans="1:5" x14ac:dyDescent="0.25">
      <c r="A141">
        <v>0.92</v>
      </c>
      <c r="B141">
        <v>1.5</v>
      </c>
      <c r="C141">
        <v>0.82</v>
      </c>
      <c r="D141">
        <v>1.23</v>
      </c>
      <c r="E141">
        <v>2.4500000000000002</v>
      </c>
    </row>
    <row r="142" spans="1:5" x14ac:dyDescent="0.25">
      <c r="A142">
        <v>0.82</v>
      </c>
      <c r="B142">
        <v>2.25</v>
      </c>
      <c r="C142">
        <v>0.92</v>
      </c>
      <c r="D142">
        <v>1.65</v>
      </c>
      <c r="E142">
        <v>1.53</v>
      </c>
    </row>
    <row r="143" spans="1:5" x14ac:dyDescent="0.25">
      <c r="A143">
        <v>0.86</v>
      </c>
      <c r="B143">
        <v>1.85</v>
      </c>
      <c r="C143">
        <v>0.82</v>
      </c>
      <c r="D143">
        <v>1.03</v>
      </c>
      <c r="E143">
        <v>2.5</v>
      </c>
    </row>
    <row r="144" spans="1:5" x14ac:dyDescent="0.25">
      <c r="A144">
        <v>0.52</v>
      </c>
      <c r="B144">
        <v>0.84</v>
      </c>
      <c r="C144">
        <v>0.61</v>
      </c>
      <c r="D144">
        <v>1.43</v>
      </c>
      <c r="E144">
        <v>2.46</v>
      </c>
    </row>
    <row r="145" spans="1:5" x14ac:dyDescent="0.25">
      <c r="A145">
        <v>0.54</v>
      </c>
      <c r="B145">
        <v>1.01</v>
      </c>
      <c r="C145">
        <v>0.8</v>
      </c>
      <c r="E145">
        <v>1.83</v>
      </c>
    </row>
    <row r="146" spans="1:5" x14ac:dyDescent="0.25">
      <c r="A146">
        <v>0.93</v>
      </c>
      <c r="B146">
        <v>2.44</v>
      </c>
      <c r="C146">
        <v>0.52</v>
      </c>
      <c r="E146">
        <v>2.34</v>
      </c>
    </row>
    <row r="147" spans="1:5" x14ac:dyDescent="0.25">
      <c r="A147">
        <v>0.7</v>
      </c>
      <c r="B147">
        <v>0.85</v>
      </c>
      <c r="C147">
        <v>0.74</v>
      </c>
      <c r="E147">
        <v>1.1200000000000001</v>
      </c>
    </row>
    <row r="148" spans="1:5" x14ac:dyDescent="0.25">
      <c r="A148">
        <v>0.75</v>
      </c>
      <c r="B148">
        <v>1.43</v>
      </c>
      <c r="C148">
        <v>0.97</v>
      </c>
      <c r="E148">
        <v>1.35</v>
      </c>
    </row>
    <row r="149" spans="1:5" x14ac:dyDescent="0.25">
      <c r="A149">
        <v>0.51</v>
      </c>
      <c r="B149">
        <v>2.25</v>
      </c>
      <c r="C149">
        <v>0.56000000000000005</v>
      </c>
      <c r="E149">
        <v>1.91</v>
      </c>
    </row>
    <row r="150" spans="1:5" x14ac:dyDescent="0.25">
      <c r="A150">
        <v>0.91</v>
      </c>
      <c r="B150">
        <v>1.61</v>
      </c>
      <c r="C150">
        <v>0.97</v>
      </c>
      <c r="E150">
        <v>2.16</v>
      </c>
    </row>
    <row r="151" spans="1:5" x14ac:dyDescent="0.25">
      <c r="A151">
        <v>0.66</v>
      </c>
      <c r="B151">
        <v>1.18</v>
      </c>
      <c r="C151">
        <v>0.61</v>
      </c>
      <c r="E151">
        <v>2.33</v>
      </c>
    </row>
    <row r="152" spans="1:5" x14ac:dyDescent="0.25">
      <c r="A152">
        <v>0.96</v>
      </c>
      <c r="B152">
        <v>2.34</v>
      </c>
      <c r="C152">
        <v>0.86</v>
      </c>
      <c r="E152">
        <v>0.92</v>
      </c>
    </row>
    <row r="153" spans="1:5" x14ac:dyDescent="0.25">
      <c r="A153">
        <v>0.89</v>
      </c>
      <c r="B153">
        <v>1.79</v>
      </c>
      <c r="C153">
        <v>0.64</v>
      </c>
      <c r="E153">
        <v>2.12</v>
      </c>
    </row>
    <row r="154" spans="1:5" x14ac:dyDescent="0.25">
      <c r="A154">
        <v>0.86</v>
      </c>
      <c r="B154">
        <v>1.21</v>
      </c>
      <c r="C154">
        <v>0.56999999999999995</v>
      </c>
      <c r="E154">
        <v>1.1000000000000001</v>
      </c>
    </row>
    <row r="155" spans="1:5" x14ac:dyDescent="0.25">
      <c r="A155">
        <v>0.87</v>
      </c>
      <c r="B155">
        <v>1.72</v>
      </c>
      <c r="C155">
        <v>0.76</v>
      </c>
      <c r="E155">
        <v>2.39</v>
      </c>
    </row>
    <row r="156" spans="1:5" x14ac:dyDescent="0.25">
      <c r="A156">
        <v>0.62</v>
      </c>
      <c r="B156">
        <v>0.94</v>
      </c>
      <c r="C156">
        <v>0.74</v>
      </c>
      <c r="E156">
        <v>1.1200000000000001</v>
      </c>
    </row>
    <row r="157" spans="1:5" x14ac:dyDescent="0.25">
      <c r="A157">
        <v>0.78</v>
      </c>
      <c r="B157">
        <v>2.16</v>
      </c>
      <c r="C157">
        <v>0.69</v>
      </c>
      <c r="E157">
        <v>2.2000000000000002</v>
      </c>
    </row>
    <row r="158" spans="1:5" x14ac:dyDescent="0.25">
      <c r="A158">
        <v>0.67</v>
      </c>
      <c r="B158">
        <v>1.54</v>
      </c>
      <c r="C158">
        <v>0.64</v>
      </c>
      <c r="E158">
        <v>1.1599999999999999</v>
      </c>
    </row>
    <row r="159" spans="1:5" x14ac:dyDescent="0.25">
      <c r="A159">
        <v>0.93</v>
      </c>
      <c r="B159">
        <v>1.01</v>
      </c>
      <c r="C159">
        <v>0.87</v>
      </c>
      <c r="E159">
        <v>2.5</v>
      </c>
    </row>
    <row r="160" spans="1:5" x14ac:dyDescent="0.25">
      <c r="A160">
        <v>0.99</v>
      </c>
      <c r="B160">
        <v>0.95</v>
      </c>
      <c r="C160">
        <v>0.97</v>
      </c>
      <c r="E160">
        <v>0.99</v>
      </c>
    </row>
    <row r="161" spans="1:5" x14ac:dyDescent="0.25">
      <c r="A161">
        <v>0.75</v>
      </c>
      <c r="B161">
        <v>1.62</v>
      </c>
      <c r="C161">
        <v>0.77</v>
      </c>
      <c r="E161">
        <v>2.14</v>
      </c>
    </row>
    <row r="162" spans="1:5" x14ac:dyDescent="0.25">
      <c r="A162">
        <v>0.67</v>
      </c>
      <c r="B162">
        <v>2.2999999999999998</v>
      </c>
      <c r="C162">
        <v>0.53</v>
      </c>
      <c r="E162">
        <v>1.83</v>
      </c>
    </row>
    <row r="163" spans="1:5" x14ac:dyDescent="0.25">
      <c r="A163">
        <v>0.73</v>
      </c>
      <c r="B163">
        <v>0.87</v>
      </c>
      <c r="C163">
        <v>0.87</v>
      </c>
      <c r="E163">
        <v>1.58</v>
      </c>
    </row>
    <row r="164" spans="1:5" x14ac:dyDescent="0.25">
      <c r="A164">
        <v>0.75</v>
      </c>
      <c r="B164">
        <v>1.17</v>
      </c>
      <c r="C164">
        <v>0.53</v>
      </c>
      <c r="E164">
        <v>1.8</v>
      </c>
    </row>
    <row r="165" spans="1:5" x14ac:dyDescent="0.25">
      <c r="A165">
        <v>0.69</v>
      </c>
      <c r="B165">
        <v>1.58</v>
      </c>
      <c r="C165">
        <v>0.56000000000000005</v>
      </c>
      <c r="E165">
        <v>1.49</v>
      </c>
    </row>
    <row r="166" spans="1:5" x14ac:dyDescent="0.25">
      <c r="A166">
        <v>0.53</v>
      </c>
      <c r="B166">
        <v>1.29</v>
      </c>
      <c r="C166">
        <v>0.74</v>
      </c>
      <c r="E166">
        <v>0.99</v>
      </c>
    </row>
    <row r="167" spans="1:5" x14ac:dyDescent="0.25">
      <c r="A167">
        <v>0.71</v>
      </c>
      <c r="B167">
        <v>1.3</v>
      </c>
      <c r="C167">
        <v>0.51</v>
      </c>
      <c r="E167">
        <v>0.84</v>
      </c>
    </row>
    <row r="168" spans="1:5" x14ac:dyDescent="0.25">
      <c r="A168">
        <v>0.68</v>
      </c>
      <c r="B168">
        <v>1.55</v>
      </c>
      <c r="C168">
        <v>0.73</v>
      </c>
      <c r="E168">
        <v>1.59</v>
      </c>
    </row>
    <row r="169" spans="1:5" x14ac:dyDescent="0.25">
      <c r="A169">
        <v>0.63</v>
      </c>
      <c r="B169">
        <v>1.91</v>
      </c>
      <c r="C169">
        <v>0.51</v>
      </c>
      <c r="E169">
        <v>1.67</v>
      </c>
    </row>
    <row r="170" spans="1:5" x14ac:dyDescent="0.25">
      <c r="A170">
        <v>0.67</v>
      </c>
      <c r="B170">
        <v>1.59</v>
      </c>
      <c r="C170">
        <v>0.53</v>
      </c>
      <c r="E170">
        <v>2.5</v>
      </c>
    </row>
    <row r="171" spans="1:5" x14ac:dyDescent="0.25">
      <c r="A171">
        <v>0.78</v>
      </c>
      <c r="B171">
        <v>2.17</v>
      </c>
      <c r="C171">
        <v>0.54</v>
      </c>
      <c r="E171">
        <v>1.55</v>
      </c>
    </row>
    <row r="172" spans="1:5" x14ac:dyDescent="0.25">
      <c r="A172">
        <v>0.67</v>
      </c>
      <c r="B172">
        <v>1.74</v>
      </c>
      <c r="C172">
        <v>0.64</v>
      </c>
      <c r="E172">
        <v>1.6</v>
      </c>
    </row>
    <row r="173" spans="1:5" x14ac:dyDescent="0.25">
      <c r="A173">
        <v>0.93</v>
      </c>
      <c r="B173">
        <v>2.0299999999999998</v>
      </c>
      <c r="C173">
        <v>0.97</v>
      </c>
      <c r="E173">
        <v>1.96</v>
      </c>
    </row>
    <row r="174" spans="1:5" x14ac:dyDescent="0.25">
      <c r="A174">
        <v>0.76</v>
      </c>
      <c r="B174">
        <v>0.81</v>
      </c>
      <c r="C174">
        <v>0.82</v>
      </c>
      <c r="E174">
        <v>2.02</v>
      </c>
    </row>
    <row r="175" spans="1:5" x14ac:dyDescent="0.25">
      <c r="A175">
        <v>0.63</v>
      </c>
      <c r="B175">
        <v>1.86</v>
      </c>
      <c r="C175">
        <v>0.67</v>
      </c>
      <c r="E175">
        <v>2.2000000000000002</v>
      </c>
    </row>
    <row r="176" spans="1:5" x14ac:dyDescent="0.25">
      <c r="A176">
        <v>0.73</v>
      </c>
      <c r="B176">
        <v>1.66</v>
      </c>
      <c r="C176">
        <v>0.85</v>
      </c>
      <c r="E176">
        <v>2.11</v>
      </c>
    </row>
    <row r="177" spans="1:5" x14ac:dyDescent="0.25">
      <c r="A177">
        <v>0.51</v>
      </c>
      <c r="B177">
        <v>1.35</v>
      </c>
      <c r="C177">
        <v>0.87</v>
      </c>
      <c r="E177">
        <v>2.27</v>
      </c>
    </row>
    <row r="178" spans="1:5" x14ac:dyDescent="0.25">
      <c r="A178">
        <v>0.8</v>
      </c>
      <c r="B178">
        <v>1.65</v>
      </c>
      <c r="C178">
        <v>0.77</v>
      </c>
      <c r="E178">
        <v>2.46</v>
      </c>
    </row>
    <row r="179" spans="1:5" x14ac:dyDescent="0.25">
      <c r="A179">
        <v>0.78</v>
      </c>
      <c r="B179">
        <v>2.34</v>
      </c>
      <c r="C179">
        <v>0.57999999999999996</v>
      </c>
      <c r="E179">
        <v>1.43</v>
      </c>
    </row>
    <row r="180" spans="1:5" x14ac:dyDescent="0.25">
      <c r="A180">
        <v>0.62</v>
      </c>
      <c r="B180">
        <v>2.09</v>
      </c>
      <c r="C180">
        <v>0.73</v>
      </c>
      <c r="E180">
        <v>2.2799999999999998</v>
      </c>
    </row>
    <row r="181" spans="1:5" x14ac:dyDescent="0.25">
      <c r="A181">
        <v>0.98</v>
      </c>
      <c r="B181">
        <v>1.06</v>
      </c>
      <c r="C181">
        <v>0.75</v>
      </c>
      <c r="E181">
        <v>2.27</v>
      </c>
    </row>
    <row r="182" spans="1:5" x14ac:dyDescent="0.25">
      <c r="A182">
        <v>0.61</v>
      </c>
      <c r="B182">
        <v>1.87</v>
      </c>
      <c r="C182">
        <v>0.55000000000000004</v>
      </c>
      <c r="E182">
        <v>1.37</v>
      </c>
    </row>
    <row r="183" spans="1:5" x14ac:dyDescent="0.25">
      <c r="A183">
        <v>0.69</v>
      </c>
      <c r="B183">
        <v>1.65</v>
      </c>
      <c r="C183">
        <v>0.83</v>
      </c>
      <c r="E183">
        <v>1.08</v>
      </c>
    </row>
    <row r="184" spans="1:5" x14ac:dyDescent="0.25">
      <c r="A184">
        <v>0.82</v>
      </c>
      <c r="B184">
        <v>1.85</v>
      </c>
      <c r="C184">
        <v>0.98</v>
      </c>
      <c r="E184">
        <v>1.25</v>
      </c>
    </row>
    <row r="185" spans="1:5" x14ac:dyDescent="0.25">
      <c r="A185">
        <v>0.9</v>
      </c>
      <c r="B185">
        <v>1.42</v>
      </c>
      <c r="C185">
        <v>0.85</v>
      </c>
      <c r="E185">
        <v>1.77</v>
      </c>
    </row>
    <row r="186" spans="1:5" x14ac:dyDescent="0.25">
      <c r="B186">
        <v>2.2999999999999998</v>
      </c>
      <c r="C186">
        <v>0.82</v>
      </c>
      <c r="E186">
        <v>1.3</v>
      </c>
    </row>
    <row r="187" spans="1:5" x14ac:dyDescent="0.25">
      <c r="B187">
        <v>1.1499999999999999</v>
      </c>
      <c r="C187">
        <v>0.62</v>
      </c>
      <c r="E187">
        <v>2.4900000000000002</v>
      </c>
    </row>
    <row r="188" spans="1:5" x14ac:dyDescent="0.25">
      <c r="B188">
        <v>1.23</v>
      </c>
      <c r="C188">
        <v>0.95</v>
      </c>
      <c r="E188">
        <v>1.96</v>
      </c>
    </row>
    <row r="189" spans="1:5" x14ac:dyDescent="0.25">
      <c r="B189">
        <v>1.04</v>
      </c>
      <c r="C189">
        <v>0.65</v>
      </c>
      <c r="E189">
        <v>2.35</v>
      </c>
    </row>
    <row r="190" spans="1:5" x14ac:dyDescent="0.25">
      <c r="B190">
        <v>0.87</v>
      </c>
      <c r="C190">
        <v>0.86</v>
      </c>
      <c r="E190">
        <v>1.04</v>
      </c>
    </row>
    <row r="191" spans="1:5" x14ac:dyDescent="0.25">
      <c r="B191">
        <v>2.15</v>
      </c>
      <c r="C191">
        <v>0.89</v>
      </c>
      <c r="E191">
        <v>2.36</v>
      </c>
    </row>
    <row r="192" spans="1:5" x14ac:dyDescent="0.25">
      <c r="B192">
        <v>1.07</v>
      </c>
      <c r="C192">
        <v>0.72</v>
      </c>
      <c r="E192">
        <v>0.95</v>
      </c>
    </row>
    <row r="193" spans="2:5" x14ac:dyDescent="0.25">
      <c r="B193">
        <v>1.25</v>
      </c>
      <c r="C193">
        <v>0.66</v>
      </c>
      <c r="E193">
        <v>2.2000000000000002</v>
      </c>
    </row>
    <row r="194" spans="2:5" x14ac:dyDescent="0.25">
      <c r="B194">
        <v>1.25</v>
      </c>
      <c r="C194">
        <v>0.94</v>
      </c>
      <c r="E194">
        <v>1.57</v>
      </c>
    </row>
    <row r="195" spans="2:5" x14ac:dyDescent="0.25">
      <c r="C195">
        <v>0.56999999999999995</v>
      </c>
      <c r="E195">
        <v>1.97</v>
      </c>
    </row>
    <row r="196" spans="2:5" x14ac:dyDescent="0.25">
      <c r="C196">
        <v>0.56999999999999995</v>
      </c>
      <c r="E196">
        <v>1.25</v>
      </c>
    </row>
    <row r="197" spans="2:5" x14ac:dyDescent="0.25">
      <c r="C197">
        <v>0.82</v>
      </c>
      <c r="E197">
        <v>1.08</v>
      </c>
    </row>
    <row r="198" spans="2:5" x14ac:dyDescent="0.25">
      <c r="C198">
        <v>0.54</v>
      </c>
      <c r="E198">
        <v>1.99</v>
      </c>
    </row>
    <row r="199" spans="2:5" x14ac:dyDescent="0.25">
      <c r="C199">
        <v>0.56999999999999995</v>
      </c>
      <c r="E199">
        <v>1.78</v>
      </c>
    </row>
    <row r="200" spans="2:5" x14ac:dyDescent="0.25">
      <c r="C200">
        <v>0.68</v>
      </c>
      <c r="E200">
        <v>1.6</v>
      </c>
    </row>
    <row r="201" spans="2:5" x14ac:dyDescent="0.25">
      <c r="C201">
        <v>0.86</v>
      </c>
      <c r="E201">
        <v>1.44</v>
      </c>
    </row>
    <row r="202" spans="2:5" x14ac:dyDescent="0.25">
      <c r="C202">
        <v>0.91</v>
      </c>
      <c r="E202">
        <v>2.15</v>
      </c>
    </row>
    <row r="203" spans="2:5" x14ac:dyDescent="0.25">
      <c r="C203">
        <v>0.76</v>
      </c>
      <c r="E203">
        <v>2.04</v>
      </c>
    </row>
    <row r="204" spans="2:5" x14ac:dyDescent="0.25">
      <c r="C204">
        <v>0.78</v>
      </c>
      <c r="E204">
        <v>1.0900000000000001</v>
      </c>
    </row>
    <row r="205" spans="2:5" x14ac:dyDescent="0.25">
      <c r="C205">
        <v>0.69</v>
      </c>
      <c r="E205">
        <v>1.32</v>
      </c>
    </row>
    <row r="206" spans="2:5" x14ac:dyDescent="0.25">
      <c r="C206">
        <v>0.95</v>
      </c>
      <c r="E206">
        <v>1.03</v>
      </c>
    </row>
    <row r="207" spans="2:5" x14ac:dyDescent="0.25">
      <c r="C207">
        <v>0.93</v>
      </c>
      <c r="E207">
        <v>1.49</v>
      </c>
    </row>
    <row r="208" spans="2:5" x14ac:dyDescent="0.25">
      <c r="C208">
        <v>0.76</v>
      </c>
      <c r="E208">
        <v>1.65</v>
      </c>
    </row>
    <row r="209" spans="3:5" x14ac:dyDescent="0.25">
      <c r="C209">
        <v>0.74</v>
      </c>
      <c r="E209">
        <v>2.2599999999999998</v>
      </c>
    </row>
    <row r="210" spans="3:5" x14ac:dyDescent="0.25">
      <c r="C210">
        <v>0.65</v>
      </c>
      <c r="E210">
        <v>2.12</v>
      </c>
    </row>
    <row r="211" spans="3:5" x14ac:dyDescent="0.25">
      <c r="C211">
        <v>0.63</v>
      </c>
      <c r="E211">
        <v>2.12</v>
      </c>
    </row>
    <row r="212" spans="3:5" x14ac:dyDescent="0.25">
      <c r="C212">
        <v>0.68</v>
      </c>
      <c r="E212">
        <v>1.53</v>
      </c>
    </row>
    <row r="213" spans="3:5" x14ac:dyDescent="0.25">
      <c r="C213">
        <v>0.57999999999999996</v>
      </c>
      <c r="E213">
        <v>1.49</v>
      </c>
    </row>
    <row r="214" spans="3:5" x14ac:dyDescent="0.25">
      <c r="C214">
        <v>0.68</v>
      </c>
      <c r="E214">
        <v>1.92</v>
      </c>
    </row>
    <row r="215" spans="3:5" x14ac:dyDescent="0.25">
      <c r="C215">
        <v>0.82</v>
      </c>
      <c r="E215">
        <v>0.76</v>
      </c>
    </row>
    <row r="216" spans="3:5" x14ac:dyDescent="0.25">
      <c r="C216">
        <v>0.85</v>
      </c>
      <c r="E216">
        <v>0.78</v>
      </c>
    </row>
    <row r="217" spans="3:5" x14ac:dyDescent="0.25">
      <c r="C217">
        <v>0.83</v>
      </c>
      <c r="E217">
        <v>1.5</v>
      </c>
    </row>
    <row r="218" spans="3:5" x14ac:dyDescent="0.25">
      <c r="C218">
        <v>0.6</v>
      </c>
      <c r="E218">
        <v>1.96</v>
      </c>
    </row>
    <row r="219" spans="3:5" x14ac:dyDescent="0.25">
      <c r="C219">
        <v>0.68</v>
      </c>
      <c r="E219">
        <v>1.6</v>
      </c>
    </row>
    <row r="220" spans="3:5" x14ac:dyDescent="0.25">
      <c r="C220">
        <v>0.68</v>
      </c>
      <c r="E220">
        <v>0.95</v>
      </c>
    </row>
    <row r="221" spans="3:5" x14ac:dyDescent="0.25">
      <c r="C221">
        <v>0.88</v>
      </c>
      <c r="E221">
        <v>1.76</v>
      </c>
    </row>
    <row r="222" spans="3:5" x14ac:dyDescent="0.25">
      <c r="C222">
        <v>0.84</v>
      </c>
      <c r="E222">
        <v>0.83</v>
      </c>
    </row>
    <row r="223" spans="3:5" x14ac:dyDescent="0.25">
      <c r="C223">
        <v>0.8</v>
      </c>
      <c r="E223">
        <v>0.8</v>
      </c>
    </row>
    <row r="224" spans="3:5" x14ac:dyDescent="0.25">
      <c r="C224">
        <v>0.65</v>
      </c>
      <c r="E224">
        <v>0.83</v>
      </c>
    </row>
    <row r="225" spans="3:5" x14ac:dyDescent="0.25">
      <c r="C225">
        <v>0.81</v>
      </c>
      <c r="E225">
        <v>1.01</v>
      </c>
    </row>
    <row r="226" spans="3:5" x14ac:dyDescent="0.25">
      <c r="C226">
        <v>0.78</v>
      </c>
      <c r="E226">
        <v>1.1399999999999999</v>
      </c>
    </row>
    <row r="227" spans="3:5" x14ac:dyDescent="0.25">
      <c r="C227">
        <v>0.91</v>
      </c>
      <c r="E227">
        <v>1.17</v>
      </c>
    </row>
    <row r="228" spans="3:5" x14ac:dyDescent="0.25">
      <c r="C228">
        <v>0.96</v>
      </c>
      <c r="E228">
        <v>1.33</v>
      </c>
    </row>
    <row r="229" spans="3:5" x14ac:dyDescent="0.25">
      <c r="C229">
        <v>0.69</v>
      </c>
      <c r="E229">
        <v>1.1000000000000001</v>
      </c>
    </row>
    <row r="230" spans="3:5" x14ac:dyDescent="0.25">
      <c r="C230">
        <v>0.91</v>
      </c>
      <c r="E230">
        <v>1.76</v>
      </c>
    </row>
    <row r="231" spans="3:5" x14ac:dyDescent="0.25">
      <c r="C231">
        <v>0.87</v>
      </c>
      <c r="E231">
        <v>1.42</v>
      </c>
    </row>
    <row r="232" spans="3:5" x14ac:dyDescent="0.25">
      <c r="C232">
        <v>0.68</v>
      </c>
      <c r="E232">
        <v>0.98</v>
      </c>
    </row>
    <row r="233" spans="3:5" x14ac:dyDescent="0.25">
      <c r="C233">
        <v>0.85</v>
      </c>
      <c r="E233">
        <v>2.4300000000000002</v>
      </c>
    </row>
    <row r="234" spans="3:5" x14ac:dyDescent="0.25">
      <c r="C234">
        <v>0.85</v>
      </c>
      <c r="E234">
        <v>2.42</v>
      </c>
    </row>
    <row r="235" spans="3:5" x14ac:dyDescent="0.25">
      <c r="C235">
        <v>0.81</v>
      </c>
      <c r="E235">
        <v>0.76</v>
      </c>
    </row>
    <row r="236" spans="3:5" x14ac:dyDescent="0.25">
      <c r="C236">
        <v>0.56999999999999995</v>
      </c>
      <c r="E236">
        <v>1.47</v>
      </c>
    </row>
    <row r="237" spans="3:5" x14ac:dyDescent="0.25">
      <c r="C237">
        <v>0.74</v>
      </c>
      <c r="E237">
        <v>2.27</v>
      </c>
    </row>
    <row r="238" spans="3:5" x14ac:dyDescent="0.25">
      <c r="C238">
        <v>0.62</v>
      </c>
      <c r="E238">
        <v>2.19</v>
      </c>
    </row>
    <row r="239" spans="3:5" x14ac:dyDescent="0.25">
      <c r="C239">
        <v>0.53</v>
      </c>
      <c r="E239">
        <v>1.65</v>
      </c>
    </row>
    <row r="240" spans="3:5" x14ac:dyDescent="0.25">
      <c r="C240">
        <v>0.52</v>
      </c>
      <c r="E240">
        <v>1.68</v>
      </c>
    </row>
    <row r="241" spans="3:5" x14ac:dyDescent="0.25">
      <c r="C241">
        <v>0.56000000000000005</v>
      </c>
      <c r="E241">
        <v>1.19</v>
      </c>
    </row>
    <row r="242" spans="3:5" x14ac:dyDescent="0.25">
      <c r="C242">
        <v>0.56999999999999995</v>
      </c>
      <c r="E242">
        <v>1.86</v>
      </c>
    </row>
    <row r="243" spans="3:5" x14ac:dyDescent="0.25">
      <c r="C243">
        <v>0.56000000000000005</v>
      </c>
      <c r="E243">
        <v>2.0699999999999998</v>
      </c>
    </row>
    <row r="244" spans="3:5" x14ac:dyDescent="0.25">
      <c r="C244">
        <v>0.95</v>
      </c>
      <c r="E244">
        <v>1.01</v>
      </c>
    </row>
    <row r="245" spans="3:5" x14ac:dyDescent="0.25">
      <c r="C245">
        <v>0.71</v>
      </c>
      <c r="E245">
        <v>1.28</v>
      </c>
    </row>
    <row r="246" spans="3:5" x14ac:dyDescent="0.25">
      <c r="C246">
        <v>0.94</v>
      </c>
      <c r="E246">
        <v>2.36</v>
      </c>
    </row>
    <row r="247" spans="3:5" x14ac:dyDescent="0.25">
      <c r="C247">
        <v>0.97</v>
      </c>
      <c r="E247">
        <v>1.19</v>
      </c>
    </row>
    <row r="248" spans="3:5" x14ac:dyDescent="0.25">
      <c r="C248">
        <v>0.62</v>
      </c>
      <c r="E248">
        <v>1.74</v>
      </c>
    </row>
    <row r="249" spans="3:5" x14ac:dyDescent="0.25">
      <c r="C249">
        <v>0.77</v>
      </c>
      <c r="E249">
        <v>2.48</v>
      </c>
    </row>
    <row r="250" spans="3:5" x14ac:dyDescent="0.25">
      <c r="C250">
        <v>0.66</v>
      </c>
      <c r="E250">
        <v>1.55</v>
      </c>
    </row>
    <row r="251" spans="3:5" x14ac:dyDescent="0.25">
      <c r="C251">
        <v>0.97</v>
      </c>
      <c r="E251">
        <v>1.36</v>
      </c>
    </row>
    <row r="252" spans="3:5" x14ac:dyDescent="0.25">
      <c r="C252">
        <v>0.92</v>
      </c>
      <c r="E252">
        <v>2.25</v>
      </c>
    </row>
    <row r="253" spans="3:5" x14ac:dyDescent="0.25">
      <c r="C253">
        <v>0.78</v>
      </c>
      <c r="E253">
        <v>2.2999999999999998</v>
      </c>
    </row>
    <row r="254" spans="3:5" x14ac:dyDescent="0.25">
      <c r="C254">
        <v>0.86</v>
      </c>
      <c r="E254">
        <v>0.91</v>
      </c>
    </row>
    <row r="255" spans="3:5" x14ac:dyDescent="0.25">
      <c r="C255">
        <v>0.96</v>
      </c>
      <c r="E255">
        <v>1.59</v>
      </c>
    </row>
    <row r="256" spans="3:5" x14ac:dyDescent="0.25">
      <c r="C256">
        <v>0.7</v>
      </c>
    </row>
    <row r="257" spans="3:3" x14ac:dyDescent="0.25">
      <c r="C257">
        <v>0.97</v>
      </c>
    </row>
    <row r="258" spans="3:3" x14ac:dyDescent="0.25">
      <c r="C258">
        <v>0.85</v>
      </c>
    </row>
    <row r="259" spans="3:3" x14ac:dyDescent="0.25">
      <c r="C259">
        <v>0.81</v>
      </c>
    </row>
    <row r="260" spans="3:3" x14ac:dyDescent="0.25">
      <c r="C260">
        <v>0.59</v>
      </c>
    </row>
    <row r="261" spans="3:3" x14ac:dyDescent="0.25">
      <c r="C261">
        <v>0.99</v>
      </c>
    </row>
    <row r="262" spans="3:3" x14ac:dyDescent="0.25">
      <c r="C262">
        <v>0.95</v>
      </c>
    </row>
    <row r="263" spans="3:3" x14ac:dyDescent="0.25">
      <c r="C263">
        <v>0.81</v>
      </c>
    </row>
    <row r="264" spans="3:3" x14ac:dyDescent="0.25">
      <c r="C264">
        <v>0.89</v>
      </c>
    </row>
    <row r="265" spans="3:3" x14ac:dyDescent="0.25">
      <c r="C265">
        <v>0.76</v>
      </c>
    </row>
    <row r="266" spans="3:3" x14ac:dyDescent="0.25">
      <c r="C266">
        <v>0.51</v>
      </c>
    </row>
    <row r="267" spans="3:3" x14ac:dyDescent="0.25">
      <c r="C267">
        <v>0.78</v>
      </c>
    </row>
    <row r="268" spans="3:3" x14ac:dyDescent="0.25">
      <c r="C268">
        <v>0.86</v>
      </c>
    </row>
    <row r="269" spans="3:3" x14ac:dyDescent="0.25">
      <c r="C269">
        <v>0.53</v>
      </c>
    </row>
    <row r="270" spans="3:3" x14ac:dyDescent="0.25">
      <c r="C270">
        <v>0.74</v>
      </c>
    </row>
    <row r="271" spans="3:3" x14ac:dyDescent="0.25">
      <c r="C271">
        <v>0.57999999999999996</v>
      </c>
    </row>
    <row r="272" spans="3:3" x14ac:dyDescent="0.25">
      <c r="C272">
        <v>0.57999999999999996</v>
      </c>
    </row>
    <row r="273" spans="3:3" x14ac:dyDescent="0.25">
      <c r="C273">
        <v>0.66</v>
      </c>
    </row>
    <row r="274" spans="3:3" x14ac:dyDescent="0.25">
      <c r="C274">
        <v>0.57999999999999996</v>
      </c>
    </row>
    <row r="275" spans="3:3" x14ac:dyDescent="0.25">
      <c r="C275">
        <v>0.83</v>
      </c>
    </row>
    <row r="276" spans="3:3" x14ac:dyDescent="0.25">
      <c r="C276">
        <v>0.84</v>
      </c>
    </row>
    <row r="277" spans="3:3" x14ac:dyDescent="0.25">
      <c r="C277">
        <v>0.69</v>
      </c>
    </row>
    <row r="278" spans="3:3" x14ac:dyDescent="0.25">
      <c r="C278">
        <v>0.72</v>
      </c>
    </row>
    <row r="279" spans="3:3" x14ac:dyDescent="0.25">
      <c r="C279">
        <v>0.62</v>
      </c>
    </row>
    <row r="280" spans="3:3" x14ac:dyDescent="0.25">
      <c r="C280">
        <v>0.66</v>
      </c>
    </row>
    <row r="281" spans="3:3" x14ac:dyDescent="0.25">
      <c r="C281">
        <v>0.57999999999999996</v>
      </c>
    </row>
    <row r="282" spans="3:3" x14ac:dyDescent="0.25">
      <c r="C282">
        <v>0.74</v>
      </c>
    </row>
    <row r="283" spans="3:3" x14ac:dyDescent="0.25">
      <c r="C283">
        <v>0.96</v>
      </c>
    </row>
    <row r="284" spans="3:3" x14ac:dyDescent="0.25">
      <c r="C284">
        <v>0.78</v>
      </c>
    </row>
    <row r="285" spans="3:3" x14ac:dyDescent="0.25">
      <c r="C285">
        <v>0.62</v>
      </c>
    </row>
    <row r="286" spans="3:3" x14ac:dyDescent="0.25">
      <c r="C286">
        <v>0.56999999999999995</v>
      </c>
    </row>
    <row r="287" spans="3:3" x14ac:dyDescent="0.25">
      <c r="C287">
        <v>0.83</v>
      </c>
    </row>
    <row r="288" spans="3:3" x14ac:dyDescent="0.25">
      <c r="C288">
        <v>0.64</v>
      </c>
    </row>
    <row r="289" spans="3:3" x14ac:dyDescent="0.25">
      <c r="C289">
        <v>0.5</v>
      </c>
    </row>
    <row r="290" spans="3:3" x14ac:dyDescent="0.25">
      <c r="C290">
        <v>0.52</v>
      </c>
    </row>
    <row r="291" spans="3:3" x14ac:dyDescent="0.25">
      <c r="C291">
        <v>0.81</v>
      </c>
    </row>
    <row r="292" spans="3:3" x14ac:dyDescent="0.25">
      <c r="C292">
        <v>0.57999999999999996</v>
      </c>
    </row>
    <row r="293" spans="3:3" x14ac:dyDescent="0.25">
      <c r="C293">
        <v>0.57999999999999996</v>
      </c>
    </row>
    <row r="294" spans="3:3" x14ac:dyDescent="0.25">
      <c r="C294">
        <v>0.94</v>
      </c>
    </row>
    <row r="295" spans="3:3" x14ac:dyDescent="0.25">
      <c r="C295">
        <v>0.51</v>
      </c>
    </row>
    <row r="296" spans="3:3" x14ac:dyDescent="0.25">
      <c r="C296">
        <v>0.56000000000000005</v>
      </c>
    </row>
    <row r="297" spans="3:3" x14ac:dyDescent="0.25">
      <c r="C297">
        <v>0.66</v>
      </c>
    </row>
    <row r="298" spans="3:3" x14ac:dyDescent="0.25">
      <c r="C298">
        <v>0.55000000000000004</v>
      </c>
    </row>
    <row r="299" spans="3:3" x14ac:dyDescent="0.25">
      <c r="C299">
        <v>0.86</v>
      </c>
    </row>
    <row r="300" spans="3:3" x14ac:dyDescent="0.25">
      <c r="C300">
        <v>0.92</v>
      </c>
    </row>
    <row r="301" spans="3:3" x14ac:dyDescent="0.25">
      <c r="C301">
        <v>0.55000000000000004</v>
      </c>
    </row>
    <row r="302" spans="3:3" x14ac:dyDescent="0.25">
      <c r="C302">
        <v>0.62</v>
      </c>
    </row>
    <row r="303" spans="3:3" x14ac:dyDescent="0.25">
      <c r="C303">
        <v>0.55000000000000004</v>
      </c>
    </row>
    <row r="304" spans="3:3" x14ac:dyDescent="0.25">
      <c r="C304">
        <v>0.92</v>
      </c>
    </row>
    <row r="305" spans="3:3" x14ac:dyDescent="0.25">
      <c r="C305">
        <v>0.93</v>
      </c>
    </row>
    <row r="306" spans="3:3" x14ac:dyDescent="0.25">
      <c r="C306">
        <v>0.67</v>
      </c>
    </row>
    <row r="307" spans="3:3" x14ac:dyDescent="0.25">
      <c r="C307">
        <v>0.52</v>
      </c>
    </row>
    <row r="308" spans="3:3" x14ac:dyDescent="0.25">
      <c r="C308">
        <v>0.79</v>
      </c>
    </row>
    <row r="309" spans="3:3" x14ac:dyDescent="0.25">
      <c r="C309">
        <v>0.8</v>
      </c>
    </row>
    <row r="310" spans="3:3" x14ac:dyDescent="0.25">
      <c r="C310">
        <v>0.53</v>
      </c>
    </row>
    <row r="311" spans="3:3" x14ac:dyDescent="0.25">
      <c r="C311">
        <v>0.66</v>
      </c>
    </row>
    <row r="312" spans="3:3" x14ac:dyDescent="0.25">
      <c r="C312">
        <v>0.77</v>
      </c>
    </row>
    <row r="313" spans="3:3" x14ac:dyDescent="0.25">
      <c r="C313">
        <v>0.51</v>
      </c>
    </row>
    <row r="314" spans="3:3" x14ac:dyDescent="0.25">
      <c r="C314">
        <v>0.95</v>
      </c>
    </row>
    <row r="315" spans="3:3" x14ac:dyDescent="0.25">
      <c r="C315">
        <v>0.53</v>
      </c>
    </row>
    <row r="316" spans="3:3" x14ac:dyDescent="0.25">
      <c r="C316">
        <v>0.81</v>
      </c>
    </row>
    <row r="317" spans="3:3" x14ac:dyDescent="0.25">
      <c r="C317">
        <v>0.62</v>
      </c>
    </row>
    <row r="318" spans="3:3" x14ac:dyDescent="0.25">
      <c r="C318">
        <v>0.92</v>
      </c>
    </row>
    <row r="319" spans="3:3" x14ac:dyDescent="0.25">
      <c r="C319">
        <v>0.79</v>
      </c>
    </row>
    <row r="320" spans="3:3" x14ac:dyDescent="0.25">
      <c r="C320">
        <v>0.74</v>
      </c>
    </row>
    <row r="321" spans="3:3" x14ac:dyDescent="0.25">
      <c r="C321">
        <v>0.82</v>
      </c>
    </row>
    <row r="322" spans="3:3" x14ac:dyDescent="0.25">
      <c r="C322">
        <v>0.92</v>
      </c>
    </row>
    <row r="323" spans="3:3" x14ac:dyDescent="0.25">
      <c r="C323">
        <v>0.6</v>
      </c>
    </row>
    <row r="324" spans="3:3" x14ac:dyDescent="0.25">
      <c r="C324">
        <v>0.77</v>
      </c>
    </row>
    <row r="325" spans="3:3" x14ac:dyDescent="0.25">
      <c r="C325">
        <v>0.97</v>
      </c>
    </row>
    <row r="326" spans="3:3" x14ac:dyDescent="0.25">
      <c r="C326">
        <v>0.81</v>
      </c>
    </row>
    <row r="327" spans="3:3" x14ac:dyDescent="0.25">
      <c r="C327">
        <v>0.55000000000000004</v>
      </c>
    </row>
    <row r="328" spans="3:3" x14ac:dyDescent="0.25">
      <c r="C328">
        <v>0.87</v>
      </c>
    </row>
    <row r="329" spans="3:3" x14ac:dyDescent="0.25">
      <c r="C329">
        <v>0.59</v>
      </c>
    </row>
    <row r="330" spans="3:3" x14ac:dyDescent="0.25">
      <c r="C330">
        <v>0.66</v>
      </c>
    </row>
    <row r="331" spans="3:3" x14ac:dyDescent="0.25">
      <c r="C331">
        <v>0.65</v>
      </c>
    </row>
    <row r="332" spans="3:3" x14ac:dyDescent="0.25">
      <c r="C332">
        <v>0.88</v>
      </c>
    </row>
    <row r="333" spans="3:3" x14ac:dyDescent="0.25">
      <c r="C333">
        <v>0.68</v>
      </c>
    </row>
    <row r="334" spans="3:3" x14ac:dyDescent="0.25">
      <c r="C334">
        <v>0.51</v>
      </c>
    </row>
    <row r="335" spans="3:3" x14ac:dyDescent="0.25">
      <c r="C335">
        <v>0.73</v>
      </c>
    </row>
    <row r="336" spans="3:3" x14ac:dyDescent="0.25">
      <c r="C336">
        <v>0.84</v>
      </c>
    </row>
    <row r="337" spans="3:3" x14ac:dyDescent="0.25">
      <c r="C337">
        <v>0.89</v>
      </c>
    </row>
    <row r="338" spans="3:3" x14ac:dyDescent="0.25">
      <c r="C338">
        <v>0.78</v>
      </c>
    </row>
    <row r="339" spans="3:3" x14ac:dyDescent="0.25">
      <c r="C339">
        <v>0.7</v>
      </c>
    </row>
    <row r="340" spans="3:3" x14ac:dyDescent="0.25">
      <c r="C340">
        <v>0.64</v>
      </c>
    </row>
    <row r="341" spans="3:3" x14ac:dyDescent="0.25">
      <c r="C341">
        <v>0.68</v>
      </c>
    </row>
    <row r="342" spans="3:3" x14ac:dyDescent="0.25">
      <c r="C342">
        <v>0.74</v>
      </c>
    </row>
    <row r="343" spans="3:3" x14ac:dyDescent="0.25">
      <c r="C343">
        <v>0.55000000000000004</v>
      </c>
    </row>
    <row r="344" spans="3:3" x14ac:dyDescent="0.25">
      <c r="C344">
        <v>0.88</v>
      </c>
    </row>
    <row r="345" spans="3:3" x14ac:dyDescent="0.25">
      <c r="C345">
        <v>0.73</v>
      </c>
    </row>
    <row r="346" spans="3:3" x14ac:dyDescent="0.25">
      <c r="C346">
        <v>0.54</v>
      </c>
    </row>
    <row r="347" spans="3:3" x14ac:dyDescent="0.25">
      <c r="C347">
        <v>0.88</v>
      </c>
    </row>
    <row r="348" spans="3:3" x14ac:dyDescent="0.25">
      <c r="C348">
        <v>0.55000000000000004</v>
      </c>
    </row>
    <row r="349" spans="3:3" x14ac:dyDescent="0.25">
      <c r="C349">
        <v>0.72</v>
      </c>
    </row>
    <row r="350" spans="3:3" x14ac:dyDescent="0.25">
      <c r="C350">
        <v>0.83</v>
      </c>
    </row>
    <row r="351" spans="3:3" x14ac:dyDescent="0.25">
      <c r="C351">
        <v>0.54</v>
      </c>
    </row>
    <row r="352" spans="3:3" x14ac:dyDescent="0.25">
      <c r="C352">
        <v>0.84</v>
      </c>
    </row>
    <row r="353" spans="3:3" x14ac:dyDescent="0.25">
      <c r="C353">
        <v>0.81</v>
      </c>
    </row>
    <row r="354" spans="3:3" x14ac:dyDescent="0.25">
      <c r="C354">
        <v>0.99</v>
      </c>
    </row>
    <row r="355" spans="3:3" x14ac:dyDescent="0.25">
      <c r="C355">
        <v>0.74</v>
      </c>
    </row>
    <row r="356" spans="3:3" x14ac:dyDescent="0.25">
      <c r="C356">
        <v>0.9</v>
      </c>
    </row>
    <row r="357" spans="3:3" x14ac:dyDescent="0.25">
      <c r="C357">
        <v>0.55000000000000004</v>
      </c>
    </row>
    <row r="358" spans="3:3" x14ac:dyDescent="0.25">
      <c r="C358">
        <v>0.84</v>
      </c>
    </row>
    <row r="359" spans="3:3" x14ac:dyDescent="0.25">
      <c r="C359">
        <v>0.8</v>
      </c>
    </row>
    <row r="360" spans="3:3" x14ac:dyDescent="0.25">
      <c r="C360">
        <v>0.96</v>
      </c>
    </row>
    <row r="361" spans="3:3" x14ac:dyDescent="0.25">
      <c r="C361">
        <v>0.84</v>
      </c>
    </row>
    <row r="362" spans="3:3" x14ac:dyDescent="0.25">
      <c r="C362">
        <v>0.96</v>
      </c>
    </row>
    <row r="363" spans="3:3" x14ac:dyDescent="0.25">
      <c r="C363">
        <v>0.74</v>
      </c>
    </row>
    <row r="364" spans="3:3" x14ac:dyDescent="0.25">
      <c r="C364">
        <v>0.69</v>
      </c>
    </row>
    <row r="365" spans="3:3" x14ac:dyDescent="0.25">
      <c r="C365">
        <v>0.66</v>
      </c>
    </row>
  </sheetData>
  <mergeCells count="2">
    <mergeCell ref="G1:L1"/>
    <mergeCell ref="O18:P18"/>
  </mergeCells>
  <hyperlinks>
    <hyperlink ref="V1" location="'Table of Contents'!A1" display="'Table of Contents'!A1" xr:uid="{B8250131-2C54-4578-BAF1-5C84C95238BD}"/>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A8D0-2D16-43CE-BF09-94777A821F32}">
  <sheetPr>
    <tabColor theme="5" tint="0.39997558519241921"/>
  </sheetPr>
  <dimension ref="A1:V2365"/>
  <sheetViews>
    <sheetView workbookViewId="0">
      <selection activeCell="C2" sqref="C2"/>
    </sheetView>
  </sheetViews>
  <sheetFormatPr defaultRowHeight="15" x14ac:dyDescent="0.25"/>
  <cols>
    <col min="1" max="1" width="10.85546875" bestFit="1" customWidth="1"/>
    <col min="2" max="2" width="14.42578125" bestFit="1" customWidth="1"/>
    <col min="4" max="4" width="10.7109375" style="108" customWidth="1"/>
    <col min="5" max="5" width="7.5703125" style="108" bestFit="1" customWidth="1"/>
    <col min="6" max="6" width="7.85546875" style="114" customWidth="1"/>
    <col min="7" max="7" width="6" style="108" bestFit="1" customWidth="1"/>
    <col min="8" max="8" width="11.140625" style="114" customWidth="1"/>
    <col min="9" max="9" width="9.5703125" style="108" bestFit="1" customWidth="1"/>
    <col min="10" max="10" width="13.7109375" style="114" customWidth="1"/>
    <col min="11" max="11" width="14.42578125" style="108" bestFit="1" customWidth="1"/>
    <col min="12" max="12" width="15.85546875" style="114" customWidth="1"/>
    <col min="13" max="13" width="16.42578125" style="108" bestFit="1" customWidth="1"/>
  </cols>
  <sheetData>
    <row r="1" spans="1:22" x14ac:dyDescent="0.25">
      <c r="A1" s="27" t="s">
        <v>175</v>
      </c>
      <c r="B1" s="27" t="s">
        <v>18</v>
      </c>
      <c r="E1" s="115" t="s">
        <v>178</v>
      </c>
      <c r="G1" s="116" t="s">
        <v>179</v>
      </c>
      <c r="I1" s="116" t="s">
        <v>180</v>
      </c>
      <c r="K1" s="116" t="s">
        <v>184</v>
      </c>
      <c r="M1" s="116" t="s">
        <v>185</v>
      </c>
      <c r="V1" s="117" t="s">
        <v>31</v>
      </c>
    </row>
    <row r="2" spans="1:22" x14ac:dyDescent="0.25">
      <c r="A2" t="s">
        <v>109</v>
      </c>
      <c r="B2" s="108">
        <v>0.51</v>
      </c>
      <c r="C2" cm="1">
        <f t="array" ref="C2">_xlfn.IFS(A2='Price Data'!$F$3,'Price Data'!$G$3,A2='Price Data'!$F$4,'Price Data'!$G$4,A2='Price Data'!$F$5,'Price Data'!$G$5,A2='Price Data'!$F$6,'Price Data'!$G$6,A2='Price Data'!$F$7,'Price Data'!$G$7,TRUE,"")</f>
        <v>4.4586315789473705</v>
      </c>
      <c r="E2" s="108" t="b">
        <f>IF(A2="Coffee Only", B2)</f>
        <v>0</v>
      </c>
      <c r="G2" s="108" t="b">
        <f>IF(A2="Food Only", B2)</f>
        <v>0</v>
      </c>
      <c r="I2" s="108">
        <f>IF(A2="Specialty Drink Only", B2)</f>
        <v>0.51</v>
      </c>
      <c r="K2" s="108" t="b">
        <f>IF(A2="Food + Coffee", B2)</f>
        <v>0</v>
      </c>
      <c r="M2" s="108" t="b">
        <f>IF(A2="Food + Specialty Drink", B2)</f>
        <v>0</v>
      </c>
    </row>
    <row r="3" spans="1:22" x14ac:dyDescent="0.25">
      <c r="A3" t="s">
        <v>109</v>
      </c>
      <c r="B3" s="108">
        <v>0.56000000000000005</v>
      </c>
      <c r="C3" cm="1">
        <f t="array" ref="C3">_xlfn.IFS(A3='Price Data'!$F$3,'Price Data'!$G$3,A3='Price Data'!$F$4,'Price Data'!$G$4,A3='Price Data'!$F$5,'Price Data'!$G$5,A3='Price Data'!$F$6,'Price Data'!$G$6,A3='Price Data'!$F$7,'Price Data'!$G$7,TRUE,"")</f>
        <v>4.4586315789473705</v>
      </c>
      <c r="E3" s="108" t="b">
        <f>IF(A3="Coffee Only", B3)</f>
        <v>0</v>
      </c>
      <c r="G3" s="108" t="b">
        <f t="shared" ref="G3:G66" si="0">IF(A3="Food Only", B3)</f>
        <v>0</v>
      </c>
      <c r="I3" s="108">
        <f t="shared" ref="I3:I66" si="1">IF(A3="Specialty Drink Only", B3)</f>
        <v>0.56000000000000005</v>
      </c>
      <c r="K3" s="108" t="b">
        <f t="shared" ref="K3:K66" si="2">IF(A3="Food + Coffee", B3)</f>
        <v>0</v>
      </c>
      <c r="M3" s="108" t="b">
        <f t="shared" ref="M3:M66" si="3">IF(A3="Food + Specialty Drink", B3)</f>
        <v>0</v>
      </c>
    </row>
    <row r="4" spans="1:22" x14ac:dyDescent="0.25">
      <c r="A4" t="s">
        <v>113</v>
      </c>
      <c r="B4" s="108">
        <v>1.59</v>
      </c>
      <c r="C4" cm="1">
        <f t="array" ref="C4">_xlfn.IFS(A4='Price Data'!$F$3,'Price Data'!$G$3,A4='Price Data'!$F$4,'Price Data'!$G$4,A4='Price Data'!$F$5,'Price Data'!$G$5,A4='Price Data'!$F$6,'Price Data'!$G$6,A4='Price Data'!$F$7,'Price Data'!$G$7,TRUE,"")</f>
        <v>10.493246963562758</v>
      </c>
      <c r="E4" s="108" t="b">
        <f t="shared" ref="E4:E66" si="4">IF(A4="Coffee Only", B4)</f>
        <v>0</v>
      </c>
      <c r="G4" s="108" t="b">
        <f t="shared" si="0"/>
        <v>0</v>
      </c>
      <c r="I4" s="108" t="b">
        <f t="shared" si="1"/>
        <v>0</v>
      </c>
      <c r="K4" s="108" t="b">
        <f t="shared" si="2"/>
        <v>0</v>
      </c>
      <c r="M4" s="108">
        <f t="shared" si="3"/>
        <v>1.59</v>
      </c>
    </row>
    <row r="5" spans="1:22" x14ac:dyDescent="0.25">
      <c r="A5" t="s">
        <v>110</v>
      </c>
      <c r="B5" s="108">
        <v>0.75</v>
      </c>
      <c r="C5" cm="1">
        <f t="array" ref="C5">_xlfn.IFS(A5='Price Data'!$F$3,'Price Data'!$G$3,A5='Price Data'!$F$4,'Price Data'!$G$4,A5='Price Data'!$F$5,'Price Data'!$G$5,A5='Price Data'!$F$6,'Price Data'!$G$6,A5='Price Data'!$F$7,'Price Data'!$G$7,TRUE,"")</f>
        <v>2.6763636363636367</v>
      </c>
      <c r="E5" s="108">
        <f>IF(A5="Coffee Only", B5)</f>
        <v>0.75</v>
      </c>
      <c r="G5" s="108" t="b">
        <f t="shared" si="0"/>
        <v>0</v>
      </c>
      <c r="I5" s="108" t="b">
        <f t="shared" si="1"/>
        <v>0</v>
      </c>
      <c r="K5" s="108" t="b">
        <f t="shared" si="2"/>
        <v>0</v>
      </c>
      <c r="M5" s="108" t="b">
        <f t="shared" si="3"/>
        <v>0</v>
      </c>
    </row>
    <row r="6" spans="1:22" x14ac:dyDescent="0.25">
      <c r="A6" t="s">
        <v>113</v>
      </c>
      <c r="B6" s="108">
        <v>1.45</v>
      </c>
      <c r="C6" cm="1">
        <f t="array" ref="C6">_xlfn.IFS(A6='Price Data'!$F$3,'Price Data'!$G$3,A6='Price Data'!$F$4,'Price Data'!$G$4,A6='Price Data'!$F$5,'Price Data'!$G$5,A6='Price Data'!$F$6,'Price Data'!$G$6,A6='Price Data'!$F$7,'Price Data'!$G$7,TRUE,"")</f>
        <v>10.493246963562758</v>
      </c>
      <c r="E6" s="108" t="b">
        <f t="shared" si="4"/>
        <v>0</v>
      </c>
      <c r="G6" s="108" t="b">
        <f t="shared" si="0"/>
        <v>0</v>
      </c>
      <c r="I6" s="108" t="b">
        <f t="shared" si="1"/>
        <v>0</v>
      </c>
      <c r="K6" s="108" t="b">
        <f t="shared" si="2"/>
        <v>0</v>
      </c>
      <c r="M6" s="108">
        <f t="shared" si="3"/>
        <v>1.45</v>
      </c>
    </row>
    <row r="7" spans="1:22" x14ac:dyDescent="0.25">
      <c r="A7" t="s">
        <v>109</v>
      </c>
      <c r="B7" s="108">
        <v>0.62</v>
      </c>
      <c r="C7" cm="1">
        <f t="array" ref="C7">_xlfn.IFS(A7='Price Data'!$F$3,'Price Data'!$G$3,A7='Price Data'!$F$4,'Price Data'!$G$4,A7='Price Data'!$F$5,'Price Data'!$G$5,A7='Price Data'!$F$6,'Price Data'!$G$6,A7='Price Data'!$F$7,'Price Data'!$G$7,TRUE,"")</f>
        <v>4.4586315789473705</v>
      </c>
      <c r="E7" s="108" t="b">
        <f t="shared" si="4"/>
        <v>0</v>
      </c>
      <c r="G7" s="108" t="b">
        <f t="shared" si="0"/>
        <v>0</v>
      </c>
      <c r="I7" s="108">
        <f t="shared" si="1"/>
        <v>0.62</v>
      </c>
      <c r="K7" s="108" t="b">
        <f t="shared" si="2"/>
        <v>0</v>
      </c>
      <c r="M7" s="108" t="b">
        <f t="shared" si="3"/>
        <v>0</v>
      </c>
    </row>
    <row r="8" spans="1:22" x14ac:dyDescent="0.25">
      <c r="A8" t="s">
        <v>109</v>
      </c>
      <c r="B8" s="108">
        <v>0.78</v>
      </c>
      <c r="C8" cm="1">
        <f t="array" ref="C8">_xlfn.IFS(A8='Price Data'!$F$3,'Price Data'!$G$3,A8='Price Data'!$F$4,'Price Data'!$G$4,A8='Price Data'!$F$5,'Price Data'!$G$5,A8='Price Data'!$F$6,'Price Data'!$G$6,A8='Price Data'!$F$7,'Price Data'!$G$7,TRUE,"")</f>
        <v>4.4586315789473705</v>
      </c>
      <c r="E8" s="108" t="b">
        <f t="shared" si="4"/>
        <v>0</v>
      </c>
      <c r="G8" s="108" t="b">
        <f t="shared" si="0"/>
        <v>0</v>
      </c>
      <c r="I8" s="108">
        <f t="shared" si="1"/>
        <v>0.78</v>
      </c>
      <c r="K8" s="108" t="b">
        <f t="shared" si="2"/>
        <v>0</v>
      </c>
      <c r="M8" s="108" t="b">
        <f t="shared" si="3"/>
        <v>0</v>
      </c>
    </row>
    <row r="9" spans="1:22" x14ac:dyDescent="0.25">
      <c r="A9" t="s">
        <v>112</v>
      </c>
      <c r="B9" s="108">
        <v>0</v>
      </c>
      <c r="C9" t="str" cm="1">
        <f t="array" ref="C9">_xlfn.IFS(A9='Price Data'!$F$3,'Price Data'!$G$3,A9='Price Data'!$F$4,'Price Data'!$G$4,A9='Price Data'!$F$5,'Price Data'!$G$5,A9='Price Data'!$F$6,'Price Data'!$G$6,A9='Price Data'!$F$7,'Price Data'!$G$7,TRUE,"")</f>
        <v/>
      </c>
      <c r="E9" s="108" t="b">
        <f t="shared" si="4"/>
        <v>0</v>
      </c>
      <c r="G9" s="108" t="b">
        <f t="shared" si="0"/>
        <v>0</v>
      </c>
      <c r="I9" s="108" t="b">
        <f t="shared" si="1"/>
        <v>0</v>
      </c>
      <c r="K9" s="108" t="b">
        <f t="shared" si="2"/>
        <v>0</v>
      </c>
      <c r="M9" s="108" t="b">
        <f t="shared" si="3"/>
        <v>0</v>
      </c>
    </row>
    <row r="10" spans="1:22" x14ac:dyDescent="0.25">
      <c r="A10" t="s">
        <v>113</v>
      </c>
      <c r="B10" s="108">
        <v>1.1299999999999999</v>
      </c>
      <c r="C10" cm="1">
        <f t="array" ref="C10">_xlfn.IFS(A10='Price Data'!$F$3,'Price Data'!$G$3,A10='Price Data'!$F$4,'Price Data'!$G$4,A10='Price Data'!$F$5,'Price Data'!$G$5,A10='Price Data'!$F$6,'Price Data'!$G$6,A10='Price Data'!$F$7,'Price Data'!$G$7,TRUE,"")</f>
        <v>10.493246963562758</v>
      </c>
      <c r="E10" s="108" t="b">
        <f t="shared" si="4"/>
        <v>0</v>
      </c>
      <c r="G10" s="108" t="b">
        <f t="shared" si="0"/>
        <v>0</v>
      </c>
      <c r="I10" s="108" t="b">
        <f t="shared" si="1"/>
        <v>0</v>
      </c>
      <c r="K10" s="108" t="b">
        <f t="shared" si="2"/>
        <v>0</v>
      </c>
      <c r="M10" s="108">
        <f t="shared" si="3"/>
        <v>1.1299999999999999</v>
      </c>
    </row>
    <row r="11" spans="1:22" x14ac:dyDescent="0.25">
      <c r="A11" t="s">
        <v>114</v>
      </c>
      <c r="B11" s="108">
        <v>2.23</v>
      </c>
      <c r="C11" cm="1">
        <f t="array" ref="C11">_xlfn.IFS(A11='Price Data'!$F$3,'Price Data'!$G$3,A11='Price Data'!$F$4,'Price Data'!$G$4,A11='Price Data'!$F$5,'Price Data'!$G$5,A11='Price Data'!$F$6,'Price Data'!$G$6,A11='Price Data'!$F$7,'Price Data'!$G$7,TRUE,"")</f>
        <v>6.0346153846153863</v>
      </c>
      <c r="E11" s="108" t="b">
        <f t="shared" si="4"/>
        <v>0</v>
      </c>
      <c r="G11" s="108">
        <f t="shared" si="0"/>
        <v>2.23</v>
      </c>
      <c r="I11" s="108" t="b">
        <f t="shared" si="1"/>
        <v>0</v>
      </c>
      <c r="K11" s="108" t="b">
        <f t="shared" si="2"/>
        <v>0</v>
      </c>
      <c r="M11" s="108" t="b">
        <f t="shared" si="3"/>
        <v>0</v>
      </c>
    </row>
    <row r="12" spans="1:22" x14ac:dyDescent="0.25">
      <c r="A12" t="s">
        <v>112</v>
      </c>
      <c r="B12" s="108">
        <v>0</v>
      </c>
      <c r="C12" t="str" cm="1">
        <f t="array" ref="C12">_xlfn.IFS(A12='Price Data'!$F$3,'Price Data'!$G$3,A12='Price Data'!$F$4,'Price Data'!$G$4,A12='Price Data'!$F$5,'Price Data'!$G$5,A12='Price Data'!$F$6,'Price Data'!$G$6,A12='Price Data'!$F$7,'Price Data'!$G$7,TRUE,"")</f>
        <v/>
      </c>
      <c r="E12" s="108" t="b">
        <f t="shared" si="4"/>
        <v>0</v>
      </c>
      <c r="G12" s="108" t="b">
        <f t="shared" si="0"/>
        <v>0</v>
      </c>
      <c r="I12" s="108" t="b">
        <f t="shared" si="1"/>
        <v>0</v>
      </c>
      <c r="K12" s="108" t="b">
        <f t="shared" si="2"/>
        <v>0</v>
      </c>
      <c r="M12" s="108" t="b">
        <f t="shared" si="3"/>
        <v>0</v>
      </c>
    </row>
    <row r="13" spans="1:22" x14ac:dyDescent="0.25">
      <c r="A13" t="s">
        <v>113</v>
      </c>
      <c r="B13" s="108">
        <v>1.93</v>
      </c>
      <c r="C13" cm="1">
        <f t="array" ref="C13">_xlfn.IFS(A13='Price Data'!$F$3,'Price Data'!$G$3,A13='Price Data'!$F$4,'Price Data'!$G$4,A13='Price Data'!$F$5,'Price Data'!$G$5,A13='Price Data'!$F$6,'Price Data'!$G$6,A13='Price Data'!$F$7,'Price Data'!$G$7,TRUE,"")</f>
        <v>10.493246963562758</v>
      </c>
      <c r="E13" s="108" t="b">
        <f t="shared" si="4"/>
        <v>0</v>
      </c>
      <c r="G13" s="108" t="b">
        <f t="shared" si="0"/>
        <v>0</v>
      </c>
      <c r="I13" s="108" t="b">
        <f t="shared" si="1"/>
        <v>0</v>
      </c>
      <c r="K13" s="108" t="b">
        <f t="shared" si="2"/>
        <v>0</v>
      </c>
      <c r="M13" s="108">
        <f t="shared" si="3"/>
        <v>1.93</v>
      </c>
    </row>
    <row r="14" spans="1:22" x14ac:dyDescent="0.25">
      <c r="A14" t="s">
        <v>109</v>
      </c>
      <c r="B14" s="108">
        <v>0.72</v>
      </c>
      <c r="C14" cm="1">
        <f t="array" ref="C14">_xlfn.IFS(A14='Price Data'!$F$3,'Price Data'!$G$3,A14='Price Data'!$F$4,'Price Data'!$G$4,A14='Price Data'!$F$5,'Price Data'!$G$5,A14='Price Data'!$F$6,'Price Data'!$G$6,A14='Price Data'!$F$7,'Price Data'!$G$7,TRUE,"")</f>
        <v>4.4586315789473705</v>
      </c>
      <c r="E14" s="108" t="b">
        <f t="shared" si="4"/>
        <v>0</v>
      </c>
      <c r="G14" s="108" t="b">
        <f t="shared" si="0"/>
        <v>0</v>
      </c>
      <c r="I14" s="108">
        <f t="shared" si="1"/>
        <v>0.72</v>
      </c>
      <c r="K14" s="108" t="b">
        <f t="shared" si="2"/>
        <v>0</v>
      </c>
      <c r="M14" s="108" t="b">
        <f t="shared" si="3"/>
        <v>0</v>
      </c>
    </row>
    <row r="15" spans="1:22" x14ac:dyDescent="0.25">
      <c r="A15" t="s">
        <v>114</v>
      </c>
      <c r="B15" s="108">
        <v>1.1100000000000001</v>
      </c>
      <c r="C15" cm="1">
        <f t="array" ref="C15">_xlfn.IFS(A15='Price Data'!$F$3,'Price Data'!$G$3,A15='Price Data'!$F$4,'Price Data'!$G$4,A15='Price Data'!$F$5,'Price Data'!$G$5,A15='Price Data'!$F$6,'Price Data'!$G$6,A15='Price Data'!$F$7,'Price Data'!$G$7,TRUE,"")</f>
        <v>6.0346153846153863</v>
      </c>
      <c r="E15" s="108" t="b">
        <f t="shared" si="4"/>
        <v>0</v>
      </c>
      <c r="G15" s="108">
        <f t="shared" si="0"/>
        <v>1.1100000000000001</v>
      </c>
      <c r="I15" s="108" t="b">
        <f t="shared" si="1"/>
        <v>0</v>
      </c>
      <c r="K15" s="108" t="b">
        <f t="shared" si="2"/>
        <v>0</v>
      </c>
      <c r="M15" s="108" t="b">
        <f t="shared" si="3"/>
        <v>0</v>
      </c>
    </row>
    <row r="16" spans="1:22" x14ac:dyDescent="0.25">
      <c r="A16" t="s">
        <v>110</v>
      </c>
      <c r="B16" s="108">
        <v>0.98</v>
      </c>
      <c r="C16" cm="1">
        <f t="array" ref="C16">_xlfn.IFS(A16='Price Data'!$F$3,'Price Data'!$G$3,A16='Price Data'!$F$4,'Price Data'!$G$4,A16='Price Data'!$F$5,'Price Data'!$G$5,A16='Price Data'!$F$6,'Price Data'!$G$6,A16='Price Data'!$F$7,'Price Data'!$G$7,TRUE,"")</f>
        <v>2.6763636363636367</v>
      </c>
      <c r="E16" s="108">
        <f t="shared" si="4"/>
        <v>0.98</v>
      </c>
      <c r="G16" s="108" t="b">
        <f t="shared" si="0"/>
        <v>0</v>
      </c>
      <c r="I16" s="108" t="b">
        <f t="shared" si="1"/>
        <v>0</v>
      </c>
      <c r="K16" s="108" t="b">
        <f t="shared" si="2"/>
        <v>0</v>
      </c>
      <c r="M16" s="108" t="b">
        <f t="shared" si="3"/>
        <v>0</v>
      </c>
    </row>
    <row r="17" spans="1:13" x14ac:dyDescent="0.25">
      <c r="A17" t="s">
        <v>114</v>
      </c>
      <c r="B17" s="108">
        <v>0.81</v>
      </c>
      <c r="C17" cm="1">
        <f t="array" ref="C17">_xlfn.IFS(A17='Price Data'!$F$3,'Price Data'!$G$3,A17='Price Data'!$F$4,'Price Data'!$G$4,A17='Price Data'!$F$5,'Price Data'!$G$5,A17='Price Data'!$F$6,'Price Data'!$G$6,A17='Price Data'!$F$7,'Price Data'!$G$7,TRUE,"")</f>
        <v>6.0346153846153863</v>
      </c>
      <c r="E17" s="108" t="b">
        <f t="shared" si="4"/>
        <v>0</v>
      </c>
      <c r="G17" s="108">
        <f t="shared" si="0"/>
        <v>0.81</v>
      </c>
      <c r="I17" s="108" t="b">
        <f t="shared" si="1"/>
        <v>0</v>
      </c>
      <c r="K17" s="108" t="b">
        <f t="shared" si="2"/>
        <v>0</v>
      </c>
      <c r="M17" s="108" t="b">
        <f t="shared" si="3"/>
        <v>0</v>
      </c>
    </row>
    <row r="18" spans="1:13" x14ac:dyDescent="0.25">
      <c r="A18" t="s">
        <v>110</v>
      </c>
      <c r="B18" s="108">
        <v>0.52</v>
      </c>
      <c r="C18" cm="1">
        <f t="array" ref="C18">_xlfn.IFS(A18='Price Data'!$F$3,'Price Data'!$G$3,A18='Price Data'!$F$4,'Price Data'!$G$4,A18='Price Data'!$F$5,'Price Data'!$G$5,A18='Price Data'!$F$6,'Price Data'!$G$6,A18='Price Data'!$F$7,'Price Data'!$G$7,TRUE,"")</f>
        <v>2.6763636363636367</v>
      </c>
      <c r="E18" s="108">
        <f t="shared" si="4"/>
        <v>0.52</v>
      </c>
      <c r="G18" s="108" t="b">
        <f t="shared" si="0"/>
        <v>0</v>
      </c>
      <c r="I18" s="108" t="b">
        <f t="shared" si="1"/>
        <v>0</v>
      </c>
      <c r="K18" s="108" t="b">
        <f t="shared" si="2"/>
        <v>0</v>
      </c>
      <c r="M18" s="108" t="b">
        <f t="shared" si="3"/>
        <v>0</v>
      </c>
    </row>
    <row r="19" spans="1:13" x14ac:dyDescent="0.25">
      <c r="A19" t="s">
        <v>110</v>
      </c>
      <c r="B19" s="108">
        <v>0.65</v>
      </c>
      <c r="C19" cm="1">
        <f t="array" ref="C19">_xlfn.IFS(A19='Price Data'!$F$3,'Price Data'!$G$3,A19='Price Data'!$F$4,'Price Data'!$G$4,A19='Price Data'!$F$5,'Price Data'!$G$5,A19='Price Data'!$F$6,'Price Data'!$G$6,A19='Price Data'!$F$7,'Price Data'!$G$7,TRUE,"")</f>
        <v>2.6763636363636367</v>
      </c>
      <c r="E19" s="108">
        <f t="shared" si="4"/>
        <v>0.65</v>
      </c>
      <c r="G19" s="108" t="b">
        <f t="shared" si="0"/>
        <v>0</v>
      </c>
      <c r="I19" s="108" t="b">
        <f t="shared" si="1"/>
        <v>0</v>
      </c>
      <c r="K19" s="108" t="b">
        <f t="shared" si="2"/>
        <v>0</v>
      </c>
      <c r="M19" s="108" t="b">
        <f t="shared" si="3"/>
        <v>0</v>
      </c>
    </row>
    <row r="20" spans="1:13" x14ac:dyDescent="0.25">
      <c r="A20" t="s">
        <v>109</v>
      </c>
      <c r="B20" s="108">
        <v>0.87</v>
      </c>
      <c r="C20" cm="1">
        <f t="array" ref="C20">_xlfn.IFS(A20='Price Data'!$F$3,'Price Data'!$G$3,A20='Price Data'!$F$4,'Price Data'!$G$4,A20='Price Data'!$F$5,'Price Data'!$G$5,A20='Price Data'!$F$6,'Price Data'!$G$6,A20='Price Data'!$F$7,'Price Data'!$G$7,TRUE,"")</f>
        <v>4.4586315789473705</v>
      </c>
      <c r="E20" s="108" t="b">
        <f t="shared" si="4"/>
        <v>0</v>
      </c>
      <c r="G20" s="108" t="b">
        <f t="shared" si="0"/>
        <v>0</v>
      </c>
      <c r="I20" s="108">
        <f t="shared" si="1"/>
        <v>0.87</v>
      </c>
      <c r="K20" s="108" t="b">
        <f t="shared" si="2"/>
        <v>0</v>
      </c>
      <c r="M20" s="108" t="b">
        <f t="shared" si="3"/>
        <v>0</v>
      </c>
    </row>
    <row r="21" spans="1:13" x14ac:dyDescent="0.25">
      <c r="A21" t="s">
        <v>111</v>
      </c>
      <c r="B21" s="108">
        <v>2.4300000000000002</v>
      </c>
      <c r="C21" cm="1">
        <f t="array" ref="C21">_xlfn.IFS(A21='Price Data'!$F$3,'Price Data'!$G$3,A21='Price Data'!$F$4,'Price Data'!$G$4,A21='Price Data'!$F$5,'Price Data'!$G$5,A21='Price Data'!$F$6,'Price Data'!$G$6,A21='Price Data'!$F$7,'Price Data'!$G$7,TRUE,"")</f>
        <v>8.710979020979023</v>
      </c>
      <c r="E21" s="108" t="b">
        <f t="shared" si="4"/>
        <v>0</v>
      </c>
      <c r="G21" s="108" t="b">
        <f t="shared" si="0"/>
        <v>0</v>
      </c>
      <c r="I21" s="108" t="b">
        <f t="shared" si="1"/>
        <v>0</v>
      </c>
      <c r="K21" s="108">
        <f t="shared" si="2"/>
        <v>2.4300000000000002</v>
      </c>
      <c r="M21" s="108" t="b">
        <f t="shared" si="3"/>
        <v>0</v>
      </c>
    </row>
    <row r="22" spans="1:13" x14ac:dyDescent="0.25">
      <c r="A22" t="s">
        <v>110</v>
      </c>
      <c r="B22" s="108">
        <v>0.84</v>
      </c>
      <c r="C22" cm="1">
        <f t="array" ref="C22">_xlfn.IFS(A22='Price Data'!$F$3,'Price Data'!$G$3,A22='Price Data'!$F$4,'Price Data'!$G$4,A22='Price Data'!$F$5,'Price Data'!$G$5,A22='Price Data'!$F$6,'Price Data'!$G$6,A22='Price Data'!$F$7,'Price Data'!$G$7,TRUE,"")</f>
        <v>2.6763636363636367</v>
      </c>
      <c r="E22" s="108">
        <f t="shared" si="4"/>
        <v>0.84</v>
      </c>
      <c r="G22" s="108" t="b">
        <f t="shared" si="0"/>
        <v>0</v>
      </c>
      <c r="I22" s="108" t="b">
        <f t="shared" si="1"/>
        <v>0</v>
      </c>
      <c r="K22" s="108" t="b">
        <f t="shared" si="2"/>
        <v>0</v>
      </c>
      <c r="M22" s="108" t="b">
        <f t="shared" si="3"/>
        <v>0</v>
      </c>
    </row>
    <row r="23" spans="1:13" x14ac:dyDescent="0.25">
      <c r="A23" t="s">
        <v>109</v>
      </c>
      <c r="B23" s="108">
        <v>0.62</v>
      </c>
      <c r="C23" cm="1">
        <f t="array" ref="C23">_xlfn.IFS(A23='Price Data'!$F$3,'Price Data'!$G$3,A23='Price Data'!$F$4,'Price Data'!$G$4,A23='Price Data'!$F$5,'Price Data'!$G$5,A23='Price Data'!$F$6,'Price Data'!$G$6,A23='Price Data'!$F$7,'Price Data'!$G$7,TRUE,"")</f>
        <v>4.4586315789473705</v>
      </c>
      <c r="E23" s="108" t="b">
        <f t="shared" si="4"/>
        <v>0</v>
      </c>
      <c r="G23" s="108" t="b">
        <f t="shared" si="0"/>
        <v>0</v>
      </c>
      <c r="I23" s="108">
        <f t="shared" si="1"/>
        <v>0.62</v>
      </c>
      <c r="K23" s="108" t="b">
        <f t="shared" si="2"/>
        <v>0</v>
      </c>
      <c r="M23" s="108" t="b">
        <f t="shared" si="3"/>
        <v>0</v>
      </c>
    </row>
    <row r="24" spans="1:13" x14ac:dyDescent="0.25">
      <c r="A24" t="s">
        <v>113</v>
      </c>
      <c r="B24" s="108">
        <v>0.87</v>
      </c>
      <c r="C24" cm="1">
        <f t="array" ref="C24">_xlfn.IFS(A24='Price Data'!$F$3,'Price Data'!$G$3,A24='Price Data'!$F$4,'Price Data'!$G$4,A24='Price Data'!$F$5,'Price Data'!$G$5,A24='Price Data'!$F$6,'Price Data'!$G$6,A24='Price Data'!$F$7,'Price Data'!$G$7,TRUE,"")</f>
        <v>10.493246963562758</v>
      </c>
      <c r="E24" s="108" t="b">
        <f t="shared" si="4"/>
        <v>0</v>
      </c>
      <c r="G24" s="108" t="b">
        <f t="shared" si="0"/>
        <v>0</v>
      </c>
      <c r="I24" s="108" t="b">
        <f t="shared" si="1"/>
        <v>0</v>
      </c>
      <c r="K24" s="108" t="b">
        <f t="shared" si="2"/>
        <v>0</v>
      </c>
      <c r="M24" s="108">
        <f t="shared" si="3"/>
        <v>0.87</v>
      </c>
    </row>
    <row r="25" spans="1:13" x14ac:dyDescent="0.25">
      <c r="A25" t="s">
        <v>109</v>
      </c>
      <c r="B25" s="108">
        <v>0.55000000000000004</v>
      </c>
      <c r="C25" cm="1">
        <f t="array" ref="C25">_xlfn.IFS(A25='Price Data'!$F$3,'Price Data'!$G$3,A25='Price Data'!$F$4,'Price Data'!$G$4,A25='Price Data'!$F$5,'Price Data'!$G$5,A25='Price Data'!$F$6,'Price Data'!$G$6,A25='Price Data'!$F$7,'Price Data'!$G$7,TRUE,"")</f>
        <v>4.4586315789473705</v>
      </c>
      <c r="E25" s="108" t="b">
        <f t="shared" si="4"/>
        <v>0</v>
      </c>
      <c r="G25" s="108" t="b">
        <f t="shared" si="0"/>
        <v>0</v>
      </c>
      <c r="I25" s="108">
        <f t="shared" si="1"/>
        <v>0.55000000000000004</v>
      </c>
      <c r="K25" s="108" t="b">
        <f t="shared" si="2"/>
        <v>0</v>
      </c>
      <c r="M25" s="108" t="b">
        <f t="shared" si="3"/>
        <v>0</v>
      </c>
    </row>
    <row r="26" spans="1:13" x14ac:dyDescent="0.25">
      <c r="A26" t="s">
        <v>109</v>
      </c>
      <c r="B26" s="108">
        <v>0.53</v>
      </c>
      <c r="C26" cm="1">
        <f t="array" ref="C26">_xlfn.IFS(A26='Price Data'!$F$3,'Price Data'!$G$3,A26='Price Data'!$F$4,'Price Data'!$G$4,A26='Price Data'!$F$5,'Price Data'!$G$5,A26='Price Data'!$F$6,'Price Data'!$G$6,A26='Price Data'!$F$7,'Price Data'!$G$7,TRUE,"")</f>
        <v>4.4586315789473705</v>
      </c>
      <c r="E26" s="108" t="b">
        <f t="shared" si="4"/>
        <v>0</v>
      </c>
      <c r="G26" s="108" t="b">
        <f t="shared" si="0"/>
        <v>0</v>
      </c>
      <c r="I26" s="108">
        <f t="shared" si="1"/>
        <v>0.53</v>
      </c>
      <c r="K26" s="108" t="b">
        <f t="shared" si="2"/>
        <v>0</v>
      </c>
      <c r="M26" s="108" t="b">
        <f t="shared" si="3"/>
        <v>0</v>
      </c>
    </row>
    <row r="27" spans="1:13" x14ac:dyDescent="0.25">
      <c r="A27" t="s">
        <v>113</v>
      </c>
      <c r="B27" s="108">
        <v>1.17</v>
      </c>
      <c r="C27" cm="1">
        <f t="array" ref="C27">_xlfn.IFS(A27='Price Data'!$F$3,'Price Data'!$G$3,A27='Price Data'!$F$4,'Price Data'!$G$4,A27='Price Data'!$F$5,'Price Data'!$G$5,A27='Price Data'!$F$6,'Price Data'!$G$6,A27='Price Data'!$F$7,'Price Data'!$G$7,TRUE,"")</f>
        <v>10.493246963562758</v>
      </c>
      <c r="E27" s="108" t="b">
        <f t="shared" si="4"/>
        <v>0</v>
      </c>
      <c r="G27" s="108" t="b">
        <f t="shared" si="0"/>
        <v>0</v>
      </c>
      <c r="I27" s="108" t="b">
        <f t="shared" si="1"/>
        <v>0</v>
      </c>
      <c r="K27" s="108" t="b">
        <f t="shared" si="2"/>
        <v>0</v>
      </c>
      <c r="M27" s="108">
        <f t="shared" si="3"/>
        <v>1.17</v>
      </c>
    </row>
    <row r="28" spans="1:13" x14ac:dyDescent="0.25">
      <c r="A28" t="s">
        <v>109</v>
      </c>
      <c r="B28" s="108">
        <v>0.61</v>
      </c>
      <c r="C28" cm="1">
        <f t="array" ref="C28">_xlfn.IFS(A28='Price Data'!$F$3,'Price Data'!$G$3,A28='Price Data'!$F$4,'Price Data'!$G$4,A28='Price Data'!$F$5,'Price Data'!$G$5,A28='Price Data'!$F$6,'Price Data'!$G$6,A28='Price Data'!$F$7,'Price Data'!$G$7,TRUE,"")</f>
        <v>4.4586315789473705</v>
      </c>
      <c r="E28" s="108" t="b">
        <f t="shared" si="4"/>
        <v>0</v>
      </c>
      <c r="G28" s="108" t="b">
        <f t="shared" si="0"/>
        <v>0</v>
      </c>
      <c r="I28" s="108">
        <f t="shared" si="1"/>
        <v>0.61</v>
      </c>
      <c r="K28" s="108" t="b">
        <f t="shared" si="2"/>
        <v>0</v>
      </c>
      <c r="M28" s="108" t="b">
        <f t="shared" si="3"/>
        <v>0</v>
      </c>
    </row>
    <row r="29" spans="1:13" x14ac:dyDescent="0.25">
      <c r="A29" t="s">
        <v>109</v>
      </c>
      <c r="B29" s="108">
        <v>0.83</v>
      </c>
      <c r="C29" cm="1">
        <f t="array" ref="C29">_xlfn.IFS(A29='Price Data'!$F$3,'Price Data'!$G$3,A29='Price Data'!$F$4,'Price Data'!$G$4,A29='Price Data'!$F$5,'Price Data'!$G$5,A29='Price Data'!$F$6,'Price Data'!$G$6,A29='Price Data'!$F$7,'Price Data'!$G$7,TRUE,"")</f>
        <v>4.4586315789473705</v>
      </c>
      <c r="E29" s="108" t="b">
        <f t="shared" si="4"/>
        <v>0</v>
      </c>
      <c r="G29" s="108" t="b">
        <f t="shared" si="0"/>
        <v>0</v>
      </c>
      <c r="I29" s="108">
        <f t="shared" si="1"/>
        <v>0.83</v>
      </c>
      <c r="K29" s="108" t="b">
        <f t="shared" si="2"/>
        <v>0</v>
      </c>
      <c r="M29" s="108" t="b">
        <f t="shared" si="3"/>
        <v>0</v>
      </c>
    </row>
    <row r="30" spans="1:13" x14ac:dyDescent="0.25">
      <c r="A30" t="s">
        <v>109</v>
      </c>
      <c r="B30" s="108">
        <v>0.71</v>
      </c>
      <c r="C30" cm="1">
        <f t="array" ref="C30">_xlfn.IFS(A30='Price Data'!$F$3,'Price Data'!$G$3,A30='Price Data'!$F$4,'Price Data'!$G$4,A30='Price Data'!$F$5,'Price Data'!$G$5,A30='Price Data'!$F$6,'Price Data'!$G$6,A30='Price Data'!$F$7,'Price Data'!$G$7,TRUE,"")</f>
        <v>4.4586315789473705</v>
      </c>
      <c r="E30" s="108" t="b">
        <f t="shared" si="4"/>
        <v>0</v>
      </c>
      <c r="G30" s="108" t="b">
        <f t="shared" si="0"/>
        <v>0</v>
      </c>
      <c r="I30" s="108">
        <f t="shared" si="1"/>
        <v>0.71</v>
      </c>
      <c r="K30" s="108" t="b">
        <f t="shared" si="2"/>
        <v>0</v>
      </c>
      <c r="M30" s="108" t="b">
        <f t="shared" si="3"/>
        <v>0</v>
      </c>
    </row>
    <row r="31" spans="1:13" x14ac:dyDescent="0.25">
      <c r="A31" t="s">
        <v>109</v>
      </c>
      <c r="B31" s="108">
        <v>0.75</v>
      </c>
      <c r="C31" cm="1">
        <f t="array" ref="C31">_xlfn.IFS(A31='Price Data'!$F$3,'Price Data'!$G$3,A31='Price Data'!$F$4,'Price Data'!$G$4,A31='Price Data'!$F$5,'Price Data'!$G$5,A31='Price Data'!$F$6,'Price Data'!$G$6,A31='Price Data'!$F$7,'Price Data'!$G$7,TRUE,"")</f>
        <v>4.4586315789473705</v>
      </c>
      <c r="E31" s="108" t="b">
        <f t="shared" si="4"/>
        <v>0</v>
      </c>
      <c r="G31" s="108" t="b">
        <f t="shared" si="0"/>
        <v>0</v>
      </c>
      <c r="I31" s="108">
        <f t="shared" si="1"/>
        <v>0.75</v>
      </c>
      <c r="K31" s="108" t="b">
        <f t="shared" si="2"/>
        <v>0</v>
      </c>
      <c r="M31" s="108" t="b">
        <f t="shared" si="3"/>
        <v>0</v>
      </c>
    </row>
    <row r="32" spans="1:13" x14ac:dyDescent="0.25">
      <c r="A32" t="s">
        <v>109</v>
      </c>
      <c r="B32" s="108">
        <v>0.97</v>
      </c>
      <c r="C32" cm="1">
        <f t="array" ref="C32">_xlfn.IFS(A32='Price Data'!$F$3,'Price Data'!$G$3,A32='Price Data'!$F$4,'Price Data'!$G$4,A32='Price Data'!$F$5,'Price Data'!$G$5,A32='Price Data'!$F$6,'Price Data'!$G$6,A32='Price Data'!$F$7,'Price Data'!$G$7,TRUE,"")</f>
        <v>4.4586315789473705</v>
      </c>
      <c r="E32" s="108" t="b">
        <f t="shared" si="4"/>
        <v>0</v>
      </c>
      <c r="G32" s="108" t="b">
        <f t="shared" si="0"/>
        <v>0</v>
      </c>
      <c r="I32" s="108">
        <f t="shared" si="1"/>
        <v>0.97</v>
      </c>
      <c r="K32" s="108" t="b">
        <f t="shared" si="2"/>
        <v>0</v>
      </c>
      <c r="M32" s="108" t="b">
        <f t="shared" si="3"/>
        <v>0</v>
      </c>
    </row>
    <row r="33" spans="1:13" x14ac:dyDescent="0.25">
      <c r="A33" t="s">
        <v>114</v>
      </c>
      <c r="B33" s="108">
        <v>2.4300000000000002</v>
      </c>
      <c r="C33" cm="1">
        <f t="array" ref="C33">_xlfn.IFS(A33='Price Data'!$F$3,'Price Data'!$G$3,A33='Price Data'!$F$4,'Price Data'!$G$4,A33='Price Data'!$F$5,'Price Data'!$G$5,A33='Price Data'!$F$6,'Price Data'!$G$6,A33='Price Data'!$F$7,'Price Data'!$G$7,TRUE,"")</f>
        <v>6.0346153846153863</v>
      </c>
      <c r="E33" s="108" t="b">
        <f t="shared" si="4"/>
        <v>0</v>
      </c>
      <c r="G33" s="108">
        <f t="shared" si="0"/>
        <v>2.4300000000000002</v>
      </c>
      <c r="I33" s="108" t="b">
        <f t="shared" si="1"/>
        <v>0</v>
      </c>
      <c r="K33" s="108" t="b">
        <f t="shared" si="2"/>
        <v>0</v>
      </c>
      <c r="M33" s="108" t="b">
        <f t="shared" si="3"/>
        <v>0</v>
      </c>
    </row>
    <row r="34" spans="1:13" x14ac:dyDescent="0.25">
      <c r="A34" t="s">
        <v>113</v>
      </c>
      <c r="B34" s="108">
        <v>1.21</v>
      </c>
      <c r="C34" cm="1">
        <f t="array" ref="C34">_xlfn.IFS(A34='Price Data'!$F$3,'Price Data'!$G$3,A34='Price Data'!$F$4,'Price Data'!$G$4,A34='Price Data'!$F$5,'Price Data'!$G$5,A34='Price Data'!$F$6,'Price Data'!$G$6,A34='Price Data'!$F$7,'Price Data'!$G$7,TRUE,"")</f>
        <v>10.493246963562758</v>
      </c>
      <c r="E34" s="108" t="b">
        <f t="shared" si="4"/>
        <v>0</v>
      </c>
      <c r="G34" s="108" t="b">
        <f t="shared" si="0"/>
        <v>0</v>
      </c>
      <c r="I34" s="108" t="b">
        <f t="shared" si="1"/>
        <v>0</v>
      </c>
      <c r="K34" s="108" t="b">
        <f t="shared" si="2"/>
        <v>0</v>
      </c>
      <c r="M34" s="108">
        <f t="shared" si="3"/>
        <v>1.21</v>
      </c>
    </row>
    <row r="35" spans="1:13" x14ac:dyDescent="0.25">
      <c r="A35" t="s">
        <v>110</v>
      </c>
      <c r="B35" s="108">
        <v>0.98</v>
      </c>
      <c r="C35" cm="1">
        <f t="array" ref="C35">_xlfn.IFS(A35='Price Data'!$F$3,'Price Data'!$G$3,A35='Price Data'!$F$4,'Price Data'!$G$4,A35='Price Data'!$F$5,'Price Data'!$G$5,A35='Price Data'!$F$6,'Price Data'!$G$6,A35='Price Data'!$F$7,'Price Data'!$G$7,TRUE,"")</f>
        <v>2.6763636363636367</v>
      </c>
      <c r="E35" s="108">
        <f t="shared" si="4"/>
        <v>0.98</v>
      </c>
      <c r="G35" s="108" t="b">
        <f t="shared" si="0"/>
        <v>0</v>
      </c>
      <c r="I35" s="108" t="b">
        <f t="shared" si="1"/>
        <v>0</v>
      </c>
      <c r="K35" s="108" t="b">
        <f t="shared" si="2"/>
        <v>0</v>
      </c>
      <c r="M35" s="108" t="b">
        <f t="shared" si="3"/>
        <v>0</v>
      </c>
    </row>
    <row r="36" spans="1:13" x14ac:dyDescent="0.25">
      <c r="A36" t="s">
        <v>112</v>
      </c>
      <c r="B36" s="108">
        <v>0</v>
      </c>
      <c r="C36" t="str" cm="1">
        <f t="array" ref="C36">_xlfn.IFS(A36='Price Data'!$F$3,'Price Data'!$G$3,A36='Price Data'!$F$4,'Price Data'!$G$4,A36='Price Data'!$F$5,'Price Data'!$G$5,A36='Price Data'!$F$6,'Price Data'!$G$6,A36='Price Data'!$F$7,'Price Data'!$G$7,TRUE,"")</f>
        <v/>
      </c>
      <c r="E36" s="108" t="b">
        <f t="shared" si="4"/>
        <v>0</v>
      </c>
      <c r="G36" s="108" t="b">
        <f t="shared" si="0"/>
        <v>0</v>
      </c>
      <c r="I36" s="108" t="b">
        <f t="shared" si="1"/>
        <v>0</v>
      </c>
      <c r="K36" s="108" t="b">
        <f t="shared" si="2"/>
        <v>0</v>
      </c>
      <c r="M36" s="108" t="b">
        <f t="shared" si="3"/>
        <v>0</v>
      </c>
    </row>
    <row r="37" spans="1:13" x14ac:dyDescent="0.25">
      <c r="A37" t="s">
        <v>114</v>
      </c>
      <c r="B37" s="108">
        <v>2.2200000000000002</v>
      </c>
      <c r="C37" cm="1">
        <f t="array" ref="C37">_xlfn.IFS(A37='Price Data'!$F$3,'Price Data'!$G$3,A37='Price Data'!$F$4,'Price Data'!$G$4,A37='Price Data'!$F$5,'Price Data'!$G$5,A37='Price Data'!$F$6,'Price Data'!$G$6,A37='Price Data'!$F$7,'Price Data'!$G$7,TRUE,"")</f>
        <v>6.0346153846153863</v>
      </c>
      <c r="E37" s="108" t="b">
        <f t="shared" si="4"/>
        <v>0</v>
      </c>
      <c r="G37" s="108">
        <f t="shared" si="0"/>
        <v>2.2200000000000002</v>
      </c>
      <c r="I37" s="108" t="b">
        <f t="shared" si="1"/>
        <v>0</v>
      </c>
      <c r="K37" s="108" t="b">
        <f t="shared" si="2"/>
        <v>0</v>
      </c>
      <c r="M37" s="108" t="b">
        <f t="shared" si="3"/>
        <v>0</v>
      </c>
    </row>
    <row r="38" spans="1:13" x14ac:dyDescent="0.25">
      <c r="A38" t="s">
        <v>110</v>
      </c>
      <c r="B38" s="108">
        <v>0.77</v>
      </c>
      <c r="C38" cm="1">
        <f t="array" ref="C38">_xlfn.IFS(A38='Price Data'!$F$3,'Price Data'!$G$3,A38='Price Data'!$F$4,'Price Data'!$G$4,A38='Price Data'!$F$5,'Price Data'!$G$5,A38='Price Data'!$F$6,'Price Data'!$G$6,A38='Price Data'!$F$7,'Price Data'!$G$7,TRUE,"")</f>
        <v>2.6763636363636367</v>
      </c>
      <c r="E38" s="108">
        <f t="shared" si="4"/>
        <v>0.77</v>
      </c>
      <c r="G38" s="108" t="b">
        <f t="shared" si="0"/>
        <v>0</v>
      </c>
      <c r="I38" s="108" t="b">
        <f t="shared" si="1"/>
        <v>0</v>
      </c>
      <c r="K38" s="108" t="b">
        <f t="shared" si="2"/>
        <v>0</v>
      </c>
      <c r="M38" s="108" t="b">
        <f t="shared" si="3"/>
        <v>0</v>
      </c>
    </row>
    <row r="39" spans="1:13" x14ac:dyDescent="0.25">
      <c r="A39" t="s">
        <v>113</v>
      </c>
      <c r="B39" s="108">
        <v>1.04</v>
      </c>
      <c r="C39" cm="1">
        <f t="array" ref="C39">_xlfn.IFS(A39='Price Data'!$F$3,'Price Data'!$G$3,A39='Price Data'!$F$4,'Price Data'!$G$4,A39='Price Data'!$F$5,'Price Data'!$G$5,A39='Price Data'!$F$6,'Price Data'!$G$6,A39='Price Data'!$F$7,'Price Data'!$G$7,TRUE,"")</f>
        <v>10.493246963562758</v>
      </c>
      <c r="E39" s="108" t="b">
        <f t="shared" si="4"/>
        <v>0</v>
      </c>
      <c r="G39" s="108" t="b">
        <f t="shared" si="0"/>
        <v>0</v>
      </c>
      <c r="I39" s="108" t="b">
        <f t="shared" si="1"/>
        <v>0</v>
      </c>
      <c r="K39" s="108" t="b">
        <f t="shared" si="2"/>
        <v>0</v>
      </c>
      <c r="M39" s="108">
        <f t="shared" si="3"/>
        <v>1.04</v>
      </c>
    </row>
    <row r="40" spans="1:13" x14ac:dyDescent="0.25">
      <c r="A40" t="s">
        <v>109</v>
      </c>
      <c r="B40" s="108">
        <v>0.96</v>
      </c>
      <c r="C40" cm="1">
        <f t="array" ref="C40">_xlfn.IFS(A40='Price Data'!$F$3,'Price Data'!$G$3,A40='Price Data'!$F$4,'Price Data'!$G$4,A40='Price Data'!$F$5,'Price Data'!$G$5,A40='Price Data'!$F$6,'Price Data'!$G$6,A40='Price Data'!$F$7,'Price Data'!$G$7,TRUE,"")</f>
        <v>4.4586315789473705</v>
      </c>
      <c r="E40" s="108" t="b">
        <f t="shared" si="4"/>
        <v>0</v>
      </c>
      <c r="G40" s="108" t="b">
        <f t="shared" si="0"/>
        <v>0</v>
      </c>
      <c r="I40" s="108">
        <f t="shared" si="1"/>
        <v>0.96</v>
      </c>
      <c r="K40" s="108" t="b">
        <f t="shared" si="2"/>
        <v>0</v>
      </c>
      <c r="M40" s="108" t="b">
        <f t="shared" si="3"/>
        <v>0</v>
      </c>
    </row>
    <row r="41" spans="1:13" x14ac:dyDescent="0.25">
      <c r="A41" t="s">
        <v>112</v>
      </c>
      <c r="B41" s="108">
        <v>0</v>
      </c>
      <c r="C41" t="str" cm="1">
        <f t="array" ref="C41">_xlfn.IFS(A41='Price Data'!$F$3,'Price Data'!$G$3,A41='Price Data'!$F$4,'Price Data'!$G$4,A41='Price Data'!$F$5,'Price Data'!$G$5,A41='Price Data'!$F$6,'Price Data'!$G$6,A41='Price Data'!$F$7,'Price Data'!$G$7,TRUE,"")</f>
        <v/>
      </c>
      <c r="E41" s="108" t="b">
        <f t="shared" si="4"/>
        <v>0</v>
      </c>
      <c r="G41" s="108" t="b">
        <f t="shared" si="0"/>
        <v>0</v>
      </c>
      <c r="I41" s="108" t="b">
        <f t="shared" si="1"/>
        <v>0</v>
      </c>
      <c r="K41" s="108" t="b">
        <f t="shared" si="2"/>
        <v>0</v>
      </c>
      <c r="M41" s="108" t="b">
        <f t="shared" si="3"/>
        <v>0</v>
      </c>
    </row>
    <row r="42" spans="1:13" x14ac:dyDescent="0.25">
      <c r="A42" t="s">
        <v>112</v>
      </c>
      <c r="B42" s="108">
        <v>0</v>
      </c>
      <c r="C42" t="str" cm="1">
        <f t="array" ref="C42">_xlfn.IFS(A42='Price Data'!$F$3,'Price Data'!$G$3,A42='Price Data'!$F$4,'Price Data'!$G$4,A42='Price Data'!$F$5,'Price Data'!$G$5,A42='Price Data'!$F$6,'Price Data'!$G$6,A42='Price Data'!$F$7,'Price Data'!$G$7,TRUE,"")</f>
        <v/>
      </c>
      <c r="E42" s="108" t="b">
        <f t="shared" si="4"/>
        <v>0</v>
      </c>
      <c r="G42" s="108" t="b">
        <f t="shared" si="0"/>
        <v>0</v>
      </c>
      <c r="I42" s="108" t="b">
        <f t="shared" si="1"/>
        <v>0</v>
      </c>
      <c r="K42" s="108" t="b">
        <f t="shared" si="2"/>
        <v>0</v>
      </c>
      <c r="M42" s="108" t="b">
        <f t="shared" si="3"/>
        <v>0</v>
      </c>
    </row>
    <row r="43" spans="1:13" x14ac:dyDescent="0.25">
      <c r="A43" t="s">
        <v>110</v>
      </c>
      <c r="B43" s="108">
        <v>0.75</v>
      </c>
      <c r="C43" cm="1">
        <f t="array" ref="C43">_xlfn.IFS(A43='Price Data'!$F$3,'Price Data'!$G$3,A43='Price Data'!$F$4,'Price Data'!$G$4,A43='Price Data'!$F$5,'Price Data'!$G$5,A43='Price Data'!$F$6,'Price Data'!$G$6,A43='Price Data'!$F$7,'Price Data'!$G$7,TRUE,"")</f>
        <v>2.6763636363636367</v>
      </c>
      <c r="E43" s="108">
        <f t="shared" si="4"/>
        <v>0.75</v>
      </c>
      <c r="G43" s="108" t="b">
        <f t="shared" si="0"/>
        <v>0</v>
      </c>
      <c r="I43" s="108" t="b">
        <f t="shared" si="1"/>
        <v>0</v>
      </c>
      <c r="K43" s="108" t="b">
        <f t="shared" si="2"/>
        <v>0</v>
      </c>
      <c r="M43" s="108" t="b">
        <f t="shared" si="3"/>
        <v>0</v>
      </c>
    </row>
    <row r="44" spans="1:13" x14ac:dyDescent="0.25">
      <c r="A44" t="s">
        <v>113</v>
      </c>
      <c r="B44" s="108">
        <v>0.83</v>
      </c>
      <c r="C44" cm="1">
        <f t="array" ref="C44">_xlfn.IFS(A44='Price Data'!$F$3,'Price Data'!$G$3,A44='Price Data'!$F$4,'Price Data'!$G$4,A44='Price Data'!$F$5,'Price Data'!$G$5,A44='Price Data'!$F$6,'Price Data'!$G$6,A44='Price Data'!$F$7,'Price Data'!$G$7,TRUE,"")</f>
        <v>10.493246963562758</v>
      </c>
      <c r="E44" s="108" t="b">
        <f t="shared" si="4"/>
        <v>0</v>
      </c>
      <c r="G44" s="108" t="b">
        <f t="shared" si="0"/>
        <v>0</v>
      </c>
      <c r="I44" s="108" t="b">
        <f t="shared" si="1"/>
        <v>0</v>
      </c>
      <c r="K44" s="108" t="b">
        <f t="shared" si="2"/>
        <v>0</v>
      </c>
      <c r="M44" s="108">
        <f t="shared" si="3"/>
        <v>0.83</v>
      </c>
    </row>
    <row r="45" spans="1:13" x14ac:dyDescent="0.25">
      <c r="A45" t="s">
        <v>112</v>
      </c>
      <c r="B45" s="108">
        <v>0</v>
      </c>
      <c r="C45" t="str" cm="1">
        <f t="array" ref="C45">_xlfn.IFS(A45='Price Data'!$F$3,'Price Data'!$G$3,A45='Price Data'!$F$4,'Price Data'!$G$4,A45='Price Data'!$F$5,'Price Data'!$G$5,A45='Price Data'!$F$6,'Price Data'!$G$6,A45='Price Data'!$F$7,'Price Data'!$G$7,TRUE,"")</f>
        <v/>
      </c>
      <c r="E45" s="108" t="b">
        <f t="shared" si="4"/>
        <v>0</v>
      </c>
      <c r="G45" s="108" t="b">
        <f t="shared" si="0"/>
        <v>0</v>
      </c>
      <c r="I45" s="108" t="b">
        <f t="shared" si="1"/>
        <v>0</v>
      </c>
      <c r="K45" s="108" t="b">
        <f t="shared" si="2"/>
        <v>0</v>
      </c>
      <c r="M45" s="108" t="b">
        <f t="shared" si="3"/>
        <v>0</v>
      </c>
    </row>
    <row r="46" spans="1:13" x14ac:dyDescent="0.25">
      <c r="A46" t="s">
        <v>112</v>
      </c>
      <c r="B46" s="108">
        <v>0</v>
      </c>
      <c r="C46" t="str" cm="1">
        <f t="array" ref="C46">_xlfn.IFS(A46='Price Data'!$F$3,'Price Data'!$G$3,A46='Price Data'!$F$4,'Price Data'!$G$4,A46='Price Data'!$F$5,'Price Data'!$G$5,A46='Price Data'!$F$6,'Price Data'!$G$6,A46='Price Data'!$F$7,'Price Data'!$G$7,TRUE,"")</f>
        <v/>
      </c>
      <c r="E46" s="108" t="b">
        <f t="shared" si="4"/>
        <v>0</v>
      </c>
      <c r="G46" s="108" t="b">
        <f t="shared" si="0"/>
        <v>0</v>
      </c>
      <c r="I46" s="108" t="b">
        <f t="shared" si="1"/>
        <v>0</v>
      </c>
      <c r="K46" s="108" t="b">
        <f t="shared" si="2"/>
        <v>0</v>
      </c>
      <c r="M46" s="108" t="b">
        <f t="shared" si="3"/>
        <v>0</v>
      </c>
    </row>
    <row r="47" spans="1:13" x14ac:dyDescent="0.25">
      <c r="A47" t="s">
        <v>109</v>
      </c>
      <c r="B47" s="108">
        <v>0.65</v>
      </c>
      <c r="C47" cm="1">
        <f t="array" ref="C47">_xlfn.IFS(A47='Price Data'!$F$3,'Price Data'!$G$3,A47='Price Data'!$F$4,'Price Data'!$G$4,A47='Price Data'!$F$5,'Price Data'!$G$5,A47='Price Data'!$F$6,'Price Data'!$G$6,A47='Price Data'!$F$7,'Price Data'!$G$7,TRUE,"")</f>
        <v>4.4586315789473705</v>
      </c>
      <c r="E47" s="108" t="b">
        <f t="shared" si="4"/>
        <v>0</v>
      </c>
      <c r="G47" s="108" t="b">
        <f t="shared" si="0"/>
        <v>0</v>
      </c>
      <c r="I47" s="108">
        <f t="shared" si="1"/>
        <v>0.65</v>
      </c>
      <c r="K47" s="108" t="b">
        <f t="shared" si="2"/>
        <v>0</v>
      </c>
      <c r="M47" s="108" t="b">
        <f t="shared" si="3"/>
        <v>0</v>
      </c>
    </row>
    <row r="48" spans="1:13" x14ac:dyDescent="0.25">
      <c r="A48" t="s">
        <v>112</v>
      </c>
      <c r="B48" s="108">
        <v>0</v>
      </c>
      <c r="C48" t="str" cm="1">
        <f t="array" ref="C48">_xlfn.IFS(A48='Price Data'!$F$3,'Price Data'!$G$3,A48='Price Data'!$F$4,'Price Data'!$G$4,A48='Price Data'!$F$5,'Price Data'!$G$5,A48='Price Data'!$F$6,'Price Data'!$G$6,A48='Price Data'!$F$7,'Price Data'!$G$7,TRUE,"")</f>
        <v/>
      </c>
      <c r="E48" s="108" t="b">
        <f t="shared" si="4"/>
        <v>0</v>
      </c>
      <c r="G48" s="108" t="b">
        <f t="shared" si="0"/>
        <v>0</v>
      </c>
      <c r="I48" s="108" t="b">
        <f t="shared" si="1"/>
        <v>0</v>
      </c>
      <c r="K48" s="108" t="b">
        <f t="shared" si="2"/>
        <v>0</v>
      </c>
      <c r="M48" s="108" t="b">
        <f t="shared" si="3"/>
        <v>0</v>
      </c>
    </row>
    <row r="49" spans="1:13" x14ac:dyDescent="0.25">
      <c r="A49" t="s">
        <v>112</v>
      </c>
      <c r="B49" s="108">
        <v>0</v>
      </c>
      <c r="C49" t="str" cm="1">
        <f t="array" ref="C49">_xlfn.IFS(A49='Price Data'!$F$3,'Price Data'!$G$3,A49='Price Data'!$F$4,'Price Data'!$G$4,A49='Price Data'!$F$5,'Price Data'!$G$5,A49='Price Data'!$F$6,'Price Data'!$G$6,A49='Price Data'!$F$7,'Price Data'!$G$7,TRUE,"")</f>
        <v/>
      </c>
      <c r="E49" s="108" t="b">
        <f t="shared" si="4"/>
        <v>0</v>
      </c>
      <c r="G49" s="108" t="b">
        <f t="shared" si="0"/>
        <v>0</v>
      </c>
      <c r="I49" s="108" t="b">
        <f t="shared" si="1"/>
        <v>0</v>
      </c>
      <c r="K49" s="108" t="b">
        <f t="shared" si="2"/>
        <v>0</v>
      </c>
      <c r="M49" s="108" t="b">
        <f t="shared" si="3"/>
        <v>0</v>
      </c>
    </row>
    <row r="50" spans="1:13" x14ac:dyDescent="0.25">
      <c r="A50" t="s">
        <v>112</v>
      </c>
      <c r="B50" s="108">
        <v>0</v>
      </c>
      <c r="C50" t="str" cm="1">
        <f t="array" ref="C50">_xlfn.IFS(A50='Price Data'!$F$3,'Price Data'!$G$3,A50='Price Data'!$F$4,'Price Data'!$G$4,A50='Price Data'!$F$5,'Price Data'!$G$5,A50='Price Data'!$F$6,'Price Data'!$G$6,A50='Price Data'!$F$7,'Price Data'!$G$7,TRUE,"")</f>
        <v/>
      </c>
      <c r="E50" s="108" t="b">
        <f t="shared" si="4"/>
        <v>0</v>
      </c>
      <c r="G50" s="108" t="b">
        <f t="shared" si="0"/>
        <v>0</v>
      </c>
      <c r="I50" s="108" t="b">
        <f t="shared" si="1"/>
        <v>0</v>
      </c>
      <c r="K50" s="108" t="b">
        <f t="shared" si="2"/>
        <v>0</v>
      </c>
      <c r="M50" s="108" t="b">
        <f t="shared" si="3"/>
        <v>0</v>
      </c>
    </row>
    <row r="51" spans="1:13" x14ac:dyDescent="0.25">
      <c r="A51" t="s">
        <v>109</v>
      </c>
      <c r="B51" s="108">
        <v>0.94</v>
      </c>
      <c r="C51" cm="1">
        <f t="array" ref="C51">_xlfn.IFS(A51='Price Data'!$F$3,'Price Data'!$G$3,A51='Price Data'!$F$4,'Price Data'!$G$4,A51='Price Data'!$F$5,'Price Data'!$G$5,A51='Price Data'!$F$6,'Price Data'!$G$6,A51='Price Data'!$F$7,'Price Data'!$G$7,TRUE,"")</f>
        <v>4.4586315789473705</v>
      </c>
      <c r="E51" s="108" t="b">
        <f t="shared" si="4"/>
        <v>0</v>
      </c>
      <c r="G51" s="108" t="b">
        <f t="shared" si="0"/>
        <v>0</v>
      </c>
      <c r="I51" s="108">
        <f t="shared" si="1"/>
        <v>0.94</v>
      </c>
      <c r="K51" s="108" t="b">
        <f t="shared" si="2"/>
        <v>0</v>
      </c>
      <c r="M51" s="108" t="b">
        <f t="shared" si="3"/>
        <v>0</v>
      </c>
    </row>
    <row r="52" spans="1:13" x14ac:dyDescent="0.25">
      <c r="A52" t="s">
        <v>109</v>
      </c>
      <c r="B52" s="108">
        <v>0.65</v>
      </c>
      <c r="C52" cm="1">
        <f t="array" ref="C52">_xlfn.IFS(A52='Price Data'!$F$3,'Price Data'!$G$3,A52='Price Data'!$F$4,'Price Data'!$G$4,A52='Price Data'!$F$5,'Price Data'!$G$5,A52='Price Data'!$F$6,'Price Data'!$G$6,A52='Price Data'!$F$7,'Price Data'!$G$7,TRUE,"")</f>
        <v>4.4586315789473705</v>
      </c>
      <c r="E52" s="108" t="b">
        <f t="shared" si="4"/>
        <v>0</v>
      </c>
      <c r="G52" s="108" t="b">
        <f t="shared" si="0"/>
        <v>0</v>
      </c>
      <c r="I52" s="108">
        <f t="shared" si="1"/>
        <v>0.65</v>
      </c>
      <c r="K52" s="108" t="b">
        <f t="shared" si="2"/>
        <v>0</v>
      </c>
      <c r="M52" s="108" t="b">
        <f t="shared" si="3"/>
        <v>0</v>
      </c>
    </row>
    <row r="53" spans="1:13" x14ac:dyDescent="0.25">
      <c r="A53" t="s">
        <v>112</v>
      </c>
      <c r="B53" s="108">
        <v>0</v>
      </c>
      <c r="C53" t="str" cm="1">
        <f t="array" ref="C53">_xlfn.IFS(A53='Price Data'!$F$3,'Price Data'!$G$3,A53='Price Data'!$F$4,'Price Data'!$G$4,A53='Price Data'!$F$5,'Price Data'!$G$5,A53='Price Data'!$F$6,'Price Data'!$G$6,A53='Price Data'!$F$7,'Price Data'!$G$7,TRUE,"")</f>
        <v/>
      </c>
      <c r="E53" s="108" t="b">
        <f t="shared" si="4"/>
        <v>0</v>
      </c>
      <c r="G53" s="108" t="b">
        <f t="shared" si="0"/>
        <v>0</v>
      </c>
      <c r="I53" s="108" t="b">
        <f t="shared" si="1"/>
        <v>0</v>
      </c>
      <c r="K53" s="108" t="b">
        <f t="shared" si="2"/>
        <v>0</v>
      </c>
      <c r="M53" s="108" t="b">
        <f t="shared" si="3"/>
        <v>0</v>
      </c>
    </row>
    <row r="54" spans="1:13" x14ac:dyDescent="0.25">
      <c r="A54" t="s">
        <v>110</v>
      </c>
      <c r="B54" s="108">
        <v>0.92</v>
      </c>
      <c r="C54" cm="1">
        <f t="array" ref="C54">_xlfn.IFS(A54='Price Data'!$F$3,'Price Data'!$G$3,A54='Price Data'!$F$4,'Price Data'!$G$4,A54='Price Data'!$F$5,'Price Data'!$G$5,A54='Price Data'!$F$6,'Price Data'!$G$6,A54='Price Data'!$F$7,'Price Data'!$G$7,TRUE,"")</f>
        <v>2.6763636363636367</v>
      </c>
      <c r="E54" s="108">
        <f t="shared" si="4"/>
        <v>0.92</v>
      </c>
      <c r="G54" s="108" t="b">
        <f t="shared" si="0"/>
        <v>0</v>
      </c>
      <c r="I54" s="108" t="b">
        <f t="shared" si="1"/>
        <v>0</v>
      </c>
      <c r="K54" s="108" t="b">
        <f t="shared" si="2"/>
        <v>0</v>
      </c>
      <c r="M54" s="108" t="b">
        <f t="shared" si="3"/>
        <v>0</v>
      </c>
    </row>
    <row r="55" spans="1:13" x14ac:dyDescent="0.25">
      <c r="A55" t="s">
        <v>113</v>
      </c>
      <c r="B55" s="108">
        <v>2.36</v>
      </c>
      <c r="C55" cm="1">
        <f t="array" ref="C55">_xlfn.IFS(A55='Price Data'!$F$3,'Price Data'!$G$3,A55='Price Data'!$F$4,'Price Data'!$G$4,A55='Price Data'!$F$5,'Price Data'!$G$5,A55='Price Data'!$F$6,'Price Data'!$G$6,A55='Price Data'!$F$7,'Price Data'!$G$7,TRUE,"")</f>
        <v>10.493246963562758</v>
      </c>
      <c r="E55" s="108" t="b">
        <f t="shared" si="4"/>
        <v>0</v>
      </c>
      <c r="G55" s="108" t="b">
        <f t="shared" si="0"/>
        <v>0</v>
      </c>
      <c r="I55" s="108" t="b">
        <f t="shared" si="1"/>
        <v>0</v>
      </c>
      <c r="K55" s="108" t="b">
        <f t="shared" si="2"/>
        <v>0</v>
      </c>
      <c r="M55" s="108">
        <f t="shared" si="3"/>
        <v>2.36</v>
      </c>
    </row>
    <row r="56" spans="1:13" x14ac:dyDescent="0.25">
      <c r="A56" t="s">
        <v>109</v>
      </c>
      <c r="B56" s="108">
        <v>0.9</v>
      </c>
      <c r="C56" cm="1">
        <f t="array" ref="C56">_xlfn.IFS(A56='Price Data'!$F$3,'Price Data'!$G$3,A56='Price Data'!$F$4,'Price Data'!$G$4,A56='Price Data'!$F$5,'Price Data'!$G$5,A56='Price Data'!$F$6,'Price Data'!$G$6,A56='Price Data'!$F$7,'Price Data'!$G$7,TRUE,"")</f>
        <v>4.4586315789473705</v>
      </c>
      <c r="E56" s="108" t="b">
        <f t="shared" si="4"/>
        <v>0</v>
      </c>
      <c r="G56" s="108" t="b">
        <f t="shared" si="0"/>
        <v>0</v>
      </c>
      <c r="I56" s="108">
        <f t="shared" si="1"/>
        <v>0.9</v>
      </c>
      <c r="K56" s="108" t="b">
        <f t="shared" si="2"/>
        <v>0</v>
      </c>
      <c r="M56" s="108" t="b">
        <f t="shared" si="3"/>
        <v>0</v>
      </c>
    </row>
    <row r="57" spans="1:13" x14ac:dyDescent="0.25">
      <c r="A57" t="s">
        <v>111</v>
      </c>
      <c r="B57" s="108">
        <v>2.4900000000000002</v>
      </c>
      <c r="C57" cm="1">
        <f t="array" ref="C57">_xlfn.IFS(A57='Price Data'!$F$3,'Price Data'!$G$3,A57='Price Data'!$F$4,'Price Data'!$G$4,A57='Price Data'!$F$5,'Price Data'!$G$5,A57='Price Data'!$F$6,'Price Data'!$G$6,A57='Price Data'!$F$7,'Price Data'!$G$7,TRUE,"")</f>
        <v>8.710979020979023</v>
      </c>
      <c r="E57" s="108" t="b">
        <f t="shared" si="4"/>
        <v>0</v>
      </c>
      <c r="G57" s="108" t="b">
        <f t="shared" si="0"/>
        <v>0</v>
      </c>
      <c r="I57" s="108" t="b">
        <f t="shared" si="1"/>
        <v>0</v>
      </c>
      <c r="K57" s="108">
        <f t="shared" si="2"/>
        <v>2.4900000000000002</v>
      </c>
      <c r="M57" s="108" t="b">
        <f t="shared" si="3"/>
        <v>0</v>
      </c>
    </row>
    <row r="58" spans="1:13" x14ac:dyDescent="0.25">
      <c r="A58" t="s">
        <v>112</v>
      </c>
      <c r="B58" s="108">
        <v>0</v>
      </c>
      <c r="C58" t="str" cm="1">
        <f t="array" ref="C58">_xlfn.IFS(A58='Price Data'!$F$3,'Price Data'!$G$3,A58='Price Data'!$F$4,'Price Data'!$G$4,A58='Price Data'!$F$5,'Price Data'!$G$5,A58='Price Data'!$F$6,'Price Data'!$G$6,A58='Price Data'!$F$7,'Price Data'!$G$7,TRUE,"")</f>
        <v/>
      </c>
      <c r="E58" s="108" t="b">
        <f t="shared" si="4"/>
        <v>0</v>
      </c>
      <c r="G58" s="108" t="b">
        <f t="shared" si="0"/>
        <v>0</v>
      </c>
      <c r="I58" s="108" t="b">
        <f t="shared" si="1"/>
        <v>0</v>
      </c>
      <c r="K58" s="108" t="b">
        <f t="shared" si="2"/>
        <v>0</v>
      </c>
      <c r="M58" s="108" t="b">
        <f t="shared" si="3"/>
        <v>0</v>
      </c>
    </row>
    <row r="59" spans="1:13" x14ac:dyDescent="0.25">
      <c r="A59" t="s">
        <v>110</v>
      </c>
      <c r="B59" s="108">
        <v>0.95</v>
      </c>
      <c r="C59" cm="1">
        <f t="array" ref="C59">_xlfn.IFS(A59='Price Data'!$F$3,'Price Data'!$G$3,A59='Price Data'!$F$4,'Price Data'!$G$4,A59='Price Data'!$F$5,'Price Data'!$G$5,A59='Price Data'!$F$6,'Price Data'!$G$6,A59='Price Data'!$F$7,'Price Data'!$G$7,TRUE,"")</f>
        <v>2.6763636363636367</v>
      </c>
      <c r="E59" s="108">
        <f t="shared" si="4"/>
        <v>0.95</v>
      </c>
      <c r="G59" s="108" t="b">
        <f t="shared" si="0"/>
        <v>0</v>
      </c>
      <c r="I59" s="108" t="b">
        <f t="shared" si="1"/>
        <v>0</v>
      </c>
      <c r="K59" s="108" t="b">
        <f t="shared" si="2"/>
        <v>0</v>
      </c>
      <c r="M59" s="108" t="b">
        <f t="shared" si="3"/>
        <v>0</v>
      </c>
    </row>
    <row r="60" spans="1:13" x14ac:dyDescent="0.25">
      <c r="A60" t="s">
        <v>114</v>
      </c>
      <c r="B60" s="108">
        <v>1.46</v>
      </c>
      <c r="C60" cm="1">
        <f t="array" ref="C60">_xlfn.IFS(A60='Price Data'!$F$3,'Price Data'!$G$3,A60='Price Data'!$F$4,'Price Data'!$G$4,A60='Price Data'!$F$5,'Price Data'!$G$5,A60='Price Data'!$F$6,'Price Data'!$G$6,A60='Price Data'!$F$7,'Price Data'!$G$7,TRUE,"")</f>
        <v>6.0346153846153863</v>
      </c>
      <c r="E60" s="108" t="b">
        <f t="shared" si="4"/>
        <v>0</v>
      </c>
      <c r="G60" s="108">
        <f t="shared" si="0"/>
        <v>1.46</v>
      </c>
      <c r="I60" s="108" t="b">
        <f t="shared" si="1"/>
        <v>0</v>
      </c>
      <c r="K60" s="108" t="b">
        <f t="shared" si="2"/>
        <v>0</v>
      </c>
      <c r="M60" s="108" t="b">
        <f t="shared" si="3"/>
        <v>0</v>
      </c>
    </row>
    <row r="61" spans="1:13" x14ac:dyDescent="0.25">
      <c r="A61" t="s">
        <v>112</v>
      </c>
      <c r="B61" s="108">
        <v>0</v>
      </c>
      <c r="C61" t="str" cm="1">
        <f t="array" ref="C61">_xlfn.IFS(A61='Price Data'!$F$3,'Price Data'!$G$3,A61='Price Data'!$F$4,'Price Data'!$G$4,A61='Price Data'!$F$5,'Price Data'!$G$5,A61='Price Data'!$F$6,'Price Data'!$G$6,A61='Price Data'!$F$7,'Price Data'!$G$7,TRUE,"")</f>
        <v/>
      </c>
      <c r="E61" s="108" t="b">
        <f t="shared" si="4"/>
        <v>0</v>
      </c>
      <c r="G61" s="108" t="b">
        <f t="shared" si="0"/>
        <v>0</v>
      </c>
      <c r="I61" s="108" t="b">
        <f t="shared" si="1"/>
        <v>0</v>
      </c>
      <c r="K61" s="108" t="b">
        <f t="shared" si="2"/>
        <v>0</v>
      </c>
      <c r="M61" s="108" t="b">
        <f t="shared" si="3"/>
        <v>0</v>
      </c>
    </row>
    <row r="62" spans="1:13" x14ac:dyDescent="0.25">
      <c r="A62" t="s">
        <v>110</v>
      </c>
      <c r="B62" s="108">
        <v>0.98</v>
      </c>
      <c r="C62" cm="1">
        <f t="array" ref="C62">_xlfn.IFS(A62='Price Data'!$F$3,'Price Data'!$G$3,A62='Price Data'!$F$4,'Price Data'!$G$4,A62='Price Data'!$F$5,'Price Data'!$G$5,A62='Price Data'!$F$6,'Price Data'!$G$6,A62='Price Data'!$F$7,'Price Data'!$G$7,TRUE,"")</f>
        <v>2.6763636363636367</v>
      </c>
      <c r="E62" s="108">
        <f t="shared" si="4"/>
        <v>0.98</v>
      </c>
      <c r="G62" s="108" t="b">
        <f t="shared" si="0"/>
        <v>0</v>
      </c>
      <c r="I62" s="108" t="b">
        <f t="shared" si="1"/>
        <v>0</v>
      </c>
      <c r="K62" s="108" t="b">
        <f t="shared" si="2"/>
        <v>0</v>
      </c>
      <c r="M62" s="108" t="b">
        <f t="shared" si="3"/>
        <v>0</v>
      </c>
    </row>
    <row r="63" spans="1:13" x14ac:dyDescent="0.25">
      <c r="A63" t="s">
        <v>109</v>
      </c>
      <c r="B63" s="108">
        <v>0.73</v>
      </c>
      <c r="C63" cm="1">
        <f t="array" ref="C63">_xlfn.IFS(A63='Price Data'!$F$3,'Price Data'!$G$3,A63='Price Data'!$F$4,'Price Data'!$G$4,A63='Price Data'!$F$5,'Price Data'!$G$5,A63='Price Data'!$F$6,'Price Data'!$G$6,A63='Price Data'!$F$7,'Price Data'!$G$7,TRUE,"")</f>
        <v>4.4586315789473705</v>
      </c>
      <c r="E63" s="108" t="b">
        <f t="shared" si="4"/>
        <v>0</v>
      </c>
      <c r="G63" s="108" t="b">
        <f t="shared" si="0"/>
        <v>0</v>
      </c>
      <c r="I63" s="108">
        <f t="shared" si="1"/>
        <v>0.73</v>
      </c>
      <c r="K63" s="108" t="b">
        <f t="shared" si="2"/>
        <v>0</v>
      </c>
      <c r="M63" s="108" t="b">
        <f t="shared" si="3"/>
        <v>0</v>
      </c>
    </row>
    <row r="64" spans="1:13" x14ac:dyDescent="0.25">
      <c r="A64" t="s">
        <v>111</v>
      </c>
      <c r="B64" s="108">
        <v>2.35</v>
      </c>
      <c r="C64" cm="1">
        <f t="array" ref="C64">_xlfn.IFS(A64='Price Data'!$F$3,'Price Data'!$G$3,A64='Price Data'!$F$4,'Price Data'!$G$4,A64='Price Data'!$F$5,'Price Data'!$G$5,A64='Price Data'!$F$6,'Price Data'!$G$6,A64='Price Data'!$F$7,'Price Data'!$G$7,TRUE,"")</f>
        <v>8.710979020979023</v>
      </c>
      <c r="E64" s="108" t="b">
        <f t="shared" si="4"/>
        <v>0</v>
      </c>
      <c r="G64" s="108" t="b">
        <f t="shared" si="0"/>
        <v>0</v>
      </c>
      <c r="I64" s="108" t="b">
        <f t="shared" si="1"/>
        <v>0</v>
      </c>
      <c r="K64" s="108">
        <f t="shared" si="2"/>
        <v>2.35</v>
      </c>
      <c r="M64" s="108" t="b">
        <f t="shared" si="3"/>
        <v>0</v>
      </c>
    </row>
    <row r="65" spans="1:13" x14ac:dyDescent="0.25">
      <c r="A65" t="s">
        <v>113</v>
      </c>
      <c r="B65" s="108">
        <v>0.85</v>
      </c>
      <c r="C65" cm="1">
        <f t="array" ref="C65">_xlfn.IFS(A65='Price Data'!$F$3,'Price Data'!$G$3,A65='Price Data'!$F$4,'Price Data'!$G$4,A65='Price Data'!$F$5,'Price Data'!$G$5,A65='Price Data'!$F$6,'Price Data'!$G$6,A65='Price Data'!$F$7,'Price Data'!$G$7,TRUE,"")</f>
        <v>10.493246963562758</v>
      </c>
      <c r="E65" s="108" t="b">
        <f t="shared" si="4"/>
        <v>0</v>
      </c>
      <c r="G65" s="108" t="b">
        <f t="shared" si="0"/>
        <v>0</v>
      </c>
      <c r="I65" s="108" t="b">
        <f t="shared" si="1"/>
        <v>0</v>
      </c>
      <c r="K65" s="108" t="b">
        <f t="shared" si="2"/>
        <v>0</v>
      </c>
      <c r="M65" s="108">
        <f t="shared" si="3"/>
        <v>0.85</v>
      </c>
    </row>
    <row r="66" spans="1:13" x14ac:dyDescent="0.25">
      <c r="A66" t="s">
        <v>112</v>
      </c>
      <c r="B66" s="108">
        <v>0</v>
      </c>
      <c r="C66" t="str" cm="1">
        <f t="array" ref="C66">_xlfn.IFS(A66='Price Data'!$F$3,'Price Data'!$G$3,A66='Price Data'!$F$4,'Price Data'!$G$4,A66='Price Data'!$F$5,'Price Data'!$G$5,A66='Price Data'!$F$6,'Price Data'!$G$6,A66='Price Data'!$F$7,'Price Data'!$G$7,TRUE,"")</f>
        <v/>
      </c>
      <c r="E66" s="108" t="b">
        <f t="shared" si="4"/>
        <v>0</v>
      </c>
      <c r="G66" s="108" t="b">
        <f t="shared" si="0"/>
        <v>0</v>
      </c>
      <c r="I66" s="108" t="b">
        <f t="shared" si="1"/>
        <v>0</v>
      </c>
      <c r="K66" s="108" t="b">
        <f t="shared" si="2"/>
        <v>0</v>
      </c>
      <c r="M66" s="108" t="b">
        <f t="shared" si="3"/>
        <v>0</v>
      </c>
    </row>
    <row r="67" spans="1:13" x14ac:dyDescent="0.25">
      <c r="A67" t="s">
        <v>111</v>
      </c>
      <c r="B67" s="108">
        <v>1.41</v>
      </c>
      <c r="C67" cm="1">
        <f t="array" ref="C67">_xlfn.IFS(A67='Price Data'!$F$3,'Price Data'!$G$3,A67='Price Data'!$F$4,'Price Data'!$G$4,A67='Price Data'!$F$5,'Price Data'!$G$5,A67='Price Data'!$F$6,'Price Data'!$G$6,A67='Price Data'!$F$7,'Price Data'!$G$7,TRUE,"")</f>
        <v>8.710979020979023</v>
      </c>
      <c r="E67" s="108" t="b">
        <f t="shared" ref="E67:E130" si="5">IF(A67="Coffee Only", B67)</f>
        <v>0</v>
      </c>
      <c r="G67" s="108" t="b">
        <f t="shared" ref="G67:G130" si="6">IF(A67="Food Only", B67)</f>
        <v>0</v>
      </c>
      <c r="I67" s="108" t="b">
        <f t="shared" ref="I67:I130" si="7">IF(A67="Specialty Drink Only", B67)</f>
        <v>0</v>
      </c>
      <c r="K67" s="108">
        <f t="shared" ref="K67:K130" si="8">IF(A67="Food + Coffee", B67)</f>
        <v>1.41</v>
      </c>
      <c r="M67" s="108" t="b">
        <f t="shared" ref="M67:M130" si="9">IF(A67="Food + Specialty Drink", B67)</f>
        <v>0</v>
      </c>
    </row>
    <row r="68" spans="1:13" x14ac:dyDescent="0.25">
      <c r="A68" t="s">
        <v>111</v>
      </c>
      <c r="B68" s="108">
        <v>1.3</v>
      </c>
      <c r="C68" cm="1">
        <f t="array" ref="C68">_xlfn.IFS(A68='Price Data'!$F$3,'Price Data'!$G$3,A68='Price Data'!$F$4,'Price Data'!$G$4,A68='Price Data'!$F$5,'Price Data'!$G$5,A68='Price Data'!$F$6,'Price Data'!$G$6,A68='Price Data'!$F$7,'Price Data'!$G$7,TRUE,"")</f>
        <v>8.710979020979023</v>
      </c>
      <c r="E68" s="108" t="b">
        <f t="shared" si="5"/>
        <v>0</v>
      </c>
      <c r="G68" s="108" t="b">
        <f t="shared" si="6"/>
        <v>0</v>
      </c>
      <c r="I68" s="108" t="b">
        <f t="shared" si="7"/>
        <v>0</v>
      </c>
      <c r="K68" s="108">
        <f t="shared" si="8"/>
        <v>1.3</v>
      </c>
      <c r="M68" s="108" t="b">
        <f t="shared" si="9"/>
        <v>0</v>
      </c>
    </row>
    <row r="69" spans="1:13" x14ac:dyDescent="0.25">
      <c r="A69" t="s">
        <v>112</v>
      </c>
      <c r="B69" s="108">
        <v>0</v>
      </c>
      <c r="C69" t="str" cm="1">
        <f t="array" ref="C69">_xlfn.IFS(A69='Price Data'!$F$3,'Price Data'!$G$3,A69='Price Data'!$F$4,'Price Data'!$G$4,A69='Price Data'!$F$5,'Price Data'!$G$5,A69='Price Data'!$F$6,'Price Data'!$G$6,A69='Price Data'!$F$7,'Price Data'!$G$7,TRUE,"")</f>
        <v/>
      </c>
      <c r="E69" s="108" t="b">
        <f t="shared" si="5"/>
        <v>0</v>
      </c>
      <c r="G69" s="108" t="b">
        <f t="shared" si="6"/>
        <v>0</v>
      </c>
      <c r="I69" s="108" t="b">
        <f t="shared" si="7"/>
        <v>0</v>
      </c>
      <c r="K69" s="108" t="b">
        <f t="shared" si="8"/>
        <v>0</v>
      </c>
      <c r="M69" s="108" t="b">
        <f t="shared" si="9"/>
        <v>0</v>
      </c>
    </row>
    <row r="70" spans="1:13" x14ac:dyDescent="0.25">
      <c r="A70" t="s">
        <v>111</v>
      </c>
      <c r="B70" s="108">
        <v>1.93</v>
      </c>
      <c r="C70" cm="1">
        <f t="array" ref="C70">_xlfn.IFS(A70='Price Data'!$F$3,'Price Data'!$G$3,A70='Price Data'!$F$4,'Price Data'!$G$4,A70='Price Data'!$F$5,'Price Data'!$G$5,A70='Price Data'!$F$6,'Price Data'!$G$6,A70='Price Data'!$F$7,'Price Data'!$G$7,TRUE,"")</f>
        <v>8.710979020979023</v>
      </c>
      <c r="E70" s="108" t="b">
        <f t="shared" si="5"/>
        <v>0</v>
      </c>
      <c r="G70" s="108" t="b">
        <f t="shared" si="6"/>
        <v>0</v>
      </c>
      <c r="I70" s="108" t="b">
        <f t="shared" si="7"/>
        <v>0</v>
      </c>
      <c r="K70" s="108">
        <f t="shared" si="8"/>
        <v>1.93</v>
      </c>
      <c r="M70" s="108" t="b">
        <f t="shared" si="9"/>
        <v>0</v>
      </c>
    </row>
    <row r="71" spans="1:13" x14ac:dyDescent="0.25">
      <c r="A71" t="s">
        <v>112</v>
      </c>
      <c r="B71" s="108">
        <v>0</v>
      </c>
      <c r="C71" t="str" cm="1">
        <f t="array" ref="C71">_xlfn.IFS(A71='Price Data'!$F$3,'Price Data'!$G$3,A71='Price Data'!$F$4,'Price Data'!$G$4,A71='Price Data'!$F$5,'Price Data'!$G$5,A71='Price Data'!$F$6,'Price Data'!$G$6,A71='Price Data'!$F$7,'Price Data'!$G$7,TRUE,"")</f>
        <v/>
      </c>
      <c r="E71" s="108" t="b">
        <f t="shared" si="5"/>
        <v>0</v>
      </c>
      <c r="G71" s="108" t="b">
        <f t="shared" si="6"/>
        <v>0</v>
      </c>
      <c r="I71" s="108" t="b">
        <f t="shared" si="7"/>
        <v>0</v>
      </c>
      <c r="K71" s="108" t="b">
        <f t="shared" si="8"/>
        <v>0</v>
      </c>
      <c r="M71" s="108" t="b">
        <f t="shared" si="9"/>
        <v>0</v>
      </c>
    </row>
    <row r="72" spans="1:13" x14ac:dyDescent="0.25">
      <c r="A72" t="s">
        <v>109</v>
      </c>
      <c r="B72" s="108">
        <v>0.95</v>
      </c>
      <c r="C72" cm="1">
        <f t="array" ref="C72">_xlfn.IFS(A72='Price Data'!$F$3,'Price Data'!$G$3,A72='Price Data'!$F$4,'Price Data'!$G$4,A72='Price Data'!$F$5,'Price Data'!$G$5,A72='Price Data'!$F$6,'Price Data'!$G$6,A72='Price Data'!$F$7,'Price Data'!$G$7,TRUE,"")</f>
        <v>4.4586315789473705</v>
      </c>
      <c r="E72" s="108" t="b">
        <f t="shared" si="5"/>
        <v>0</v>
      </c>
      <c r="G72" s="108" t="b">
        <f t="shared" si="6"/>
        <v>0</v>
      </c>
      <c r="I72" s="108">
        <f t="shared" si="7"/>
        <v>0.95</v>
      </c>
      <c r="K72" s="108" t="b">
        <f t="shared" si="8"/>
        <v>0</v>
      </c>
      <c r="M72" s="108" t="b">
        <f t="shared" si="9"/>
        <v>0</v>
      </c>
    </row>
    <row r="73" spans="1:13" x14ac:dyDescent="0.25">
      <c r="A73" t="s">
        <v>112</v>
      </c>
      <c r="B73" s="108">
        <v>0</v>
      </c>
      <c r="C73" t="str" cm="1">
        <f t="array" ref="C73">_xlfn.IFS(A73='Price Data'!$F$3,'Price Data'!$G$3,A73='Price Data'!$F$4,'Price Data'!$G$4,A73='Price Data'!$F$5,'Price Data'!$G$5,A73='Price Data'!$F$6,'Price Data'!$G$6,A73='Price Data'!$F$7,'Price Data'!$G$7,TRUE,"")</f>
        <v/>
      </c>
      <c r="E73" s="108" t="b">
        <f t="shared" si="5"/>
        <v>0</v>
      </c>
      <c r="G73" s="108" t="b">
        <f t="shared" si="6"/>
        <v>0</v>
      </c>
      <c r="I73" s="108" t="b">
        <f t="shared" si="7"/>
        <v>0</v>
      </c>
      <c r="K73" s="108" t="b">
        <f t="shared" si="8"/>
        <v>0</v>
      </c>
      <c r="M73" s="108" t="b">
        <f t="shared" si="9"/>
        <v>0</v>
      </c>
    </row>
    <row r="74" spans="1:13" x14ac:dyDescent="0.25">
      <c r="A74" t="s">
        <v>112</v>
      </c>
      <c r="B74" s="108">
        <v>0</v>
      </c>
      <c r="C74" t="str" cm="1">
        <f t="array" ref="C74">_xlfn.IFS(A74='Price Data'!$F$3,'Price Data'!$G$3,A74='Price Data'!$F$4,'Price Data'!$G$4,A74='Price Data'!$F$5,'Price Data'!$G$5,A74='Price Data'!$F$6,'Price Data'!$G$6,A74='Price Data'!$F$7,'Price Data'!$G$7,TRUE,"")</f>
        <v/>
      </c>
      <c r="E74" s="108" t="b">
        <f t="shared" si="5"/>
        <v>0</v>
      </c>
      <c r="G74" s="108" t="b">
        <f t="shared" si="6"/>
        <v>0</v>
      </c>
      <c r="I74" s="108" t="b">
        <f t="shared" si="7"/>
        <v>0</v>
      </c>
      <c r="K74" s="108" t="b">
        <f t="shared" si="8"/>
        <v>0</v>
      </c>
      <c r="M74" s="108" t="b">
        <f t="shared" si="9"/>
        <v>0</v>
      </c>
    </row>
    <row r="75" spans="1:13" x14ac:dyDescent="0.25">
      <c r="A75" t="s">
        <v>112</v>
      </c>
      <c r="B75" s="108">
        <v>0</v>
      </c>
      <c r="C75" t="str" cm="1">
        <f t="array" ref="C75">_xlfn.IFS(A75='Price Data'!$F$3,'Price Data'!$G$3,A75='Price Data'!$F$4,'Price Data'!$G$4,A75='Price Data'!$F$5,'Price Data'!$G$5,A75='Price Data'!$F$6,'Price Data'!$G$6,A75='Price Data'!$F$7,'Price Data'!$G$7,TRUE,"")</f>
        <v/>
      </c>
      <c r="E75" s="108" t="b">
        <f t="shared" si="5"/>
        <v>0</v>
      </c>
      <c r="G75" s="108" t="b">
        <f t="shared" si="6"/>
        <v>0</v>
      </c>
      <c r="I75" s="108" t="b">
        <f t="shared" si="7"/>
        <v>0</v>
      </c>
      <c r="K75" s="108" t="b">
        <f t="shared" si="8"/>
        <v>0</v>
      </c>
      <c r="M75" s="108" t="b">
        <f t="shared" si="9"/>
        <v>0</v>
      </c>
    </row>
    <row r="76" spans="1:13" x14ac:dyDescent="0.25">
      <c r="A76" t="s">
        <v>112</v>
      </c>
      <c r="B76" s="108">
        <v>0</v>
      </c>
      <c r="C76" t="str" cm="1">
        <f t="array" ref="C76">_xlfn.IFS(A76='Price Data'!$F$3,'Price Data'!$G$3,A76='Price Data'!$F$4,'Price Data'!$G$4,A76='Price Data'!$F$5,'Price Data'!$G$5,A76='Price Data'!$F$6,'Price Data'!$G$6,A76='Price Data'!$F$7,'Price Data'!$G$7,TRUE,"")</f>
        <v/>
      </c>
      <c r="E76" s="108" t="b">
        <f t="shared" si="5"/>
        <v>0</v>
      </c>
      <c r="G76" s="108" t="b">
        <f t="shared" si="6"/>
        <v>0</v>
      </c>
      <c r="I76" s="108" t="b">
        <f t="shared" si="7"/>
        <v>0</v>
      </c>
      <c r="K76" s="108" t="b">
        <f t="shared" si="8"/>
        <v>0</v>
      </c>
      <c r="M76" s="108" t="b">
        <f t="shared" si="9"/>
        <v>0</v>
      </c>
    </row>
    <row r="77" spans="1:13" x14ac:dyDescent="0.25">
      <c r="A77" t="s">
        <v>113</v>
      </c>
      <c r="B77" s="108">
        <v>1.76</v>
      </c>
      <c r="C77" cm="1">
        <f t="array" ref="C77">_xlfn.IFS(A77='Price Data'!$F$3,'Price Data'!$G$3,A77='Price Data'!$F$4,'Price Data'!$G$4,A77='Price Data'!$F$5,'Price Data'!$G$5,A77='Price Data'!$F$6,'Price Data'!$G$6,A77='Price Data'!$F$7,'Price Data'!$G$7,TRUE,"")</f>
        <v>10.493246963562758</v>
      </c>
      <c r="E77" s="108" t="b">
        <f t="shared" si="5"/>
        <v>0</v>
      </c>
      <c r="G77" s="108" t="b">
        <f t="shared" si="6"/>
        <v>0</v>
      </c>
      <c r="I77" s="108" t="b">
        <f t="shared" si="7"/>
        <v>0</v>
      </c>
      <c r="K77" s="108" t="b">
        <f t="shared" si="8"/>
        <v>0</v>
      </c>
      <c r="M77" s="108">
        <f t="shared" si="9"/>
        <v>1.76</v>
      </c>
    </row>
    <row r="78" spans="1:13" x14ac:dyDescent="0.25">
      <c r="A78" t="s">
        <v>112</v>
      </c>
      <c r="B78" s="108">
        <v>0</v>
      </c>
      <c r="C78" t="str" cm="1">
        <f t="array" ref="C78">_xlfn.IFS(A78='Price Data'!$F$3,'Price Data'!$G$3,A78='Price Data'!$F$4,'Price Data'!$G$4,A78='Price Data'!$F$5,'Price Data'!$G$5,A78='Price Data'!$F$6,'Price Data'!$G$6,A78='Price Data'!$F$7,'Price Data'!$G$7,TRUE,"")</f>
        <v/>
      </c>
      <c r="E78" s="108" t="b">
        <f t="shared" si="5"/>
        <v>0</v>
      </c>
      <c r="G78" s="108" t="b">
        <f t="shared" si="6"/>
        <v>0</v>
      </c>
      <c r="I78" s="108" t="b">
        <f t="shared" si="7"/>
        <v>0</v>
      </c>
      <c r="K78" s="108" t="b">
        <f t="shared" si="8"/>
        <v>0</v>
      </c>
      <c r="M78" s="108" t="b">
        <f t="shared" si="9"/>
        <v>0</v>
      </c>
    </row>
    <row r="79" spans="1:13" x14ac:dyDescent="0.25">
      <c r="A79" t="s">
        <v>112</v>
      </c>
      <c r="B79" s="108">
        <v>0</v>
      </c>
      <c r="C79" t="str" cm="1">
        <f t="array" ref="C79">_xlfn.IFS(A79='Price Data'!$F$3,'Price Data'!$G$3,A79='Price Data'!$F$4,'Price Data'!$G$4,A79='Price Data'!$F$5,'Price Data'!$G$5,A79='Price Data'!$F$6,'Price Data'!$G$6,A79='Price Data'!$F$7,'Price Data'!$G$7,TRUE,"")</f>
        <v/>
      </c>
      <c r="E79" s="108" t="b">
        <f t="shared" si="5"/>
        <v>0</v>
      </c>
      <c r="G79" s="108" t="b">
        <f t="shared" si="6"/>
        <v>0</v>
      </c>
      <c r="I79" s="108" t="b">
        <f t="shared" si="7"/>
        <v>0</v>
      </c>
      <c r="K79" s="108" t="b">
        <f t="shared" si="8"/>
        <v>0</v>
      </c>
      <c r="M79" s="108" t="b">
        <f t="shared" si="9"/>
        <v>0</v>
      </c>
    </row>
    <row r="80" spans="1:13" x14ac:dyDescent="0.25">
      <c r="A80" t="s">
        <v>112</v>
      </c>
      <c r="B80" s="108">
        <v>0</v>
      </c>
      <c r="C80" t="str" cm="1">
        <f t="array" ref="C80">_xlfn.IFS(A80='Price Data'!$F$3,'Price Data'!$G$3,A80='Price Data'!$F$4,'Price Data'!$G$4,A80='Price Data'!$F$5,'Price Data'!$G$5,A80='Price Data'!$F$6,'Price Data'!$G$6,A80='Price Data'!$F$7,'Price Data'!$G$7,TRUE,"")</f>
        <v/>
      </c>
      <c r="E80" s="108" t="b">
        <f t="shared" si="5"/>
        <v>0</v>
      </c>
      <c r="G80" s="108" t="b">
        <f t="shared" si="6"/>
        <v>0</v>
      </c>
      <c r="I80" s="108" t="b">
        <f t="shared" si="7"/>
        <v>0</v>
      </c>
      <c r="K80" s="108" t="b">
        <f t="shared" si="8"/>
        <v>0</v>
      </c>
      <c r="M80" s="108" t="b">
        <f t="shared" si="9"/>
        <v>0</v>
      </c>
    </row>
    <row r="81" spans="1:13" x14ac:dyDescent="0.25">
      <c r="A81" t="s">
        <v>112</v>
      </c>
      <c r="B81" s="108">
        <v>0</v>
      </c>
      <c r="C81" t="str" cm="1">
        <f t="array" ref="C81">_xlfn.IFS(A81='Price Data'!$F$3,'Price Data'!$G$3,A81='Price Data'!$F$4,'Price Data'!$G$4,A81='Price Data'!$F$5,'Price Data'!$G$5,A81='Price Data'!$F$6,'Price Data'!$G$6,A81='Price Data'!$F$7,'Price Data'!$G$7,TRUE,"")</f>
        <v/>
      </c>
      <c r="E81" s="108" t="b">
        <f t="shared" si="5"/>
        <v>0</v>
      </c>
      <c r="G81" s="108" t="b">
        <f t="shared" si="6"/>
        <v>0</v>
      </c>
      <c r="I81" s="108" t="b">
        <f t="shared" si="7"/>
        <v>0</v>
      </c>
      <c r="K81" s="108" t="b">
        <f t="shared" si="8"/>
        <v>0</v>
      </c>
      <c r="M81" s="108" t="b">
        <f t="shared" si="9"/>
        <v>0</v>
      </c>
    </row>
    <row r="82" spans="1:13" x14ac:dyDescent="0.25">
      <c r="A82" t="s">
        <v>112</v>
      </c>
      <c r="B82" s="108">
        <v>0</v>
      </c>
      <c r="C82" t="str" cm="1">
        <f t="array" ref="C82">_xlfn.IFS(A82='Price Data'!$F$3,'Price Data'!$G$3,A82='Price Data'!$F$4,'Price Data'!$G$4,A82='Price Data'!$F$5,'Price Data'!$G$5,A82='Price Data'!$F$6,'Price Data'!$G$6,A82='Price Data'!$F$7,'Price Data'!$G$7,TRUE,"")</f>
        <v/>
      </c>
      <c r="E82" s="108" t="b">
        <f t="shared" si="5"/>
        <v>0</v>
      </c>
      <c r="G82" s="108" t="b">
        <f t="shared" si="6"/>
        <v>0</v>
      </c>
      <c r="I82" s="108" t="b">
        <f t="shared" si="7"/>
        <v>0</v>
      </c>
      <c r="K82" s="108" t="b">
        <f t="shared" si="8"/>
        <v>0</v>
      </c>
      <c r="M82" s="108" t="b">
        <f t="shared" si="9"/>
        <v>0</v>
      </c>
    </row>
    <row r="83" spans="1:13" x14ac:dyDescent="0.25">
      <c r="A83" t="s">
        <v>112</v>
      </c>
      <c r="B83" s="108">
        <v>0</v>
      </c>
      <c r="C83" t="str" cm="1">
        <f t="array" ref="C83">_xlfn.IFS(A83='Price Data'!$F$3,'Price Data'!$G$3,A83='Price Data'!$F$4,'Price Data'!$G$4,A83='Price Data'!$F$5,'Price Data'!$G$5,A83='Price Data'!$F$6,'Price Data'!$G$6,A83='Price Data'!$F$7,'Price Data'!$G$7,TRUE,"")</f>
        <v/>
      </c>
      <c r="E83" s="108" t="b">
        <f t="shared" si="5"/>
        <v>0</v>
      </c>
      <c r="G83" s="108" t="b">
        <f t="shared" si="6"/>
        <v>0</v>
      </c>
      <c r="I83" s="108" t="b">
        <f t="shared" si="7"/>
        <v>0</v>
      </c>
      <c r="K83" s="108" t="b">
        <f t="shared" si="8"/>
        <v>0</v>
      </c>
      <c r="M83" s="108" t="b">
        <f t="shared" si="9"/>
        <v>0</v>
      </c>
    </row>
    <row r="84" spans="1:13" x14ac:dyDescent="0.25">
      <c r="A84" t="s">
        <v>109</v>
      </c>
      <c r="B84" s="108">
        <v>0.77</v>
      </c>
      <c r="C84" cm="1">
        <f t="array" ref="C84">_xlfn.IFS(A84='Price Data'!$F$3,'Price Data'!$G$3,A84='Price Data'!$F$4,'Price Data'!$G$4,A84='Price Data'!$F$5,'Price Data'!$G$5,A84='Price Data'!$F$6,'Price Data'!$G$6,A84='Price Data'!$F$7,'Price Data'!$G$7,TRUE,"")</f>
        <v>4.4586315789473705</v>
      </c>
      <c r="E84" s="108" t="b">
        <f t="shared" si="5"/>
        <v>0</v>
      </c>
      <c r="G84" s="108" t="b">
        <f t="shared" si="6"/>
        <v>0</v>
      </c>
      <c r="I84" s="108">
        <f t="shared" si="7"/>
        <v>0.77</v>
      </c>
      <c r="K84" s="108" t="b">
        <f t="shared" si="8"/>
        <v>0</v>
      </c>
      <c r="M84" s="108" t="b">
        <f t="shared" si="9"/>
        <v>0</v>
      </c>
    </row>
    <row r="85" spans="1:13" x14ac:dyDescent="0.25">
      <c r="A85" t="s">
        <v>112</v>
      </c>
      <c r="B85" s="108">
        <v>0</v>
      </c>
      <c r="C85" t="str" cm="1">
        <f t="array" ref="C85">_xlfn.IFS(A85='Price Data'!$F$3,'Price Data'!$G$3,A85='Price Data'!$F$4,'Price Data'!$G$4,A85='Price Data'!$F$5,'Price Data'!$G$5,A85='Price Data'!$F$6,'Price Data'!$G$6,A85='Price Data'!$F$7,'Price Data'!$G$7,TRUE,"")</f>
        <v/>
      </c>
      <c r="E85" s="108" t="b">
        <f t="shared" si="5"/>
        <v>0</v>
      </c>
      <c r="G85" s="108" t="b">
        <f t="shared" si="6"/>
        <v>0</v>
      </c>
      <c r="I85" s="108" t="b">
        <f t="shared" si="7"/>
        <v>0</v>
      </c>
      <c r="K85" s="108" t="b">
        <f t="shared" si="8"/>
        <v>0</v>
      </c>
      <c r="M85" s="108" t="b">
        <f t="shared" si="9"/>
        <v>0</v>
      </c>
    </row>
    <row r="86" spans="1:13" x14ac:dyDescent="0.25">
      <c r="A86" t="s">
        <v>112</v>
      </c>
      <c r="B86" s="108">
        <v>0</v>
      </c>
      <c r="C86" t="str" cm="1">
        <f t="array" ref="C86">_xlfn.IFS(A86='Price Data'!$F$3,'Price Data'!$G$3,A86='Price Data'!$F$4,'Price Data'!$G$4,A86='Price Data'!$F$5,'Price Data'!$G$5,A86='Price Data'!$F$6,'Price Data'!$G$6,A86='Price Data'!$F$7,'Price Data'!$G$7,TRUE,"")</f>
        <v/>
      </c>
      <c r="E86" s="108" t="b">
        <f t="shared" si="5"/>
        <v>0</v>
      </c>
      <c r="G86" s="108" t="b">
        <f t="shared" si="6"/>
        <v>0</v>
      </c>
      <c r="I86" s="108" t="b">
        <f t="shared" si="7"/>
        <v>0</v>
      </c>
      <c r="K86" s="108" t="b">
        <f t="shared" si="8"/>
        <v>0</v>
      </c>
      <c r="M86" s="108" t="b">
        <f t="shared" si="9"/>
        <v>0</v>
      </c>
    </row>
    <row r="87" spans="1:13" x14ac:dyDescent="0.25">
      <c r="A87" t="s">
        <v>112</v>
      </c>
      <c r="B87" s="108">
        <v>0</v>
      </c>
      <c r="C87" t="str" cm="1">
        <f t="array" ref="C87">_xlfn.IFS(A87='Price Data'!$F$3,'Price Data'!$G$3,A87='Price Data'!$F$4,'Price Data'!$G$4,A87='Price Data'!$F$5,'Price Data'!$G$5,A87='Price Data'!$F$6,'Price Data'!$G$6,A87='Price Data'!$F$7,'Price Data'!$G$7,TRUE,"")</f>
        <v/>
      </c>
      <c r="E87" s="108" t="b">
        <f t="shared" si="5"/>
        <v>0</v>
      </c>
      <c r="G87" s="108" t="b">
        <f t="shared" si="6"/>
        <v>0</v>
      </c>
      <c r="I87" s="108" t="b">
        <f t="shared" si="7"/>
        <v>0</v>
      </c>
      <c r="K87" s="108" t="b">
        <f t="shared" si="8"/>
        <v>0</v>
      </c>
      <c r="M87" s="108" t="b">
        <f t="shared" si="9"/>
        <v>0</v>
      </c>
    </row>
    <row r="88" spans="1:13" x14ac:dyDescent="0.25">
      <c r="A88" t="s">
        <v>112</v>
      </c>
      <c r="B88" s="108">
        <v>0</v>
      </c>
      <c r="C88" t="str" cm="1">
        <f t="array" ref="C88">_xlfn.IFS(A88='Price Data'!$F$3,'Price Data'!$G$3,A88='Price Data'!$F$4,'Price Data'!$G$4,A88='Price Data'!$F$5,'Price Data'!$G$5,A88='Price Data'!$F$6,'Price Data'!$G$6,A88='Price Data'!$F$7,'Price Data'!$G$7,TRUE,"")</f>
        <v/>
      </c>
      <c r="E88" s="108" t="b">
        <f t="shared" si="5"/>
        <v>0</v>
      </c>
      <c r="G88" s="108" t="b">
        <f t="shared" si="6"/>
        <v>0</v>
      </c>
      <c r="I88" s="108" t="b">
        <f t="shared" si="7"/>
        <v>0</v>
      </c>
      <c r="K88" s="108" t="b">
        <f t="shared" si="8"/>
        <v>0</v>
      </c>
      <c r="M88" s="108" t="b">
        <f t="shared" si="9"/>
        <v>0</v>
      </c>
    </row>
    <row r="89" spans="1:13" x14ac:dyDescent="0.25">
      <c r="A89" t="s">
        <v>114</v>
      </c>
      <c r="B89" s="108">
        <v>1.21</v>
      </c>
      <c r="C89" cm="1">
        <f t="array" ref="C89">_xlfn.IFS(A89='Price Data'!$F$3,'Price Data'!$G$3,A89='Price Data'!$F$4,'Price Data'!$G$4,A89='Price Data'!$F$5,'Price Data'!$G$5,A89='Price Data'!$F$6,'Price Data'!$G$6,A89='Price Data'!$F$7,'Price Data'!$G$7,TRUE,"")</f>
        <v>6.0346153846153863</v>
      </c>
      <c r="E89" s="108" t="b">
        <f t="shared" si="5"/>
        <v>0</v>
      </c>
      <c r="G89" s="108">
        <f t="shared" si="6"/>
        <v>1.21</v>
      </c>
      <c r="I89" s="108" t="b">
        <f t="shared" si="7"/>
        <v>0</v>
      </c>
      <c r="K89" s="108" t="b">
        <f t="shared" si="8"/>
        <v>0</v>
      </c>
      <c r="M89" s="108" t="b">
        <f t="shared" si="9"/>
        <v>0</v>
      </c>
    </row>
    <row r="90" spans="1:13" x14ac:dyDescent="0.25">
      <c r="A90" t="s">
        <v>114</v>
      </c>
      <c r="B90" s="108">
        <v>2.08</v>
      </c>
      <c r="C90" cm="1">
        <f t="array" ref="C90">_xlfn.IFS(A90='Price Data'!$F$3,'Price Data'!$G$3,A90='Price Data'!$F$4,'Price Data'!$G$4,A90='Price Data'!$F$5,'Price Data'!$G$5,A90='Price Data'!$F$6,'Price Data'!$G$6,A90='Price Data'!$F$7,'Price Data'!$G$7,TRUE,"")</f>
        <v>6.0346153846153863</v>
      </c>
      <c r="E90" s="108" t="b">
        <f t="shared" si="5"/>
        <v>0</v>
      </c>
      <c r="G90" s="108">
        <f t="shared" si="6"/>
        <v>2.08</v>
      </c>
      <c r="I90" s="108" t="b">
        <f t="shared" si="7"/>
        <v>0</v>
      </c>
      <c r="K90" s="108" t="b">
        <f t="shared" si="8"/>
        <v>0</v>
      </c>
      <c r="M90" s="108" t="b">
        <f t="shared" si="9"/>
        <v>0</v>
      </c>
    </row>
    <row r="91" spans="1:13" x14ac:dyDescent="0.25">
      <c r="A91" t="s">
        <v>112</v>
      </c>
      <c r="B91" s="108">
        <v>0</v>
      </c>
      <c r="C91" t="str" cm="1">
        <f t="array" ref="C91">_xlfn.IFS(A91='Price Data'!$F$3,'Price Data'!$G$3,A91='Price Data'!$F$4,'Price Data'!$G$4,A91='Price Data'!$F$5,'Price Data'!$G$5,A91='Price Data'!$F$6,'Price Data'!$G$6,A91='Price Data'!$F$7,'Price Data'!$G$7,TRUE,"")</f>
        <v/>
      </c>
      <c r="E91" s="108" t="b">
        <f t="shared" si="5"/>
        <v>0</v>
      </c>
      <c r="G91" s="108" t="b">
        <f t="shared" si="6"/>
        <v>0</v>
      </c>
      <c r="I91" s="108" t="b">
        <f t="shared" si="7"/>
        <v>0</v>
      </c>
      <c r="K91" s="108" t="b">
        <f t="shared" si="8"/>
        <v>0</v>
      </c>
      <c r="M91" s="108" t="b">
        <f t="shared" si="9"/>
        <v>0</v>
      </c>
    </row>
    <row r="92" spans="1:13" x14ac:dyDescent="0.25">
      <c r="A92" t="s">
        <v>114</v>
      </c>
      <c r="B92" s="108">
        <v>1.77</v>
      </c>
      <c r="C92" cm="1">
        <f t="array" ref="C92">_xlfn.IFS(A92='Price Data'!$F$3,'Price Data'!$G$3,A92='Price Data'!$F$4,'Price Data'!$G$4,A92='Price Data'!$F$5,'Price Data'!$G$5,A92='Price Data'!$F$6,'Price Data'!$G$6,A92='Price Data'!$F$7,'Price Data'!$G$7,TRUE,"")</f>
        <v>6.0346153846153863</v>
      </c>
      <c r="E92" s="108" t="b">
        <f t="shared" si="5"/>
        <v>0</v>
      </c>
      <c r="G92" s="108">
        <f t="shared" si="6"/>
        <v>1.77</v>
      </c>
      <c r="I92" s="108" t="b">
        <f t="shared" si="7"/>
        <v>0</v>
      </c>
      <c r="K92" s="108" t="b">
        <f t="shared" si="8"/>
        <v>0</v>
      </c>
      <c r="M92" s="108" t="b">
        <f t="shared" si="9"/>
        <v>0</v>
      </c>
    </row>
    <row r="93" spans="1:13" x14ac:dyDescent="0.25">
      <c r="A93" t="s">
        <v>111</v>
      </c>
      <c r="B93" s="108">
        <v>1.38</v>
      </c>
      <c r="C93" cm="1">
        <f t="array" ref="C93">_xlfn.IFS(A93='Price Data'!$F$3,'Price Data'!$G$3,A93='Price Data'!$F$4,'Price Data'!$G$4,A93='Price Data'!$F$5,'Price Data'!$G$5,A93='Price Data'!$F$6,'Price Data'!$G$6,A93='Price Data'!$F$7,'Price Data'!$G$7,TRUE,"")</f>
        <v>8.710979020979023</v>
      </c>
      <c r="E93" s="108" t="b">
        <f t="shared" si="5"/>
        <v>0</v>
      </c>
      <c r="G93" s="108" t="b">
        <f t="shared" si="6"/>
        <v>0</v>
      </c>
      <c r="I93" s="108" t="b">
        <f t="shared" si="7"/>
        <v>0</v>
      </c>
      <c r="K93" s="108">
        <f t="shared" si="8"/>
        <v>1.38</v>
      </c>
      <c r="M93" s="108" t="b">
        <f t="shared" si="9"/>
        <v>0</v>
      </c>
    </row>
    <row r="94" spans="1:13" x14ac:dyDescent="0.25">
      <c r="A94" t="s">
        <v>112</v>
      </c>
      <c r="B94" s="108">
        <v>0</v>
      </c>
      <c r="C94" t="str" cm="1">
        <f t="array" ref="C94">_xlfn.IFS(A94='Price Data'!$F$3,'Price Data'!$G$3,A94='Price Data'!$F$4,'Price Data'!$G$4,A94='Price Data'!$F$5,'Price Data'!$G$5,A94='Price Data'!$F$6,'Price Data'!$G$6,A94='Price Data'!$F$7,'Price Data'!$G$7,TRUE,"")</f>
        <v/>
      </c>
      <c r="E94" s="108" t="b">
        <f t="shared" si="5"/>
        <v>0</v>
      </c>
      <c r="G94" s="108" t="b">
        <f t="shared" si="6"/>
        <v>0</v>
      </c>
      <c r="I94" s="108" t="b">
        <f t="shared" si="7"/>
        <v>0</v>
      </c>
      <c r="K94" s="108" t="b">
        <f t="shared" si="8"/>
        <v>0</v>
      </c>
      <c r="M94" s="108" t="b">
        <f t="shared" si="9"/>
        <v>0</v>
      </c>
    </row>
    <row r="95" spans="1:13" x14ac:dyDescent="0.25">
      <c r="A95" t="s">
        <v>112</v>
      </c>
      <c r="B95" s="108">
        <v>0</v>
      </c>
      <c r="C95" t="str" cm="1">
        <f t="array" ref="C95">_xlfn.IFS(A95='Price Data'!$F$3,'Price Data'!$G$3,A95='Price Data'!$F$4,'Price Data'!$G$4,A95='Price Data'!$F$5,'Price Data'!$G$5,A95='Price Data'!$F$6,'Price Data'!$G$6,A95='Price Data'!$F$7,'Price Data'!$G$7,TRUE,"")</f>
        <v/>
      </c>
      <c r="E95" s="108" t="b">
        <f t="shared" si="5"/>
        <v>0</v>
      </c>
      <c r="G95" s="108" t="b">
        <f t="shared" si="6"/>
        <v>0</v>
      </c>
      <c r="I95" s="108" t="b">
        <f t="shared" si="7"/>
        <v>0</v>
      </c>
      <c r="K95" s="108" t="b">
        <f t="shared" si="8"/>
        <v>0</v>
      </c>
      <c r="M95" s="108" t="b">
        <f t="shared" si="9"/>
        <v>0</v>
      </c>
    </row>
    <row r="96" spans="1:13" x14ac:dyDescent="0.25">
      <c r="A96" t="s">
        <v>110</v>
      </c>
      <c r="B96" s="108">
        <v>0.8</v>
      </c>
      <c r="C96" cm="1">
        <f t="array" ref="C96">_xlfn.IFS(A96='Price Data'!$F$3,'Price Data'!$G$3,A96='Price Data'!$F$4,'Price Data'!$G$4,A96='Price Data'!$F$5,'Price Data'!$G$5,A96='Price Data'!$F$6,'Price Data'!$G$6,A96='Price Data'!$F$7,'Price Data'!$G$7,TRUE,"")</f>
        <v>2.6763636363636367</v>
      </c>
      <c r="E96" s="108">
        <f t="shared" si="5"/>
        <v>0.8</v>
      </c>
      <c r="G96" s="108" t="b">
        <f t="shared" si="6"/>
        <v>0</v>
      </c>
      <c r="I96" s="108" t="b">
        <f t="shared" si="7"/>
        <v>0</v>
      </c>
      <c r="K96" s="108" t="b">
        <f t="shared" si="8"/>
        <v>0</v>
      </c>
      <c r="M96" s="108" t="b">
        <f t="shared" si="9"/>
        <v>0</v>
      </c>
    </row>
    <row r="97" spans="1:13" x14ac:dyDescent="0.25">
      <c r="A97" t="s">
        <v>113</v>
      </c>
      <c r="B97" s="108">
        <v>2.44</v>
      </c>
      <c r="C97" cm="1">
        <f t="array" ref="C97">_xlfn.IFS(A97='Price Data'!$F$3,'Price Data'!$G$3,A97='Price Data'!$F$4,'Price Data'!$G$4,A97='Price Data'!$F$5,'Price Data'!$G$5,A97='Price Data'!$F$6,'Price Data'!$G$6,A97='Price Data'!$F$7,'Price Data'!$G$7,TRUE,"")</f>
        <v>10.493246963562758</v>
      </c>
      <c r="E97" s="108" t="b">
        <f t="shared" si="5"/>
        <v>0</v>
      </c>
      <c r="G97" s="108" t="b">
        <f t="shared" si="6"/>
        <v>0</v>
      </c>
      <c r="I97" s="108" t="b">
        <f t="shared" si="7"/>
        <v>0</v>
      </c>
      <c r="K97" s="108" t="b">
        <f t="shared" si="8"/>
        <v>0</v>
      </c>
      <c r="M97" s="108">
        <f t="shared" si="9"/>
        <v>2.44</v>
      </c>
    </row>
    <row r="98" spans="1:13" x14ac:dyDescent="0.25">
      <c r="A98" t="s">
        <v>110</v>
      </c>
      <c r="B98" s="108">
        <v>0.84</v>
      </c>
      <c r="C98" cm="1">
        <f t="array" ref="C98">_xlfn.IFS(A98='Price Data'!$F$3,'Price Data'!$G$3,A98='Price Data'!$F$4,'Price Data'!$G$4,A98='Price Data'!$F$5,'Price Data'!$G$5,A98='Price Data'!$F$6,'Price Data'!$G$6,A98='Price Data'!$F$7,'Price Data'!$G$7,TRUE,"")</f>
        <v>2.6763636363636367</v>
      </c>
      <c r="E98" s="108">
        <f t="shared" si="5"/>
        <v>0.84</v>
      </c>
      <c r="G98" s="108" t="b">
        <f t="shared" si="6"/>
        <v>0</v>
      </c>
      <c r="I98" s="108" t="b">
        <f t="shared" si="7"/>
        <v>0</v>
      </c>
      <c r="K98" s="108" t="b">
        <f t="shared" si="8"/>
        <v>0</v>
      </c>
      <c r="M98" s="108" t="b">
        <f t="shared" si="9"/>
        <v>0</v>
      </c>
    </row>
    <row r="99" spans="1:13" x14ac:dyDescent="0.25">
      <c r="A99" t="s">
        <v>112</v>
      </c>
      <c r="B99" s="108">
        <v>0</v>
      </c>
      <c r="C99" t="str" cm="1">
        <f t="array" ref="C99">_xlfn.IFS(A99='Price Data'!$F$3,'Price Data'!$G$3,A99='Price Data'!$F$4,'Price Data'!$G$4,A99='Price Data'!$F$5,'Price Data'!$G$5,A99='Price Data'!$F$6,'Price Data'!$G$6,A99='Price Data'!$F$7,'Price Data'!$G$7,TRUE,"")</f>
        <v/>
      </c>
      <c r="E99" s="108" t="b">
        <f t="shared" si="5"/>
        <v>0</v>
      </c>
      <c r="G99" s="108" t="b">
        <f t="shared" si="6"/>
        <v>0</v>
      </c>
      <c r="I99" s="108" t="b">
        <f t="shared" si="7"/>
        <v>0</v>
      </c>
      <c r="K99" s="108" t="b">
        <f t="shared" si="8"/>
        <v>0</v>
      </c>
      <c r="M99" s="108" t="b">
        <f t="shared" si="9"/>
        <v>0</v>
      </c>
    </row>
    <row r="100" spans="1:13" x14ac:dyDescent="0.25">
      <c r="A100" t="s">
        <v>112</v>
      </c>
      <c r="B100" s="108">
        <v>0</v>
      </c>
      <c r="C100" t="str" cm="1">
        <f t="array" ref="C100">_xlfn.IFS(A100='Price Data'!$F$3,'Price Data'!$G$3,A100='Price Data'!$F$4,'Price Data'!$G$4,A100='Price Data'!$F$5,'Price Data'!$G$5,A100='Price Data'!$F$6,'Price Data'!$G$6,A100='Price Data'!$F$7,'Price Data'!$G$7,TRUE,"")</f>
        <v/>
      </c>
      <c r="E100" s="108" t="b">
        <f t="shared" si="5"/>
        <v>0</v>
      </c>
      <c r="G100" s="108" t="b">
        <f t="shared" si="6"/>
        <v>0</v>
      </c>
      <c r="I100" s="108" t="b">
        <f t="shared" si="7"/>
        <v>0</v>
      </c>
      <c r="K100" s="108" t="b">
        <f t="shared" si="8"/>
        <v>0</v>
      </c>
      <c r="M100" s="108" t="b">
        <f t="shared" si="9"/>
        <v>0</v>
      </c>
    </row>
    <row r="101" spans="1:13" x14ac:dyDescent="0.25">
      <c r="A101" t="s">
        <v>112</v>
      </c>
      <c r="B101" s="108">
        <v>0</v>
      </c>
      <c r="C101" t="str" cm="1">
        <f t="array" ref="C101">_xlfn.IFS(A101='Price Data'!$F$3,'Price Data'!$G$3,A101='Price Data'!$F$4,'Price Data'!$G$4,A101='Price Data'!$F$5,'Price Data'!$G$5,A101='Price Data'!$F$6,'Price Data'!$G$6,A101='Price Data'!$F$7,'Price Data'!$G$7,TRUE,"")</f>
        <v/>
      </c>
      <c r="E101" s="108" t="b">
        <f t="shared" si="5"/>
        <v>0</v>
      </c>
      <c r="G101" s="108" t="b">
        <f t="shared" si="6"/>
        <v>0</v>
      </c>
      <c r="I101" s="108" t="b">
        <f t="shared" si="7"/>
        <v>0</v>
      </c>
      <c r="K101" s="108" t="b">
        <f t="shared" si="8"/>
        <v>0</v>
      </c>
      <c r="M101" s="108" t="b">
        <f t="shared" si="9"/>
        <v>0</v>
      </c>
    </row>
    <row r="102" spans="1:13" x14ac:dyDescent="0.25">
      <c r="A102" t="s">
        <v>112</v>
      </c>
      <c r="B102" s="108">
        <v>0</v>
      </c>
      <c r="C102" t="str" cm="1">
        <f t="array" ref="C102">_xlfn.IFS(A102='Price Data'!$F$3,'Price Data'!$G$3,A102='Price Data'!$F$4,'Price Data'!$G$4,A102='Price Data'!$F$5,'Price Data'!$G$5,A102='Price Data'!$F$6,'Price Data'!$G$6,A102='Price Data'!$F$7,'Price Data'!$G$7,TRUE,"")</f>
        <v/>
      </c>
      <c r="E102" s="108" t="b">
        <f t="shared" si="5"/>
        <v>0</v>
      </c>
      <c r="G102" s="108" t="b">
        <f t="shared" si="6"/>
        <v>0</v>
      </c>
      <c r="I102" s="108" t="b">
        <f t="shared" si="7"/>
        <v>0</v>
      </c>
      <c r="K102" s="108" t="b">
        <f t="shared" si="8"/>
        <v>0</v>
      </c>
      <c r="M102" s="108" t="b">
        <f t="shared" si="9"/>
        <v>0</v>
      </c>
    </row>
    <row r="103" spans="1:13" x14ac:dyDescent="0.25">
      <c r="A103" t="s">
        <v>112</v>
      </c>
      <c r="B103" s="108">
        <v>0</v>
      </c>
      <c r="C103" t="str" cm="1">
        <f t="array" ref="C103">_xlfn.IFS(A103='Price Data'!$F$3,'Price Data'!$G$3,A103='Price Data'!$F$4,'Price Data'!$G$4,A103='Price Data'!$F$5,'Price Data'!$G$5,A103='Price Data'!$F$6,'Price Data'!$G$6,A103='Price Data'!$F$7,'Price Data'!$G$7,TRUE,"")</f>
        <v/>
      </c>
      <c r="E103" s="108" t="b">
        <f t="shared" si="5"/>
        <v>0</v>
      </c>
      <c r="G103" s="108" t="b">
        <f t="shared" si="6"/>
        <v>0</v>
      </c>
      <c r="I103" s="108" t="b">
        <f t="shared" si="7"/>
        <v>0</v>
      </c>
      <c r="K103" s="108" t="b">
        <f t="shared" si="8"/>
        <v>0</v>
      </c>
      <c r="M103" s="108" t="b">
        <f t="shared" si="9"/>
        <v>0</v>
      </c>
    </row>
    <row r="104" spans="1:13" x14ac:dyDescent="0.25">
      <c r="A104" t="s">
        <v>112</v>
      </c>
      <c r="B104" s="108">
        <v>0</v>
      </c>
      <c r="C104" t="str" cm="1">
        <f t="array" ref="C104">_xlfn.IFS(A104='Price Data'!$F$3,'Price Data'!$G$3,A104='Price Data'!$F$4,'Price Data'!$G$4,A104='Price Data'!$F$5,'Price Data'!$G$5,A104='Price Data'!$F$6,'Price Data'!$G$6,A104='Price Data'!$F$7,'Price Data'!$G$7,TRUE,"")</f>
        <v/>
      </c>
      <c r="E104" s="108" t="b">
        <f t="shared" si="5"/>
        <v>0</v>
      </c>
      <c r="G104" s="108" t="b">
        <f t="shared" si="6"/>
        <v>0</v>
      </c>
      <c r="I104" s="108" t="b">
        <f t="shared" si="7"/>
        <v>0</v>
      </c>
      <c r="K104" s="108" t="b">
        <f t="shared" si="8"/>
        <v>0</v>
      </c>
      <c r="M104" s="108" t="b">
        <f t="shared" si="9"/>
        <v>0</v>
      </c>
    </row>
    <row r="105" spans="1:13" x14ac:dyDescent="0.25">
      <c r="A105" t="s">
        <v>113</v>
      </c>
      <c r="B105" s="108">
        <v>2.04</v>
      </c>
      <c r="C105" cm="1">
        <f t="array" ref="C105">_xlfn.IFS(A105='Price Data'!$F$3,'Price Data'!$G$3,A105='Price Data'!$F$4,'Price Data'!$G$4,A105='Price Data'!$F$5,'Price Data'!$G$5,A105='Price Data'!$F$6,'Price Data'!$G$6,A105='Price Data'!$F$7,'Price Data'!$G$7,TRUE,"")</f>
        <v>10.493246963562758</v>
      </c>
      <c r="E105" s="108" t="b">
        <f t="shared" si="5"/>
        <v>0</v>
      </c>
      <c r="G105" s="108" t="b">
        <f t="shared" si="6"/>
        <v>0</v>
      </c>
      <c r="I105" s="108" t="b">
        <f t="shared" si="7"/>
        <v>0</v>
      </c>
      <c r="K105" s="108" t="b">
        <f t="shared" si="8"/>
        <v>0</v>
      </c>
      <c r="M105" s="108">
        <f t="shared" si="9"/>
        <v>2.04</v>
      </c>
    </row>
    <row r="106" spans="1:13" x14ac:dyDescent="0.25">
      <c r="A106" t="s">
        <v>112</v>
      </c>
      <c r="B106" s="108">
        <v>0</v>
      </c>
      <c r="C106" t="str" cm="1">
        <f t="array" ref="C106">_xlfn.IFS(A106='Price Data'!$F$3,'Price Data'!$G$3,A106='Price Data'!$F$4,'Price Data'!$G$4,A106='Price Data'!$F$5,'Price Data'!$G$5,A106='Price Data'!$F$6,'Price Data'!$G$6,A106='Price Data'!$F$7,'Price Data'!$G$7,TRUE,"")</f>
        <v/>
      </c>
      <c r="E106" s="108" t="b">
        <f t="shared" si="5"/>
        <v>0</v>
      </c>
      <c r="G106" s="108" t="b">
        <f t="shared" si="6"/>
        <v>0</v>
      </c>
      <c r="I106" s="108" t="b">
        <f t="shared" si="7"/>
        <v>0</v>
      </c>
      <c r="K106" s="108" t="b">
        <f t="shared" si="8"/>
        <v>0</v>
      </c>
      <c r="M106" s="108" t="b">
        <f t="shared" si="9"/>
        <v>0</v>
      </c>
    </row>
    <row r="107" spans="1:13" x14ac:dyDescent="0.25">
      <c r="A107" t="s">
        <v>112</v>
      </c>
      <c r="B107" s="108">
        <v>0</v>
      </c>
      <c r="C107" t="str" cm="1">
        <f t="array" ref="C107">_xlfn.IFS(A107='Price Data'!$F$3,'Price Data'!$G$3,A107='Price Data'!$F$4,'Price Data'!$G$4,A107='Price Data'!$F$5,'Price Data'!$G$5,A107='Price Data'!$F$6,'Price Data'!$G$6,A107='Price Data'!$F$7,'Price Data'!$G$7,TRUE,"")</f>
        <v/>
      </c>
      <c r="E107" s="108" t="b">
        <f t="shared" si="5"/>
        <v>0</v>
      </c>
      <c r="G107" s="108" t="b">
        <f t="shared" si="6"/>
        <v>0</v>
      </c>
      <c r="I107" s="108" t="b">
        <f t="shared" si="7"/>
        <v>0</v>
      </c>
      <c r="K107" s="108" t="b">
        <f t="shared" si="8"/>
        <v>0</v>
      </c>
      <c r="M107" s="108" t="b">
        <f t="shared" si="9"/>
        <v>0</v>
      </c>
    </row>
    <row r="108" spans="1:13" x14ac:dyDescent="0.25">
      <c r="A108" t="s">
        <v>112</v>
      </c>
      <c r="B108" s="108">
        <v>0</v>
      </c>
      <c r="C108" t="str" cm="1">
        <f t="array" ref="C108">_xlfn.IFS(A108='Price Data'!$F$3,'Price Data'!$G$3,A108='Price Data'!$F$4,'Price Data'!$G$4,A108='Price Data'!$F$5,'Price Data'!$G$5,A108='Price Data'!$F$6,'Price Data'!$G$6,A108='Price Data'!$F$7,'Price Data'!$G$7,TRUE,"")</f>
        <v/>
      </c>
      <c r="E108" s="108" t="b">
        <f t="shared" si="5"/>
        <v>0</v>
      </c>
      <c r="G108" s="108" t="b">
        <f t="shared" si="6"/>
        <v>0</v>
      </c>
      <c r="I108" s="108" t="b">
        <f t="shared" si="7"/>
        <v>0</v>
      </c>
      <c r="K108" s="108" t="b">
        <f t="shared" si="8"/>
        <v>0</v>
      </c>
      <c r="M108" s="108" t="b">
        <f t="shared" si="9"/>
        <v>0</v>
      </c>
    </row>
    <row r="109" spans="1:13" x14ac:dyDescent="0.25">
      <c r="A109" t="s">
        <v>112</v>
      </c>
      <c r="B109" s="108">
        <v>0</v>
      </c>
      <c r="C109" t="str" cm="1">
        <f t="array" ref="C109">_xlfn.IFS(A109='Price Data'!$F$3,'Price Data'!$G$3,A109='Price Data'!$F$4,'Price Data'!$G$4,A109='Price Data'!$F$5,'Price Data'!$G$5,A109='Price Data'!$F$6,'Price Data'!$G$6,A109='Price Data'!$F$7,'Price Data'!$G$7,TRUE,"")</f>
        <v/>
      </c>
      <c r="E109" s="108" t="b">
        <f t="shared" si="5"/>
        <v>0</v>
      </c>
      <c r="G109" s="108" t="b">
        <f t="shared" si="6"/>
        <v>0</v>
      </c>
      <c r="I109" s="108" t="b">
        <f t="shared" si="7"/>
        <v>0</v>
      </c>
      <c r="K109" s="108" t="b">
        <f t="shared" si="8"/>
        <v>0</v>
      </c>
      <c r="M109" s="108" t="b">
        <f t="shared" si="9"/>
        <v>0</v>
      </c>
    </row>
    <row r="110" spans="1:13" x14ac:dyDescent="0.25">
      <c r="A110" t="s">
        <v>109</v>
      </c>
      <c r="B110" s="108">
        <v>0.56999999999999995</v>
      </c>
      <c r="C110" cm="1">
        <f t="array" ref="C110">_xlfn.IFS(A110='Price Data'!$F$3,'Price Data'!$G$3,A110='Price Data'!$F$4,'Price Data'!$G$4,A110='Price Data'!$F$5,'Price Data'!$G$5,A110='Price Data'!$F$6,'Price Data'!$G$6,A110='Price Data'!$F$7,'Price Data'!$G$7,TRUE,"")</f>
        <v>4.4586315789473705</v>
      </c>
      <c r="E110" s="108" t="b">
        <f t="shared" si="5"/>
        <v>0</v>
      </c>
      <c r="G110" s="108" t="b">
        <f t="shared" si="6"/>
        <v>0</v>
      </c>
      <c r="I110" s="108">
        <f t="shared" si="7"/>
        <v>0.56999999999999995</v>
      </c>
      <c r="K110" s="108" t="b">
        <f t="shared" si="8"/>
        <v>0</v>
      </c>
      <c r="M110" s="108" t="b">
        <f t="shared" si="9"/>
        <v>0</v>
      </c>
    </row>
    <row r="111" spans="1:13" x14ac:dyDescent="0.25">
      <c r="A111" t="s">
        <v>112</v>
      </c>
      <c r="B111" s="108">
        <v>0</v>
      </c>
      <c r="C111" t="str" cm="1">
        <f t="array" ref="C111">_xlfn.IFS(A111='Price Data'!$F$3,'Price Data'!$G$3,A111='Price Data'!$F$4,'Price Data'!$G$4,A111='Price Data'!$F$5,'Price Data'!$G$5,A111='Price Data'!$F$6,'Price Data'!$G$6,A111='Price Data'!$F$7,'Price Data'!$G$7,TRUE,"")</f>
        <v/>
      </c>
      <c r="E111" s="108" t="b">
        <f t="shared" si="5"/>
        <v>0</v>
      </c>
      <c r="G111" s="108" t="b">
        <f t="shared" si="6"/>
        <v>0</v>
      </c>
      <c r="I111" s="108" t="b">
        <f t="shared" si="7"/>
        <v>0</v>
      </c>
      <c r="K111" s="108" t="b">
        <f t="shared" si="8"/>
        <v>0</v>
      </c>
      <c r="M111" s="108" t="b">
        <f t="shared" si="9"/>
        <v>0</v>
      </c>
    </row>
    <row r="112" spans="1:13" x14ac:dyDescent="0.25">
      <c r="A112" t="s">
        <v>112</v>
      </c>
      <c r="B112" s="108">
        <v>0</v>
      </c>
      <c r="C112" t="str" cm="1">
        <f t="array" ref="C112">_xlfn.IFS(A112='Price Data'!$F$3,'Price Data'!$G$3,A112='Price Data'!$F$4,'Price Data'!$G$4,A112='Price Data'!$F$5,'Price Data'!$G$5,A112='Price Data'!$F$6,'Price Data'!$G$6,A112='Price Data'!$F$7,'Price Data'!$G$7,TRUE,"")</f>
        <v/>
      </c>
      <c r="E112" s="108" t="b">
        <f t="shared" si="5"/>
        <v>0</v>
      </c>
      <c r="G112" s="108" t="b">
        <f t="shared" si="6"/>
        <v>0</v>
      </c>
      <c r="I112" s="108" t="b">
        <f t="shared" si="7"/>
        <v>0</v>
      </c>
      <c r="K112" s="108" t="b">
        <f t="shared" si="8"/>
        <v>0</v>
      </c>
      <c r="M112" s="108" t="b">
        <f t="shared" si="9"/>
        <v>0</v>
      </c>
    </row>
    <row r="113" spans="1:13" x14ac:dyDescent="0.25">
      <c r="A113" t="s">
        <v>112</v>
      </c>
      <c r="B113" s="108">
        <v>0</v>
      </c>
      <c r="C113" t="str" cm="1">
        <f t="array" ref="C113">_xlfn.IFS(A113='Price Data'!$F$3,'Price Data'!$G$3,A113='Price Data'!$F$4,'Price Data'!$G$4,A113='Price Data'!$F$5,'Price Data'!$G$5,A113='Price Data'!$F$6,'Price Data'!$G$6,A113='Price Data'!$F$7,'Price Data'!$G$7,TRUE,"")</f>
        <v/>
      </c>
      <c r="E113" s="108" t="b">
        <f t="shared" si="5"/>
        <v>0</v>
      </c>
      <c r="G113" s="108" t="b">
        <f t="shared" si="6"/>
        <v>0</v>
      </c>
      <c r="I113" s="108" t="b">
        <f t="shared" si="7"/>
        <v>0</v>
      </c>
      <c r="K113" s="108" t="b">
        <f t="shared" si="8"/>
        <v>0</v>
      </c>
      <c r="M113" s="108" t="b">
        <f t="shared" si="9"/>
        <v>0</v>
      </c>
    </row>
    <row r="114" spans="1:13" x14ac:dyDescent="0.25">
      <c r="A114" t="s">
        <v>112</v>
      </c>
      <c r="B114" s="108">
        <v>0</v>
      </c>
      <c r="C114" t="str" cm="1">
        <f t="array" ref="C114">_xlfn.IFS(A114='Price Data'!$F$3,'Price Data'!$G$3,A114='Price Data'!$F$4,'Price Data'!$G$4,A114='Price Data'!$F$5,'Price Data'!$G$5,A114='Price Data'!$F$6,'Price Data'!$G$6,A114='Price Data'!$F$7,'Price Data'!$G$7,TRUE,"")</f>
        <v/>
      </c>
      <c r="E114" s="108" t="b">
        <f t="shared" si="5"/>
        <v>0</v>
      </c>
      <c r="G114" s="108" t="b">
        <f t="shared" si="6"/>
        <v>0</v>
      </c>
      <c r="I114" s="108" t="b">
        <f t="shared" si="7"/>
        <v>0</v>
      </c>
      <c r="K114" s="108" t="b">
        <f t="shared" si="8"/>
        <v>0</v>
      </c>
      <c r="M114" s="108" t="b">
        <f t="shared" si="9"/>
        <v>0</v>
      </c>
    </row>
    <row r="115" spans="1:13" x14ac:dyDescent="0.25">
      <c r="A115" t="s">
        <v>112</v>
      </c>
      <c r="B115" s="108">
        <v>0</v>
      </c>
      <c r="C115" t="str" cm="1">
        <f t="array" ref="C115">_xlfn.IFS(A115='Price Data'!$F$3,'Price Data'!$G$3,A115='Price Data'!$F$4,'Price Data'!$G$4,A115='Price Data'!$F$5,'Price Data'!$G$5,A115='Price Data'!$F$6,'Price Data'!$G$6,A115='Price Data'!$F$7,'Price Data'!$G$7,TRUE,"")</f>
        <v/>
      </c>
      <c r="E115" s="108" t="b">
        <f t="shared" si="5"/>
        <v>0</v>
      </c>
      <c r="G115" s="108" t="b">
        <f t="shared" si="6"/>
        <v>0</v>
      </c>
      <c r="I115" s="108" t="b">
        <f t="shared" si="7"/>
        <v>0</v>
      </c>
      <c r="K115" s="108" t="b">
        <f t="shared" si="8"/>
        <v>0</v>
      </c>
      <c r="M115" s="108" t="b">
        <f t="shared" si="9"/>
        <v>0</v>
      </c>
    </row>
    <row r="116" spans="1:13" x14ac:dyDescent="0.25">
      <c r="A116" t="s">
        <v>112</v>
      </c>
      <c r="B116" s="108">
        <v>0</v>
      </c>
      <c r="C116" t="str" cm="1">
        <f t="array" ref="C116">_xlfn.IFS(A116='Price Data'!$F$3,'Price Data'!$G$3,A116='Price Data'!$F$4,'Price Data'!$G$4,A116='Price Data'!$F$5,'Price Data'!$G$5,A116='Price Data'!$F$6,'Price Data'!$G$6,A116='Price Data'!$F$7,'Price Data'!$G$7,TRUE,"")</f>
        <v/>
      </c>
      <c r="E116" s="108" t="b">
        <f t="shared" si="5"/>
        <v>0</v>
      </c>
      <c r="G116" s="108" t="b">
        <f t="shared" si="6"/>
        <v>0</v>
      </c>
      <c r="I116" s="108" t="b">
        <f t="shared" si="7"/>
        <v>0</v>
      </c>
      <c r="K116" s="108" t="b">
        <f t="shared" si="8"/>
        <v>0</v>
      </c>
      <c r="M116" s="108" t="b">
        <f t="shared" si="9"/>
        <v>0</v>
      </c>
    </row>
    <row r="117" spans="1:13" x14ac:dyDescent="0.25">
      <c r="A117" t="s">
        <v>112</v>
      </c>
      <c r="B117" s="108">
        <v>0</v>
      </c>
      <c r="C117" t="str" cm="1">
        <f t="array" ref="C117">_xlfn.IFS(A117='Price Data'!$F$3,'Price Data'!$G$3,A117='Price Data'!$F$4,'Price Data'!$G$4,A117='Price Data'!$F$5,'Price Data'!$G$5,A117='Price Data'!$F$6,'Price Data'!$G$6,A117='Price Data'!$F$7,'Price Data'!$G$7,TRUE,"")</f>
        <v/>
      </c>
      <c r="E117" s="108" t="b">
        <f t="shared" si="5"/>
        <v>0</v>
      </c>
      <c r="G117" s="108" t="b">
        <f t="shared" si="6"/>
        <v>0</v>
      </c>
      <c r="I117" s="108" t="b">
        <f t="shared" si="7"/>
        <v>0</v>
      </c>
      <c r="K117" s="108" t="b">
        <f t="shared" si="8"/>
        <v>0</v>
      </c>
      <c r="M117" s="108" t="b">
        <f t="shared" si="9"/>
        <v>0</v>
      </c>
    </row>
    <row r="118" spans="1:13" x14ac:dyDescent="0.25">
      <c r="A118" t="s">
        <v>112</v>
      </c>
      <c r="B118" s="108">
        <v>0</v>
      </c>
      <c r="C118" t="str" cm="1">
        <f t="array" ref="C118">_xlfn.IFS(A118='Price Data'!$F$3,'Price Data'!$G$3,A118='Price Data'!$F$4,'Price Data'!$G$4,A118='Price Data'!$F$5,'Price Data'!$G$5,A118='Price Data'!$F$6,'Price Data'!$G$6,A118='Price Data'!$F$7,'Price Data'!$G$7,TRUE,"")</f>
        <v/>
      </c>
      <c r="E118" s="108" t="b">
        <f t="shared" si="5"/>
        <v>0</v>
      </c>
      <c r="G118" s="108" t="b">
        <f t="shared" si="6"/>
        <v>0</v>
      </c>
      <c r="I118" s="108" t="b">
        <f t="shared" si="7"/>
        <v>0</v>
      </c>
      <c r="K118" s="108" t="b">
        <f t="shared" si="8"/>
        <v>0</v>
      </c>
      <c r="M118" s="108" t="b">
        <f t="shared" si="9"/>
        <v>0</v>
      </c>
    </row>
    <row r="119" spans="1:13" x14ac:dyDescent="0.25">
      <c r="A119" t="s">
        <v>112</v>
      </c>
      <c r="B119" s="108">
        <v>0</v>
      </c>
      <c r="C119" t="str" cm="1">
        <f t="array" ref="C119">_xlfn.IFS(A119='Price Data'!$F$3,'Price Data'!$G$3,A119='Price Data'!$F$4,'Price Data'!$G$4,A119='Price Data'!$F$5,'Price Data'!$G$5,A119='Price Data'!$F$6,'Price Data'!$G$6,A119='Price Data'!$F$7,'Price Data'!$G$7,TRUE,"")</f>
        <v/>
      </c>
      <c r="E119" s="108" t="b">
        <f t="shared" si="5"/>
        <v>0</v>
      </c>
      <c r="G119" s="108" t="b">
        <f t="shared" si="6"/>
        <v>0</v>
      </c>
      <c r="I119" s="108" t="b">
        <f t="shared" si="7"/>
        <v>0</v>
      </c>
      <c r="K119" s="108" t="b">
        <f t="shared" si="8"/>
        <v>0</v>
      </c>
      <c r="M119" s="108" t="b">
        <f t="shared" si="9"/>
        <v>0</v>
      </c>
    </row>
    <row r="120" spans="1:13" x14ac:dyDescent="0.25">
      <c r="A120" t="s">
        <v>112</v>
      </c>
      <c r="B120" s="108">
        <v>0</v>
      </c>
      <c r="C120" t="str" cm="1">
        <f t="array" ref="C120">_xlfn.IFS(A120='Price Data'!$F$3,'Price Data'!$G$3,A120='Price Data'!$F$4,'Price Data'!$G$4,A120='Price Data'!$F$5,'Price Data'!$G$5,A120='Price Data'!$F$6,'Price Data'!$G$6,A120='Price Data'!$F$7,'Price Data'!$G$7,TRUE,"")</f>
        <v/>
      </c>
      <c r="E120" s="108" t="b">
        <f t="shared" si="5"/>
        <v>0</v>
      </c>
      <c r="G120" s="108" t="b">
        <f t="shared" si="6"/>
        <v>0</v>
      </c>
      <c r="I120" s="108" t="b">
        <f t="shared" si="7"/>
        <v>0</v>
      </c>
      <c r="K120" s="108" t="b">
        <f t="shared" si="8"/>
        <v>0</v>
      </c>
      <c r="M120" s="108" t="b">
        <f t="shared" si="9"/>
        <v>0</v>
      </c>
    </row>
    <row r="121" spans="1:13" x14ac:dyDescent="0.25">
      <c r="A121" t="s">
        <v>112</v>
      </c>
      <c r="B121" s="108">
        <v>0</v>
      </c>
      <c r="C121" t="str" cm="1">
        <f t="array" ref="C121">_xlfn.IFS(A121='Price Data'!$F$3,'Price Data'!$G$3,A121='Price Data'!$F$4,'Price Data'!$G$4,A121='Price Data'!$F$5,'Price Data'!$G$5,A121='Price Data'!$F$6,'Price Data'!$G$6,A121='Price Data'!$F$7,'Price Data'!$G$7,TRUE,"")</f>
        <v/>
      </c>
      <c r="E121" s="108" t="b">
        <f t="shared" si="5"/>
        <v>0</v>
      </c>
      <c r="G121" s="108" t="b">
        <f t="shared" si="6"/>
        <v>0</v>
      </c>
      <c r="I121" s="108" t="b">
        <f t="shared" si="7"/>
        <v>0</v>
      </c>
      <c r="K121" s="108" t="b">
        <f t="shared" si="8"/>
        <v>0</v>
      </c>
      <c r="M121" s="108" t="b">
        <f t="shared" si="9"/>
        <v>0</v>
      </c>
    </row>
    <row r="122" spans="1:13" x14ac:dyDescent="0.25">
      <c r="A122" t="s">
        <v>112</v>
      </c>
      <c r="B122" s="108">
        <v>0</v>
      </c>
      <c r="C122" t="str" cm="1">
        <f t="array" ref="C122">_xlfn.IFS(A122='Price Data'!$F$3,'Price Data'!$G$3,A122='Price Data'!$F$4,'Price Data'!$G$4,A122='Price Data'!$F$5,'Price Data'!$G$5,A122='Price Data'!$F$6,'Price Data'!$G$6,A122='Price Data'!$F$7,'Price Data'!$G$7,TRUE,"")</f>
        <v/>
      </c>
      <c r="E122" s="108" t="b">
        <f t="shared" si="5"/>
        <v>0</v>
      </c>
      <c r="G122" s="108" t="b">
        <f t="shared" si="6"/>
        <v>0</v>
      </c>
      <c r="I122" s="108" t="b">
        <f t="shared" si="7"/>
        <v>0</v>
      </c>
      <c r="K122" s="108" t="b">
        <f t="shared" si="8"/>
        <v>0</v>
      </c>
      <c r="M122" s="108" t="b">
        <f t="shared" si="9"/>
        <v>0</v>
      </c>
    </row>
    <row r="123" spans="1:13" x14ac:dyDescent="0.25">
      <c r="A123" t="s">
        <v>112</v>
      </c>
      <c r="B123" s="108">
        <v>0</v>
      </c>
      <c r="C123" t="str" cm="1">
        <f t="array" ref="C123">_xlfn.IFS(A123='Price Data'!$F$3,'Price Data'!$G$3,A123='Price Data'!$F$4,'Price Data'!$G$4,A123='Price Data'!$F$5,'Price Data'!$G$5,A123='Price Data'!$F$6,'Price Data'!$G$6,A123='Price Data'!$F$7,'Price Data'!$G$7,TRUE,"")</f>
        <v/>
      </c>
      <c r="E123" s="108" t="b">
        <f t="shared" si="5"/>
        <v>0</v>
      </c>
      <c r="G123" s="108" t="b">
        <f t="shared" si="6"/>
        <v>0</v>
      </c>
      <c r="I123" s="108" t="b">
        <f t="shared" si="7"/>
        <v>0</v>
      </c>
      <c r="K123" s="108" t="b">
        <f t="shared" si="8"/>
        <v>0</v>
      </c>
      <c r="M123" s="108" t="b">
        <f t="shared" si="9"/>
        <v>0</v>
      </c>
    </row>
    <row r="124" spans="1:13" x14ac:dyDescent="0.25">
      <c r="A124" t="s">
        <v>112</v>
      </c>
      <c r="B124" s="108">
        <v>0</v>
      </c>
      <c r="C124" t="str" cm="1">
        <f t="array" ref="C124">_xlfn.IFS(A124='Price Data'!$F$3,'Price Data'!$G$3,A124='Price Data'!$F$4,'Price Data'!$G$4,A124='Price Data'!$F$5,'Price Data'!$G$5,A124='Price Data'!$F$6,'Price Data'!$G$6,A124='Price Data'!$F$7,'Price Data'!$G$7,TRUE,"")</f>
        <v/>
      </c>
      <c r="E124" s="108" t="b">
        <f t="shared" si="5"/>
        <v>0</v>
      </c>
      <c r="G124" s="108" t="b">
        <f t="shared" si="6"/>
        <v>0</v>
      </c>
      <c r="I124" s="108" t="b">
        <f t="shared" si="7"/>
        <v>0</v>
      </c>
      <c r="K124" s="108" t="b">
        <f t="shared" si="8"/>
        <v>0</v>
      </c>
      <c r="M124" s="108" t="b">
        <f t="shared" si="9"/>
        <v>0</v>
      </c>
    </row>
    <row r="125" spans="1:13" x14ac:dyDescent="0.25">
      <c r="A125" t="s">
        <v>112</v>
      </c>
      <c r="B125" s="108">
        <v>0</v>
      </c>
      <c r="C125" t="str" cm="1">
        <f t="array" ref="C125">_xlfn.IFS(A125='Price Data'!$F$3,'Price Data'!$G$3,A125='Price Data'!$F$4,'Price Data'!$G$4,A125='Price Data'!$F$5,'Price Data'!$G$5,A125='Price Data'!$F$6,'Price Data'!$G$6,A125='Price Data'!$F$7,'Price Data'!$G$7,TRUE,"")</f>
        <v/>
      </c>
      <c r="E125" s="108" t="b">
        <f t="shared" si="5"/>
        <v>0</v>
      </c>
      <c r="G125" s="108" t="b">
        <f t="shared" si="6"/>
        <v>0</v>
      </c>
      <c r="I125" s="108" t="b">
        <f t="shared" si="7"/>
        <v>0</v>
      </c>
      <c r="K125" s="108" t="b">
        <f t="shared" si="8"/>
        <v>0</v>
      </c>
      <c r="M125" s="108" t="b">
        <f t="shared" si="9"/>
        <v>0</v>
      </c>
    </row>
    <row r="126" spans="1:13" x14ac:dyDescent="0.25">
      <c r="A126" t="s">
        <v>112</v>
      </c>
      <c r="B126" s="108">
        <v>0</v>
      </c>
      <c r="C126" t="str" cm="1">
        <f t="array" ref="C126">_xlfn.IFS(A126='Price Data'!$F$3,'Price Data'!$G$3,A126='Price Data'!$F$4,'Price Data'!$G$4,A126='Price Data'!$F$5,'Price Data'!$G$5,A126='Price Data'!$F$6,'Price Data'!$G$6,A126='Price Data'!$F$7,'Price Data'!$G$7,TRUE,"")</f>
        <v/>
      </c>
      <c r="E126" s="108" t="b">
        <f t="shared" si="5"/>
        <v>0</v>
      </c>
      <c r="G126" s="108" t="b">
        <f t="shared" si="6"/>
        <v>0</v>
      </c>
      <c r="I126" s="108" t="b">
        <f t="shared" si="7"/>
        <v>0</v>
      </c>
      <c r="K126" s="108" t="b">
        <f t="shared" si="8"/>
        <v>0</v>
      </c>
      <c r="M126" s="108" t="b">
        <f t="shared" si="9"/>
        <v>0</v>
      </c>
    </row>
    <row r="127" spans="1:13" x14ac:dyDescent="0.25">
      <c r="A127" t="s">
        <v>112</v>
      </c>
      <c r="B127" s="108">
        <v>0</v>
      </c>
      <c r="C127" t="str" cm="1">
        <f t="array" ref="C127">_xlfn.IFS(A127='Price Data'!$F$3,'Price Data'!$G$3,A127='Price Data'!$F$4,'Price Data'!$G$4,A127='Price Data'!$F$5,'Price Data'!$G$5,A127='Price Data'!$F$6,'Price Data'!$G$6,A127='Price Data'!$F$7,'Price Data'!$G$7,TRUE,"")</f>
        <v/>
      </c>
      <c r="E127" s="108" t="b">
        <f t="shared" si="5"/>
        <v>0</v>
      </c>
      <c r="G127" s="108" t="b">
        <f t="shared" si="6"/>
        <v>0</v>
      </c>
      <c r="I127" s="108" t="b">
        <f t="shared" si="7"/>
        <v>0</v>
      </c>
      <c r="K127" s="108" t="b">
        <f t="shared" si="8"/>
        <v>0</v>
      </c>
      <c r="M127" s="108" t="b">
        <f t="shared" si="9"/>
        <v>0</v>
      </c>
    </row>
    <row r="128" spans="1:13" x14ac:dyDescent="0.25">
      <c r="A128" t="s">
        <v>112</v>
      </c>
      <c r="B128" s="108">
        <v>0</v>
      </c>
      <c r="C128" t="str" cm="1">
        <f t="array" ref="C128">_xlfn.IFS(A128='Price Data'!$F$3,'Price Data'!$G$3,A128='Price Data'!$F$4,'Price Data'!$G$4,A128='Price Data'!$F$5,'Price Data'!$G$5,A128='Price Data'!$F$6,'Price Data'!$G$6,A128='Price Data'!$F$7,'Price Data'!$G$7,TRUE,"")</f>
        <v/>
      </c>
      <c r="E128" s="108" t="b">
        <f t="shared" si="5"/>
        <v>0</v>
      </c>
      <c r="G128" s="108" t="b">
        <f t="shared" si="6"/>
        <v>0</v>
      </c>
      <c r="I128" s="108" t="b">
        <f t="shared" si="7"/>
        <v>0</v>
      </c>
      <c r="K128" s="108" t="b">
        <f t="shared" si="8"/>
        <v>0</v>
      </c>
      <c r="M128" s="108" t="b">
        <f t="shared" si="9"/>
        <v>0</v>
      </c>
    </row>
    <row r="129" spans="1:13" x14ac:dyDescent="0.25">
      <c r="A129" t="s">
        <v>112</v>
      </c>
      <c r="B129" s="108">
        <v>0</v>
      </c>
      <c r="C129" t="str" cm="1">
        <f t="array" ref="C129">_xlfn.IFS(A129='Price Data'!$F$3,'Price Data'!$G$3,A129='Price Data'!$F$4,'Price Data'!$G$4,A129='Price Data'!$F$5,'Price Data'!$G$5,A129='Price Data'!$F$6,'Price Data'!$G$6,A129='Price Data'!$F$7,'Price Data'!$G$7,TRUE,"")</f>
        <v/>
      </c>
      <c r="E129" s="108" t="b">
        <f t="shared" si="5"/>
        <v>0</v>
      </c>
      <c r="G129" s="108" t="b">
        <f t="shared" si="6"/>
        <v>0</v>
      </c>
      <c r="I129" s="108" t="b">
        <f t="shared" si="7"/>
        <v>0</v>
      </c>
      <c r="K129" s="108" t="b">
        <f t="shared" si="8"/>
        <v>0</v>
      </c>
      <c r="M129" s="108" t="b">
        <f t="shared" si="9"/>
        <v>0</v>
      </c>
    </row>
    <row r="130" spans="1:13" x14ac:dyDescent="0.25">
      <c r="A130" t="s">
        <v>112</v>
      </c>
      <c r="B130" s="108">
        <v>0</v>
      </c>
      <c r="C130" t="str" cm="1">
        <f t="array" ref="C130">_xlfn.IFS(A130='Price Data'!$F$3,'Price Data'!$G$3,A130='Price Data'!$F$4,'Price Data'!$G$4,A130='Price Data'!$F$5,'Price Data'!$G$5,A130='Price Data'!$F$6,'Price Data'!$G$6,A130='Price Data'!$F$7,'Price Data'!$G$7,TRUE,"")</f>
        <v/>
      </c>
      <c r="E130" s="108" t="b">
        <f t="shared" si="5"/>
        <v>0</v>
      </c>
      <c r="G130" s="108" t="b">
        <f t="shared" si="6"/>
        <v>0</v>
      </c>
      <c r="I130" s="108" t="b">
        <f t="shared" si="7"/>
        <v>0</v>
      </c>
      <c r="K130" s="108" t="b">
        <f t="shared" si="8"/>
        <v>0</v>
      </c>
      <c r="M130" s="108" t="b">
        <f t="shared" si="9"/>
        <v>0</v>
      </c>
    </row>
    <row r="131" spans="1:13" x14ac:dyDescent="0.25">
      <c r="A131" t="s">
        <v>112</v>
      </c>
      <c r="B131" s="108">
        <v>0</v>
      </c>
      <c r="C131" t="str" cm="1">
        <f t="array" ref="C131">_xlfn.IFS(A131='Price Data'!$F$3,'Price Data'!$G$3,A131='Price Data'!$F$4,'Price Data'!$G$4,A131='Price Data'!$F$5,'Price Data'!$G$5,A131='Price Data'!$F$6,'Price Data'!$G$6,A131='Price Data'!$F$7,'Price Data'!$G$7,TRUE,"")</f>
        <v/>
      </c>
      <c r="E131" s="108" t="b">
        <f t="shared" ref="E131:E194" si="10">IF(A131="Coffee Only", B131)</f>
        <v>0</v>
      </c>
      <c r="G131" s="108" t="b">
        <f t="shared" ref="G131:G194" si="11">IF(A131="Food Only", B131)</f>
        <v>0</v>
      </c>
      <c r="I131" s="108" t="b">
        <f t="shared" ref="I131:I194" si="12">IF(A131="Specialty Drink Only", B131)</f>
        <v>0</v>
      </c>
      <c r="K131" s="108" t="b">
        <f t="shared" ref="K131:K194" si="13">IF(A131="Food + Coffee", B131)</f>
        <v>0</v>
      </c>
      <c r="M131" s="108" t="b">
        <f t="shared" ref="M131:M194" si="14">IF(A131="Food + Specialty Drink", B131)</f>
        <v>0</v>
      </c>
    </row>
    <row r="132" spans="1:13" x14ac:dyDescent="0.25">
      <c r="A132" t="s">
        <v>112</v>
      </c>
      <c r="B132" s="108">
        <v>0</v>
      </c>
      <c r="C132" t="str" cm="1">
        <f t="array" ref="C132">_xlfn.IFS(A132='Price Data'!$F$3,'Price Data'!$G$3,A132='Price Data'!$F$4,'Price Data'!$G$4,A132='Price Data'!$F$5,'Price Data'!$G$5,A132='Price Data'!$F$6,'Price Data'!$G$6,A132='Price Data'!$F$7,'Price Data'!$G$7,TRUE,"")</f>
        <v/>
      </c>
      <c r="E132" s="108" t="b">
        <f t="shared" si="10"/>
        <v>0</v>
      </c>
      <c r="G132" s="108" t="b">
        <f t="shared" si="11"/>
        <v>0</v>
      </c>
      <c r="I132" s="108" t="b">
        <f t="shared" si="12"/>
        <v>0</v>
      </c>
      <c r="K132" s="108" t="b">
        <f t="shared" si="13"/>
        <v>0</v>
      </c>
      <c r="M132" s="108" t="b">
        <f t="shared" si="14"/>
        <v>0</v>
      </c>
    </row>
    <row r="133" spans="1:13" x14ac:dyDescent="0.25">
      <c r="A133" t="s">
        <v>112</v>
      </c>
      <c r="B133" s="108">
        <v>0</v>
      </c>
      <c r="C133" t="str" cm="1">
        <f t="array" ref="C133">_xlfn.IFS(A133='Price Data'!$F$3,'Price Data'!$G$3,A133='Price Data'!$F$4,'Price Data'!$G$4,A133='Price Data'!$F$5,'Price Data'!$G$5,A133='Price Data'!$F$6,'Price Data'!$G$6,A133='Price Data'!$F$7,'Price Data'!$G$7,TRUE,"")</f>
        <v/>
      </c>
      <c r="E133" s="108" t="b">
        <f t="shared" si="10"/>
        <v>0</v>
      </c>
      <c r="G133" s="108" t="b">
        <f t="shared" si="11"/>
        <v>0</v>
      </c>
      <c r="I133" s="108" t="b">
        <f t="shared" si="12"/>
        <v>0</v>
      </c>
      <c r="K133" s="108" t="b">
        <f t="shared" si="13"/>
        <v>0</v>
      </c>
      <c r="M133" s="108" t="b">
        <f t="shared" si="14"/>
        <v>0</v>
      </c>
    </row>
    <row r="134" spans="1:13" x14ac:dyDescent="0.25">
      <c r="A134" t="s">
        <v>113</v>
      </c>
      <c r="B134" s="108">
        <v>2.16</v>
      </c>
      <c r="C134" cm="1">
        <f t="array" ref="C134">_xlfn.IFS(A134='Price Data'!$F$3,'Price Data'!$G$3,A134='Price Data'!$F$4,'Price Data'!$G$4,A134='Price Data'!$F$5,'Price Data'!$G$5,A134='Price Data'!$F$6,'Price Data'!$G$6,A134='Price Data'!$F$7,'Price Data'!$G$7,TRUE,"")</f>
        <v>10.493246963562758</v>
      </c>
      <c r="E134" s="108" t="b">
        <f t="shared" si="10"/>
        <v>0</v>
      </c>
      <c r="G134" s="108" t="b">
        <f t="shared" si="11"/>
        <v>0</v>
      </c>
      <c r="I134" s="108" t="b">
        <f t="shared" si="12"/>
        <v>0</v>
      </c>
      <c r="K134" s="108" t="b">
        <f t="shared" si="13"/>
        <v>0</v>
      </c>
      <c r="M134" s="108">
        <f t="shared" si="14"/>
        <v>2.16</v>
      </c>
    </row>
    <row r="135" spans="1:13" x14ac:dyDescent="0.25">
      <c r="A135" t="s">
        <v>113</v>
      </c>
      <c r="B135" s="108">
        <v>2.14</v>
      </c>
      <c r="C135" cm="1">
        <f t="array" ref="C135">_xlfn.IFS(A135='Price Data'!$F$3,'Price Data'!$G$3,A135='Price Data'!$F$4,'Price Data'!$G$4,A135='Price Data'!$F$5,'Price Data'!$G$5,A135='Price Data'!$F$6,'Price Data'!$G$6,A135='Price Data'!$F$7,'Price Data'!$G$7,TRUE,"")</f>
        <v>10.493246963562758</v>
      </c>
      <c r="E135" s="108" t="b">
        <f t="shared" si="10"/>
        <v>0</v>
      </c>
      <c r="G135" s="108" t="b">
        <f t="shared" si="11"/>
        <v>0</v>
      </c>
      <c r="I135" s="108" t="b">
        <f t="shared" si="12"/>
        <v>0</v>
      </c>
      <c r="K135" s="108" t="b">
        <f t="shared" si="13"/>
        <v>0</v>
      </c>
      <c r="M135" s="108">
        <f t="shared" si="14"/>
        <v>2.14</v>
      </c>
    </row>
    <row r="136" spans="1:13" x14ac:dyDescent="0.25">
      <c r="A136" t="s">
        <v>111</v>
      </c>
      <c r="B136" s="108">
        <v>0.75</v>
      </c>
      <c r="C136" cm="1">
        <f t="array" ref="C136">_xlfn.IFS(A136='Price Data'!$F$3,'Price Data'!$G$3,A136='Price Data'!$F$4,'Price Data'!$G$4,A136='Price Data'!$F$5,'Price Data'!$G$5,A136='Price Data'!$F$6,'Price Data'!$G$6,A136='Price Data'!$F$7,'Price Data'!$G$7,TRUE,"")</f>
        <v>8.710979020979023</v>
      </c>
      <c r="E136" s="108" t="b">
        <f t="shared" si="10"/>
        <v>0</v>
      </c>
      <c r="G136" s="108" t="b">
        <f t="shared" si="11"/>
        <v>0</v>
      </c>
      <c r="I136" s="108" t="b">
        <f t="shared" si="12"/>
        <v>0</v>
      </c>
      <c r="K136" s="108">
        <f t="shared" si="13"/>
        <v>0.75</v>
      </c>
      <c r="M136" s="108" t="b">
        <f t="shared" si="14"/>
        <v>0</v>
      </c>
    </row>
    <row r="137" spans="1:13" x14ac:dyDescent="0.25">
      <c r="A137" t="s">
        <v>109</v>
      </c>
      <c r="B137" s="108">
        <v>0.7</v>
      </c>
      <c r="C137" cm="1">
        <f t="array" ref="C137">_xlfn.IFS(A137='Price Data'!$F$3,'Price Data'!$G$3,A137='Price Data'!$F$4,'Price Data'!$G$4,A137='Price Data'!$F$5,'Price Data'!$G$5,A137='Price Data'!$F$6,'Price Data'!$G$6,A137='Price Data'!$F$7,'Price Data'!$G$7,TRUE,"")</f>
        <v>4.4586315789473705</v>
      </c>
      <c r="E137" s="108" t="b">
        <f t="shared" si="10"/>
        <v>0</v>
      </c>
      <c r="G137" s="108" t="b">
        <f t="shared" si="11"/>
        <v>0</v>
      </c>
      <c r="I137" s="108">
        <f t="shared" si="12"/>
        <v>0.7</v>
      </c>
      <c r="K137" s="108" t="b">
        <f t="shared" si="13"/>
        <v>0</v>
      </c>
      <c r="M137" s="108" t="b">
        <f t="shared" si="14"/>
        <v>0</v>
      </c>
    </row>
    <row r="138" spans="1:13" x14ac:dyDescent="0.25">
      <c r="A138" t="s">
        <v>109</v>
      </c>
      <c r="B138" s="108">
        <v>0.97</v>
      </c>
      <c r="C138" cm="1">
        <f t="array" ref="C138">_xlfn.IFS(A138='Price Data'!$F$3,'Price Data'!$G$3,A138='Price Data'!$F$4,'Price Data'!$G$4,A138='Price Data'!$F$5,'Price Data'!$G$5,A138='Price Data'!$F$6,'Price Data'!$G$6,A138='Price Data'!$F$7,'Price Data'!$G$7,TRUE,"")</f>
        <v>4.4586315789473705</v>
      </c>
      <c r="E138" s="108" t="b">
        <f t="shared" si="10"/>
        <v>0</v>
      </c>
      <c r="G138" s="108" t="b">
        <f t="shared" si="11"/>
        <v>0</v>
      </c>
      <c r="I138" s="108">
        <f t="shared" si="12"/>
        <v>0.97</v>
      </c>
      <c r="K138" s="108" t="b">
        <f t="shared" si="13"/>
        <v>0</v>
      </c>
      <c r="M138" s="108" t="b">
        <f t="shared" si="14"/>
        <v>0</v>
      </c>
    </row>
    <row r="139" spans="1:13" x14ac:dyDescent="0.25">
      <c r="A139" t="s">
        <v>113</v>
      </c>
      <c r="B139" s="108">
        <v>2.4700000000000002</v>
      </c>
      <c r="C139" cm="1">
        <f t="array" ref="C139">_xlfn.IFS(A139='Price Data'!$F$3,'Price Data'!$G$3,A139='Price Data'!$F$4,'Price Data'!$G$4,A139='Price Data'!$F$5,'Price Data'!$G$5,A139='Price Data'!$F$6,'Price Data'!$G$6,A139='Price Data'!$F$7,'Price Data'!$G$7,TRUE,"")</f>
        <v>10.493246963562758</v>
      </c>
      <c r="E139" s="108" t="b">
        <f t="shared" si="10"/>
        <v>0</v>
      </c>
      <c r="G139" s="108" t="b">
        <f t="shared" si="11"/>
        <v>0</v>
      </c>
      <c r="I139" s="108" t="b">
        <f t="shared" si="12"/>
        <v>0</v>
      </c>
      <c r="K139" s="108" t="b">
        <f t="shared" si="13"/>
        <v>0</v>
      </c>
      <c r="M139" s="108">
        <f t="shared" si="14"/>
        <v>2.4700000000000002</v>
      </c>
    </row>
    <row r="140" spans="1:13" x14ac:dyDescent="0.25">
      <c r="A140" t="s">
        <v>114</v>
      </c>
      <c r="B140" s="108">
        <v>1.05</v>
      </c>
      <c r="C140" cm="1">
        <f t="array" ref="C140">_xlfn.IFS(A140='Price Data'!$F$3,'Price Data'!$G$3,A140='Price Data'!$F$4,'Price Data'!$G$4,A140='Price Data'!$F$5,'Price Data'!$G$5,A140='Price Data'!$F$6,'Price Data'!$G$6,A140='Price Data'!$F$7,'Price Data'!$G$7,TRUE,"")</f>
        <v>6.0346153846153863</v>
      </c>
      <c r="E140" s="108" t="b">
        <f t="shared" si="10"/>
        <v>0</v>
      </c>
      <c r="G140" s="108">
        <f t="shared" si="11"/>
        <v>1.05</v>
      </c>
      <c r="I140" s="108" t="b">
        <f t="shared" si="12"/>
        <v>0</v>
      </c>
      <c r="K140" s="108" t="b">
        <f t="shared" si="13"/>
        <v>0</v>
      </c>
      <c r="M140" s="108" t="b">
        <f t="shared" si="14"/>
        <v>0</v>
      </c>
    </row>
    <row r="141" spans="1:13" x14ac:dyDescent="0.25">
      <c r="A141" t="s">
        <v>113</v>
      </c>
      <c r="B141" s="108">
        <v>1.61</v>
      </c>
      <c r="C141" cm="1">
        <f t="array" ref="C141">_xlfn.IFS(A141='Price Data'!$F$3,'Price Data'!$G$3,A141='Price Data'!$F$4,'Price Data'!$G$4,A141='Price Data'!$F$5,'Price Data'!$G$5,A141='Price Data'!$F$6,'Price Data'!$G$6,A141='Price Data'!$F$7,'Price Data'!$G$7,TRUE,"")</f>
        <v>10.493246963562758</v>
      </c>
      <c r="E141" s="108" t="b">
        <f t="shared" si="10"/>
        <v>0</v>
      </c>
      <c r="G141" s="108" t="b">
        <f t="shared" si="11"/>
        <v>0</v>
      </c>
      <c r="I141" s="108" t="b">
        <f t="shared" si="12"/>
        <v>0</v>
      </c>
      <c r="K141" s="108" t="b">
        <f t="shared" si="13"/>
        <v>0</v>
      </c>
      <c r="M141" s="108">
        <f t="shared" si="14"/>
        <v>1.61</v>
      </c>
    </row>
    <row r="142" spans="1:13" x14ac:dyDescent="0.25">
      <c r="A142" t="s">
        <v>111</v>
      </c>
      <c r="B142" s="108">
        <v>1.71</v>
      </c>
      <c r="C142" cm="1">
        <f t="array" ref="C142">_xlfn.IFS(A142='Price Data'!$F$3,'Price Data'!$G$3,A142='Price Data'!$F$4,'Price Data'!$G$4,A142='Price Data'!$F$5,'Price Data'!$G$5,A142='Price Data'!$F$6,'Price Data'!$G$6,A142='Price Data'!$F$7,'Price Data'!$G$7,TRUE,"")</f>
        <v>8.710979020979023</v>
      </c>
      <c r="E142" s="108" t="b">
        <f t="shared" si="10"/>
        <v>0</v>
      </c>
      <c r="G142" s="108" t="b">
        <f t="shared" si="11"/>
        <v>0</v>
      </c>
      <c r="I142" s="108" t="b">
        <f t="shared" si="12"/>
        <v>0</v>
      </c>
      <c r="K142" s="108">
        <f t="shared" si="13"/>
        <v>1.71</v>
      </c>
      <c r="M142" s="108" t="b">
        <f t="shared" si="14"/>
        <v>0</v>
      </c>
    </row>
    <row r="143" spans="1:13" x14ac:dyDescent="0.25">
      <c r="A143" t="s">
        <v>114</v>
      </c>
      <c r="B143" s="108">
        <v>1.72</v>
      </c>
      <c r="C143" cm="1">
        <f t="array" ref="C143">_xlfn.IFS(A143='Price Data'!$F$3,'Price Data'!$G$3,A143='Price Data'!$F$4,'Price Data'!$G$4,A143='Price Data'!$F$5,'Price Data'!$G$5,A143='Price Data'!$F$6,'Price Data'!$G$6,A143='Price Data'!$F$7,'Price Data'!$G$7,TRUE,"")</f>
        <v>6.0346153846153863</v>
      </c>
      <c r="E143" s="108" t="b">
        <f t="shared" si="10"/>
        <v>0</v>
      </c>
      <c r="G143" s="108">
        <f t="shared" si="11"/>
        <v>1.72</v>
      </c>
      <c r="I143" s="108" t="b">
        <f t="shared" si="12"/>
        <v>0</v>
      </c>
      <c r="K143" s="108" t="b">
        <f t="shared" si="13"/>
        <v>0</v>
      </c>
      <c r="M143" s="108" t="b">
        <f t="shared" si="14"/>
        <v>0</v>
      </c>
    </row>
    <row r="144" spans="1:13" x14ac:dyDescent="0.25">
      <c r="A144" t="s">
        <v>110</v>
      </c>
      <c r="B144" s="108">
        <v>0.85</v>
      </c>
      <c r="C144" cm="1">
        <f t="array" ref="C144">_xlfn.IFS(A144='Price Data'!$F$3,'Price Data'!$G$3,A144='Price Data'!$F$4,'Price Data'!$G$4,A144='Price Data'!$F$5,'Price Data'!$G$5,A144='Price Data'!$F$6,'Price Data'!$G$6,A144='Price Data'!$F$7,'Price Data'!$G$7,TRUE,"")</f>
        <v>2.6763636363636367</v>
      </c>
      <c r="E144" s="108">
        <f t="shared" si="10"/>
        <v>0.85</v>
      </c>
      <c r="G144" s="108" t="b">
        <f t="shared" si="11"/>
        <v>0</v>
      </c>
      <c r="I144" s="108" t="b">
        <f t="shared" si="12"/>
        <v>0</v>
      </c>
      <c r="K144" s="108" t="b">
        <f t="shared" si="13"/>
        <v>0</v>
      </c>
      <c r="M144" s="108" t="b">
        <f t="shared" si="14"/>
        <v>0</v>
      </c>
    </row>
    <row r="145" spans="1:13" x14ac:dyDescent="0.25">
      <c r="A145" t="s">
        <v>109</v>
      </c>
      <c r="B145" s="108">
        <v>0.56000000000000005</v>
      </c>
      <c r="C145" cm="1">
        <f t="array" ref="C145">_xlfn.IFS(A145='Price Data'!$F$3,'Price Data'!$G$3,A145='Price Data'!$F$4,'Price Data'!$G$4,A145='Price Data'!$F$5,'Price Data'!$G$5,A145='Price Data'!$F$6,'Price Data'!$G$6,A145='Price Data'!$F$7,'Price Data'!$G$7,TRUE,"")</f>
        <v>4.4586315789473705</v>
      </c>
      <c r="E145" s="108" t="b">
        <f t="shared" si="10"/>
        <v>0</v>
      </c>
      <c r="G145" s="108" t="b">
        <f t="shared" si="11"/>
        <v>0</v>
      </c>
      <c r="I145" s="108">
        <f t="shared" si="12"/>
        <v>0.56000000000000005</v>
      </c>
      <c r="K145" s="108" t="b">
        <f t="shared" si="13"/>
        <v>0</v>
      </c>
      <c r="M145" s="108" t="b">
        <f t="shared" si="14"/>
        <v>0</v>
      </c>
    </row>
    <row r="146" spans="1:13" x14ac:dyDescent="0.25">
      <c r="A146" t="s">
        <v>113</v>
      </c>
      <c r="B146" s="108">
        <v>1.78</v>
      </c>
      <c r="C146" cm="1">
        <f t="array" ref="C146">_xlfn.IFS(A146='Price Data'!$F$3,'Price Data'!$G$3,A146='Price Data'!$F$4,'Price Data'!$G$4,A146='Price Data'!$F$5,'Price Data'!$G$5,A146='Price Data'!$F$6,'Price Data'!$G$6,A146='Price Data'!$F$7,'Price Data'!$G$7,TRUE,"")</f>
        <v>10.493246963562758</v>
      </c>
      <c r="E146" s="108" t="b">
        <f t="shared" si="10"/>
        <v>0</v>
      </c>
      <c r="G146" s="108" t="b">
        <f t="shared" si="11"/>
        <v>0</v>
      </c>
      <c r="I146" s="108" t="b">
        <f t="shared" si="12"/>
        <v>0</v>
      </c>
      <c r="K146" s="108" t="b">
        <f t="shared" si="13"/>
        <v>0</v>
      </c>
      <c r="M146" s="108">
        <f t="shared" si="14"/>
        <v>1.78</v>
      </c>
    </row>
    <row r="147" spans="1:13" x14ac:dyDescent="0.25">
      <c r="A147" t="s">
        <v>113</v>
      </c>
      <c r="B147" s="108">
        <v>1.85</v>
      </c>
      <c r="C147" cm="1">
        <f t="array" ref="C147">_xlfn.IFS(A147='Price Data'!$F$3,'Price Data'!$G$3,A147='Price Data'!$F$4,'Price Data'!$G$4,A147='Price Data'!$F$5,'Price Data'!$G$5,A147='Price Data'!$F$6,'Price Data'!$G$6,A147='Price Data'!$F$7,'Price Data'!$G$7,TRUE,"")</f>
        <v>10.493246963562758</v>
      </c>
      <c r="E147" s="108" t="b">
        <f t="shared" si="10"/>
        <v>0</v>
      </c>
      <c r="G147" s="108" t="b">
        <f t="shared" si="11"/>
        <v>0</v>
      </c>
      <c r="I147" s="108" t="b">
        <f t="shared" si="12"/>
        <v>0</v>
      </c>
      <c r="K147" s="108" t="b">
        <f t="shared" si="13"/>
        <v>0</v>
      </c>
      <c r="M147" s="108">
        <f t="shared" si="14"/>
        <v>1.85</v>
      </c>
    </row>
    <row r="148" spans="1:13" x14ac:dyDescent="0.25">
      <c r="A148" t="s">
        <v>111</v>
      </c>
      <c r="B148" s="108">
        <v>0.94</v>
      </c>
      <c r="C148" cm="1">
        <f t="array" ref="C148">_xlfn.IFS(A148='Price Data'!$F$3,'Price Data'!$G$3,A148='Price Data'!$F$4,'Price Data'!$G$4,A148='Price Data'!$F$5,'Price Data'!$G$5,A148='Price Data'!$F$6,'Price Data'!$G$6,A148='Price Data'!$F$7,'Price Data'!$G$7,TRUE,"")</f>
        <v>8.710979020979023</v>
      </c>
      <c r="E148" s="108" t="b">
        <f t="shared" si="10"/>
        <v>0</v>
      </c>
      <c r="G148" s="108" t="b">
        <f t="shared" si="11"/>
        <v>0</v>
      </c>
      <c r="I148" s="108" t="b">
        <f t="shared" si="12"/>
        <v>0</v>
      </c>
      <c r="K148" s="108">
        <f t="shared" si="13"/>
        <v>0.94</v>
      </c>
      <c r="M148" s="108" t="b">
        <f t="shared" si="14"/>
        <v>0</v>
      </c>
    </row>
    <row r="149" spans="1:13" x14ac:dyDescent="0.25">
      <c r="A149" t="s">
        <v>109</v>
      </c>
      <c r="B149" s="108">
        <v>0.94</v>
      </c>
      <c r="C149" cm="1">
        <f t="array" ref="C149">_xlfn.IFS(A149='Price Data'!$F$3,'Price Data'!$G$3,A149='Price Data'!$F$4,'Price Data'!$G$4,A149='Price Data'!$F$5,'Price Data'!$G$5,A149='Price Data'!$F$6,'Price Data'!$G$6,A149='Price Data'!$F$7,'Price Data'!$G$7,TRUE,"")</f>
        <v>4.4586315789473705</v>
      </c>
      <c r="E149" s="108" t="b">
        <f t="shared" si="10"/>
        <v>0</v>
      </c>
      <c r="G149" s="108" t="b">
        <f t="shared" si="11"/>
        <v>0</v>
      </c>
      <c r="I149" s="108">
        <f t="shared" si="12"/>
        <v>0.94</v>
      </c>
      <c r="K149" s="108" t="b">
        <f t="shared" si="13"/>
        <v>0</v>
      </c>
      <c r="M149" s="108" t="b">
        <f t="shared" si="14"/>
        <v>0</v>
      </c>
    </row>
    <row r="150" spans="1:13" x14ac:dyDescent="0.25">
      <c r="A150" t="s">
        <v>113</v>
      </c>
      <c r="B150" s="108">
        <v>2.0499999999999998</v>
      </c>
      <c r="C150" cm="1">
        <f t="array" ref="C150">_xlfn.IFS(A150='Price Data'!$F$3,'Price Data'!$G$3,A150='Price Data'!$F$4,'Price Data'!$G$4,A150='Price Data'!$F$5,'Price Data'!$G$5,A150='Price Data'!$F$6,'Price Data'!$G$6,A150='Price Data'!$F$7,'Price Data'!$G$7,TRUE,"")</f>
        <v>10.493246963562758</v>
      </c>
      <c r="E150" s="108" t="b">
        <f t="shared" si="10"/>
        <v>0</v>
      </c>
      <c r="G150" s="108" t="b">
        <f t="shared" si="11"/>
        <v>0</v>
      </c>
      <c r="I150" s="108" t="b">
        <f t="shared" si="12"/>
        <v>0</v>
      </c>
      <c r="K150" s="108" t="b">
        <f t="shared" si="13"/>
        <v>0</v>
      </c>
      <c r="M150" s="108">
        <f t="shared" si="14"/>
        <v>2.0499999999999998</v>
      </c>
    </row>
    <row r="151" spans="1:13" x14ac:dyDescent="0.25">
      <c r="A151" t="s">
        <v>109</v>
      </c>
      <c r="B151" s="108">
        <v>0.72</v>
      </c>
      <c r="C151" cm="1">
        <f t="array" ref="C151">_xlfn.IFS(A151='Price Data'!$F$3,'Price Data'!$G$3,A151='Price Data'!$F$4,'Price Data'!$G$4,A151='Price Data'!$F$5,'Price Data'!$G$5,A151='Price Data'!$F$6,'Price Data'!$G$6,A151='Price Data'!$F$7,'Price Data'!$G$7,TRUE,"")</f>
        <v>4.4586315789473705</v>
      </c>
      <c r="E151" s="108" t="b">
        <f t="shared" si="10"/>
        <v>0</v>
      </c>
      <c r="G151" s="108" t="b">
        <f t="shared" si="11"/>
        <v>0</v>
      </c>
      <c r="I151" s="108">
        <f t="shared" si="12"/>
        <v>0.72</v>
      </c>
      <c r="K151" s="108" t="b">
        <f t="shared" si="13"/>
        <v>0</v>
      </c>
      <c r="M151" s="108" t="b">
        <f t="shared" si="14"/>
        <v>0</v>
      </c>
    </row>
    <row r="152" spans="1:13" x14ac:dyDescent="0.25">
      <c r="A152" t="s">
        <v>109</v>
      </c>
      <c r="B152" s="108">
        <v>0.92</v>
      </c>
      <c r="C152" cm="1">
        <f t="array" ref="C152">_xlfn.IFS(A152='Price Data'!$F$3,'Price Data'!$G$3,A152='Price Data'!$F$4,'Price Data'!$G$4,A152='Price Data'!$F$5,'Price Data'!$G$5,A152='Price Data'!$F$6,'Price Data'!$G$6,A152='Price Data'!$F$7,'Price Data'!$G$7,TRUE,"")</f>
        <v>4.4586315789473705</v>
      </c>
      <c r="E152" s="108" t="b">
        <f t="shared" si="10"/>
        <v>0</v>
      </c>
      <c r="G152" s="108" t="b">
        <f t="shared" si="11"/>
        <v>0</v>
      </c>
      <c r="I152" s="108">
        <f t="shared" si="12"/>
        <v>0.92</v>
      </c>
      <c r="K152" s="108" t="b">
        <f t="shared" si="13"/>
        <v>0</v>
      </c>
      <c r="M152" s="108" t="b">
        <f t="shared" si="14"/>
        <v>0</v>
      </c>
    </row>
    <row r="153" spans="1:13" x14ac:dyDescent="0.25">
      <c r="A153" t="s">
        <v>114</v>
      </c>
      <c r="B153" s="108">
        <v>1.53</v>
      </c>
      <c r="C153" cm="1">
        <f t="array" ref="C153">_xlfn.IFS(A153='Price Data'!$F$3,'Price Data'!$G$3,A153='Price Data'!$F$4,'Price Data'!$G$4,A153='Price Data'!$F$5,'Price Data'!$G$5,A153='Price Data'!$F$6,'Price Data'!$G$6,A153='Price Data'!$F$7,'Price Data'!$G$7,TRUE,"")</f>
        <v>6.0346153846153863</v>
      </c>
      <c r="E153" s="108" t="b">
        <f t="shared" si="10"/>
        <v>0</v>
      </c>
      <c r="G153" s="108">
        <f t="shared" si="11"/>
        <v>1.53</v>
      </c>
      <c r="I153" s="108" t="b">
        <f t="shared" si="12"/>
        <v>0</v>
      </c>
      <c r="K153" s="108" t="b">
        <f t="shared" si="13"/>
        <v>0</v>
      </c>
      <c r="M153" s="108" t="b">
        <f t="shared" si="14"/>
        <v>0</v>
      </c>
    </row>
    <row r="154" spans="1:13" x14ac:dyDescent="0.25">
      <c r="A154" t="s">
        <v>111</v>
      </c>
      <c r="B154" s="108">
        <v>1.79</v>
      </c>
      <c r="C154" cm="1">
        <f t="array" ref="C154">_xlfn.IFS(A154='Price Data'!$F$3,'Price Data'!$G$3,A154='Price Data'!$F$4,'Price Data'!$G$4,A154='Price Data'!$F$5,'Price Data'!$G$5,A154='Price Data'!$F$6,'Price Data'!$G$6,A154='Price Data'!$F$7,'Price Data'!$G$7,TRUE,"")</f>
        <v>8.710979020979023</v>
      </c>
      <c r="E154" s="108" t="b">
        <f t="shared" si="10"/>
        <v>0</v>
      </c>
      <c r="G154" s="108" t="b">
        <f t="shared" si="11"/>
        <v>0</v>
      </c>
      <c r="I154" s="108" t="b">
        <f t="shared" si="12"/>
        <v>0</v>
      </c>
      <c r="K154" s="108">
        <f t="shared" si="13"/>
        <v>1.79</v>
      </c>
      <c r="M154" s="108" t="b">
        <f t="shared" si="14"/>
        <v>0</v>
      </c>
    </row>
    <row r="155" spans="1:13" x14ac:dyDescent="0.25">
      <c r="A155" t="s">
        <v>110</v>
      </c>
      <c r="B155" s="108">
        <v>0.92</v>
      </c>
      <c r="C155" cm="1">
        <f t="array" ref="C155">_xlfn.IFS(A155='Price Data'!$F$3,'Price Data'!$G$3,A155='Price Data'!$F$4,'Price Data'!$G$4,A155='Price Data'!$F$5,'Price Data'!$G$5,A155='Price Data'!$F$6,'Price Data'!$G$6,A155='Price Data'!$F$7,'Price Data'!$G$7,TRUE,"")</f>
        <v>2.6763636363636367</v>
      </c>
      <c r="E155" s="108">
        <f t="shared" si="10"/>
        <v>0.92</v>
      </c>
      <c r="G155" s="108" t="b">
        <f t="shared" si="11"/>
        <v>0</v>
      </c>
      <c r="I155" s="108" t="b">
        <f t="shared" si="12"/>
        <v>0</v>
      </c>
      <c r="K155" s="108" t="b">
        <f t="shared" si="13"/>
        <v>0</v>
      </c>
      <c r="M155" s="108" t="b">
        <f t="shared" si="14"/>
        <v>0</v>
      </c>
    </row>
    <row r="156" spans="1:13" x14ac:dyDescent="0.25">
      <c r="A156" t="s">
        <v>110</v>
      </c>
      <c r="B156" s="108">
        <v>0.59</v>
      </c>
      <c r="C156" cm="1">
        <f t="array" ref="C156">_xlfn.IFS(A156='Price Data'!$F$3,'Price Data'!$G$3,A156='Price Data'!$F$4,'Price Data'!$G$4,A156='Price Data'!$F$5,'Price Data'!$G$5,A156='Price Data'!$F$6,'Price Data'!$G$6,A156='Price Data'!$F$7,'Price Data'!$G$7,TRUE,"")</f>
        <v>2.6763636363636367</v>
      </c>
      <c r="E156" s="108">
        <f t="shared" si="10"/>
        <v>0.59</v>
      </c>
      <c r="G156" s="108" t="b">
        <f t="shared" si="11"/>
        <v>0</v>
      </c>
      <c r="I156" s="108" t="b">
        <f t="shared" si="12"/>
        <v>0</v>
      </c>
      <c r="K156" s="108" t="b">
        <f t="shared" si="13"/>
        <v>0</v>
      </c>
      <c r="M156" s="108" t="b">
        <f t="shared" si="14"/>
        <v>0</v>
      </c>
    </row>
    <row r="157" spans="1:13" x14ac:dyDescent="0.25">
      <c r="A157" t="s">
        <v>111</v>
      </c>
      <c r="B157" s="108">
        <v>2.11</v>
      </c>
      <c r="C157" cm="1">
        <f t="array" ref="C157">_xlfn.IFS(A157='Price Data'!$F$3,'Price Data'!$G$3,A157='Price Data'!$F$4,'Price Data'!$G$4,A157='Price Data'!$F$5,'Price Data'!$G$5,A157='Price Data'!$F$6,'Price Data'!$G$6,A157='Price Data'!$F$7,'Price Data'!$G$7,TRUE,"")</f>
        <v>8.710979020979023</v>
      </c>
      <c r="E157" s="108" t="b">
        <f t="shared" si="10"/>
        <v>0</v>
      </c>
      <c r="G157" s="108" t="b">
        <f t="shared" si="11"/>
        <v>0</v>
      </c>
      <c r="I157" s="108" t="b">
        <f t="shared" si="12"/>
        <v>0</v>
      </c>
      <c r="K157" s="108">
        <f t="shared" si="13"/>
        <v>2.11</v>
      </c>
      <c r="M157" s="108" t="b">
        <f t="shared" si="14"/>
        <v>0</v>
      </c>
    </row>
    <row r="158" spans="1:13" x14ac:dyDescent="0.25">
      <c r="A158" t="s">
        <v>109</v>
      </c>
      <c r="B158" s="108">
        <v>0.92</v>
      </c>
      <c r="C158" cm="1">
        <f t="array" ref="C158">_xlfn.IFS(A158='Price Data'!$F$3,'Price Data'!$G$3,A158='Price Data'!$F$4,'Price Data'!$G$4,A158='Price Data'!$F$5,'Price Data'!$G$5,A158='Price Data'!$F$6,'Price Data'!$G$6,A158='Price Data'!$F$7,'Price Data'!$G$7,TRUE,"")</f>
        <v>4.4586315789473705</v>
      </c>
      <c r="E158" s="108" t="b">
        <f t="shared" si="10"/>
        <v>0</v>
      </c>
      <c r="G158" s="108" t="b">
        <f t="shared" si="11"/>
        <v>0</v>
      </c>
      <c r="I158" s="108">
        <f t="shared" si="12"/>
        <v>0.92</v>
      </c>
      <c r="K158" s="108" t="b">
        <f t="shared" si="13"/>
        <v>0</v>
      </c>
      <c r="M158" s="108" t="b">
        <f t="shared" si="14"/>
        <v>0</v>
      </c>
    </row>
    <row r="159" spans="1:13" x14ac:dyDescent="0.25">
      <c r="A159" t="s">
        <v>110</v>
      </c>
      <c r="B159" s="108">
        <v>0.9</v>
      </c>
      <c r="C159" cm="1">
        <f t="array" ref="C159">_xlfn.IFS(A159='Price Data'!$F$3,'Price Data'!$G$3,A159='Price Data'!$F$4,'Price Data'!$G$4,A159='Price Data'!$F$5,'Price Data'!$G$5,A159='Price Data'!$F$6,'Price Data'!$G$6,A159='Price Data'!$F$7,'Price Data'!$G$7,TRUE,"")</f>
        <v>2.6763636363636367</v>
      </c>
      <c r="E159" s="108">
        <f t="shared" si="10"/>
        <v>0.9</v>
      </c>
      <c r="G159" s="108" t="b">
        <f t="shared" si="11"/>
        <v>0</v>
      </c>
      <c r="I159" s="108" t="b">
        <f t="shared" si="12"/>
        <v>0</v>
      </c>
      <c r="K159" s="108" t="b">
        <f t="shared" si="13"/>
        <v>0</v>
      </c>
      <c r="M159" s="108" t="b">
        <f t="shared" si="14"/>
        <v>0</v>
      </c>
    </row>
    <row r="160" spans="1:13" x14ac:dyDescent="0.25">
      <c r="A160" t="s">
        <v>113</v>
      </c>
      <c r="B160" s="108">
        <v>2.39</v>
      </c>
      <c r="C160" cm="1">
        <f t="array" ref="C160">_xlfn.IFS(A160='Price Data'!$F$3,'Price Data'!$G$3,A160='Price Data'!$F$4,'Price Data'!$G$4,A160='Price Data'!$F$5,'Price Data'!$G$5,A160='Price Data'!$F$6,'Price Data'!$G$6,A160='Price Data'!$F$7,'Price Data'!$G$7,TRUE,"")</f>
        <v>10.493246963562758</v>
      </c>
      <c r="E160" s="108" t="b">
        <f t="shared" si="10"/>
        <v>0</v>
      </c>
      <c r="G160" s="108" t="b">
        <f t="shared" si="11"/>
        <v>0</v>
      </c>
      <c r="I160" s="108" t="b">
        <f t="shared" si="12"/>
        <v>0</v>
      </c>
      <c r="K160" s="108" t="b">
        <f t="shared" si="13"/>
        <v>0</v>
      </c>
      <c r="M160" s="108">
        <f t="shared" si="14"/>
        <v>2.39</v>
      </c>
    </row>
    <row r="161" spans="1:13" x14ac:dyDescent="0.25">
      <c r="A161" t="s">
        <v>114</v>
      </c>
      <c r="B161" s="108">
        <v>2.38</v>
      </c>
      <c r="C161" cm="1">
        <f t="array" ref="C161">_xlfn.IFS(A161='Price Data'!$F$3,'Price Data'!$G$3,A161='Price Data'!$F$4,'Price Data'!$G$4,A161='Price Data'!$F$5,'Price Data'!$G$5,A161='Price Data'!$F$6,'Price Data'!$G$6,A161='Price Data'!$F$7,'Price Data'!$G$7,TRUE,"")</f>
        <v>6.0346153846153863</v>
      </c>
      <c r="E161" s="108" t="b">
        <f t="shared" si="10"/>
        <v>0</v>
      </c>
      <c r="G161" s="108">
        <f t="shared" si="11"/>
        <v>2.38</v>
      </c>
      <c r="I161" s="108" t="b">
        <f t="shared" si="12"/>
        <v>0</v>
      </c>
      <c r="K161" s="108" t="b">
        <f t="shared" si="13"/>
        <v>0</v>
      </c>
      <c r="M161" s="108" t="b">
        <f t="shared" si="14"/>
        <v>0</v>
      </c>
    </row>
    <row r="162" spans="1:13" x14ac:dyDescent="0.25">
      <c r="A162" t="s">
        <v>114</v>
      </c>
      <c r="B162" s="108">
        <v>1</v>
      </c>
      <c r="C162" cm="1">
        <f t="array" ref="C162">_xlfn.IFS(A162='Price Data'!$F$3,'Price Data'!$G$3,A162='Price Data'!$F$4,'Price Data'!$G$4,A162='Price Data'!$F$5,'Price Data'!$G$5,A162='Price Data'!$F$6,'Price Data'!$G$6,A162='Price Data'!$F$7,'Price Data'!$G$7,TRUE,"")</f>
        <v>6.0346153846153863</v>
      </c>
      <c r="E162" s="108" t="b">
        <f t="shared" si="10"/>
        <v>0</v>
      </c>
      <c r="G162" s="108">
        <f t="shared" si="11"/>
        <v>1</v>
      </c>
      <c r="I162" s="108" t="b">
        <f t="shared" si="12"/>
        <v>0</v>
      </c>
      <c r="K162" s="108" t="b">
        <f t="shared" si="13"/>
        <v>0</v>
      </c>
      <c r="M162" s="108" t="b">
        <f t="shared" si="14"/>
        <v>0</v>
      </c>
    </row>
    <row r="163" spans="1:13" x14ac:dyDescent="0.25">
      <c r="A163" t="s">
        <v>113</v>
      </c>
      <c r="B163" s="108">
        <v>2.19</v>
      </c>
      <c r="C163" cm="1">
        <f t="array" ref="C163">_xlfn.IFS(A163='Price Data'!$F$3,'Price Data'!$G$3,A163='Price Data'!$F$4,'Price Data'!$G$4,A163='Price Data'!$F$5,'Price Data'!$G$5,A163='Price Data'!$F$6,'Price Data'!$G$6,A163='Price Data'!$F$7,'Price Data'!$G$7,TRUE,"")</f>
        <v>10.493246963562758</v>
      </c>
      <c r="E163" s="108" t="b">
        <f t="shared" si="10"/>
        <v>0</v>
      </c>
      <c r="G163" s="108" t="b">
        <f t="shared" si="11"/>
        <v>0</v>
      </c>
      <c r="I163" s="108" t="b">
        <f t="shared" si="12"/>
        <v>0</v>
      </c>
      <c r="K163" s="108" t="b">
        <f t="shared" si="13"/>
        <v>0</v>
      </c>
      <c r="M163" s="108">
        <f t="shared" si="14"/>
        <v>2.19</v>
      </c>
    </row>
    <row r="164" spans="1:13" x14ac:dyDescent="0.25">
      <c r="A164" t="s">
        <v>112</v>
      </c>
      <c r="B164" s="108">
        <v>0</v>
      </c>
      <c r="C164" t="str" cm="1">
        <f t="array" ref="C164">_xlfn.IFS(A164='Price Data'!$F$3,'Price Data'!$G$3,A164='Price Data'!$F$4,'Price Data'!$G$4,A164='Price Data'!$F$5,'Price Data'!$G$5,A164='Price Data'!$F$6,'Price Data'!$G$6,A164='Price Data'!$F$7,'Price Data'!$G$7,TRUE,"")</f>
        <v/>
      </c>
      <c r="E164" s="108" t="b">
        <f t="shared" si="10"/>
        <v>0</v>
      </c>
      <c r="G164" s="108" t="b">
        <f t="shared" si="11"/>
        <v>0</v>
      </c>
      <c r="I164" s="108" t="b">
        <f t="shared" si="12"/>
        <v>0</v>
      </c>
      <c r="K164" s="108" t="b">
        <f t="shared" si="13"/>
        <v>0</v>
      </c>
      <c r="M164" s="108" t="b">
        <f t="shared" si="14"/>
        <v>0</v>
      </c>
    </row>
    <row r="165" spans="1:13" x14ac:dyDescent="0.25">
      <c r="A165" t="s">
        <v>111</v>
      </c>
      <c r="B165" s="108">
        <v>2.19</v>
      </c>
      <c r="C165" cm="1">
        <f t="array" ref="C165">_xlfn.IFS(A165='Price Data'!$F$3,'Price Data'!$G$3,A165='Price Data'!$F$4,'Price Data'!$G$4,A165='Price Data'!$F$5,'Price Data'!$G$5,A165='Price Data'!$F$6,'Price Data'!$G$6,A165='Price Data'!$F$7,'Price Data'!$G$7,TRUE,"")</f>
        <v>8.710979020979023</v>
      </c>
      <c r="E165" s="108" t="b">
        <f t="shared" si="10"/>
        <v>0</v>
      </c>
      <c r="G165" s="108" t="b">
        <f t="shared" si="11"/>
        <v>0</v>
      </c>
      <c r="I165" s="108" t="b">
        <f t="shared" si="12"/>
        <v>0</v>
      </c>
      <c r="K165" s="108">
        <f t="shared" si="13"/>
        <v>2.19</v>
      </c>
      <c r="M165" s="108" t="b">
        <f t="shared" si="14"/>
        <v>0</v>
      </c>
    </row>
    <row r="166" spans="1:13" x14ac:dyDescent="0.25">
      <c r="A166" t="s">
        <v>109</v>
      </c>
      <c r="B166" s="108">
        <v>0.64</v>
      </c>
      <c r="C166" cm="1">
        <f t="array" ref="C166">_xlfn.IFS(A166='Price Data'!$F$3,'Price Data'!$G$3,A166='Price Data'!$F$4,'Price Data'!$G$4,A166='Price Data'!$F$5,'Price Data'!$G$5,A166='Price Data'!$F$6,'Price Data'!$G$6,A166='Price Data'!$F$7,'Price Data'!$G$7,TRUE,"")</f>
        <v>4.4586315789473705</v>
      </c>
      <c r="E166" s="108" t="b">
        <f t="shared" si="10"/>
        <v>0</v>
      </c>
      <c r="G166" s="108" t="b">
        <f t="shared" si="11"/>
        <v>0</v>
      </c>
      <c r="I166" s="108">
        <f t="shared" si="12"/>
        <v>0.64</v>
      </c>
      <c r="K166" s="108" t="b">
        <f t="shared" si="13"/>
        <v>0</v>
      </c>
      <c r="M166" s="108" t="b">
        <f t="shared" si="14"/>
        <v>0</v>
      </c>
    </row>
    <row r="167" spans="1:13" x14ac:dyDescent="0.25">
      <c r="A167" t="s">
        <v>112</v>
      </c>
      <c r="B167" s="108">
        <v>0</v>
      </c>
      <c r="C167" t="str" cm="1">
        <f t="array" ref="C167">_xlfn.IFS(A167='Price Data'!$F$3,'Price Data'!$G$3,A167='Price Data'!$F$4,'Price Data'!$G$4,A167='Price Data'!$F$5,'Price Data'!$G$5,A167='Price Data'!$F$6,'Price Data'!$G$6,A167='Price Data'!$F$7,'Price Data'!$G$7,TRUE,"")</f>
        <v/>
      </c>
      <c r="E167" s="108" t="b">
        <f t="shared" si="10"/>
        <v>0</v>
      </c>
      <c r="G167" s="108" t="b">
        <f t="shared" si="11"/>
        <v>0</v>
      </c>
      <c r="I167" s="108" t="b">
        <f t="shared" si="12"/>
        <v>0</v>
      </c>
      <c r="K167" s="108" t="b">
        <f t="shared" si="13"/>
        <v>0</v>
      </c>
      <c r="M167" s="108" t="b">
        <f t="shared" si="14"/>
        <v>0</v>
      </c>
    </row>
    <row r="168" spans="1:13" x14ac:dyDescent="0.25">
      <c r="A168" t="s">
        <v>112</v>
      </c>
      <c r="B168" s="108">
        <v>0</v>
      </c>
      <c r="C168" t="str" cm="1">
        <f t="array" ref="C168">_xlfn.IFS(A168='Price Data'!$F$3,'Price Data'!$G$3,A168='Price Data'!$F$4,'Price Data'!$G$4,A168='Price Data'!$F$5,'Price Data'!$G$5,A168='Price Data'!$F$6,'Price Data'!$G$6,A168='Price Data'!$F$7,'Price Data'!$G$7,TRUE,"")</f>
        <v/>
      </c>
      <c r="E168" s="108" t="b">
        <f t="shared" si="10"/>
        <v>0</v>
      </c>
      <c r="G168" s="108" t="b">
        <f t="shared" si="11"/>
        <v>0</v>
      </c>
      <c r="I168" s="108" t="b">
        <f t="shared" si="12"/>
        <v>0</v>
      </c>
      <c r="K168" s="108" t="b">
        <f t="shared" si="13"/>
        <v>0</v>
      </c>
      <c r="M168" s="108" t="b">
        <f t="shared" si="14"/>
        <v>0</v>
      </c>
    </row>
    <row r="169" spans="1:13" x14ac:dyDescent="0.25">
      <c r="A169" t="s">
        <v>113</v>
      </c>
      <c r="B169" s="108">
        <v>0.82</v>
      </c>
      <c r="C169" cm="1">
        <f t="array" ref="C169">_xlfn.IFS(A169='Price Data'!$F$3,'Price Data'!$G$3,A169='Price Data'!$F$4,'Price Data'!$G$4,A169='Price Data'!$F$5,'Price Data'!$G$5,A169='Price Data'!$F$6,'Price Data'!$G$6,A169='Price Data'!$F$7,'Price Data'!$G$7,TRUE,"")</f>
        <v>10.493246963562758</v>
      </c>
      <c r="E169" s="108" t="b">
        <f t="shared" si="10"/>
        <v>0</v>
      </c>
      <c r="G169" s="108" t="b">
        <f t="shared" si="11"/>
        <v>0</v>
      </c>
      <c r="I169" s="108" t="b">
        <f t="shared" si="12"/>
        <v>0</v>
      </c>
      <c r="K169" s="108" t="b">
        <f t="shared" si="13"/>
        <v>0</v>
      </c>
      <c r="M169" s="108">
        <f t="shared" si="14"/>
        <v>0.82</v>
      </c>
    </row>
    <row r="170" spans="1:13" x14ac:dyDescent="0.25">
      <c r="A170" t="s">
        <v>114</v>
      </c>
      <c r="B170" s="108">
        <v>0.89</v>
      </c>
      <c r="C170" cm="1">
        <f t="array" ref="C170">_xlfn.IFS(A170='Price Data'!$F$3,'Price Data'!$G$3,A170='Price Data'!$F$4,'Price Data'!$G$4,A170='Price Data'!$F$5,'Price Data'!$G$5,A170='Price Data'!$F$6,'Price Data'!$G$6,A170='Price Data'!$F$7,'Price Data'!$G$7,TRUE,"")</f>
        <v>6.0346153846153863</v>
      </c>
      <c r="E170" s="108" t="b">
        <f t="shared" si="10"/>
        <v>0</v>
      </c>
      <c r="G170" s="108">
        <f t="shared" si="11"/>
        <v>0.89</v>
      </c>
      <c r="I170" s="108" t="b">
        <f t="shared" si="12"/>
        <v>0</v>
      </c>
      <c r="K170" s="108" t="b">
        <f t="shared" si="13"/>
        <v>0</v>
      </c>
      <c r="M170" s="108" t="b">
        <f t="shared" si="14"/>
        <v>0</v>
      </c>
    </row>
    <row r="171" spans="1:13" x14ac:dyDescent="0.25">
      <c r="A171" t="s">
        <v>111</v>
      </c>
      <c r="B171" s="108">
        <v>2.27</v>
      </c>
      <c r="C171" cm="1">
        <f t="array" ref="C171">_xlfn.IFS(A171='Price Data'!$F$3,'Price Data'!$G$3,A171='Price Data'!$F$4,'Price Data'!$G$4,A171='Price Data'!$F$5,'Price Data'!$G$5,A171='Price Data'!$F$6,'Price Data'!$G$6,A171='Price Data'!$F$7,'Price Data'!$G$7,TRUE,"")</f>
        <v>8.710979020979023</v>
      </c>
      <c r="E171" s="108" t="b">
        <f t="shared" si="10"/>
        <v>0</v>
      </c>
      <c r="G171" s="108" t="b">
        <f t="shared" si="11"/>
        <v>0</v>
      </c>
      <c r="I171" s="108" t="b">
        <f t="shared" si="12"/>
        <v>0</v>
      </c>
      <c r="K171" s="108">
        <f t="shared" si="13"/>
        <v>2.27</v>
      </c>
      <c r="M171" s="108" t="b">
        <f t="shared" si="14"/>
        <v>0</v>
      </c>
    </row>
    <row r="172" spans="1:13" x14ac:dyDescent="0.25">
      <c r="A172" t="s">
        <v>109</v>
      </c>
      <c r="B172" s="108">
        <v>0.79</v>
      </c>
      <c r="C172" cm="1">
        <f t="array" ref="C172">_xlfn.IFS(A172='Price Data'!$F$3,'Price Data'!$G$3,A172='Price Data'!$F$4,'Price Data'!$G$4,A172='Price Data'!$F$5,'Price Data'!$G$5,A172='Price Data'!$F$6,'Price Data'!$G$6,A172='Price Data'!$F$7,'Price Data'!$G$7,TRUE,"")</f>
        <v>4.4586315789473705</v>
      </c>
      <c r="E172" s="108" t="b">
        <f t="shared" si="10"/>
        <v>0</v>
      </c>
      <c r="G172" s="108" t="b">
        <f t="shared" si="11"/>
        <v>0</v>
      </c>
      <c r="I172" s="108">
        <f t="shared" si="12"/>
        <v>0.79</v>
      </c>
      <c r="K172" s="108" t="b">
        <f t="shared" si="13"/>
        <v>0</v>
      </c>
      <c r="M172" s="108" t="b">
        <f t="shared" si="14"/>
        <v>0</v>
      </c>
    </row>
    <row r="173" spans="1:13" x14ac:dyDescent="0.25">
      <c r="A173" t="s">
        <v>114</v>
      </c>
      <c r="B173" s="108">
        <v>1.42</v>
      </c>
      <c r="C173" cm="1">
        <f t="array" ref="C173">_xlfn.IFS(A173='Price Data'!$F$3,'Price Data'!$G$3,A173='Price Data'!$F$4,'Price Data'!$G$4,A173='Price Data'!$F$5,'Price Data'!$G$5,A173='Price Data'!$F$6,'Price Data'!$G$6,A173='Price Data'!$F$7,'Price Data'!$G$7,TRUE,"")</f>
        <v>6.0346153846153863</v>
      </c>
      <c r="E173" s="108" t="b">
        <f t="shared" si="10"/>
        <v>0</v>
      </c>
      <c r="G173" s="108">
        <f t="shared" si="11"/>
        <v>1.42</v>
      </c>
      <c r="I173" s="108" t="b">
        <f t="shared" si="12"/>
        <v>0</v>
      </c>
      <c r="K173" s="108" t="b">
        <f t="shared" si="13"/>
        <v>0</v>
      </c>
      <c r="M173" s="108" t="b">
        <f t="shared" si="14"/>
        <v>0</v>
      </c>
    </row>
    <row r="174" spans="1:13" x14ac:dyDescent="0.25">
      <c r="A174" t="s">
        <v>109</v>
      </c>
      <c r="B174" s="108">
        <v>0.52</v>
      </c>
      <c r="C174" cm="1">
        <f t="array" ref="C174">_xlfn.IFS(A174='Price Data'!$F$3,'Price Data'!$G$3,A174='Price Data'!$F$4,'Price Data'!$G$4,A174='Price Data'!$F$5,'Price Data'!$G$5,A174='Price Data'!$F$6,'Price Data'!$G$6,A174='Price Data'!$F$7,'Price Data'!$G$7,TRUE,"")</f>
        <v>4.4586315789473705</v>
      </c>
      <c r="E174" s="108" t="b">
        <f t="shared" si="10"/>
        <v>0</v>
      </c>
      <c r="G174" s="108" t="b">
        <f t="shared" si="11"/>
        <v>0</v>
      </c>
      <c r="I174" s="108">
        <f t="shared" si="12"/>
        <v>0.52</v>
      </c>
      <c r="K174" s="108" t="b">
        <f t="shared" si="13"/>
        <v>0</v>
      </c>
      <c r="M174" s="108" t="b">
        <f t="shared" si="14"/>
        <v>0</v>
      </c>
    </row>
    <row r="175" spans="1:13" x14ac:dyDescent="0.25">
      <c r="A175" t="s">
        <v>112</v>
      </c>
      <c r="B175" s="108">
        <v>0</v>
      </c>
      <c r="C175" t="str" cm="1">
        <f t="array" ref="C175">_xlfn.IFS(A175='Price Data'!$F$3,'Price Data'!$G$3,A175='Price Data'!$F$4,'Price Data'!$G$4,A175='Price Data'!$F$5,'Price Data'!$G$5,A175='Price Data'!$F$6,'Price Data'!$G$6,A175='Price Data'!$F$7,'Price Data'!$G$7,TRUE,"")</f>
        <v/>
      </c>
      <c r="E175" s="108" t="b">
        <f t="shared" si="10"/>
        <v>0</v>
      </c>
      <c r="G175" s="108" t="b">
        <f t="shared" si="11"/>
        <v>0</v>
      </c>
      <c r="I175" s="108" t="b">
        <f t="shared" si="12"/>
        <v>0</v>
      </c>
      <c r="K175" s="108" t="b">
        <f t="shared" si="13"/>
        <v>0</v>
      </c>
      <c r="M175" s="108" t="b">
        <f t="shared" si="14"/>
        <v>0</v>
      </c>
    </row>
    <row r="176" spans="1:13" x14ac:dyDescent="0.25">
      <c r="A176" t="s">
        <v>112</v>
      </c>
      <c r="B176" s="108">
        <v>0</v>
      </c>
      <c r="C176" t="str" cm="1">
        <f t="array" ref="C176">_xlfn.IFS(A176='Price Data'!$F$3,'Price Data'!$G$3,A176='Price Data'!$F$4,'Price Data'!$G$4,A176='Price Data'!$F$5,'Price Data'!$G$5,A176='Price Data'!$F$6,'Price Data'!$G$6,A176='Price Data'!$F$7,'Price Data'!$G$7,TRUE,"")</f>
        <v/>
      </c>
      <c r="E176" s="108" t="b">
        <f t="shared" si="10"/>
        <v>0</v>
      </c>
      <c r="G176" s="108" t="b">
        <f t="shared" si="11"/>
        <v>0</v>
      </c>
      <c r="I176" s="108" t="b">
        <f t="shared" si="12"/>
        <v>0</v>
      </c>
      <c r="K176" s="108" t="b">
        <f t="shared" si="13"/>
        <v>0</v>
      </c>
      <c r="M176" s="108" t="b">
        <f t="shared" si="14"/>
        <v>0</v>
      </c>
    </row>
    <row r="177" spans="1:13" x14ac:dyDescent="0.25">
      <c r="A177" t="s">
        <v>109</v>
      </c>
      <c r="B177" s="108">
        <v>0.63</v>
      </c>
      <c r="C177" cm="1">
        <f t="array" ref="C177">_xlfn.IFS(A177='Price Data'!$F$3,'Price Data'!$G$3,A177='Price Data'!$F$4,'Price Data'!$G$4,A177='Price Data'!$F$5,'Price Data'!$G$5,A177='Price Data'!$F$6,'Price Data'!$G$6,A177='Price Data'!$F$7,'Price Data'!$G$7,TRUE,"")</f>
        <v>4.4586315789473705</v>
      </c>
      <c r="E177" s="108" t="b">
        <f t="shared" si="10"/>
        <v>0</v>
      </c>
      <c r="G177" s="108" t="b">
        <f t="shared" si="11"/>
        <v>0</v>
      </c>
      <c r="I177" s="108">
        <f t="shared" si="12"/>
        <v>0.63</v>
      </c>
      <c r="K177" s="108" t="b">
        <f t="shared" si="13"/>
        <v>0</v>
      </c>
      <c r="M177" s="108" t="b">
        <f t="shared" si="14"/>
        <v>0</v>
      </c>
    </row>
    <row r="178" spans="1:13" x14ac:dyDescent="0.25">
      <c r="A178" t="s">
        <v>114</v>
      </c>
      <c r="B178" s="108">
        <v>2.3199999999999998</v>
      </c>
      <c r="C178" cm="1">
        <f t="array" ref="C178">_xlfn.IFS(A178='Price Data'!$F$3,'Price Data'!$G$3,A178='Price Data'!$F$4,'Price Data'!$G$4,A178='Price Data'!$F$5,'Price Data'!$G$5,A178='Price Data'!$F$6,'Price Data'!$G$6,A178='Price Data'!$F$7,'Price Data'!$G$7,TRUE,"")</f>
        <v>6.0346153846153863</v>
      </c>
      <c r="E178" s="108" t="b">
        <f t="shared" si="10"/>
        <v>0</v>
      </c>
      <c r="G178" s="108">
        <f t="shared" si="11"/>
        <v>2.3199999999999998</v>
      </c>
      <c r="I178" s="108" t="b">
        <f t="shared" si="12"/>
        <v>0</v>
      </c>
      <c r="K178" s="108" t="b">
        <f t="shared" si="13"/>
        <v>0</v>
      </c>
      <c r="M178" s="108" t="b">
        <f t="shared" si="14"/>
        <v>0</v>
      </c>
    </row>
    <row r="179" spans="1:13" x14ac:dyDescent="0.25">
      <c r="A179" t="s">
        <v>113</v>
      </c>
      <c r="B179" s="108">
        <v>1.36</v>
      </c>
      <c r="C179" cm="1">
        <f t="array" ref="C179">_xlfn.IFS(A179='Price Data'!$F$3,'Price Data'!$G$3,A179='Price Data'!$F$4,'Price Data'!$G$4,A179='Price Data'!$F$5,'Price Data'!$G$5,A179='Price Data'!$F$6,'Price Data'!$G$6,A179='Price Data'!$F$7,'Price Data'!$G$7,TRUE,"")</f>
        <v>10.493246963562758</v>
      </c>
      <c r="E179" s="108" t="b">
        <f t="shared" si="10"/>
        <v>0</v>
      </c>
      <c r="G179" s="108" t="b">
        <f t="shared" si="11"/>
        <v>0</v>
      </c>
      <c r="I179" s="108" t="b">
        <f t="shared" si="12"/>
        <v>0</v>
      </c>
      <c r="K179" s="108" t="b">
        <f t="shared" si="13"/>
        <v>0</v>
      </c>
      <c r="M179" s="108">
        <f t="shared" si="14"/>
        <v>1.36</v>
      </c>
    </row>
    <row r="180" spans="1:13" x14ac:dyDescent="0.25">
      <c r="A180" t="s">
        <v>111</v>
      </c>
      <c r="B180" s="108">
        <v>1.2</v>
      </c>
      <c r="C180" cm="1">
        <f t="array" ref="C180">_xlfn.IFS(A180='Price Data'!$F$3,'Price Data'!$G$3,A180='Price Data'!$F$4,'Price Data'!$G$4,A180='Price Data'!$F$5,'Price Data'!$G$5,A180='Price Data'!$F$6,'Price Data'!$G$6,A180='Price Data'!$F$7,'Price Data'!$G$7,TRUE,"")</f>
        <v>8.710979020979023</v>
      </c>
      <c r="E180" s="108" t="b">
        <f t="shared" si="10"/>
        <v>0</v>
      </c>
      <c r="G180" s="108" t="b">
        <f t="shared" si="11"/>
        <v>0</v>
      </c>
      <c r="I180" s="108" t="b">
        <f t="shared" si="12"/>
        <v>0</v>
      </c>
      <c r="K180" s="108">
        <f t="shared" si="13"/>
        <v>1.2</v>
      </c>
      <c r="M180" s="108" t="b">
        <f t="shared" si="14"/>
        <v>0</v>
      </c>
    </row>
    <row r="181" spans="1:13" x14ac:dyDescent="0.25">
      <c r="A181" t="s">
        <v>109</v>
      </c>
      <c r="B181" s="108">
        <v>0.72</v>
      </c>
      <c r="C181" cm="1">
        <f t="array" ref="C181">_xlfn.IFS(A181='Price Data'!$F$3,'Price Data'!$G$3,A181='Price Data'!$F$4,'Price Data'!$G$4,A181='Price Data'!$F$5,'Price Data'!$G$5,A181='Price Data'!$F$6,'Price Data'!$G$6,A181='Price Data'!$F$7,'Price Data'!$G$7,TRUE,"")</f>
        <v>4.4586315789473705</v>
      </c>
      <c r="E181" s="108" t="b">
        <f t="shared" si="10"/>
        <v>0</v>
      </c>
      <c r="G181" s="108" t="b">
        <f t="shared" si="11"/>
        <v>0</v>
      </c>
      <c r="I181" s="108">
        <f t="shared" si="12"/>
        <v>0.72</v>
      </c>
      <c r="K181" s="108" t="b">
        <f t="shared" si="13"/>
        <v>0</v>
      </c>
      <c r="M181" s="108" t="b">
        <f t="shared" si="14"/>
        <v>0</v>
      </c>
    </row>
    <row r="182" spans="1:13" x14ac:dyDescent="0.25">
      <c r="A182" t="s">
        <v>109</v>
      </c>
      <c r="B182" s="108">
        <v>0.63</v>
      </c>
      <c r="C182" cm="1">
        <f t="array" ref="C182">_xlfn.IFS(A182='Price Data'!$F$3,'Price Data'!$G$3,A182='Price Data'!$F$4,'Price Data'!$G$4,A182='Price Data'!$F$5,'Price Data'!$G$5,A182='Price Data'!$F$6,'Price Data'!$G$6,A182='Price Data'!$F$7,'Price Data'!$G$7,TRUE,"")</f>
        <v>4.4586315789473705</v>
      </c>
      <c r="E182" s="108" t="b">
        <f t="shared" si="10"/>
        <v>0</v>
      </c>
      <c r="G182" s="108" t="b">
        <f t="shared" si="11"/>
        <v>0</v>
      </c>
      <c r="I182" s="108">
        <f t="shared" si="12"/>
        <v>0.63</v>
      </c>
      <c r="K182" s="108" t="b">
        <f t="shared" si="13"/>
        <v>0</v>
      </c>
      <c r="M182" s="108" t="b">
        <f t="shared" si="14"/>
        <v>0</v>
      </c>
    </row>
    <row r="183" spans="1:13" x14ac:dyDescent="0.25">
      <c r="A183" t="s">
        <v>111</v>
      </c>
      <c r="B183" s="108">
        <v>1.93</v>
      </c>
      <c r="C183" cm="1">
        <f t="array" ref="C183">_xlfn.IFS(A183='Price Data'!$F$3,'Price Data'!$G$3,A183='Price Data'!$F$4,'Price Data'!$G$4,A183='Price Data'!$F$5,'Price Data'!$G$5,A183='Price Data'!$F$6,'Price Data'!$G$6,A183='Price Data'!$F$7,'Price Data'!$G$7,TRUE,"")</f>
        <v>8.710979020979023</v>
      </c>
      <c r="E183" s="108" t="b">
        <f t="shared" si="10"/>
        <v>0</v>
      </c>
      <c r="G183" s="108" t="b">
        <f t="shared" si="11"/>
        <v>0</v>
      </c>
      <c r="I183" s="108" t="b">
        <f t="shared" si="12"/>
        <v>0</v>
      </c>
      <c r="K183" s="108">
        <f t="shared" si="13"/>
        <v>1.93</v>
      </c>
      <c r="M183" s="108" t="b">
        <f t="shared" si="14"/>
        <v>0</v>
      </c>
    </row>
    <row r="184" spans="1:13" x14ac:dyDescent="0.25">
      <c r="A184" t="s">
        <v>111</v>
      </c>
      <c r="B184" s="108">
        <v>1.62</v>
      </c>
      <c r="C184" cm="1">
        <f t="array" ref="C184">_xlfn.IFS(A184='Price Data'!$F$3,'Price Data'!$G$3,A184='Price Data'!$F$4,'Price Data'!$G$4,A184='Price Data'!$F$5,'Price Data'!$G$5,A184='Price Data'!$F$6,'Price Data'!$G$6,A184='Price Data'!$F$7,'Price Data'!$G$7,TRUE,"")</f>
        <v>8.710979020979023</v>
      </c>
      <c r="E184" s="108" t="b">
        <f t="shared" si="10"/>
        <v>0</v>
      </c>
      <c r="G184" s="108" t="b">
        <f t="shared" si="11"/>
        <v>0</v>
      </c>
      <c r="I184" s="108" t="b">
        <f t="shared" si="12"/>
        <v>0</v>
      </c>
      <c r="K184" s="108">
        <f t="shared" si="13"/>
        <v>1.62</v>
      </c>
      <c r="M184" s="108" t="b">
        <f t="shared" si="14"/>
        <v>0</v>
      </c>
    </row>
    <row r="185" spans="1:13" x14ac:dyDescent="0.25">
      <c r="A185" t="s">
        <v>114</v>
      </c>
      <c r="B185" s="108">
        <v>1.72</v>
      </c>
      <c r="C185" cm="1">
        <f t="array" ref="C185">_xlfn.IFS(A185='Price Data'!$F$3,'Price Data'!$G$3,A185='Price Data'!$F$4,'Price Data'!$G$4,A185='Price Data'!$F$5,'Price Data'!$G$5,A185='Price Data'!$F$6,'Price Data'!$G$6,A185='Price Data'!$F$7,'Price Data'!$G$7,TRUE,"")</f>
        <v>6.0346153846153863</v>
      </c>
      <c r="E185" s="108" t="b">
        <f t="shared" si="10"/>
        <v>0</v>
      </c>
      <c r="G185" s="108">
        <f t="shared" si="11"/>
        <v>1.72</v>
      </c>
      <c r="I185" s="108" t="b">
        <f t="shared" si="12"/>
        <v>0</v>
      </c>
      <c r="K185" s="108" t="b">
        <f t="shared" si="13"/>
        <v>0</v>
      </c>
      <c r="M185" s="108" t="b">
        <f t="shared" si="14"/>
        <v>0</v>
      </c>
    </row>
    <row r="186" spans="1:13" x14ac:dyDescent="0.25">
      <c r="A186" t="s">
        <v>114</v>
      </c>
      <c r="B186" s="108">
        <v>0.98</v>
      </c>
      <c r="C186" cm="1">
        <f t="array" ref="C186">_xlfn.IFS(A186='Price Data'!$F$3,'Price Data'!$G$3,A186='Price Data'!$F$4,'Price Data'!$G$4,A186='Price Data'!$F$5,'Price Data'!$G$5,A186='Price Data'!$F$6,'Price Data'!$G$6,A186='Price Data'!$F$7,'Price Data'!$G$7,TRUE,"")</f>
        <v>6.0346153846153863</v>
      </c>
      <c r="E186" s="108" t="b">
        <f t="shared" si="10"/>
        <v>0</v>
      </c>
      <c r="G186" s="108">
        <f t="shared" si="11"/>
        <v>0.98</v>
      </c>
      <c r="I186" s="108" t="b">
        <f t="shared" si="12"/>
        <v>0</v>
      </c>
      <c r="K186" s="108" t="b">
        <f t="shared" si="13"/>
        <v>0</v>
      </c>
      <c r="M186" s="108" t="b">
        <f t="shared" si="14"/>
        <v>0</v>
      </c>
    </row>
    <row r="187" spans="1:13" x14ac:dyDescent="0.25">
      <c r="A187" t="s">
        <v>109</v>
      </c>
      <c r="B187" s="108">
        <v>0.6</v>
      </c>
      <c r="C187" cm="1">
        <f t="array" ref="C187">_xlfn.IFS(A187='Price Data'!$F$3,'Price Data'!$G$3,A187='Price Data'!$F$4,'Price Data'!$G$4,A187='Price Data'!$F$5,'Price Data'!$G$5,A187='Price Data'!$F$6,'Price Data'!$G$6,A187='Price Data'!$F$7,'Price Data'!$G$7,TRUE,"")</f>
        <v>4.4586315789473705</v>
      </c>
      <c r="E187" s="108" t="b">
        <f t="shared" si="10"/>
        <v>0</v>
      </c>
      <c r="G187" s="108" t="b">
        <f t="shared" si="11"/>
        <v>0</v>
      </c>
      <c r="I187" s="108">
        <f t="shared" si="12"/>
        <v>0.6</v>
      </c>
      <c r="K187" s="108" t="b">
        <f t="shared" si="13"/>
        <v>0</v>
      </c>
      <c r="M187" s="108" t="b">
        <f t="shared" si="14"/>
        <v>0</v>
      </c>
    </row>
    <row r="188" spans="1:13" x14ac:dyDescent="0.25">
      <c r="A188" t="s">
        <v>110</v>
      </c>
      <c r="B188" s="108">
        <v>0.95</v>
      </c>
      <c r="C188" cm="1">
        <f t="array" ref="C188">_xlfn.IFS(A188='Price Data'!$F$3,'Price Data'!$G$3,A188='Price Data'!$F$4,'Price Data'!$G$4,A188='Price Data'!$F$5,'Price Data'!$G$5,A188='Price Data'!$F$6,'Price Data'!$G$6,A188='Price Data'!$F$7,'Price Data'!$G$7,TRUE,"")</f>
        <v>2.6763636363636367</v>
      </c>
      <c r="E188" s="108">
        <f t="shared" si="10"/>
        <v>0.95</v>
      </c>
      <c r="G188" s="108" t="b">
        <f t="shared" si="11"/>
        <v>0</v>
      </c>
      <c r="I188" s="108" t="b">
        <f t="shared" si="12"/>
        <v>0</v>
      </c>
      <c r="K188" s="108" t="b">
        <f t="shared" si="13"/>
        <v>0</v>
      </c>
      <c r="M188" s="108" t="b">
        <f t="shared" si="14"/>
        <v>0</v>
      </c>
    </row>
    <row r="189" spans="1:13" x14ac:dyDescent="0.25">
      <c r="A189" t="s">
        <v>110</v>
      </c>
      <c r="B189" s="108">
        <v>0.92</v>
      </c>
      <c r="C189" cm="1">
        <f t="array" ref="C189">_xlfn.IFS(A189='Price Data'!$F$3,'Price Data'!$G$3,A189='Price Data'!$F$4,'Price Data'!$G$4,A189='Price Data'!$F$5,'Price Data'!$G$5,A189='Price Data'!$F$6,'Price Data'!$G$6,A189='Price Data'!$F$7,'Price Data'!$G$7,TRUE,"")</f>
        <v>2.6763636363636367</v>
      </c>
      <c r="E189" s="108">
        <f t="shared" si="10"/>
        <v>0.92</v>
      </c>
      <c r="G189" s="108" t="b">
        <f t="shared" si="11"/>
        <v>0</v>
      </c>
      <c r="I189" s="108" t="b">
        <f t="shared" si="12"/>
        <v>0</v>
      </c>
      <c r="K189" s="108" t="b">
        <f t="shared" si="13"/>
        <v>0</v>
      </c>
      <c r="M189" s="108" t="b">
        <f t="shared" si="14"/>
        <v>0</v>
      </c>
    </row>
    <row r="190" spans="1:13" x14ac:dyDescent="0.25">
      <c r="A190" t="s">
        <v>113</v>
      </c>
      <c r="B190" s="108">
        <v>1.05</v>
      </c>
      <c r="C190" cm="1">
        <f t="array" ref="C190">_xlfn.IFS(A190='Price Data'!$F$3,'Price Data'!$G$3,A190='Price Data'!$F$4,'Price Data'!$G$4,A190='Price Data'!$F$5,'Price Data'!$G$5,A190='Price Data'!$F$6,'Price Data'!$G$6,A190='Price Data'!$F$7,'Price Data'!$G$7,TRUE,"")</f>
        <v>10.493246963562758</v>
      </c>
      <c r="E190" s="108" t="b">
        <f t="shared" si="10"/>
        <v>0</v>
      </c>
      <c r="G190" s="108" t="b">
        <f t="shared" si="11"/>
        <v>0</v>
      </c>
      <c r="I190" s="108" t="b">
        <f t="shared" si="12"/>
        <v>0</v>
      </c>
      <c r="K190" s="108" t="b">
        <f t="shared" si="13"/>
        <v>0</v>
      </c>
      <c r="M190" s="108">
        <f t="shared" si="14"/>
        <v>1.05</v>
      </c>
    </row>
    <row r="191" spans="1:13" x14ac:dyDescent="0.25">
      <c r="A191" t="s">
        <v>112</v>
      </c>
      <c r="B191" s="108">
        <v>0</v>
      </c>
      <c r="C191" t="str" cm="1">
        <f t="array" ref="C191">_xlfn.IFS(A191='Price Data'!$F$3,'Price Data'!$G$3,A191='Price Data'!$F$4,'Price Data'!$G$4,A191='Price Data'!$F$5,'Price Data'!$G$5,A191='Price Data'!$F$6,'Price Data'!$G$6,A191='Price Data'!$F$7,'Price Data'!$G$7,TRUE,"")</f>
        <v/>
      </c>
      <c r="E191" s="108" t="b">
        <f t="shared" si="10"/>
        <v>0</v>
      </c>
      <c r="G191" s="108" t="b">
        <f t="shared" si="11"/>
        <v>0</v>
      </c>
      <c r="I191" s="108" t="b">
        <f t="shared" si="12"/>
        <v>0</v>
      </c>
      <c r="K191" s="108" t="b">
        <f t="shared" si="13"/>
        <v>0</v>
      </c>
      <c r="M191" s="108" t="b">
        <f t="shared" si="14"/>
        <v>0</v>
      </c>
    </row>
    <row r="192" spans="1:13" x14ac:dyDescent="0.25">
      <c r="A192" t="s">
        <v>112</v>
      </c>
      <c r="B192" s="108">
        <v>0</v>
      </c>
      <c r="C192" t="str" cm="1">
        <f t="array" ref="C192">_xlfn.IFS(A192='Price Data'!$F$3,'Price Data'!$G$3,A192='Price Data'!$F$4,'Price Data'!$G$4,A192='Price Data'!$F$5,'Price Data'!$G$5,A192='Price Data'!$F$6,'Price Data'!$G$6,A192='Price Data'!$F$7,'Price Data'!$G$7,TRUE,"")</f>
        <v/>
      </c>
      <c r="E192" s="108" t="b">
        <f t="shared" si="10"/>
        <v>0</v>
      </c>
      <c r="G192" s="108" t="b">
        <f t="shared" si="11"/>
        <v>0</v>
      </c>
      <c r="I192" s="108" t="b">
        <f t="shared" si="12"/>
        <v>0</v>
      </c>
      <c r="K192" s="108" t="b">
        <f t="shared" si="13"/>
        <v>0</v>
      </c>
      <c r="M192" s="108" t="b">
        <f t="shared" si="14"/>
        <v>0</v>
      </c>
    </row>
    <row r="193" spans="1:13" x14ac:dyDescent="0.25">
      <c r="A193" t="s">
        <v>113</v>
      </c>
      <c r="B193" s="108">
        <v>1.61</v>
      </c>
      <c r="C193" cm="1">
        <f t="array" ref="C193">_xlfn.IFS(A193='Price Data'!$F$3,'Price Data'!$G$3,A193='Price Data'!$F$4,'Price Data'!$G$4,A193='Price Data'!$F$5,'Price Data'!$G$5,A193='Price Data'!$F$6,'Price Data'!$G$6,A193='Price Data'!$F$7,'Price Data'!$G$7,TRUE,"")</f>
        <v>10.493246963562758</v>
      </c>
      <c r="E193" s="108" t="b">
        <f t="shared" si="10"/>
        <v>0</v>
      </c>
      <c r="G193" s="108" t="b">
        <f t="shared" si="11"/>
        <v>0</v>
      </c>
      <c r="I193" s="108" t="b">
        <f t="shared" si="12"/>
        <v>0</v>
      </c>
      <c r="K193" s="108" t="b">
        <f t="shared" si="13"/>
        <v>0</v>
      </c>
      <c r="M193" s="108">
        <f t="shared" si="14"/>
        <v>1.61</v>
      </c>
    </row>
    <row r="194" spans="1:13" x14ac:dyDescent="0.25">
      <c r="A194" t="s">
        <v>109</v>
      </c>
      <c r="B194" s="108">
        <v>0.66</v>
      </c>
      <c r="C194" cm="1">
        <f t="array" ref="C194">_xlfn.IFS(A194='Price Data'!$F$3,'Price Data'!$G$3,A194='Price Data'!$F$4,'Price Data'!$G$4,A194='Price Data'!$F$5,'Price Data'!$G$5,A194='Price Data'!$F$6,'Price Data'!$G$6,A194='Price Data'!$F$7,'Price Data'!$G$7,TRUE,"")</f>
        <v>4.4586315789473705</v>
      </c>
      <c r="E194" s="108" t="b">
        <f t="shared" si="10"/>
        <v>0</v>
      </c>
      <c r="G194" s="108" t="b">
        <f t="shared" si="11"/>
        <v>0</v>
      </c>
      <c r="I194" s="108">
        <f t="shared" si="12"/>
        <v>0.66</v>
      </c>
      <c r="K194" s="108" t="b">
        <f t="shared" si="13"/>
        <v>0</v>
      </c>
      <c r="M194" s="108" t="b">
        <f t="shared" si="14"/>
        <v>0</v>
      </c>
    </row>
    <row r="195" spans="1:13" x14ac:dyDescent="0.25">
      <c r="A195" t="s">
        <v>109</v>
      </c>
      <c r="B195" s="108">
        <v>0.67</v>
      </c>
      <c r="C195" cm="1">
        <f t="array" ref="C195">_xlfn.IFS(A195='Price Data'!$F$3,'Price Data'!$G$3,A195='Price Data'!$F$4,'Price Data'!$G$4,A195='Price Data'!$F$5,'Price Data'!$G$5,A195='Price Data'!$F$6,'Price Data'!$G$6,A195='Price Data'!$F$7,'Price Data'!$G$7,TRUE,"")</f>
        <v>4.4586315789473705</v>
      </c>
      <c r="E195" s="108" t="b">
        <f t="shared" ref="E195:E258" si="15">IF(A195="Coffee Only", B195)</f>
        <v>0</v>
      </c>
      <c r="G195" s="108" t="b">
        <f t="shared" ref="G195:G258" si="16">IF(A195="Food Only", B195)</f>
        <v>0</v>
      </c>
      <c r="I195" s="108">
        <f t="shared" ref="I195:I258" si="17">IF(A195="Specialty Drink Only", B195)</f>
        <v>0.67</v>
      </c>
      <c r="K195" s="108" t="b">
        <f t="shared" ref="K195:K258" si="18">IF(A195="Food + Coffee", B195)</f>
        <v>0</v>
      </c>
      <c r="M195" s="108" t="b">
        <f t="shared" ref="M195:M258" si="19">IF(A195="Food + Specialty Drink", B195)</f>
        <v>0</v>
      </c>
    </row>
    <row r="196" spans="1:13" x14ac:dyDescent="0.25">
      <c r="A196" t="s">
        <v>111</v>
      </c>
      <c r="B196" s="108">
        <v>2.1800000000000002</v>
      </c>
      <c r="C196" cm="1">
        <f t="array" ref="C196">_xlfn.IFS(A196='Price Data'!$F$3,'Price Data'!$G$3,A196='Price Data'!$F$4,'Price Data'!$G$4,A196='Price Data'!$F$5,'Price Data'!$G$5,A196='Price Data'!$F$6,'Price Data'!$G$6,A196='Price Data'!$F$7,'Price Data'!$G$7,TRUE,"")</f>
        <v>8.710979020979023</v>
      </c>
      <c r="E196" s="108" t="b">
        <f t="shared" si="15"/>
        <v>0</v>
      </c>
      <c r="G196" s="108" t="b">
        <f t="shared" si="16"/>
        <v>0</v>
      </c>
      <c r="I196" s="108" t="b">
        <f t="shared" si="17"/>
        <v>0</v>
      </c>
      <c r="K196" s="108">
        <f t="shared" si="18"/>
        <v>2.1800000000000002</v>
      </c>
      <c r="M196" s="108" t="b">
        <f t="shared" si="19"/>
        <v>0</v>
      </c>
    </row>
    <row r="197" spans="1:13" x14ac:dyDescent="0.25">
      <c r="A197" t="s">
        <v>112</v>
      </c>
      <c r="B197" s="108">
        <v>0</v>
      </c>
      <c r="C197" t="str" cm="1">
        <f t="array" ref="C197">_xlfn.IFS(A197='Price Data'!$F$3,'Price Data'!$G$3,A197='Price Data'!$F$4,'Price Data'!$G$4,A197='Price Data'!$F$5,'Price Data'!$G$5,A197='Price Data'!$F$6,'Price Data'!$G$6,A197='Price Data'!$F$7,'Price Data'!$G$7,TRUE,"")</f>
        <v/>
      </c>
      <c r="E197" s="108" t="b">
        <f t="shared" si="15"/>
        <v>0</v>
      </c>
      <c r="G197" s="108" t="b">
        <f t="shared" si="16"/>
        <v>0</v>
      </c>
      <c r="I197" s="108" t="b">
        <f t="shared" si="17"/>
        <v>0</v>
      </c>
      <c r="K197" s="108" t="b">
        <f t="shared" si="18"/>
        <v>0</v>
      </c>
      <c r="M197" s="108" t="b">
        <f t="shared" si="19"/>
        <v>0</v>
      </c>
    </row>
    <row r="198" spans="1:13" x14ac:dyDescent="0.25">
      <c r="A198" t="s">
        <v>109</v>
      </c>
      <c r="B198" s="108">
        <v>0.67</v>
      </c>
      <c r="C198" cm="1">
        <f t="array" ref="C198">_xlfn.IFS(A198='Price Data'!$F$3,'Price Data'!$G$3,A198='Price Data'!$F$4,'Price Data'!$G$4,A198='Price Data'!$F$5,'Price Data'!$G$5,A198='Price Data'!$F$6,'Price Data'!$G$6,A198='Price Data'!$F$7,'Price Data'!$G$7,TRUE,"")</f>
        <v>4.4586315789473705</v>
      </c>
      <c r="E198" s="108" t="b">
        <f t="shared" si="15"/>
        <v>0</v>
      </c>
      <c r="G198" s="108" t="b">
        <f t="shared" si="16"/>
        <v>0</v>
      </c>
      <c r="I198" s="108">
        <f t="shared" si="17"/>
        <v>0.67</v>
      </c>
      <c r="K198" s="108" t="b">
        <f t="shared" si="18"/>
        <v>0</v>
      </c>
      <c r="M198" s="108" t="b">
        <f t="shared" si="19"/>
        <v>0</v>
      </c>
    </row>
    <row r="199" spans="1:13" x14ac:dyDescent="0.25">
      <c r="A199" t="s">
        <v>110</v>
      </c>
      <c r="B199" s="108">
        <v>0.56999999999999995</v>
      </c>
      <c r="C199" cm="1">
        <f t="array" ref="C199">_xlfn.IFS(A199='Price Data'!$F$3,'Price Data'!$G$3,A199='Price Data'!$F$4,'Price Data'!$G$4,A199='Price Data'!$F$5,'Price Data'!$G$5,A199='Price Data'!$F$6,'Price Data'!$G$6,A199='Price Data'!$F$7,'Price Data'!$G$7,TRUE,"")</f>
        <v>2.6763636363636367</v>
      </c>
      <c r="E199" s="108">
        <f t="shared" si="15"/>
        <v>0.56999999999999995</v>
      </c>
      <c r="G199" s="108" t="b">
        <f t="shared" si="16"/>
        <v>0</v>
      </c>
      <c r="I199" s="108" t="b">
        <f t="shared" si="17"/>
        <v>0</v>
      </c>
      <c r="K199" s="108" t="b">
        <f t="shared" si="18"/>
        <v>0</v>
      </c>
      <c r="M199" s="108" t="b">
        <f t="shared" si="19"/>
        <v>0</v>
      </c>
    </row>
    <row r="200" spans="1:13" x14ac:dyDescent="0.25">
      <c r="A200" t="s">
        <v>112</v>
      </c>
      <c r="B200" s="108">
        <v>0</v>
      </c>
      <c r="C200" t="str" cm="1">
        <f t="array" ref="C200">_xlfn.IFS(A200='Price Data'!$F$3,'Price Data'!$G$3,A200='Price Data'!$F$4,'Price Data'!$G$4,A200='Price Data'!$F$5,'Price Data'!$G$5,A200='Price Data'!$F$6,'Price Data'!$G$6,A200='Price Data'!$F$7,'Price Data'!$G$7,TRUE,"")</f>
        <v/>
      </c>
      <c r="E200" s="108" t="b">
        <f t="shared" si="15"/>
        <v>0</v>
      </c>
      <c r="G200" s="108" t="b">
        <f t="shared" si="16"/>
        <v>0</v>
      </c>
      <c r="I200" s="108" t="b">
        <f t="shared" si="17"/>
        <v>0</v>
      </c>
      <c r="K200" s="108" t="b">
        <f t="shared" si="18"/>
        <v>0</v>
      </c>
      <c r="M200" s="108" t="b">
        <f t="shared" si="19"/>
        <v>0</v>
      </c>
    </row>
    <row r="201" spans="1:13" x14ac:dyDescent="0.25">
      <c r="A201" t="s">
        <v>110</v>
      </c>
      <c r="B201" s="108">
        <v>0.64</v>
      </c>
      <c r="C201" cm="1">
        <f t="array" ref="C201">_xlfn.IFS(A201='Price Data'!$F$3,'Price Data'!$G$3,A201='Price Data'!$F$4,'Price Data'!$G$4,A201='Price Data'!$F$5,'Price Data'!$G$5,A201='Price Data'!$F$6,'Price Data'!$G$6,A201='Price Data'!$F$7,'Price Data'!$G$7,TRUE,"")</f>
        <v>2.6763636363636367</v>
      </c>
      <c r="E201" s="108">
        <f t="shared" si="15"/>
        <v>0.64</v>
      </c>
      <c r="G201" s="108" t="b">
        <f t="shared" si="16"/>
        <v>0</v>
      </c>
      <c r="I201" s="108" t="b">
        <f t="shared" si="17"/>
        <v>0</v>
      </c>
      <c r="K201" s="108" t="b">
        <f t="shared" si="18"/>
        <v>0</v>
      </c>
      <c r="M201" s="108" t="b">
        <f t="shared" si="19"/>
        <v>0</v>
      </c>
    </row>
    <row r="202" spans="1:13" x14ac:dyDescent="0.25">
      <c r="A202" t="s">
        <v>112</v>
      </c>
      <c r="B202" s="108">
        <v>0</v>
      </c>
      <c r="C202" t="str" cm="1">
        <f t="array" ref="C202">_xlfn.IFS(A202='Price Data'!$F$3,'Price Data'!$G$3,A202='Price Data'!$F$4,'Price Data'!$G$4,A202='Price Data'!$F$5,'Price Data'!$G$5,A202='Price Data'!$F$6,'Price Data'!$G$6,A202='Price Data'!$F$7,'Price Data'!$G$7,TRUE,"")</f>
        <v/>
      </c>
      <c r="E202" s="108" t="b">
        <f t="shared" si="15"/>
        <v>0</v>
      </c>
      <c r="G202" s="108" t="b">
        <f t="shared" si="16"/>
        <v>0</v>
      </c>
      <c r="I202" s="108" t="b">
        <f t="shared" si="17"/>
        <v>0</v>
      </c>
      <c r="K202" s="108" t="b">
        <f t="shared" si="18"/>
        <v>0</v>
      </c>
      <c r="M202" s="108" t="b">
        <f t="shared" si="19"/>
        <v>0</v>
      </c>
    </row>
    <row r="203" spans="1:13" x14ac:dyDescent="0.25">
      <c r="A203" t="s">
        <v>109</v>
      </c>
      <c r="B203" s="108">
        <v>0.53</v>
      </c>
      <c r="C203" cm="1">
        <f t="array" ref="C203">_xlfn.IFS(A203='Price Data'!$F$3,'Price Data'!$G$3,A203='Price Data'!$F$4,'Price Data'!$G$4,A203='Price Data'!$F$5,'Price Data'!$G$5,A203='Price Data'!$F$6,'Price Data'!$G$6,A203='Price Data'!$F$7,'Price Data'!$G$7,TRUE,"")</f>
        <v>4.4586315789473705</v>
      </c>
      <c r="E203" s="108" t="b">
        <f t="shared" si="15"/>
        <v>0</v>
      </c>
      <c r="G203" s="108" t="b">
        <f t="shared" si="16"/>
        <v>0</v>
      </c>
      <c r="I203" s="108">
        <f t="shared" si="17"/>
        <v>0.53</v>
      </c>
      <c r="K203" s="108" t="b">
        <f t="shared" si="18"/>
        <v>0</v>
      </c>
      <c r="M203" s="108" t="b">
        <f t="shared" si="19"/>
        <v>0</v>
      </c>
    </row>
    <row r="204" spans="1:13" x14ac:dyDescent="0.25">
      <c r="A204" t="s">
        <v>109</v>
      </c>
      <c r="B204" s="108">
        <v>0.86</v>
      </c>
      <c r="C204" cm="1">
        <f t="array" ref="C204">_xlfn.IFS(A204='Price Data'!$F$3,'Price Data'!$G$3,A204='Price Data'!$F$4,'Price Data'!$G$4,A204='Price Data'!$F$5,'Price Data'!$G$5,A204='Price Data'!$F$6,'Price Data'!$G$6,A204='Price Data'!$F$7,'Price Data'!$G$7,TRUE,"")</f>
        <v>4.4586315789473705</v>
      </c>
      <c r="E204" s="108" t="b">
        <f t="shared" si="15"/>
        <v>0</v>
      </c>
      <c r="G204" s="108" t="b">
        <f t="shared" si="16"/>
        <v>0</v>
      </c>
      <c r="I204" s="108">
        <f t="shared" si="17"/>
        <v>0.86</v>
      </c>
      <c r="K204" s="108" t="b">
        <f t="shared" si="18"/>
        <v>0</v>
      </c>
      <c r="M204" s="108" t="b">
        <f t="shared" si="19"/>
        <v>0</v>
      </c>
    </row>
    <row r="205" spans="1:13" x14ac:dyDescent="0.25">
      <c r="A205" t="s">
        <v>111</v>
      </c>
      <c r="B205" s="108">
        <v>1.82</v>
      </c>
      <c r="C205" cm="1">
        <f t="array" ref="C205">_xlfn.IFS(A205='Price Data'!$F$3,'Price Data'!$G$3,A205='Price Data'!$F$4,'Price Data'!$G$4,A205='Price Data'!$F$5,'Price Data'!$G$5,A205='Price Data'!$F$6,'Price Data'!$G$6,A205='Price Data'!$F$7,'Price Data'!$G$7,TRUE,"")</f>
        <v>8.710979020979023</v>
      </c>
      <c r="E205" s="108" t="b">
        <f t="shared" si="15"/>
        <v>0</v>
      </c>
      <c r="G205" s="108" t="b">
        <f t="shared" si="16"/>
        <v>0</v>
      </c>
      <c r="I205" s="108" t="b">
        <f t="shared" si="17"/>
        <v>0</v>
      </c>
      <c r="K205" s="108">
        <f t="shared" si="18"/>
        <v>1.82</v>
      </c>
      <c r="M205" s="108" t="b">
        <f t="shared" si="19"/>
        <v>0</v>
      </c>
    </row>
    <row r="206" spans="1:13" x14ac:dyDescent="0.25">
      <c r="A206" t="s">
        <v>109</v>
      </c>
      <c r="B206" s="108">
        <v>0.79</v>
      </c>
      <c r="C206" cm="1">
        <f t="array" ref="C206">_xlfn.IFS(A206='Price Data'!$F$3,'Price Data'!$G$3,A206='Price Data'!$F$4,'Price Data'!$G$4,A206='Price Data'!$F$5,'Price Data'!$G$5,A206='Price Data'!$F$6,'Price Data'!$G$6,A206='Price Data'!$F$7,'Price Data'!$G$7,TRUE,"")</f>
        <v>4.4586315789473705</v>
      </c>
      <c r="E206" s="108" t="b">
        <f t="shared" si="15"/>
        <v>0</v>
      </c>
      <c r="G206" s="108" t="b">
        <f t="shared" si="16"/>
        <v>0</v>
      </c>
      <c r="I206" s="108">
        <f t="shared" si="17"/>
        <v>0.79</v>
      </c>
      <c r="K206" s="108" t="b">
        <f t="shared" si="18"/>
        <v>0</v>
      </c>
      <c r="M206" s="108" t="b">
        <f t="shared" si="19"/>
        <v>0</v>
      </c>
    </row>
    <row r="207" spans="1:13" x14ac:dyDescent="0.25">
      <c r="A207" t="s">
        <v>113</v>
      </c>
      <c r="B207" s="108">
        <v>2.1800000000000002</v>
      </c>
      <c r="C207" cm="1">
        <f t="array" ref="C207">_xlfn.IFS(A207='Price Data'!$F$3,'Price Data'!$G$3,A207='Price Data'!$F$4,'Price Data'!$G$4,A207='Price Data'!$F$5,'Price Data'!$G$5,A207='Price Data'!$F$6,'Price Data'!$G$6,A207='Price Data'!$F$7,'Price Data'!$G$7,TRUE,"")</f>
        <v>10.493246963562758</v>
      </c>
      <c r="E207" s="108" t="b">
        <f t="shared" si="15"/>
        <v>0</v>
      </c>
      <c r="G207" s="108" t="b">
        <f t="shared" si="16"/>
        <v>0</v>
      </c>
      <c r="I207" s="108" t="b">
        <f t="shared" si="17"/>
        <v>0</v>
      </c>
      <c r="K207" s="108" t="b">
        <f t="shared" si="18"/>
        <v>0</v>
      </c>
      <c r="M207" s="108">
        <f t="shared" si="19"/>
        <v>2.1800000000000002</v>
      </c>
    </row>
    <row r="208" spans="1:13" x14ac:dyDescent="0.25">
      <c r="A208" t="s">
        <v>112</v>
      </c>
      <c r="B208" s="108">
        <v>0</v>
      </c>
      <c r="C208" t="str" cm="1">
        <f t="array" ref="C208">_xlfn.IFS(A208='Price Data'!$F$3,'Price Data'!$G$3,A208='Price Data'!$F$4,'Price Data'!$G$4,A208='Price Data'!$F$5,'Price Data'!$G$5,A208='Price Data'!$F$6,'Price Data'!$G$6,A208='Price Data'!$F$7,'Price Data'!$G$7,TRUE,"")</f>
        <v/>
      </c>
      <c r="E208" s="108" t="b">
        <f t="shared" si="15"/>
        <v>0</v>
      </c>
      <c r="G208" s="108" t="b">
        <f t="shared" si="16"/>
        <v>0</v>
      </c>
      <c r="I208" s="108" t="b">
        <f t="shared" si="17"/>
        <v>0</v>
      </c>
      <c r="K208" s="108" t="b">
        <f t="shared" si="18"/>
        <v>0</v>
      </c>
      <c r="M208" s="108" t="b">
        <f t="shared" si="19"/>
        <v>0</v>
      </c>
    </row>
    <row r="209" spans="1:13" x14ac:dyDescent="0.25">
      <c r="A209" t="s">
        <v>113</v>
      </c>
      <c r="B209" s="108">
        <v>1.96</v>
      </c>
      <c r="C209" cm="1">
        <f t="array" ref="C209">_xlfn.IFS(A209='Price Data'!$F$3,'Price Data'!$G$3,A209='Price Data'!$F$4,'Price Data'!$G$4,A209='Price Data'!$F$5,'Price Data'!$G$5,A209='Price Data'!$F$6,'Price Data'!$G$6,A209='Price Data'!$F$7,'Price Data'!$G$7,TRUE,"")</f>
        <v>10.493246963562758</v>
      </c>
      <c r="E209" s="108" t="b">
        <f t="shared" si="15"/>
        <v>0</v>
      </c>
      <c r="G209" s="108" t="b">
        <f t="shared" si="16"/>
        <v>0</v>
      </c>
      <c r="I209" s="108" t="b">
        <f t="shared" si="17"/>
        <v>0</v>
      </c>
      <c r="K209" s="108" t="b">
        <f t="shared" si="18"/>
        <v>0</v>
      </c>
      <c r="M209" s="108">
        <f t="shared" si="19"/>
        <v>1.96</v>
      </c>
    </row>
    <row r="210" spans="1:13" x14ac:dyDescent="0.25">
      <c r="A210" t="s">
        <v>113</v>
      </c>
      <c r="B210" s="108">
        <v>0.94</v>
      </c>
      <c r="C210" cm="1">
        <f t="array" ref="C210">_xlfn.IFS(A210='Price Data'!$F$3,'Price Data'!$G$3,A210='Price Data'!$F$4,'Price Data'!$G$4,A210='Price Data'!$F$5,'Price Data'!$G$5,A210='Price Data'!$F$6,'Price Data'!$G$6,A210='Price Data'!$F$7,'Price Data'!$G$7,TRUE,"")</f>
        <v>10.493246963562758</v>
      </c>
      <c r="E210" s="108" t="b">
        <f t="shared" si="15"/>
        <v>0</v>
      </c>
      <c r="G210" s="108" t="b">
        <f t="shared" si="16"/>
        <v>0</v>
      </c>
      <c r="I210" s="108" t="b">
        <f t="shared" si="17"/>
        <v>0</v>
      </c>
      <c r="K210" s="108" t="b">
        <f t="shared" si="18"/>
        <v>0</v>
      </c>
      <c r="M210" s="108">
        <f t="shared" si="19"/>
        <v>0.94</v>
      </c>
    </row>
    <row r="211" spans="1:13" x14ac:dyDescent="0.25">
      <c r="A211" t="s">
        <v>112</v>
      </c>
      <c r="B211" s="108">
        <v>0</v>
      </c>
      <c r="C211" t="str" cm="1">
        <f t="array" ref="C211">_xlfn.IFS(A211='Price Data'!$F$3,'Price Data'!$G$3,A211='Price Data'!$F$4,'Price Data'!$G$4,A211='Price Data'!$F$5,'Price Data'!$G$5,A211='Price Data'!$F$6,'Price Data'!$G$6,A211='Price Data'!$F$7,'Price Data'!$G$7,TRUE,"")</f>
        <v/>
      </c>
      <c r="E211" s="108" t="b">
        <f t="shared" si="15"/>
        <v>0</v>
      </c>
      <c r="G211" s="108" t="b">
        <f t="shared" si="16"/>
        <v>0</v>
      </c>
      <c r="I211" s="108" t="b">
        <f t="shared" si="17"/>
        <v>0</v>
      </c>
      <c r="K211" s="108" t="b">
        <f t="shared" si="18"/>
        <v>0</v>
      </c>
      <c r="M211" s="108" t="b">
        <f t="shared" si="19"/>
        <v>0</v>
      </c>
    </row>
    <row r="212" spans="1:13" x14ac:dyDescent="0.25">
      <c r="A212" t="s">
        <v>112</v>
      </c>
      <c r="B212" s="108">
        <v>0</v>
      </c>
      <c r="C212" t="str" cm="1">
        <f t="array" ref="C212">_xlfn.IFS(A212='Price Data'!$F$3,'Price Data'!$G$3,A212='Price Data'!$F$4,'Price Data'!$G$4,A212='Price Data'!$F$5,'Price Data'!$G$5,A212='Price Data'!$F$6,'Price Data'!$G$6,A212='Price Data'!$F$7,'Price Data'!$G$7,TRUE,"")</f>
        <v/>
      </c>
      <c r="E212" s="108" t="b">
        <f t="shared" si="15"/>
        <v>0</v>
      </c>
      <c r="G212" s="108" t="b">
        <f t="shared" si="16"/>
        <v>0</v>
      </c>
      <c r="I212" s="108" t="b">
        <f t="shared" si="17"/>
        <v>0</v>
      </c>
      <c r="K212" s="108" t="b">
        <f t="shared" si="18"/>
        <v>0</v>
      </c>
      <c r="M212" s="108" t="b">
        <f t="shared" si="19"/>
        <v>0</v>
      </c>
    </row>
    <row r="213" spans="1:13" x14ac:dyDescent="0.25">
      <c r="A213" t="s">
        <v>109</v>
      </c>
      <c r="B213" s="108">
        <v>0.92</v>
      </c>
      <c r="C213" cm="1">
        <f t="array" ref="C213">_xlfn.IFS(A213='Price Data'!$F$3,'Price Data'!$G$3,A213='Price Data'!$F$4,'Price Data'!$G$4,A213='Price Data'!$F$5,'Price Data'!$G$5,A213='Price Data'!$F$6,'Price Data'!$G$6,A213='Price Data'!$F$7,'Price Data'!$G$7,TRUE,"")</f>
        <v>4.4586315789473705</v>
      </c>
      <c r="E213" s="108" t="b">
        <f t="shared" si="15"/>
        <v>0</v>
      </c>
      <c r="G213" s="108" t="b">
        <f t="shared" si="16"/>
        <v>0</v>
      </c>
      <c r="I213" s="108">
        <f t="shared" si="17"/>
        <v>0.92</v>
      </c>
      <c r="K213" s="108" t="b">
        <f t="shared" si="18"/>
        <v>0</v>
      </c>
      <c r="M213" s="108" t="b">
        <f t="shared" si="19"/>
        <v>0</v>
      </c>
    </row>
    <row r="214" spans="1:13" x14ac:dyDescent="0.25">
      <c r="A214" t="s">
        <v>112</v>
      </c>
      <c r="B214" s="108">
        <v>0</v>
      </c>
      <c r="C214" t="str" cm="1">
        <f t="array" ref="C214">_xlfn.IFS(A214='Price Data'!$F$3,'Price Data'!$G$3,A214='Price Data'!$F$4,'Price Data'!$G$4,A214='Price Data'!$F$5,'Price Data'!$G$5,A214='Price Data'!$F$6,'Price Data'!$G$6,A214='Price Data'!$F$7,'Price Data'!$G$7,TRUE,"")</f>
        <v/>
      </c>
      <c r="E214" s="108" t="b">
        <f t="shared" si="15"/>
        <v>0</v>
      </c>
      <c r="G214" s="108" t="b">
        <f t="shared" si="16"/>
        <v>0</v>
      </c>
      <c r="I214" s="108" t="b">
        <f t="shared" si="17"/>
        <v>0</v>
      </c>
      <c r="K214" s="108" t="b">
        <f t="shared" si="18"/>
        <v>0</v>
      </c>
      <c r="M214" s="108" t="b">
        <f t="shared" si="19"/>
        <v>0</v>
      </c>
    </row>
    <row r="215" spans="1:13" x14ac:dyDescent="0.25">
      <c r="A215" t="s">
        <v>112</v>
      </c>
      <c r="B215" s="108">
        <v>0</v>
      </c>
      <c r="C215" t="str" cm="1">
        <f t="array" ref="C215">_xlfn.IFS(A215='Price Data'!$F$3,'Price Data'!$G$3,A215='Price Data'!$F$4,'Price Data'!$G$4,A215='Price Data'!$F$5,'Price Data'!$G$5,A215='Price Data'!$F$6,'Price Data'!$G$6,A215='Price Data'!$F$7,'Price Data'!$G$7,TRUE,"")</f>
        <v/>
      </c>
      <c r="E215" s="108" t="b">
        <f t="shared" si="15"/>
        <v>0</v>
      </c>
      <c r="G215" s="108" t="b">
        <f t="shared" si="16"/>
        <v>0</v>
      </c>
      <c r="I215" s="108" t="b">
        <f t="shared" si="17"/>
        <v>0</v>
      </c>
      <c r="K215" s="108" t="b">
        <f t="shared" si="18"/>
        <v>0</v>
      </c>
      <c r="M215" s="108" t="b">
        <f t="shared" si="19"/>
        <v>0</v>
      </c>
    </row>
    <row r="216" spans="1:13" x14ac:dyDescent="0.25">
      <c r="A216" t="s">
        <v>113</v>
      </c>
      <c r="B216" s="108">
        <v>2.29</v>
      </c>
      <c r="C216" cm="1">
        <f t="array" ref="C216">_xlfn.IFS(A216='Price Data'!$F$3,'Price Data'!$G$3,A216='Price Data'!$F$4,'Price Data'!$G$4,A216='Price Data'!$F$5,'Price Data'!$G$5,A216='Price Data'!$F$6,'Price Data'!$G$6,A216='Price Data'!$F$7,'Price Data'!$G$7,TRUE,"")</f>
        <v>10.493246963562758</v>
      </c>
      <c r="E216" s="108" t="b">
        <f t="shared" si="15"/>
        <v>0</v>
      </c>
      <c r="G216" s="108" t="b">
        <f t="shared" si="16"/>
        <v>0</v>
      </c>
      <c r="I216" s="108" t="b">
        <f t="shared" si="17"/>
        <v>0</v>
      </c>
      <c r="K216" s="108" t="b">
        <f t="shared" si="18"/>
        <v>0</v>
      </c>
      <c r="M216" s="108">
        <f t="shared" si="19"/>
        <v>2.29</v>
      </c>
    </row>
    <row r="217" spans="1:13" x14ac:dyDescent="0.25">
      <c r="A217" t="s">
        <v>112</v>
      </c>
      <c r="B217" s="108">
        <v>0</v>
      </c>
      <c r="C217" t="str" cm="1">
        <f t="array" ref="C217">_xlfn.IFS(A217='Price Data'!$F$3,'Price Data'!$G$3,A217='Price Data'!$F$4,'Price Data'!$G$4,A217='Price Data'!$F$5,'Price Data'!$G$5,A217='Price Data'!$F$6,'Price Data'!$G$6,A217='Price Data'!$F$7,'Price Data'!$G$7,TRUE,"")</f>
        <v/>
      </c>
      <c r="E217" s="108" t="b">
        <f t="shared" si="15"/>
        <v>0</v>
      </c>
      <c r="G217" s="108" t="b">
        <f t="shared" si="16"/>
        <v>0</v>
      </c>
      <c r="I217" s="108" t="b">
        <f t="shared" si="17"/>
        <v>0</v>
      </c>
      <c r="K217" s="108" t="b">
        <f t="shared" si="18"/>
        <v>0</v>
      </c>
      <c r="M217" s="108" t="b">
        <f t="shared" si="19"/>
        <v>0</v>
      </c>
    </row>
    <row r="218" spans="1:13" x14ac:dyDescent="0.25">
      <c r="A218" t="s">
        <v>112</v>
      </c>
      <c r="B218" s="108">
        <v>0</v>
      </c>
      <c r="C218" t="str" cm="1">
        <f t="array" ref="C218">_xlfn.IFS(A218='Price Data'!$F$3,'Price Data'!$G$3,A218='Price Data'!$F$4,'Price Data'!$G$4,A218='Price Data'!$F$5,'Price Data'!$G$5,A218='Price Data'!$F$6,'Price Data'!$G$6,A218='Price Data'!$F$7,'Price Data'!$G$7,TRUE,"")</f>
        <v/>
      </c>
      <c r="E218" s="108" t="b">
        <f t="shared" si="15"/>
        <v>0</v>
      </c>
      <c r="G218" s="108" t="b">
        <f t="shared" si="16"/>
        <v>0</v>
      </c>
      <c r="I218" s="108" t="b">
        <f t="shared" si="17"/>
        <v>0</v>
      </c>
      <c r="K218" s="108" t="b">
        <f t="shared" si="18"/>
        <v>0</v>
      </c>
      <c r="M218" s="108" t="b">
        <f t="shared" si="19"/>
        <v>0</v>
      </c>
    </row>
    <row r="219" spans="1:13" x14ac:dyDescent="0.25">
      <c r="A219" t="s">
        <v>112</v>
      </c>
      <c r="B219" s="108">
        <v>0</v>
      </c>
      <c r="C219" t="str" cm="1">
        <f t="array" ref="C219">_xlfn.IFS(A219='Price Data'!$F$3,'Price Data'!$G$3,A219='Price Data'!$F$4,'Price Data'!$G$4,A219='Price Data'!$F$5,'Price Data'!$G$5,A219='Price Data'!$F$6,'Price Data'!$G$6,A219='Price Data'!$F$7,'Price Data'!$G$7,TRUE,"")</f>
        <v/>
      </c>
      <c r="E219" s="108" t="b">
        <f t="shared" si="15"/>
        <v>0</v>
      </c>
      <c r="G219" s="108" t="b">
        <f t="shared" si="16"/>
        <v>0</v>
      </c>
      <c r="I219" s="108" t="b">
        <f t="shared" si="17"/>
        <v>0</v>
      </c>
      <c r="K219" s="108" t="b">
        <f t="shared" si="18"/>
        <v>0</v>
      </c>
      <c r="M219" s="108" t="b">
        <f t="shared" si="19"/>
        <v>0</v>
      </c>
    </row>
    <row r="220" spans="1:13" x14ac:dyDescent="0.25">
      <c r="A220" t="s">
        <v>109</v>
      </c>
      <c r="B220" s="108">
        <v>0.99</v>
      </c>
      <c r="C220" cm="1">
        <f t="array" ref="C220">_xlfn.IFS(A220='Price Data'!$F$3,'Price Data'!$G$3,A220='Price Data'!$F$4,'Price Data'!$G$4,A220='Price Data'!$F$5,'Price Data'!$G$5,A220='Price Data'!$F$6,'Price Data'!$G$6,A220='Price Data'!$F$7,'Price Data'!$G$7,TRUE,"")</f>
        <v>4.4586315789473705</v>
      </c>
      <c r="E220" s="108" t="b">
        <f t="shared" si="15"/>
        <v>0</v>
      </c>
      <c r="G220" s="108" t="b">
        <f t="shared" si="16"/>
        <v>0</v>
      </c>
      <c r="I220" s="108">
        <f t="shared" si="17"/>
        <v>0.99</v>
      </c>
      <c r="K220" s="108" t="b">
        <f t="shared" si="18"/>
        <v>0</v>
      </c>
      <c r="M220" s="108" t="b">
        <f t="shared" si="19"/>
        <v>0</v>
      </c>
    </row>
    <row r="221" spans="1:13" x14ac:dyDescent="0.25">
      <c r="A221" t="s">
        <v>114</v>
      </c>
      <c r="B221" s="108">
        <v>1.41</v>
      </c>
      <c r="C221" cm="1">
        <f t="array" ref="C221">_xlfn.IFS(A221='Price Data'!$F$3,'Price Data'!$G$3,A221='Price Data'!$F$4,'Price Data'!$G$4,A221='Price Data'!$F$5,'Price Data'!$G$5,A221='Price Data'!$F$6,'Price Data'!$G$6,A221='Price Data'!$F$7,'Price Data'!$G$7,TRUE,"")</f>
        <v>6.0346153846153863</v>
      </c>
      <c r="E221" s="108" t="b">
        <f t="shared" si="15"/>
        <v>0</v>
      </c>
      <c r="G221" s="108">
        <f t="shared" si="16"/>
        <v>1.41</v>
      </c>
      <c r="I221" s="108" t="b">
        <f t="shared" si="17"/>
        <v>0</v>
      </c>
      <c r="K221" s="108" t="b">
        <f t="shared" si="18"/>
        <v>0</v>
      </c>
      <c r="M221" s="108" t="b">
        <f t="shared" si="19"/>
        <v>0</v>
      </c>
    </row>
    <row r="222" spans="1:13" x14ac:dyDescent="0.25">
      <c r="A222" t="s">
        <v>112</v>
      </c>
      <c r="B222" s="108">
        <v>0</v>
      </c>
      <c r="C222" t="str" cm="1">
        <f t="array" ref="C222">_xlfn.IFS(A222='Price Data'!$F$3,'Price Data'!$G$3,A222='Price Data'!$F$4,'Price Data'!$G$4,A222='Price Data'!$F$5,'Price Data'!$G$5,A222='Price Data'!$F$6,'Price Data'!$G$6,A222='Price Data'!$F$7,'Price Data'!$G$7,TRUE,"")</f>
        <v/>
      </c>
      <c r="E222" s="108" t="b">
        <f t="shared" si="15"/>
        <v>0</v>
      </c>
      <c r="G222" s="108" t="b">
        <f t="shared" si="16"/>
        <v>0</v>
      </c>
      <c r="I222" s="108" t="b">
        <f t="shared" si="17"/>
        <v>0</v>
      </c>
      <c r="K222" s="108" t="b">
        <f t="shared" si="18"/>
        <v>0</v>
      </c>
      <c r="M222" s="108" t="b">
        <f t="shared" si="19"/>
        <v>0</v>
      </c>
    </row>
    <row r="223" spans="1:13" x14ac:dyDescent="0.25">
      <c r="A223" t="s">
        <v>109</v>
      </c>
      <c r="B223" s="108">
        <v>0.56000000000000005</v>
      </c>
      <c r="C223" cm="1">
        <f t="array" ref="C223">_xlfn.IFS(A223='Price Data'!$F$3,'Price Data'!$G$3,A223='Price Data'!$F$4,'Price Data'!$G$4,A223='Price Data'!$F$5,'Price Data'!$G$5,A223='Price Data'!$F$6,'Price Data'!$G$6,A223='Price Data'!$F$7,'Price Data'!$G$7,TRUE,"")</f>
        <v>4.4586315789473705</v>
      </c>
      <c r="E223" s="108" t="b">
        <f t="shared" si="15"/>
        <v>0</v>
      </c>
      <c r="G223" s="108" t="b">
        <f t="shared" si="16"/>
        <v>0</v>
      </c>
      <c r="I223" s="108">
        <f t="shared" si="17"/>
        <v>0.56000000000000005</v>
      </c>
      <c r="K223" s="108" t="b">
        <f t="shared" si="18"/>
        <v>0</v>
      </c>
      <c r="M223" s="108" t="b">
        <f t="shared" si="19"/>
        <v>0</v>
      </c>
    </row>
    <row r="224" spans="1:13" x14ac:dyDescent="0.25">
      <c r="A224" t="s">
        <v>110</v>
      </c>
      <c r="B224" s="108">
        <v>0.56000000000000005</v>
      </c>
      <c r="C224" cm="1">
        <f t="array" ref="C224">_xlfn.IFS(A224='Price Data'!$F$3,'Price Data'!$G$3,A224='Price Data'!$F$4,'Price Data'!$G$4,A224='Price Data'!$F$5,'Price Data'!$G$5,A224='Price Data'!$F$6,'Price Data'!$G$6,A224='Price Data'!$F$7,'Price Data'!$G$7,TRUE,"")</f>
        <v>2.6763636363636367</v>
      </c>
      <c r="E224" s="108">
        <f t="shared" si="15"/>
        <v>0.56000000000000005</v>
      </c>
      <c r="G224" s="108" t="b">
        <f t="shared" si="16"/>
        <v>0</v>
      </c>
      <c r="I224" s="108" t="b">
        <f t="shared" si="17"/>
        <v>0</v>
      </c>
      <c r="K224" s="108" t="b">
        <f t="shared" si="18"/>
        <v>0</v>
      </c>
      <c r="M224" s="108" t="b">
        <f t="shared" si="19"/>
        <v>0</v>
      </c>
    </row>
    <row r="225" spans="1:13" x14ac:dyDescent="0.25">
      <c r="A225" t="s">
        <v>112</v>
      </c>
      <c r="B225" s="108">
        <v>0</v>
      </c>
      <c r="C225" t="str" cm="1">
        <f t="array" ref="C225">_xlfn.IFS(A225='Price Data'!$F$3,'Price Data'!$G$3,A225='Price Data'!$F$4,'Price Data'!$G$4,A225='Price Data'!$F$5,'Price Data'!$G$5,A225='Price Data'!$F$6,'Price Data'!$G$6,A225='Price Data'!$F$7,'Price Data'!$G$7,TRUE,"")</f>
        <v/>
      </c>
      <c r="E225" s="108" t="b">
        <f t="shared" si="15"/>
        <v>0</v>
      </c>
      <c r="G225" s="108" t="b">
        <f t="shared" si="16"/>
        <v>0</v>
      </c>
      <c r="I225" s="108" t="b">
        <f t="shared" si="17"/>
        <v>0</v>
      </c>
      <c r="K225" s="108" t="b">
        <f t="shared" si="18"/>
        <v>0</v>
      </c>
      <c r="M225" s="108" t="b">
        <f t="shared" si="19"/>
        <v>0</v>
      </c>
    </row>
    <row r="226" spans="1:13" x14ac:dyDescent="0.25">
      <c r="A226" t="s">
        <v>112</v>
      </c>
      <c r="B226" s="108">
        <v>0</v>
      </c>
      <c r="C226" t="str" cm="1">
        <f t="array" ref="C226">_xlfn.IFS(A226='Price Data'!$F$3,'Price Data'!$G$3,A226='Price Data'!$F$4,'Price Data'!$G$4,A226='Price Data'!$F$5,'Price Data'!$G$5,A226='Price Data'!$F$6,'Price Data'!$G$6,A226='Price Data'!$F$7,'Price Data'!$G$7,TRUE,"")</f>
        <v/>
      </c>
      <c r="E226" s="108" t="b">
        <f t="shared" si="15"/>
        <v>0</v>
      </c>
      <c r="G226" s="108" t="b">
        <f t="shared" si="16"/>
        <v>0</v>
      </c>
      <c r="I226" s="108" t="b">
        <f t="shared" si="17"/>
        <v>0</v>
      </c>
      <c r="K226" s="108" t="b">
        <f t="shared" si="18"/>
        <v>0</v>
      </c>
      <c r="M226" s="108" t="b">
        <f t="shared" si="19"/>
        <v>0</v>
      </c>
    </row>
    <row r="227" spans="1:13" x14ac:dyDescent="0.25">
      <c r="A227" t="s">
        <v>112</v>
      </c>
      <c r="B227" s="108">
        <v>0</v>
      </c>
      <c r="C227" t="str" cm="1">
        <f t="array" ref="C227">_xlfn.IFS(A227='Price Data'!$F$3,'Price Data'!$G$3,A227='Price Data'!$F$4,'Price Data'!$G$4,A227='Price Data'!$F$5,'Price Data'!$G$5,A227='Price Data'!$F$6,'Price Data'!$G$6,A227='Price Data'!$F$7,'Price Data'!$G$7,TRUE,"")</f>
        <v/>
      </c>
      <c r="E227" s="108" t="b">
        <f t="shared" si="15"/>
        <v>0</v>
      </c>
      <c r="G227" s="108" t="b">
        <f t="shared" si="16"/>
        <v>0</v>
      </c>
      <c r="I227" s="108" t="b">
        <f t="shared" si="17"/>
        <v>0</v>
      </c>
      <c r="K227" s="108" t="b">
        <f t="shared" si="18"/>
        <v>0</v>
      </c>
      <c r="M227" s="108" t="b">
        <f t="shared" si="19"/>
        <v>0</v>
      </c>
    </row>
    <row r="228" spans="1:13" x14ac:dyDescent="0.25">
      <c r="A228" t="s">
        <v>114</v>
      </c>
      <c r="B228" s="108">
        <v>1.63</v>
      </c>
      <c r="C228" cm="1">
        <f t="array" ref="C228">_xlfn.IFS(A228='Price Data'!$F$3,'Price Data'!$G$3,A228='Price Data'!$F$4,'Price Data'!$G$4,A228='Price Data'!$F$5,'Price Data'!$G$5,A228='Price Data'!$F$6,'Price Data'!$G$6,A228='Price Data'!$F$7,'Price Data'!$G$7,TRUE,"")</f>
        <v>6.0346153846153863</v>
      </c>
      <c r="E228" s="108" t="b">
        <f t="shared" si="15"/>
        <v>0</v>
      </c>
      <c r="G228" s="108">
        <f t="shared" si="16"/>
        <v>1.63</v>
      </c>
      <c r="I228" s="108" t="b">
        <f t="shared" si="17"/>
        <v>0</v>
      </c>
      <c r="K228" s="108" t="b">
        <f t="shared" si="18"/>
        <v>0</v>
      </c>
      <c r="M228" s="108" t="b">
        <f t="shared" si="19"/>
        <v>0</v>
      </c>
    </row>
    <row r="229" spans="1:13" x14ac:dyDescent="0.25">
      <c r="A229" t="s">
        <v>109</v>
      </c>
      <c r="B229" s="108">
        <v>0.93</v>
      </c>
      <c r="C229" cm="1">
        <f t="array" ref="C229">_xlfn.IFS(A229='Price Data'!$F$3,'Price Data'!$G$3,A229='Price Data'!$F$4,'Price Data'!$G$4,A229='Price Data'!$F$5,'Price Data'!$G$5,A229='Price Data'!$F$6,'Price Data'!$G$6,A229='Price Data'!$F$7,'Price Data'!$G$7,TRUE,"")</f>
        <v>4.4586315789473705</v>
      </c>
      <c r="E229" s="108" t="b">
        <f t="shared" si="15"/>
        <v>0</v>
      </c>
      <c r="G229" s="108" t="b">
        <f t="shared" si="16"/>
        <v>0</v>
      </c>
      <c r="I229" s="108">
        <f t="shared" si="17"/>
        <v>0.93</v>
      </c>
      <c r="K229" s="108" t="b">
        <f t="shared" si="18"/>
        <v>0</v>
      </c>
      <c r="M229" s="108" t="b">
        <f t="shared" si="19"/>
        <v>0</v>
      </c>
    </row>
    <row r="230" spans="1:13" x14ac:dyDescent="0.25">
      <c r="A230" t="s">
        <v>113</v>
      </c>
      <c r="B230" s="108">
        <v>0.77</v>
      </c>
      <c r="C230" cm="1">
        <f t="array" ref="C230">_xlfn.IFS(A230='Price Data'!$F$3,'Price Data'!$G$3,A230='Price Data'!$F$4,'Price Data'!$G$4,A230='Price Data'!$F$5,'Price Data'!$G$5,A230='Price Data'!$F$6,'Price Data'!$G$6,A230='Price Data'!$F$7,'Price Data'!$G$7,TRUE,"")</f>
        <v>10.493246963562758</v>
      </c>
      <c r="E230" s="108" t="b">
        <f t="shared" si="15"/>
        <v>0</v>
      </c>
      <c r="G230" s="108" t="b">
        <f t="shared" si="16"/>
        <v>0</v>
      </c>
      <c r="I230" s="108" t="b">
        <f t="shared" si="17"/>
        <v>0</v>
      </c>
      <c r="K230" s="108" t="b">
        <f t="shared" si="18"/>
        <v>0</v>
      </c>
      <c r="M230" s="108">
        <f t="shared" si="19"/>
        <v>0.77</v>
      </c>
    </row>
    <row r="231" spans="1:13" x14ac:dyDescent="0.25">
      <c r="A231" t="s">
        <v>111</v>
      </c>
      <c r="B231" s="108">
        <v>1.06</v>
      </c>
      <c r="C231" cm="1">
        <f t="array" ref="C231">_xlfn.IFS(A231='Price Data'!$F$3,'Price Data'!$G$3,A231='Price Data'!$F$4,'Price Data'!$G$4,A231='Price Data'!$F$5,'Price Data'!$G$5,A231='Price Data'!$F$6,'Price Data'!$G$6,A231='Price Data'!$F$7,'Price Data'!$G$7,TRUE,"")</f>
        <v>8.710979020979023</v>
      </c>
      <c r="E231" s="108" t="b">
        <f t="shared" si="15"/>
        <v>0</v>
      </c>
      <c r="G231" s="108" t="b">
        <f t="shared" si="16"/>
        <v>0</v>
      </c>
      <c r="I231" s="108" t="b">
        <f t="shared" si="17"/>
        <v>0</v>
      </c>
      <c r="K231" s="108">
        <f t="shared" si="18"/>
        <v>1.06</v>
      </c>
      <c r="M231" s="108" t="b">
        <f t="shared" si="19"/>
        <v>0</v>
      </c>
    </row>
    <row r="232" spans="1:13" x14ac:dyDescent="0.25">
      <c r="A232" t="s">
        <v>112</v>
      </c>
      <c r="B232" s="108">
        <v>0</v>
      </c>
      <c r="C232" t="str" cm="1">
        <f t="array" ref="C232">_xlfn.IFS(A232='Price Data'!$F$3,'Price Data'!$G$3,A232='Price Data'!$F$4,'Price Data'!$G$4,A232='Price Data'!$F$5,'Price Data'!$G$5,A232='Price Data'!$F$6,'Price Data'!$G$6,A232='Price Data'!$F$7,'Price Data'!$G$7,TRUE,"")</f>
        <v/>
      </c>
      <c r="E232" s="108" t="b">
        <f t="shared" si="15"/>
        <v>0</v>
      </c>
      <c r="G232" s="108" t="b">
        <f t="shared" si="16"/>
        <v>0</v>
      </c>
      <c r="I232" s="108" t="b">
        <f t="shared" si="17"/>
        <v>0</v>
      </c>
      <c r="K232" s="108" t="b">
        <f t="shared" si="18"/>
        <v>0</v>
      </c>
      <c r="M232" s="108" t="b">
        <f t="shared" si="19"/>
        <v>0</v>
      </c>
    </row>
    <row r="233" spans="1:13" x14ac:dyDescent="0.25">
      <c r="A233" t="s">
        <v>113</v>
      </c>
      <c r="B233" s="108">
        <v>1.24</v>
      </c>
      <c r="C233" cm="1">
        <f t="array" ref="C233">_xlfn.IFS(A233='Price Data'!$F$3,'Price Data'!$G$3,A233='Price Data'!$F$4,'Price Data'!$G$4,A233='Price Data'!$F$5,'Price Data'!$G$5,A233='Price Data'!$F$6,'Price Data'!$G$6,A233='Price Data'!$F$7,'Price Data'!$G$7,TRUE,"")</f>
        <v>10.493246963562758</v>
      </c>
      <c r="E233" s="108" t="b">
        <f t="shared" si="15"/>
        <v>0</v>
      </c>
      <c r="G233" s="108" t="b">
        <f t="shared" si="16"/>
        <v>0</v>
      </c>
      <c r="I233" s="108" t="b">
        <f t="shared" si="17"/>
        <v>0</v>
      </c>
      <c r="K233" s="108" t="b">
        <f t="shared" si="18"/>
        <v>0</v>
      </c>
      <c r="M233" s="108">
        <f t="shared" si="19"/>
        <v>1.24</v>
      </c>
    </row>
    <row r="234" spans="1:13" x14ac:dyDescent="0.25">
      <c r="A234" t="s">
        <v>112</v>
      </c>
      <c r="B234" s="108">
        <v>0</v>
      </c>
      <c r="C234" t="str" cm="1">
        <f t="array" ref="C234">_xlfn.IFS(A234='Price Data'!$F$3,'Price Data'!$G$3,A234='Price Data'!$F$4,'Price Data'!$G$4,A234='Price Data'!$F$5,'Price Data'!$G$5,A234='Price Data'!$F$6,'Price Data'!$G$6,A234='Price Data'!$F$7,'Price Data'!$G$7,TRUE,"")</f>
        <v/>
      </c>
      <c r="E234" s="108" t="b">
        <f t="shared" si="15"/>
        <v>0</v>
      </c>
      <c r="G234" s="108" t="b">
        <f t="shared" si="16"/>
        <v>0</v>
      </c>
      <c r="I234" s="108" t="b">
        <f t="shared" si="17"/>
        <v>0</v>
      </c>
      <c r="K234" s="108" t="b">
        <f t="shared" si="18"/>
        <v>0</v>
      </c>
      <c r="M234" s="108" t="b">
        <f t="shared" si="19"/>
        <v>0</v>
      </c>
    </row>
    <row r="235" spans="1:13" x14ac:dyDescent="0.25">
      <c r="A235" t="s">
        <v>114</v>
      </c>
      <c r="B235" s="108">
        <v>1.43</v>
      </c>
      <c r="C235" cm="1">
        <f t="array" ref="C235">_xlfn.IFS(A235='Price Data'!$F$3,'Price Data'!$G$3,A235='Price Data'!$F$4,'Price Data'!$G$4,A235='Price Data'!$F$5,'Price Data'!$G$5,A235='Price Data'!$F$6,'Price Data'!$G$6,A235='Price Data'!$F$7,'Price Data'!$G$7,TRUE,"")</f>
        <v>6.0346153846153863</v>
      </c>
      <c r="E235" s="108" t="b">
        <f t="shared" si="15"/>
        <v>0</v>
      </c>
      <c r="G235" s="108">
        <f t="shared" si="16"/>
        <v>1.43</v>
      </c>
      <c r="I235" s="108" t="b">
        <f t="shared" si="17"/>
        <v>0</v>
      </c>
      <c r="K235" s="108" t="b">
        <f t="shared" si="18"/>
        <v>0</v>
      </c>
      <c r="M235" s="108" t="b">
        <f t="shared" si="19"/>
        <v>0</v>
      </c>
    </row>
    <row r="236" spans="1:13" x14ac:dyDescent="0.25">
      <c r="A236" t="s">
        <v>112</v>
      </c>
      <c r="B236" s="108">
        <v>0</v>
      </c>
      <c r="C236" t="str" cm="1">
        <f t="array" ref="C236">_xlfn.IFS(A236='Price Data'!$F$3,'Price Data'!$G$3,A236='Price Data'!$F$4,'Price Data'!$G$4,A236='Price Data'!$F$5,'Price Data'!$G$5,A236='Price Data'!$F$6,'Price Data'!$G$6,A236='Price Data'!$F$7,'Price Data'!$G$7,TRUE,"")</f>
        <v/>
      </c>
      <c r="E236" s="108" t="b">
        <f t="shared" si="15"/>
        <v>0</v>
      </c>
      <c r="G236" s="108" t="b">
        <f t="shared" si="16"/>
        <v>0</v>
      </c>
      <c r="I236" s="108" t="b">
        <f t="shared" si="17"/>
        <v>0</v>
      </c>
      <c r="K236" s="108" t="b">
        <f t="shared" si="18"/>
        <v>0</v>
      </c>
      <c r="M236" s="108" t="b">
        <f t="shared" si="19"/>
        <v>0</v>
      </c>
    </row>
    <row r="237" spans="1:13" x14ac:dyDescent="0.25">
      <c r="A237" t="s">
        <v>111</v>
      </c>
      <c r="B237" s="108">
        <v>0.84</v>
      </c>
      <c r="C237" cm="1">
        <f t="array" ref="C237">_xlfn.IFS(A237='Price Data'!$F$3,'Price Data'!$G$3,A237='Price Data'!$F$4,'Price Data'!$G$4,A237='Price Data'!$F$5,'Price Data'!$G$5,A237='Price Data'!$F$6,'Price Data'!$G$6,A237='Price Data'!$F$7,'Price Data'!$G$7,TRUE,"")</f>
        <v>8.710979020979023</v>
      </c>
      <c r="E237" s="108" t="b">
        <f t="shared" si="15"/>
        <v>0</v>
      </c>
      <c r="G237" s="108" t="b">
        <f t="shared" si="16"/>
        <v>0</v>
      </c>
      <c r="I237" s="108" t="b">
        <f t="shared" si="17"/>
        <v>0</v>
      </c>
      <c r="K237" s="108">
        <f t="shared" si="18"/>
        <v>0.84</v>
      </c>
      <c r="M237" s="108" t="b">
        <f t="shared" si="19"/>
        <v>0</v>
      </c>
    </row>
    <row r="238" spans="1:13" x14ac:dyDescent="0.25">
      <c r="A238" t="s">
        <v>114</v>
      </c>
      <c r="B238" s="108">
        <v>1.37</v>
      </c>
      <c r="C238" cm="1">
        <f t="array" ref="C238">_xlfn.IFS(A238='Price Data'!$F$3,'Price Data'!$G$3,A238='Price Data'!$F$4,'Price Data'!$G$4,A238='Price Data'!$F$5,'Price Data'!$G$5,A238='Price Data'!$F$6,'Price Data'!$G$6,A238='Price Data'!$F$7,'Price Data'!$G$7,TRUE,"")</f>
        <v>6.0346153846153863</v>
      </c>
      <c r="E238" s="108" t="b">
        <f t="shared" si="15"/>
        <v>0</v>
      </c>
      <c r="G238" s="108">
        <f t="shared" si="16"/>
        <v>1.37</v>
      </c>
      <c r="I238" s="108" t="b">
        <f t="shared" si="17"/>
        <v>0</v>
      </c>
      <c r="K238" s="108" t="b">
        <f t="shared" si="18"/>
        <v>0</v>
      </c>
      <c r="M238" s="108" t="b">
        <f t="shared" si="19"/>
        <v>0</v>
      </c>
    </row>
    <row r="239" spans="1:13" x14ac:dyDescent="0.25">
      <c r="A239" t="s">
        <v>112</v>
      </c>
      <c r="B239" s="108">
        <v>0</v>
      </c>
      <c r="C239" t="str" cm="1">
        <f t="array" ref="C239">_xlfn.IFS(A239='Price Data'!$F$3,'Price Data'!$G$3,A239='Price Data'!$F$4,'Price Data'!$G$4,A239='Price Data'!$F$5,'Price Data'!$G$5,A239='Price Data'!$F$6,'Price Data'!$G$6,A239='Price Data'!$F$7,'Price Data'!$G$7,TRUE,"")</f>
        <v/>
      </c>
      <c r="E239" s="108" t="b">
        <f t="shared" si="15"/>
        <v>0</v>
      </c>
      <c r="G239" s="108" t="b">
        <f t="shared" si="16"/>
        <v>0</v>
      </c>
      <c r="I239" s="108" t="b">
        <f t="shared" si="17"/>
        <v>0</v>
      </c>
      <c r="K239" s="108" t="b">
        <f t="shared" si="18"/>
        <v>0</v>
      </c>
      <c r="M239" s="108" t="b">
        <f t="shared" si="19"/>
        <v>0</v>
      </c>
    </row>
    <row r="240" spans="1:13" x14ac:dyDescent="0.25">
      <c r="A240" t="s">
        <v>114</v>
      </c>
      <c r="B240" s="108">
        <v>0.79</v>
      </c>
      <c r="C240" cm="1">
        <f t="array" ref="C240">_xlfn.IFS(A240='Price Data'!$F$3,'Price Data'!$G$3,A240='Price Data'!$F$4,'Price Data'!$G$4,A240='Price Data'!$F$5,'Price Data'!$G$5,A240='Price Data'!$F$6,'Price Data'!$G$6,A240='Price Data'!$F$7,'Price Data'!$G$7,TRUE,"")</f>
        <v>6.0346153846153863</v>
      </c>
      <c r="E240" s="108" t="b">
        <f t="shared" si="15"/>
        <v>0</v>
      </c>
      <c r="G240" s="108">
        <f t="shared" si="16"/>
        <v>0.79</v>
      </c>
      <c r="I240" s="108" t="b">
        <f t="shared" si="17"/>
        <v>0</v>
      </c>
      <c r="K240" s="108" t="b">
        <f t="shared" si="18"/>
        <v>0</v>
      </c>
      <c r="M240" s="108" t="b">
        <f t="shared" si="19"/>
        <v>0</v>
      </c>
    </row>
    <row r="241" spans="1:13" x14ac:dyDescent="0.25">
      <c r="A241" t="s">
        <v>112</v>
      </c>
      <c r="B241" s="108">
        <v>0</v>
      </c>
      <c r="C241" t="str" cm="1">
        <f t="array" ref="C241">_xlfn.IFS(A241='Price Data'!$F$3,'Price Data'!$G$3,A241='Price Data'!$F$4,'Price Data'!$G$4,A241='Price Data'!$F$5,'Price Data'!$G$5,A241='Price Data'!$F$6,'Price Data'!$G$6,A241='Price Data'!$F$7,'Price Data'!$G$7,TRUE,"")</f>
        <v/>
      </c>
      <c r="E241" s="108" t="b">
        <f t="shared" si="15"/>
        <v>0</v>
      </c>
      <c r="G241" s="108" t="b">
        <f t="shared" si="16"/>
        <v>0</v>
      </c>
      <c r="I241" s="108" t="b">
        <f t="shared" si="17"/>
        <v>0</v>
      </c>
      <c r="K241" s="108" t="b">
        <f t="shared" si="18"/>
        <v>0</v>
      </c>
      <c r="M241" s="108" t="b">
        <f t="shared" si="19"/>
        <v>0</v>
      </c>
    </row>
    <row r="242" spans="1:13" x14ac:dyDescent="0.25">
      <c r="A242" t="s">
        <v>112</v>
      </c>
      <c r="B242" s="108">
        <v>0</v>
      </c>
      <c r="C242" t="str" cm="1">
        <f t="array" ref="C242">_xlfn.IFS(A242='Price Data'!$F$3,'Price Data'!$G$3,A242='Price Data'!$F$4,'Price Data'!$G$4,A242='Price Data'!$F$5,'Price Data'!$G$5,A242='Price Data'!$F$6,'Price Data'!$G$6,A242='Price Data'!$F$7,'Price Data'!$G$7,TRUE,"")</f>
        <v/>
      </c>
      <c r="E242" s="108" t="b">
        <f t="shared" si="15"/>
        <v>0</v>
      </c>
      <c r="G242" s="108" t="b">
        <f t="shared" si="16"/>
        <v>0</v>
      </c>
      <c r="I242" s="108" t="b">
        <f t="shared" si="17"/>
        <v>0</v>
      </c>
      <c r="K242" s="108" t="b">
        <f t="shared" si="18"/>
        <v>0</v>
      </c>
      <c r="M242" s="108" t="b">
        <f t="shared" si="19"/>
        <v>0</v>
      </c>
    </row>
    <row r="243" spans="1:13" x14ac:dyDescent="0.25">
      <c r="A243" t="s">
        <v>112</v>
      </c>
      <c r="B243" s="108">
        <v>0</v>
      </c>
      <c r="C243" t="str" cm="1">
        <f t="array" ref="C243">_xlfn.IFS(A243='Price Data'!$F$3,'Price Data'!$G$3,A243='Price Data'!$F$4,'Price Data'!$G$4,A243='Price Data'!$F$5,'Price Data'!$G$5,A243='Price Data'!$F$6,'Price Data'!$G$6,A243='Price Data'!$F$7,'Price Data'!$G$7,TRUE,"")</f>
        <v/>
      </c>
      <c r="E243" s="108" t="b">
        <f t="shared" si="15"/>
        <v>0</v>
      </c>
      <c r="G243" s="108" t="b">
        <f t="shared" si="16"/>
        <v>0</v>
      </c>
      <c r="I243" s="108" t="b">
        <f t="shared" si="17"/>
        <v>0</v>
      </c>
      <c r="K243" s="108" t="b">
        <f t="shared" si="18"/>
        <v>0</v>
      </c>
      <c r="M243" s="108" t="b">
        <f t="shared" si="19"/>
        <v>0</v>
      </c>
    </row>
    <row r="244" spans="1:13" x14ac:dyDescent="0.25">
      <c r="A244" t="s">
        <v>112</v>
      </c>
      <c r="B244" s="108">
        <v>0</v>
      </c>
      <c r="C244" t="str" cm="1">
        <f t="array" ref="C244">_xlfn.IFS(A244='Price Data'!$F$3,'Price Data'!$G$3,A244='Price Data'!$F$4,'Price Data'!$G$4,A244='Price Data'!$F$5,'Price Data'!$G$5,A244='Price Data'!$F$6,'Price Data'!$G$6,A244='Price Data'!$F$7,'Price Data'!$G$7,TRUE,"")</f>
        <v/>
      </c>
      <c r="E244" s="108" t="b">
        <f t="shared" si="15"/>
        <v>0</v>
      </c>
      <c r="G244" s="108" t="b">
        <f t="shared" si="16"/>
        <v>0</v>
      </c>
      <c r="I244" s="108" t="b">
        <f t="shared" si="17"/>
        <v>0</v>
      </c>
      <c r="K244" s="108" t="b">
        <f t="shared" si="18"/>
        <v>0</v>
      </c>
      <c r="M244" s="108" t="b">
        <f t="shared" si="19"/>
        <v>0</v>
      </c>
    </row>
    <row r="245" spans="1:13" x14ac:dyDescent="0.25">
      <c r="A245" t="s">
        <v>114</v>
      </c>
      <c r="B245" s="108">
        <v>1.06</v>
      </c>
      <c r="C245" cm="1">
        <f t="array" ref="C245">_xlfn.IFS(A245='Price Data'!$F$3,'Price Data'!$G$3,A245='Price Data'!$F$4,'Price Data'!$G$4,A245='Price Data'!$F$5,'Price Data'!$G$5,A245='Price Data'!$F$6,'Price Data'!$G$6,A245='Price Data'!$F$7,'Price Data'!$G$7,TRUE,"")</f>
        <v>6.0346153846153863</v>
      </c>
      <c r="E245" s="108" t="b">
        <f t="shared" si="15"/>
        <v>0</v>
      </c>
      <c r="G245" s="108">
        <f t="shared" si="16"/>
        <v>1.06</v>
      </c>
      <c r="I245" s="108" t="b">
        <f t="shared" si="17"/>
        <v>0</v>
      </c>
      <c r="K245" s="108" t="b">
        <f t="shared" si="18"/>
        <v>0</v>
      </c>
      <c r="M245" s="108" t="b">
        <f t="shared" si="19"/>
        <v>0</v>
      </c>
    </row>
    <row r="246" spans="1:13" x14ac:dyDescent="0.25">
      <c r="A246" t="s">
        <v>109</v>
      </c>
      <c r="B246" s="108">
        <v>0.86</v>
      </c>
      <c r="C246" cm="1">
        <f t="array" ref="C246">_xlfn.IFS(A246='Price Data'!$F$3,'Price Data'!$G$3,A246='Price Data'!$F$4,'Price Data'!$G$4,A246='Price Data'!$F$5,'Price Data'!$G$5,A246='Price Data'!$F$6,'Price Data'!$G$6,A246='Price Data'!$F$7,'Price Data'!$G$7,TRUE,"")</f>
        <v>4.4586315789473705</v>
      </c>
      <c r="E246" s="108" t="b">
        <f t="shared" si="15"/>
        <v>0</v>
      </c>
      <c r="G246" s="108" t="b">
        <f t="shared" si="16"/>
        <v>0</v>
      </c>
      <c r="I246" s="108">
        <f t="shared" si="17"/>
        <v>0.86</v>
      </c>
      <c r="K246" s="108" t="b">
        <f t="shared" si="18"/>
        <v>0</v>
      </c>
      <c r="M246" s="108" t="b">
        <f t="shared" si="19"/>
        <v>0</v>
      </c>
    </row>
    <row r="247" spans="1:13" x14ac:dyDescent="0.25">
      <c r="A247" t="s">
        <v>112</v>
      </c>
      <c r="B247" s="108">
        <v>0</v>
      </c>
      <c r="C247" t="str" cm="1">
        <f t="array" ref="C247">_xlfn.IFS(A247='Price Data'!$F$3,'Price Data'!$G$3,A247='Price Data'!$F$4,'Price Data'!$G$4,A247='Price Data'!$F$5,'Price Data'!$G$5,A247='Price Data'!$F$6,'Price Data'!$G$6,A247='Price Data'!$F$7,'Price Data'!$G$7,TRUE,"")</f>
        <v/>
      </c>
      <c r="E247" s="108" t="b">
        <f t="shared" si="15"/>
        <v>0</v>
      </c>
      <c r="G247" s="108" t="b">
        <f t="shared" si="16"/>
        <v>0</v>
      </c>
      <c r="I247" s="108" t="b">
        <f t="shared" si="17"/>
        <v>0</v>
      </c>
      <c r="K247" s="108" t="b">
        <f t="shared" si="18"/>
        <v>0</v>
      </c>
      <c r="M247" s="108" t="b">
        <f t="shared" si="19"/>
        <v>0</v>
      </c>
    </row>
    <row r="248" spans="1:13" x14ac:dyDescent="0.25">
      <c r="A248" t="s">
        <v>112</v>
      </c>
      <c r="B248" s="108">
        <v>0</v>
      </c>
      <c r="C248" t="str" cm="1">
        <f t="array" ref="C248">_xlfn.IFS(A248='Price Data'!$F$3,'Price Data'!$G$3,A248='Price Data'!$F$4,'Price Data'!$G$4,A248='Price Data'!$F$5,'Price Data'!$G$5,A248='Price Data'!$F$6,'Price Data'!$G$6,A248='Price Data'!$F$7,'Price Data'!$G$7,TRUE,"")</f>
        <v/>
      </c>
      <c r="E248" s="108" t="b">
        <f t="shared" si="15"/>
        <v>0</v>
      </c>
      <c r="G248" s="108" t="b">
        <f t="shared" si="16"/>
        <v>0</v>
      </c>
      <c r="I248" s="108" t="b">
        <f t="shared" si="17"/>
        <v>0</v>
      </c>
      <c r="K248" s="108" t="b">
        <f t="shared" si="18"/>
        <v>0</v>
      </c>
      <c r="M248" s="108" t="b">
        <f t="shared" si="19"/>
        <v>0</v>
      </c>
    </row>
    <row r="249" spans="1:13" x14ac:dyDescent="0.25">
      <c r="A249" t="s">
        <v>111</v>
      </c>
      <c r="B249" s="108">
        <v>1.48</v>
      </c>
      <c r="C249" cm="1">
        <f t="array" ref="C249">_xlfn.IFS(A249='Price Data'!$F$3,'Price Data'!$G$3,A249='Price Data'!$F$4,'Price Data'!$G$4,A249='Price Data'!$F$5,'Price Data'!$G$5,A249='Price Data'!$F$6,'Price Data'!$G$6,A249='Price Data'!$F$7,'Price Data'!$G$7,TRUE,"")</f>
        <v>8.710979020979023</v>
      </c>
      <c r="E249" s="108" t="b">
        <f t="shared" si="15"/>
        <v>0</v>
      </c>
      <c r="G249" s="108" t="b">
        <f t="shared" si="16"/>
        <v>0</v>
      </c>
      <c r="I249" s="108" t="b">
        <f t="shared" si="17"/>
        <v>0</v>
      </c>
      <c r="K249" s="108">
        <f t="shared" si="18"/>
        <v>1.48</v>
      </c>
      <c r="M249" s="108" t="b">
        <f t="shared" si="19"/>
        <v>0</v>
      </c>
    </row>
    <row r="250" spans="1:13" x14ac:dyDescent="0.25">
      <c r="A250" t="s">
        <v>112</v>
      </c>
      <c r="B250" s="108">
        <v>0</v>
      </c>
      <c r="C250" t="str" cm="1">
        <f t="array" ref="C250">_xlfn.IFS(A250='Price Data'!$F$3,'Price Data'!$G$3,A250='Price Data'!$F$4,'Price Data'!$G$4,A250='Price Data'!$F$5,'Price Data'!$G$5,A250='Price Data'!$F$6,'Price Data'!$G$6,A250='Price Data'!$F$7,'Price Data'!$G$7,TRUE,"")</f>
        <v/>
      </c>
      <c r="E250" s="108" t="b">
        <f t="shared" si="15"/>
        <v>0</v>
      </c>
      <c r="G250" s="108" t="b">
        <f t="shared" si="16"/>
        <v>0</v>
      </c>
      <c r="I250" s="108" t="b">
        <f t="shared" si="17"/>
        <v>0</v>
      </c>
      <c r="K250" s="108" t="b">
        <f t="shared" si="18"/>
        <v>0</v>
      </c>
      <c r="M250" s="108" t="b">
        <f t="shared" si="19"/>
        <v>0</v>
      </c>
    </row>
    <row r="251" spans="1:13" x14ac:dyDescent="0.25">
      <c r="A251" t="s">
        <v>110</v>
      </c>
      <c r="B251" s="108">
        <v>0.67</v>
      </c>
      <c r="C251" cm="1">
        <f t="array" ref="C251">_xlfn.IFS(A251='Price Data'!$F$3,'Price Data'!$G$3,A251='Price Data'!$F$4,'Price Data'!$G$4,A251='Price Data'!$F$5,'Price Data'!$G$5,A251='Price Data'!$F$6,'Price Data'!$G$6,A251='Price Data'!$F$7,'Price Data'!$G$7,TRUE,"")</f>
        <v>2.6763636363636367</v>
      </c>
      <c r="E251" s="108">
        <f t="shared" si="15"/>
        <v>0.67</v>
      </c>
      <c r="G251" s="108" t="b">
        <f t="shared" si="16"/>
        <v>0</v>
      </c>
      <c r="I251" s="108" t="b">
        <f t="shared" si="17"/>
        <v>0</v>
      </c>
      <c r="K251" s="108" t="b">
        <f t="shared" si="18"/>
        <v>0</v>
      </c>
      <c r="M251" s="108" t="b">
        <f t="shared" si="19"/>
        <v>0</v>
      </c>
    </row>
    <row r="252" spans="1:13" x14ac:dyDescent="0.25">
      <c r="A252" t="s">
        <v>112</v>
      </c>
      <c r="B252" s="108">
        <v>0</v>
      </c>
      <c r="C252" t="str" cm="1">
        <f t="array" ref="C252">_xlfn.IFS(A252='Price Data'!$F$3,'Price Data'!$G$3,A252='Price Data'!$F$4,'Price Data'!$G$4,A252='Price Data'!$F$5,'Price Data'!$G$5,A252='Price Data'!$F$6,'Price Data'!$G$6,A252='Price Data'!$F$7,'Price Data'!$G$7,TRUE,"")</f>
        <v/>
      </c>
      <c r="E252" s="108" t="b">
        <f t="shared" si="15"/>
        <v>0</v>
      </c>
      <c r="G252" s="108" t="b">
        <f t="shared" si="16"/>
        <v>0</v>
      </c>
      <c r="I252" s="108" t="b">
        <f t="shared" si="17"/>
        <v>0</v>
      </c>
      <c r="K252" s="108" t="b">
        <f t="shared" si="18"/>
        <v>0</v>
      </c>
      <c r="M252" s="108" t="b">
        <f t="shared" si="19"/>
        <v>0</v>
      </c>
    </row>
    <row r="253" spans="1:13" x14ac:dyDescent="0.25">
      <c r="A253" t="s">
        <v>112</v>
      </c>
      <c r="B253" s="108">
        <v>0</v>
      </c>
      <c r="C253" t="str" cm="1">
        <f t="array" ref="C253">_xlfn.IFS(A253='Price Data'!$F$3,'Price Data'!$G$3,A253='Price Data'!$F$4,'Price Data'!$G$4,A253='Price Data'!$F$5,'Price Data'!$G$5,A253='Price Data'!$F$6,'Price Data'!$G$6,A253='Price Data'!$F$7,'Price Data'!$G$7,TRUE,"")</f>
        <v/>
      </c>
      <c r="E253" s="108" t="b">
        <f t="shared" si="15"/>
        <v>0</v>
      </c>
      <c r="G253" s="108" t="b">
        <f t="shared" si="16"/>
        <v>0</v>
      </c>
      <c r="I253" s="108" t="b">
        <f t="shared" si="17"/>
        <v>0</v>
      </c>
      <c r="K253" s="108" t="b">
        <f t="shared" si="18"/>
        <v>0</v>
      </c>
      <c r="M253" s="108" t="b">
        <f t="shared" si="19"/>
        <v>0</v>
      </c>
    </row>
    <row r="254" spans="1:13" x14ac:dyDescent="0.25">
      <c r="A254" t="s">
        <v>114</v>
      </c>
      <c r="B254" s="108">
        <v>0.89</v>
      </c>
      <c r="C254" cm="1">
        <f t="array" ref="C254">_xlfn.IFS(A254='Price Data'!$F$3,'Price Data'!$G$3,A254='Price Data'!$F$4,'Price Data'!$G$4,A254='Price Data'!$F$5,'Price Data'!$G$5,A254='Price Data'!$F$6,'Price Data'!$G$6,A254='Price Data'!$F$7,'Price Data'!$G$7,TRUE,"")</f>
        <v>6.0346153846153863</v>
      </c>
      <c r="E254" s="108" t="b">
        <f t="shared" si="15"/>
        <v>0</v>
      </c>
      <c r="G254" s="108">
        <f t="shared" si="16"/>
        <v>0.89</v>
      </c>
      <c r="I254" s="108" t="b">
        <f t="shared" si="17"/>
        <v>0</v>
      </c>
      <c r="K254" s="108" t="b">
        <f t="shared" si="18"/>
        <v>0</v>
      </c>
      <c r="M254" s="108" t="b">
        <f t="shared" si="19"/>
        <v>0</v>
      </c>
    </row>
    <row r="255" spans="1:13" x14ac:dyDescent="0.25">
      <c r="A255" t="s">
        <v>112</v>
      </c>
      <c r="B255" s="108">
        <v>0</v>
      </c>
      <c r="C255" t="str" cm="1">
        <f t="array" ref="C255">_xlfn.IFS(A255='Price Data'!$F$3,'Price Data'!$G$3,A255='Price Data'!$F$4,'Price Data'!$G$4,A255='Price Data'!$F$5,'Price Data'!$G$5,A255='Price Data'!$F$6,'Price Data'!$G$6,A255='Price Data'!$F$7,'Price Data'!$G$7,TRUE,"")</f>
        <v/>
      </c>
      <c r="E255" s="108" t="b">
        <f t="shared" si="15"/>
        <v>0</v>
      </c>
      <c r="G255" s="108" t="b">
        <f t="shared" si="16"/>
        <v>0</v>
      </c>
      <c r="I255" s="108" t="b">
        <f t="shared" si="17"/>
        <v>0</v>
      </c>
      <c r="K255" s="108" t="b">
        <f t="shared" si="18"/>
        <v>0</v>
      </c>
      <c r="M255" s="108" t="b">
        <f t="shared" si="19"/>
        <v>0</v>
      </c>
    </row>
    <row r="256" spans="1:13" x14ac:dyDescent="0.25">
      <c r="A256" t="s">
        <v>112</v>
      </c>
      <c r="B256" s="108">
        <v>0</v>
      </c>
      <c r="C256" t="str" cm="1">
        <f t="array" ref="C256">_xlfn.IFS(A256='Price Data'!$F$3,'Price Data'!$G$3,A256='Price Data'!$F$4,'Price Data'!$G$4,A256='Price Data'!$F$5,'Price Data'!$G$5,A256='Price Data'!$F$6,'Price Data'!$G$6,A256='Price Data'!$F$7,'Price Data'!$G$7,TRUE,"")</f>
        <v/>
      </c>
      <c r="E256" s="108" t="b">
        <f t="shared" si="15"/>
        <v>0</v>
      </c>
      <c r="G256" s="108" t="b">
        <f t="shared" si="16"/>
        <v>0</v>
      </c>
      <c r="I256" s="108" t="b">
        <f t="shared" si="17"/>
        <v>0</v>
      </c>
      <c r="K256" s="108" t="b">
        <f t="shared" si="18"/>
        <v>0</v>
      </c>
      <c r="M256" s="108" t="b">
        <f t="shared" si="19"/>
        <v>0</v>
      </c>
    </row>
    <row r="257" spans="1:13" x14ac:dyDescent="0.25">
      <c r="A257" t="s">
        <v>110</v>
      </c>
      <c r="B257" s="108">
        <v>0.77</v>
      </c>
      <c r="C257" cm="1">
        <f t="array" ref="C257">_xlfn.IFS(A257='Price Data'!$F$3,'Price Data'!$G$3,A257='Price Data'!$F$4,'Price Data'!$G$4,A257='Price Data'!$F$5,'Price Data'!$G$5,A257='Price Data'!$F$6,'Price Data'!$G$6,A257='Price Data'!$F$7,'Price Data'!$G$7,TRUE,"")</f>
        <v>2.6763636363636367</v>
      </c>
      <c r="E257" s="108">
        <f t="shared" si="15"/>
        <v>0.77</v>
      </c>
      <c r="G257" s="108" t="b">
        <f t="shared" si="16"/>
        <v>0</v>
      </c>
      <c r="I257" s="108" t="b">
        <f t="shared" si="17"/>
        <v>0</v>
      </c>
      <c r="K257" s="108" t="b">
        <f t="shared" si="18"/>
        <v>0</v>
      </c>
      <c r="M257" s="108" t="b">
        <f t="shared" si="19"/>
        <v>0</v>
      </c>
    </row>
    <row r="258" spans="1:13" x14ac:dyDescent="0.25">
      <c r="A258" t="s">
        <v>112</v>
      </c>
      <c r="B258" s="108">
        <v>0</v>
      </c>
      <c r="C258" t="str" cm="1">
        <f t="array" ref="C258">_xlfn.IFS(A258='Price Data'!$F$3,'Price Data'!$G$3,A258='Price Data'!$F$4,'Price Data'!$G$4,A258='Price Data'!$F$5,'Price Data'!$G$5,A258='Price Data'!$F$6,'Price Data'!$G$6,A258='Price Data'!$F$7,'Price Data'!$G$7,TRUE,"")</f>
        <v/>
      </c>
      <c r="E258" s="108" t="b">
        <f t="shared" si="15"/>
        <v>0</v>
      </c>
      <c r="G258" s="108" t="b">
        <f t="shared" si="16"/>
        <v>0</v>
      </c>
      <c r="I258" s="108" t="b">
        <f t="shared" si="17"/>
        <v>0</v>
      </c>
      <c r="K258" s="108" t="b">
        <f t="shared" si="18"/>
        <v>0</v>
      </c>
      <c r="M258" s="108" t="b">
        <f t="shared" si="19"/>
        <v>0</v>
      </c>
    </row>
    <row r="259" spans="1:13" x14ac:dyDescent="0.25">
      <c r="A259" t="s">
        <v>109</v>
      </c>
      <c r="B259" s="108">
        <v>0.61</v>
      </c>
      <c r="C259" cm="1">
        <f t="array" ref="C259">_xlfn.IFS(A259='Price Data'!$F$3,'Price Data'!$G$3,A259='Price Data'!$F$4,'Price Data'!$G$4,A259='Price Data'!$F$5,'Price Data'!$G$5,A259='Price Data'!$F$6,'Price Data'!$G$6,A259='Price Data'!$F$7,'Price Data'!$G$7,TRUE,"")</f>
        <v>4.4586315789473705</v>
      </c>
      <c r="E259" s="108" t="b">
        <f t="shared" ref="E259:E322" si="20">IF(A259="Coffee Only", B259)</f>
        <v>0</v>
      </c>
      <c r="G259" s="108" t="b">
        <f t="shared" ref="G259:G322" si="21">IF(A259="Food Only", B259)</f>
        <v>0</v>
      </c>
      <c r="I259" s="108">
        <f t="shared" ref="I259:I322" si="22">IF(A259="Specialty Drink Only", B259)</f>
        <v>0.61</v>
      </c>
      <c r="K259" s="108" t="b">
        <f t="shared" ref="K259:K322" si="23">IF(A259="Food + Coffee", B259)</f>
        <v>0</v>
      </c>
      <c r="M259" s="108" t="b">
        <f t="shared" ref="M259:M322" si="24">IF(A259="Food + Specialty Drink", B259)</f>
        <v>0</v>
      </c>
    </row>
    <row r="260" spans="1:13" x14ac:dyDescent="0.25">
      <c r="A260" t="s">
        <v>112</v>
      </c>
      <c r="B260" s="108">
        <v>0</v>
      </c>
      <c r="C260" t="str" cm="1">
        <f t="array" ref="C260">_xlfn.IFS(A260='Price Data'!$F$3,'Price Data'!$G$3,A260='Price Data'!$F$4,'Price Data'!$G$4,A260='Price Data'!$F$5,'Price Data'!$G$5,A260='Price Data'!$F$6,'Price Data'!$G$6,A260='Price Data'!$F$7,'Price Data'!$G$7,TRUE,"")</f>
        <v/>
      </c>
      <c r="E260" s="108" t="b">
        <f t="shared" si="20"/>
        <v>0</v>
      </c>
      <c r="G260" s="108" t="b">
        <f t="shared" si="21"/>
        <v>0</v>
      </c>
      <c r="I260" s="108" t="b">
        <f t="shared" si="22"/>
        <v>0</v>
      </c>
      <c r="K260" s="108" t="b">
        <f t="shared" si="23"/>
        <v>0</v>
      </c>
      <c r="M260" s="108" t="b">
        <f t="shared" si="24"/>
        <v>0</v>
      </c>
    </row>
    <row r="261" spans="1:13" x14ac:dyDescent="0.25">
      <c r="A261" t="s">
        <v>112</v>
      </c>
      <c r="B261" s="108">
        <v>0</v>
      </c>
      <c r="C261" t="str" cm="1">
        <f t="array" ref="C261">_xlfn.IFS(A261='Price Data'!$F$3,'Price Data'!$G$3,A261='Price Data'!$F$4,'Price Data'!$G$4,A261='Price Data'!$F$5,'Price Data'!$G$5,A261='Price Data'!$F$6,'Price Data'!$G$6,A261='Price Data'!$F$7,'Price Data'!$G$7,TRUE,"")</f>
        <v/>
      </c>
      <c r="E261" s="108" t="b">
        <f t="shared" si="20"/>
        <v>0</v>
      </c>
      <c r="G261" s="108" t="b">
        <f t="shared" si="21"/>
        <v>0</v>
      </c>
      <c r="I261" s="108" t="b">
        <f t="shared" si="22"/>
        <v>0</v>
      </c>
      <c r="K261" s="108" t="b">
        <f t="shared" si="23"/>
        <v>0</v>
      </c>
      <c r="M261" s="108" t="b">
        <f t="shared" si="24"/>
        <v>0</v>
      </c>
    </row>
    <row r="262" spans="1:13" x14ac:dyDescent="0.25">
      <c r="A262" t="s">
        <v>112</v>
      </c>
      <c r="B262" s="108">
        <v>0</v>
      </c>
      <c r="C262" t="str" cm="1">
        <f t="array" ref="C262">_xlfn.IFS(A262='Price Data'!$F$3,'Price Data'!$G$3,A262='Price Data'!$F$4,'Price Data'!$G$4,A262='Price Data'!$F$5,'Price Data'!$G$5,A262='Price Data'!$F$6,'Price Data'!$G$6,A262='Price Data'!$F$7,'Price Data'!$G$7,TRUE,"")</f>
        <v/>
      </c>
      <c r="E262" s="108" t="b">
        <f t="shared" si="20"/>
        <v>0</v>
      </c>
      <c r="G262" s="108" t="b">
        <f t="shared" si="21"/>
        <v>0</v>
      </c>
      <c r="I262" s="108" t="b">
        <f t="shared" si="22"/>
        <v>0</v>
      </c>
      <c r="K262" s="108" t="b">
        <f t="shared" si="23"/>
        <v>0</v>
      </c>
      <c r="M262" s="108" t="b">
        <f t="shared" si="24"/>
        <v>0</v>
      </c>
    </row>
    <row r="263" spans="1:13" x14ac:dyDescent="0.25">
      <c r="A263" t="s">
        <v>112</v>
      </c>
      <c r="B263" s="108">
        <v>0</v>
      </c>
      <c r="C263" t="str" cm="1">
        <f t="array" ref="C263">_xlfn.IFS(A263='Price Data'!$F$3,'Price Data'!$G$3,A263='Price Data'!$F$4,'Price Data'!$G$4,A263='Price Data'!$F$5,'Price Data'!$G$5,A263='Price Data'!$F$6,'Price Data'!$G$6,A263='Price Data'!$F$7,'Price Data'!$G$7,TRUE,"")</f>
        <v/>
      </c>
      <c r="E263" s="108" t="b">
        <f t="shared" si="20"/>
        <v>0</v>
      </c>
      <c r="G263" s="108" t="b">
        <f t="shared" si="21"/>
        <v>0</v>
      </c>
      <c r="I263" s="108" t="b">
        <f t="shared" si="22"/>
        <v>0</v>
      </c>
      <c r="K263" s="108" t="b">
        <f t="shared" si="23"/>
        <v>0</v>
      </c>
      <c r="M263" s="108" t="b">
        <f t="shared" si="24"/>
        <v>0</v>
      </c>
    </row>
    <row r="264" spans="1:13" x14ac:dyDescent="0.25">
      <c r="A264" t="s">
        <v>112</v>
      </c>
      <c r="B264" s="108">
        <v>0</v>
      </c>
      <c r="C264" t="str" cm="1">
        <f t="array" ref="C264">_xlfn.IFS(A264='Price Data'!$F$3,'Price Data'!$G$3,A264='Price Data'!$F$4,'Price Data'!$G$4,A264='Price Data'!$F$5,'Price Data'!$G$5,A264='Price Data'!$F$6,'Price Data'!$G$6,A264='Price Data'!$F$7,'Price Data'!$G$7,TRUE,"")</f>
        <v/>
      </c>
      <c r="E264" s="108" t="b">
        <f t="shared" si="20"/>
        <v>0</v>
      </c>
      <c r="G264" s="108" t="b">
        <f t="shared" si="21"/>
        <v>0</v>
      </c>
      <c r="I264" s="108" t="b">
        <f t="shared" si="22"/>
        <v>0</v>
      </c>
      <c r="K264" s="108" t="b">
        <f t="shared" si="23"/>
        <v>0</v>
      </c>
      <c r="M264" s="108" t="b">
        <f t="shared" si="24"/>
        <v>0</v>
      </c>
    </row>
    <row r="265" spans="1:13" x14ac:dyDescent="0.25">
      <c r="A265" t="s">
        <v>112</v>
      </c>
      <c r="B265" s="108">
        <v>0</v>
      </c>
      <c r="C265" t="str" cm="1">
        <f t="array" ref="C265">_xlfn.IFS(A265='Price Data'!$F$3,'Price Data'!$G$3,A265='Price Data'!$F$4,'Price Data'!$G$4,A265='Price Data'!$F$5,'Price Data'!$G$5,A265='Price Data'!$F$6,'Price Data'!$G$6,A265='Price Data'!$F$7,'Price Data'!$G$7,TRUE,"")</f>
        <v/>
      </c>
      <c r="E265" s="108" t="b">
        <f t="shared" si="20"/>
        <v>0</v>
      </c>
      <c r="G265" s="108" t="b">
        <f t="shared" si="21"/>
        <v>0</v>
      </c>
      <c r="I265" s="108" t="b">
        <f t="shared" si="22"/>
        <v>0</v>
      </c>
      <c r="K265" s="108" t="b">
        <f t="shared" si="23"/>
        <v>0</v>
      </c>
      <c r="M265" s="108" t="b">
        <f t="shared" si="24"/>
        <v>0</v>
      </c>
    </row>
    <row r="266" spans="1:13" x14ac:dyDescent="0.25">
      <c r="A266" t="s">
        <v>113</v>
      </c>
      <c r="B266" s="108">
        <v>1.65</v>
      </c>
      <c r="C266" cm="1">
        <f t="array" ref="C266">_xlfn.IFS(A266='Price Data'!$F$3,'Price Data'!$G$3,A266='Price Data'!$F$4,'Price Data'!$G$4,A266='Price Data'!$F$5,'Price Data'!$G$5,A266='Price Data'!$F$6,'Price Data'!$G$6,A266='Price Data'!$F$7,'Price Data'!$G$7,TRUE,"")</f>
        <v>10.493246963562758</v>
      </c>
      <c r="E266" s="108" t="b">
        <f t="shared" si="20"/>
        <v>0</v>
      </c>
      <c r="G266" s="108" t="b">
        <f t="shared" si="21"/>
        <v>0</v>
      </c>
      <c r="I266" s="108" t="b">
        <f t="shared" si="22"/>
        <v>0</v>
      </c>
      <c r="K266" s="108" t="b">
        <f t="shared" si="23"/>
        <v>0</v>
      </c>
      <c r="M266" s="108">
        <f t="shared" si="24"/>
        <v>1.65</v>
      </c>
    </row>
    <row r="267" spans="1:13" x14ac:dyDescent="0.25">
      <c r="A267" t="s">
        <v>112</v>
      </c>
      <c r="B267" s="108">
        <v>0</v>
      </c>
      <c r="C267" t="str" cm="1">
        <f t="array" ref="C267">_xlfn.IFS(A267='Price Data'!$F$3,'Price Data'!$G$3,A267='Price Data'!$F$4,'Price Data'!$G$4,A267='Price Data'!$F$5,'Price Data'!$G$5,A267='Price Data'!$F$6,'Price Data'!$G$6,A267='Price Data'!$F$7,'Price Data'!$G$7,TRUE,"")</f>
        <v/>
      </c>
      <c r="E267" s="108" t="b">
        <f t="shared" si="20"/>
        <v>0</v>
      </c>
      <c r="G267" s="108" t="b">
        <f t="shared" si="21"/>
        <v>0</v>
      </c>
      <c r="I267" s="108" t="b">
        <f t="shared" si="22"/>
        <v>0</v>
      </c>
      <c r="K267" s="108" t="b">
        <f t="shared" si="23"/>
        <v>0</v>
      </c>
      <c r="M267" s="108" t="b">
        <f t="shared" si="24"/>
        <v>0</v>
      </c>
    </row>
    <row r="268" spans="1:13" x14ac:dyDescent="0.25">
      <c r="A268" t="s">
        <v>112</v>
      </c>
      <c r="B268" s="108">
        <v>0</v>
      </c>
      <c r="C268" t="str" cm="1">
        <f t="array" ref="C268">_xlfn.IFS(A268='Price Data'!$F$3,'Price Data'!$G$3,A268='Price Data'!$F$4,'Price Data'!$G$4,A268='Price Data'!$F$5,'Price Data'!$G$5,A268='Price Data'!$F$6,'Price Data'!$G$6,A268='Price Data'!$F$7,'Price Data'!$G$7,TRUE,"")</f>
        <v/>
      </c>
      <c r="E268" s="108" t="b">
        <f t="shared" si="20"/>
        <v>0</v>
      </c>
      <c r="G268" s="108" t="b">
        <f t="shared" si="21"/>
        <v>0</v>
      </c>
      <c r="I268" s="108" t="b">
        <f t="shared" si="22"/>
        <v>0</v>
      </c>
      <c r="K268" s="108" t="b">
        <f t="shared" si="23"/>
        <v>0</v>
      </c>
      <c r="M268" s="108" t="b">
        <f t="shared" si="24"/>
        <v>0</v>
      </c>
    </row>
    <row r="269" spans="1:13" x14ac:dyDescent="0.25">
      <c r="A269" t="s">
        <v>112</v>
      </c>
      <c r="B269" s="108">
        <v>0</v>
      </c>
      <c r="C269" t="str" cm="1">
        <f t="array" ref="C269">_xlfn.IFS(A269='Price Data'!$F$3,'Price Data'!$G$3,A269='Price Data'!$F$4,'Price Data'!$G$4,A269='Price Data'!$F$5,'Price Data'!$G$5,A269='Price Data'!$F$6,'Price Data'!$G$6,A269='Price Data'!$F$7,'Price Data'!$G$7,TRUE,"")</f>
        <v/>
      </c>
      <c r="E269" s="108" t="b">
        <f t="shared" si="20"/>
        <v>0</v>
      </c>
      <c r="G269" s="108" t="b">
        <f t="shared" si="21"/>
        <v>0</v>
      </c>
      <c r="I269" s="108" t="b">
        <f t="shared" si="22"/>
        <v>0</v>
      </c>
      <c r="K269" s="108" t="b">
        <f t="shared" si="23"/>
        <v>0</v>
      </c>
      <c r="M269" s="108" t="b">
        <f t="shared" si="24"/>
        <v>0</v>
      </c>
    </row>
    <row r="270" spans="1:13" x14ac:dyDescent="0.25">
      <c r="A270" t="s">
        <v>113</v>
      </c>
      <c r="B270" s="108">
        <v>1.22</v>
      </c>
      <c r="C270" cm="1">
        <f t="array" ref="C270">_xlfn.IFS(A270='Price Data'!$F$3,'Price Data'!$G$3,A270='Price Data'!$F$4,'Price Data'!$G$4,A270='Price Data'!$F$5,'Price Data'!$G$5,A270='Price Data'!$F$6,'Price Data'!$G$6,A270='Price Data'!$F$7,'Price Data'!$G$7,TRUE,"")</f>
        <v>10.493246963562758</v>
      </c>
      <c r="E270" s="108" t="b">
        <f t="shared" si="20"/>
        <v>0</v>
      </c>
      <c r="G270" s="108" t="b">
        <f t="shared" si="21"/>
        <v>0</v>
      </c>
      <c r="I270" s="108" t="b">
        <f t="shared" si="22"/>
        <v>0</v>
      </c>
      <c r="K270" s="108" t="b">
        <f t="shared" si="23"/>
        <v>0</v>
      </c>
      <c r="M270" s="108">
        <f t="shared" si="24"/>
        <v>1.22</v>
      </c>
    </row>
    <row r="271" spans="1:13" x14ac:dyDescent="0.25">
      <c r="A271" t="s">
        <v>112</v>
      </c>
      <c r="B271" s="108">
        <v>0</v>
      </c>
      <c r="C271" t="str" cm="1">
        <f t="array" ref="C271">_xlfn.IFS(A271='Price Data'!$F$3,'Price Data'!$G$3,A271='Price Data'!$F$4,'Price Data'!$G$4,A271='Price Data'!$F$5,'Price Data'!$G$5,A271='Price Data'!$F$6,'Price Data'!$G$6,A271='Price Data'!$F$7,'Price Data'!$G$7,TRUE,"")</f>
        <v/>
      </c>
      <c r="E271" s="108" t="b">
        <f t="shared" si="20"/>
        <v>0</v>
      </c>
      <c r="G271" s="108" t="b">
        <f t="shared" si="21"/>
        <v>0</v>
      </c>
      <c r="I271" s="108" t="b">
        <f t="shared" si="22"/>
        <v>0</v>
      </c>
      <c r="K271" s="108" t="b">
        <f t="shared" si="23"/>
        <v>0</v>
      </c>
      <c r="M271" s="108" t="b">
        <f t="shared" si="24"/>
        <v>0</v>
      </c>
    </row>
    <row r="272" spans="1:13" x14ac:dyDescent="0.25">
      <c r="A272" t="s">
        <v>112</v>
      </c>
      <c r="B272" s="108">
        <v>0</v>
      </c>
      <c r="C272" t="str" cm="1">
        <f t="array" ref="C272">_xlfn.IFS(A272='Price Data'!$F$3,'Price Data'!$G$3,A272='Price Data'!$F$4,'Price Data'!$G$4,A272='Price Data'!$F$5,'Price Data'!$G$5,A272='Price Data'!$F$6,'Price Data'!$G$6,A272='Price Data'!$F$7,'Price Data'!$G$7,TRUE,"")</f>
        <v/>
      </c>
      <c r="E272" s="108" t="b">
        <f t="shared" si="20"/>
        <v>0</v>
      </c>
      <c r="G272" s="108" t="b">
        <f t="shared" si="21"/>
        <v>0</v>
      </c>
      <c r="I272" s="108" t="b">
        <f t="shared" si="22"/>
        <v>0</v>
      </c>
      <c r="K272" s="108" t="b">
        <f t="shared" si="23"/>
        <v>0</v>
      </c>
      <c r="M272" s="108" t="b">
        <f t="shared" si="24"/>
        <v>0</v>
      </c>
    </row>
    <row r="273" spans="1:13" x14ac:dyDescent="0.25">
      <c r="A273" t="s">
        <v>112</v>
      </c>
      <c r="B273" s="108">
        <v>0</v>
      </c>
      <c r="C273" t="str" cm="1">
        <f t="array" ref="C273">_xlfn.IFS(A273='Price Data'!$F$3,'Price Data'!$G$3,A273='Price Data'!$F$4,'Price Data'!$G$4,A273='Price Data'!$F$5,'Price Data'!$G$5,A273='Price Data'!$F$6,'Price Data'!$G$6,A273='Price Data'!$F$7,'Price Data'!$G$7,TRUE,"")</f>
        <v/>
      </c>
      <c r="E273" s="108" t="b">
        <f t="shared" si="20"/>
        <v>0</v>
      </c>
      <c r="G273" s="108" t="b">
        <f t="shared" si="21"/>
        <v>0</v>
      </c>
      <c r="I273" s="108" t="b">
        <f t="shared" si="22"/>
        <v>0</v>
      </c>
      <c r="K273" s="108" t="b">
        <f t="shared" si="23"/>
        <v>0</v>
      </c>
      <c r="M273" s="108" t="b">
        <f t="shared" si="24"/>
        <v>0</v>
      </c>
    </row>
    <row r="274" spans="1:13" x14ac:dyDescent="0.25">
      <c r="A274" t="s">
        <v>112</v>
      </c>
      <c r="B274" s="108">
        <v>0</v>
      </c>
      <c r="C274" t="str" cm="1">
        <f t="array" ref="C274">_xlfn.IFS(A274='Price Data'!$F$3,'Price Data'!$G$3,A274='Price Data'!$F$4,'Price Data'!$G$4,A274='Price Data'!$F$5,'Price Data'!$G$5,A274='Price Data'!$F$6,'Price Data'!$G$6,A274='Price Data'!$F$7,'Price Data'!$G$7,TRUE,"")</f>
        <v/>
      </c>
      <c r="E274" s="108" t="b">
        <f t="shared" si="20"/>
        <v>0</v>
      </c>
      <c r="G274" s="108" t="b">
        <f t="shared" si="21"/>
        <v>0</v>
      </c>
      <c r="I274" s="108" t="b">
        <f t="shared" si="22"/>
        <v>0</v>
      </c>
      <c r="K274" s="108" t="b">
        <f t="shared" si="23"/>
        <v>0</v>
      </c>
      <c r="M274" s="108" t="b">
        <f t="shared" si="24"/>
        <v>0</v>
      </c>
    </row>
    <row r="275" spans="1:13" x14ac:dyDescent="0.25">
      <c r="A275" t="s">
        <v>112</v>
      </c>
      <c r="B275" s="108">
        <v>0</v>
      </c>
      <c r="C275" t="str" cm="1">
        <f t="array" ref="C275">_xlfn.IFS(A275='Price Data'!$F$3,'Price Data'!$G$3,A275='Price Data'!$F$4,'Price Data'!$G$4,A275='Price Data'!$F$5,'Price Data'!$G$5,A275='Price Data'!$F$6,'Price Data'!$G$6,A275='Price Data'!$F$7,'Price Data'!$G$7,TRUE,"")</f>
        <v/>
      </c>
      <c r="E275" s="108" t="b">
        <f t="shared" si="20"/>
        <v>0</v>
      </c>
      <c r="G275" s="108" t="b">
        <f t="shared" si="21"/>
        <v>0</v>
      </c>
      <c r="I275" s="108" t="b">
        <f t="shared" si="22"/>
        <v>0</v>
      </c>
      <c r="K275" s="108" t="b">
        <f t="shared" si="23"/>
        <v>0</v>
      </c>
      <c r="M275" s="108" t="b">
        <f t="shared" si="24"/>
        <v>0</v>
      </c>
    </row>
    <row r="276" spans="1:13" x14ac:dyDescent="0.25">
      <c r="A276" t="s">
        <v>112</v>
      </c>
      <c r="B276" s="108">
        <v>0</v>
      </c>
      <c r="C276" t="str" cm="1">
        <f t="array" ref="C276">_xlfn.IFS(A276='Price Data'!$F$3,'Price Data'!$G$3,A276='Price Data'!$F$4,'Price Data'!$G$4,A276='Price Data'!$F$5,'Price Data'!$G$5,A276='Price Data'!$F$6,'Price Data'!$G$6,A276='Price Data'!$F$7,'Price Data'!$G$7,TRUE,"")</f>
        <v/>
      </c>
      <c r="E276" s="108" t="b">
        <f t="shared" si="20"/>
        <v>0</v>
      </c>
      <c r="G276" s="108" t="b">
        <f t="shared" si="21"/>
        <v>0</v>
      </c>
      <c r="I276" s="108" t="b">
        <f t="shared" si="22"/>
        <v>0</v>
      </c>
      <c r="K276" s="108" t="b">
        <f t="shared" si="23"/>
        <v>0</v>
      </c>
      <c r="M276" s="108" t="b">
        <f t="shared" si="24"/>
        <v>0</v>
      </c>
    </row>
    <row r="277" spans="1:13" x14ac:dyDescent="0.25">
      <c r="A277" t="s">
        <v>112</v>
      </c>
      <c r="B277" s="108">
        <v>0</v>
      </c>
      <c r="C277" t="str" cm="1">
        <f t="array" ref="C277">_xlfn.IFS(A277='Price Data'!$F$3,'Price Data'!$G$3,A277='Price Data'!$F$4,'Price Data'!$G$4,A277='Price Data'!$F$5,'Price Data'!$G$5,A277='Price Data'!$F$6,'Price Data'!$G$6,A277='Price Data'!$F$7,'Price Data'!$G$7,TRUE,"")</f>
        <v/>
      </c>
      <c r="E277" s="108" t="b">
        <f t="shared" si="20"/>
        <v>0</v>
      </c>
      <c r="G277" s="108" t="b">
        <f t="shared" si="21"/>
        <v>0</v>
      </c>
      <c r="I277" s="108" t="b">
        <f t="shared" si="22"/>
        <v>0</v>
      </c>
      <c r="K277" s="108" t="b">
        <f t="shared" si="23"/>
        <v>0</v>
      </c>
      <c r="M277" s="108" t="b">
        <f t="shared" si="24"/>
        <v>0</v>
      </c>
    </row>
    <row r="278" spans="1:13" x14ac:dyDescent="0.25">
      <c r="A278" t="s">
        <v>111</v>
      </c>
      <c r="B278" s="108">
        <v>1.87</v>
      </c>
      <c r="C278" cm="1">
        <f t="array" ref="C278">_xlfn.IFS(A278='Price Data'!$F$3,'Price Data'!$G$3,A278='Price Data'!$F$4,'Price Data'!$G$4,A278='Price Data'!$F$5,'Price Data'!$G$5,A278='Price Data'!$F$6,'Price Data'!$G$6,A278='Price Data'!$F$7,'Price Data'!$G$7,TRUE,"")</f>
        <v>8.710979020979023</v>
      </c>
      <c r="E278" s="108" t="b">
        <f t="shared" si="20"/>
        <v>0</v>
      </c>
      <c r="G278" s="108" t="b">
        <f t="shared" si="21"/>
        <v>0</v>
      </c>
      <c r="I278" s="108" t="b">
        <f t="shared" si="22"/>
        <v>0</v>
      </c>
      <c r="K278" s="108">
        <f t="shared" si="23"/>
        <v>1.87</v>
      </c>
      <c r="M278" s="108" t="b">
        <f t="shared" si="24"/>
        <v>0</v>
      </c>
    </row>
    <row r="279" spans="1:13" x14ac:dyDescent="0.25">
      <c r="A279" t="s">
        <v>112</v>
      </c>
      <c r="B279" s="108">
        <v>0</v>
      </c>
      <c r="C279" t="str" cm="1">
        <f t="array" ref="C279">_xlfn.IFS(A279='Price Data'!$F$3,'Price Data'!$G$3,A279='Price Data'!$F$4,'Price Data'!$G$4,A279='Price Data'!$F$5,'Price Data'!$G$5,A279='Price Data'!$F$6,'Price Data'!$G$6,A279='Price Data'!$F$7,'Price Data'!$G$7,TRUE,"")</f>
        <v/>
      </c>
      <c r="E279" s="108" t="b">
        <f t="shared" si="20"/>
        <v>0</v>
      </c>
      <c r="G279" s="108" t="b">
        <f t="shared" si="21"/>
        <v>0</v>
      </c>
      <c r="I279" s="108" t="b">
        <f t="shared" si="22"/>
        <v>0</v>
      </c>
      <c r="K279" s="108" t="b">
        <f t="shared" si="23"/>
        <v>0</v>
      </c>
      <c r="M279" s="108" t="b">
        <f t="shared" si="24"/>
        <v>0</v>
      </c>
    </row>
    <row r="280" spans="1:13" x14ac:dyDescent="0.25">
      <c r="A280" t="s">
        <v>113</v>
      </c>
      <c r="B280" s="108">
        <v>1.67</v>
      </c>
      <c r="C280" cm="1">
        <f t="array" ref="C280">_xlfn.IFS(A280='Price Data'!$F$3,'Price Data'!$G$3,A280='Price Data'!$F$4,'Price Data'!$G$4,A280='Price Data'!$F$5,'Price Data'!$G$5,A280='Price Data'!$F$6,'Price Data'!$G$6,A280='Price Data'!$F$7,'Price Data'!$G$7,TRUE,"")</f>
        <v>10.493246963562758</v>
      </c>
      <c r="E280" s="108" t="b">
        <f t="shared" si="20"/>
        <v>0</v>
      </c>
      <c r="G280" s="108" t="b">
        <f t="shared" si="21"/>
        <v>0</v>
      </c>
      <c r="I280" s="108" t="b">
        <f t="shared" si="22"/>
        <v>0</v>
      </c>
      <c r="K280" s="108" t="b">
        <f t="shared" si="23"/>
        <v>0</v>
      </c>
      <c r="M280" s="108">
        <f t="shared" si="24"/>
        <v>1.67</v>
      </c>
    </row>
    <row r="281" spans="1:13" x14ac:dyDescent="0.25">
      <c r="A281" t="s">
        <v>112</v>
      </c>
      <c r="B281" s="108">
        <v>0</v>
      </c>
      <c r="C281" t="str" cm="1">
        <f t="array" ref="C281">_xlfn.IFS(A281='Price Data'!$F$3,'Price Data'!$G$3,A281='Price Data'!$F$4,'Price Data'!$G$4,A281='Price Data'!$F$5,'Price Data'!$G$5,A281='Price Data'!$F$6,'Price Data'!$G$6,A281='Price Data'!$F$7,'Price Data'!$G$7,TRUE,"")</f>
        <v/>
      </c>
      <c r="E281" s="108" t="b">
        <f t="shared" si="20"/>
        <v>0</v>
      </c>
      <c r="G281" s="108" t="b">
        <f t="shared" si="21"/>
        <v>0</v>
      </c>
      <c r="I281" s="108" t="b">
        <f t="shared" si="22"/>
        <v>0</v>
      </c>
      <c r="K281" s="108" t="b">
        <f t="shared" si="23"/>
        <v>0</v>
      </c>
      <c r="M281" s="108" t="b">
        <f t="shared" si="24"/>
        <v>0</v>
      </c>
    </row>
    <row r="282" spans="1:13" x14ac:dyDescent="0.25">
      <c r="A282" t="s">
        <v>112</v>
      </c>
      <c r="B282" s="108">
        <v>0</v>
      </c>
      <c r="C282" t="str" cm="1">
        <f t="array" ref="C282">_xlfn.IFS(A282='Price Data'!$F$3,'Price Data'!$G$3,A282='Price Data'!$F$4,'Price Data'!$G$4,A282='Price Data'!$F$5,'Price Data'!$G$5,A282='Price Data'!$F$6,'Price Data'!$G$6,A282='Price Data'!$F$7,'Price Data'!$G$7,TRUE,"")</f>
        <v/>
      </c>
      <c r="E282" s="108" t="b">
        <f t="shared" si="20"/>
        <v>0</v>
      </c>
      <c r="G282" s="108" t="b">
        <f t="shared" si="21"/>
        <v>0</v>
      </c>
      <c r="I282" s="108" t="b">
        <f t="shared" si="22"/>
        <v>0</v>
      </c>
      <c r="K282" s="108" t="b">
        <f t="shared" si="23"/>
        <v>0</v>
      </c>
      <c r="M282" s="108" t="b">
        <f t="shared" si="24"/>
        <v>0</v>
      </c>
    </row>
    <row r="283" spans="1:13" x14ac:dyDescent="0.25">
      <c r="A283" t="s">
        <v>112</v>
      </c>
      <c r="B283" s="108">
        <v>0</v>
      </c>
      <c r="C283" t="str" cm="1">
        <f t="array" ref="C283">_xlfn.IFS(A283='Price Data'!$F$3,'Price Data'!$G$3,A283='Price Data'!$F$4,'Price Data'!$G$4,A283='Price Data'!$F$5,'Price Data'!$G$5,A283='Price Data'!$F$6,'Price Data'!$G$6,A283='Price Data'!$F$7,'Price Data'!$G$7,TRUE,"")</f>
        <v/>
      </c>
      <c r="E283" s="108" t="b">
        <f t="shared" si="20"/>
        <v>0</v>
      </c>
      <c r="G283" s="108" t="b">
        <f t="shared" si="21"/>
        <v>0</v>
      </c>
      <c r="I283" s="108" t="b">
        <f t="shared" si="22"/>
        <v>0</v>
      </c>
      <c r="K283" s="108" t="b">
        <f t="shared" si="23"/>
        <v>0</v>
      </c>
      <c r="M283" s="108" t="b">
        <f t="shared" si="24"/>
        <v>0</v>
      </c>
    </row>
    <row r="284" spans="1:13" x14ac:dyDescent="0.25">
      <c r="A284" t="s">
        <v>112</v>
      </c>
      <c r="B284" s="108">
        <v>0</v>
      </c>
      <c r="C284" t="str" cm="1">
        <f t="array" ref="C284">_xlfn.IFS(A284='Price Data'!$F$3,'Price Data'!$G$3,A284='Price Data'!$F$4,'Price Data'!$G$4,A284='Price Data'!$F$5,'Price Data'!$G$5,A284='Price Data'!$F$6,'Price Data'!$G$6,A284='Price Data'!$F$7,'Price Data'!$G$7,TRUE,"")</f>
        <v/>
      </c>
      <c r="E284" s="108" t="b">
        <f t="shared" si="20"/>
        <v>0</v>
      </c>
      <c r="G284" s="108" t="b">
        <f t="shared" si="21"/>
        <v>0</v>
      </c>
      <c r="I284" s="108" t="b">
        <f t="shared" si="22"/>
        <v>0</v>
      </c>
      <c r="K284" s="108" t="b">
        <f t="shared" si="23"/>
        <v>0</v>
      </c>
      <c r="M284" s="108" t="b">
        <f t="shared" si="24"/>
        <v>0</v>
      </c>
    </row>
    <row r="285" spans="1:13" x14ac:dyDescent="0.25">
      <c r="A285" t="s">
        <v>112</v>
      </c>
      <c r="B285" s="108">
        <v>0</v>
      </c>
      <c r="C285" t="str" cm="1">
        <f t="array" ref="C285">_xlfn.IFS(A285='Price Data'!$F$3,'Price Data'!$G$3,A285='Price Data'!$F$4,'Price Data'!$G$4,A285='Price Data'!$F$5,'Price Data'!$G$5,A285='Price Data'!$F$6,'Price Data'!$G$6,A285='Price Data'!$F$7,'Price Data'!$G$7,TRUE,"")</f>
        <v/>
      </c>
      <c r="E285" s="108" t="b">
        <f t="shared" si="20"/>
        <v>0</v>
      </c>
      <c r="G285" s="108" t="b">
        <f t="shared" si="21"/>
        <v>0</v>
      </c>
      <c r="I285" s="108" t="b">
        <f t="shared" si="22"/>
        <v>0</v>
      </c>
      <c r="K285" s="108" t="b">
        <f t="shared" si="23"/>
        <v>0</v>
      </c>
      <c r="M285" s="108" t="b">
        <f t="shared" si="24"/>
        <v>0</v>
      </c>
    </row>
    <row r="286" spans="1:13" x14ac:dyDescent="0.25">
      <c r="A286" t="s">
        <v>112</v>
      </c>
      <c r="B286" s="108">
        <v>0</v>
      </c>
      <c r="C286" t="str" cm="1">
        <f t="array" ref="C286">_xlfn.IFS(A286='Price Data'!$F$3,'Price Data'!$G$3,A286='Price Data'!$F$4,'Price Data'!$G$4,A286='Price Data'!$F$5,'Price Data'!$G$5,A286='Price Data'!$F$6,'Price Data'!$G$6,A286='Price Data'!$F$7,'Price Data'!$G$7,TRUE,"")</f>
        <v/>
      </c>
      <c r="E286" s="108" t="b">
        <f t="shared" si="20"/>
        <v>0</v>
      </c>
      <c r="G286" s="108" t="b">
        <f t="shared" si="21"/>
        <v>0</v>
      </c>
      <c r="I286" s="108" t="b">
        <f t="shared" si="22"/>
        <v>0</v>
      </c>
      <c r="K286" s="108" t="b">
        <f t="shared" si="23"/>
        <v>0</v>
      </c>
      <c r="M286" s="108" t="b">
        <f t="shared" si="24"/>
        <v>0</v>
      </c>
    </row>
    <row r="287" spans="1:13" x14ac:dyDescent="0.25">
      <c r="A287" t="s">
        <v>112</v>
      </c>
      <c r="B287" s="108">
        <v>0</v>
      </c>
      <c r="C287" t="str" cm="1">
        <f t="array" ref="C287">_xlfn.IFS(A287='Price Data'!$F$3,'Price Data'!$G$3,A287='Price Data'!$F$4,'Price Data'!$G$4,A287='Price Data'!$F$5,'Price Data'!$G$5,A287='Price Data'!$F$6,'Price Data'!$G$6,A287='Price Data'!$F$7,'Price Data'!$G$7,TRUE,"")</f>
        <v/>
      </c>
      <c r="E287" s="108" t="b">
        <f t="shared" si="20"/>
        <v>0</v>
      </c>
      <c r="G287" s="108" t="b">
        <f t="shared" si="21"/>
        <v>0</v>
      </c>
      <c r="I287" s="108" t="b">
        <f t="shared" si="22"/>
        <v>0</v>
      </c>
      <c r="K287" s="108" t="b">
        <f t="shared" si="23"/>
        <v>0</v>
      </c>
      <c r="M287" s="108" t="b">
        <f t="shared" si="24"/>
        <v>0</v>
      </c>
    </row>
    <row r="288" spans="1:13" x14ac:dyDescent="0.25">
      <c r="A288" t="s">
        <v>112</v>
      </c>
      <c r="B288" s="108">
        <v>0</v>
      </c>
      <c r="C288" t="str" cm="1">
        <f t="array" ref="C288">_xlfn.IFS(A288='Price Data'!$F$3,'Price Data'!$G$3,A288='Price Data'!$F$4,'Price Data'!$G$4,A288='Price Data'!$F$5,'Price Data'!$G$5,A288='Price Data'!$F$6,'Price Data'!$G$6,A288='Price Data'!$F$7,'Price Data'!$G$7,TRUE,"")</f>
        <v/>
      </c>
      <c r="E288" s="108" t="b">
        <f t="shared" si="20"/>
        <v>0</v>
      </c>
      <c r="G288" s="108" t="b">
        <f t="shared" si="21"/>
        <v>0</v>
      </c>
      <c r="I288" s="108" t="b">
        <f t="shared" si="22"/>
        <v>0</v>
      </c>
      <c r="K288" s="108" t="b">
        <f t="shared" si="23"/>
        <v>0</v>
      </c>
      <c r="M288" s="108" t="b">
        <f t="shared" si="24"/>
        <v>0</v>
      </c>
    </row>
    <row r="289" spans="1:13" x14ac:dyDescent="0.25">
      <c r="A289" t="s">
        <v>112</v>
      </c>
      <c r="B289" s="108">
        <v>0</v>
      </c>
      <c r="C289" t="str" cm="1">
        <f t="array" ref="C289">_xlfn.IFS(A289='Price Data'!$F$3,'Price Data'!$G$3,A289='Price Data'!$F$4,'Price Data'!$G$4,A289='Price Data'!$F$5,'Price Data'!$G$5,A289='Price Data'!$F$6,'Price Data'!$G$6,A289='Price Data'!$F$7,'Price Data'!$G$7,TRUE,"")</f>
        <v/>
      </c>
      <c r="E289" s="108" t="b">
        <f t="shared" si="20"/>
        <v>0</v>
      </c>
      <c r="G289" s="108" t="b">
        <f t="shared" si="21"/>
        <v>0</v>
      </c>
      <c r="I289" s="108" t="b">
        <f t="shared" si="22"/>
        <v>0</v>
      </c>
      <c r="K289" s="108" t="b">
        <f t="shared" si="23"/>
        <v>0</v>
      </c>
      <c r="M289" s="108" t="b">
        <f t="shared" si="24"/>
        <v>0</v>
      </c>
    </row>
    <row r="290" spans="1:13" x14ac:dyDescent="0.25">
      <c r="A290" t="s">
        <v>112</v>
      </c>
      <c r="B290" s="108">
        <v>0</v>
      </c>
      <c r="C290" t="str" cm="1">
        <f t="array" ref="C290">_xlfn.IFS(A290='Price Data'!$F$3,'Price Data'!$G$3,A290='Price Data'!$F$4,'Price Data'!$G$4,A290='Price Data'!$F$5,'Price Data'!$G$5,A290='Price Data'!$F$6,'Price Data'!$G$6,A290='Price Data'!$F$7,'Price Data'!$G$7,TRUE,"")</f>
        <v/>
      </c>
      <c r="E290" s="108" t="b">
        <f t="shared" si="20"/>
        <v>0</v>
      </c>
      <c r="G290" s="108" t="b">
        <f t="shared" si="21"/>
        <v>0</v>
      </c>
      <c r="I290" s="108" t="b">
        <f t="shared" si="22"/>
        <v>0</v>
      </c>
      <c r="K290" s="108" t="b">
        <f t="shared" si="23"/>
        <v>0</v>
      </c>
      <c r="M290" s="108" t="b">
        <f t="shared" si="24"/>
        <v>0</v>
      </c>
    </row>
    <row r="291" spans="1:13" x14ac:dyDescent="0.25">
      <c r="A291" t="s">
        <v>112</v>
      </c>
      <c r="B291" s="108">
        <v>0</v>
      </c>
      <c r="C291" t="str" cm="1">
        <f t="array" ref="C291">_xlfn.IFS(A291='Price Data'!$F$3,'Price Data'!$G$3,A291='Price Data'!$F$4,'Price Data'!$G$4,A291='Price Data'!$F$5,'Price Data'!$G$5,A291='Price Data'!$F$6,'Price Data'!$G$6,A291='Price Data'!$F$7,'Price Data'!$G$7,TRUE,"")</f>
        <v/>
      </c>
      <c r="E291" s="108" t="b">
        <f t="shared" si="20"/>
        <v>0</v>
      </c>
      <c r="G291" s="108" t="b">
        <f t="shared" si="21"/>
        <v>0</v>
      </c>
      <c r="I291" s="108" t="b">
        <f t="shared" si="22"/>
        <v>0</v>
      </c>
      <c r="K291" s="108" t="b">
        <f t="shared" si="23"/>
        <v>0</v>
      </c>
      <c r="M291" s="108" t="b">
        <f t="shared" si="24"/>
        <v>0</v>
      </c>
    </row>
    <row r="292" spans="1:13" x14ac:dyDescent="0.25">
      <c r="A292" t="s">
        <v>112</v>
      </c>
      <c r="B292" s="108">
        <v>0</v>
      </c>
      <c r="C292" t="str" cm="1">
        <f t="array" ref="C292">_xlfn.IFS(A292='Price Data'!$F$3,'Price Data'!$G$3,A292='Price Data'!$F$4,'Price Data'!$G$4,A292='Price Data'!$F$5,'Price Data'!$G$5,A292='Price Data'!$F$6,'Price Data'!$G$6,A292='Price Data'!$F$7,'Price Data'!$G$7,TRUE,"")</f>
        <v/>
      </c>
      <c r="E292" s="108" t="b">
        <f t="shared" si="20"/>
        <v>0</v>
      </c>
      <c r="G292" s="108" t="b">
        <f t="shared" si="21"/>
        <v>0</v>
      </c>
      <c r="I292" s="108" t="b">
        <f t="shared" si="22"/>
        <v>0</v>
      </c>
      <c r="K292" s="108" t="b">
        <f t="shared" si="23"/>
        <v>0</v>
      </c>
      <c r="M292" s="108" t="b">
        <f t="shared" si="24"/>
        <v>0</v>
      </c>
    </row>
    <row r="293" spans="1:13" x14ac:dyDescent="0.25">
      <c r="A293" t="s">
        <v>112</v>
      </c>
      <c r="B293" s="108">
        <v>0</v>
      </c>
      <c r="C293" t="str" cm="1">
        <f t="array" ref="C293">_xlfn.IFS(A293='Price Data'!$F$3,'Price Data'!$G$3,A293='Price Data'!$F$4,'Price Data'!$G$4,A293='Price Data'!$F$5,'Price Data'!$G$5,A293='Price Data'!$F$6,'Price Data'!$G$6,A293='Price Data'!$F$7,'Price Data'!$G$7,TRUE,"")</f>
        <v/>
      </c>
      <c r="E293" s="108" t="b">
        <f t="shared" si="20"/>
        <v>0</v>
      </c>
      <c r="G293" s="108" t="b">
        <f t="shared" si="21"/>
        <v>0</v>
      </c>
      <c r="I293" s="108" t="b">
        <f t="shared" si="22"/>
        <v>0</v>
      </c>
      <c r="K293" s="108" t="b">
        <f t="shared" si="23"/>
        <v>0</v>
      </c>
      <c r="M293" s="108" t="b">
        <f t="shared" si="24"/>
        <v>0</v>
      </c>
    </row>
    <row r="294" spans="1:13" x14ac:dyDescent="0.25">
      <c r="A294" t="s">
        <v>112</v>
      </c>
      <c r="B294" s="108">
        <v>0</v>
      </c>
      <c r="C294" t="str" cm="1">
        <f t="array" ref="C294">_xlfn.IFS(A294='Price Data'!$F$3,'Price Data'!$G$3,A294='Price Data'!$F$4,'Price Data'!$G$4,A294='Price Data'!$F$5,'Price Data'!$G$5,A294='Price Data'!$F$6,'Price Data'!$G$6,A294='Price Data'!$F$7,'Price Data'!$G$7,TRUE,"")</f>
        <v/>
      </c>
      <c r="E294" s="108" t="b">
        <f t="shared" si="20"/>
        <v>0</v>
      </c>
      <c r="G294" s="108" t="b">
        <f t="shared" si="21"/>
        <v>0</v>
      </c>
      <c r="I294" s="108" t="b">
        <f t="shared" si="22"/>
        <v>0</v>
      </c>
      <c r="K294" s="108" t="b">
        <f t="shared" si="23"/>
        <v>0</v>
      </c>
      <c r="M294" s="108" t="b">
        <f t="shared" si="24"/>
        <v>0</v>
      </c>
    </row>
    <row r="295" spans="1:13" x14ac:dyDescent="0.25">
      <c r="A295" t="s">
        <v>112</v>
      </c>
      <c r="B295" s="108">
        <v>0</v>
      </c>
      <c r="C295" t="str" cm="1">
        <f t="array" ref="C295">_xlfn.IFS(A295='Price Data'!$F$3,'Price Data'!$G$3,A295='Price Data'!$F$4,'Price Data'!$G$4,A295='Price Data'!$F$5,'Price Data'!$G$5,A295='Price Data'!$F$6,'Price Data'!$G$6,A295='Price Data'!$F$7,'Price Data'!$G$7,TRUE,"")</f>
        <v/>
      </c>
      <c r="E295" s="108" t="b">
        <f t="shared" si="20"/>
        <v>0</v>
      </c>
      <c r="G295" s="108" t="b">
        <f t="shared" si="21"/>
        <v>0</v>
      </c>
      <c r="I295" s="108" t="b">
        <f t="shared" si="22"/>
        <v>0</v>
      </c>
      <c r="K295" s="108" t="b">
        <f t="shared" si="23"/>
        <v>0</v>
      </c>
      <c r="M295" s="108" t="b">
        <f t="shared" si="24"/>
        <v>0</v>
      </c>
    </row>
    <row r="296" spans="1:13" x14ac:dyDescent="0.25">
      <c r="A296" t="s">
        <v>109</v>
      </c>
      <c r="B296" s="108">
        <v>0.61</v>
      </c>
      <c r="C296" cm="1">
        <f t="array" ref="C296">_xlfn.IFS(A296='Price Data'!$F$3,'Price Data'!$G$3,A296='Price Data'!$F$4,'Price Data'!$G$4,A296='Price Data'!$F$5,'Price Data'!$G$5,A296='Price Data'!$F$6,'Price Data'!$G$6,A296='Price Data'!$F$7,'Price Data'!$G$7,TRUE,"")</f>
        <v>4.4586315789473705</v>
      </c>
      <c r="E296" s="108" t="b">
        <f t="shared" si="20"/>
        <v>0</v>
      </c>
      <c r="G296" s="108" t="b">
        <f t="shared" si="21"/>
        <v>0</v>
      </c>
      <c r="I296" s="108">
        <f t="shared" si="22"/>
        <v>0.61</v>
      </c>
      <c r="K296" s="108" t="b">
        <f t="shared" si="23"/>
        <v>0</v>
      </c>
      <c r="M296" s="108" t="b">
        <f t="shared" si="24"/>
        <v>0</v>
      </c>
    </row>
    <row r="297" spans="1:13" x14ac:dyDescent="0.25">
      <c r="A297" t="s">
        <v>112</v>
      </c>
      <c r="B297" s="108">
        <v>0</v>
      </c>
      <c r="C297" t="str" cm="1">
        <f t="array" ref="C297">_xlfn.IFS(A297='Price Data'!$F$3,'Price Data'!$G$3,A297='Price Data'!$F$4,'Price Data'!$G$4,A297='Price Data'!$F$5,'Price Data'!$G$5,A297='Price Data'!$F$6,'Price Data'!$G$6,A297='Price Data'!$F$7,'Price Data'!$G$7,TRUE,"")</f>
        <v/>
      </c>
      <c r="E297" s="108" t="b">
        <f t="shared" si="20"/>
        <v>0</v>
      </c>
      <c r="G297" s="108" t="b">
        <f t="shared" si="21"/>
        <v>0</v>
      </c>
      <c r="I297" s="108" t="b">
        <f t="shared" si="22"/>
        <v>0</v>
      </c>
      <c r="K297" s="108" t="b">
        <f t="shared" si="23"/>
        <v>0</v>
      </c>
      <c r="M297" s="108" t="b">
        <f t="shared" si="24"/>
        <v>0</v>
      </c>
    </row>
    <row r="298" spans="1:13" x14ac:dyDescent="0.25">
      <c r="A298" t="s">
        <v>112</v>
      </c>
      <c r="B298" s="108">
        <v>0</v>
      </c>
      <c r="C298" t="str" cm="1">
        <f t="array" ref="C298">_xlfn.IFS(A298='Price Data'!$F$3,'Price Data'!$G$3,A298='Price Data'!$F$4,'Price Data'!$G$4,A298='Price Data'!$F$5,'Price Data'!$G$5,A298='Price Data'!$F$6,'Price Data'!$G$6,A298='Price Data'!$F$7,'Price Data'!$G$7,TRUE,"")</f>
        <v/>
      </c>
      <c r="E298" s="108" t="b">
        <f t="shared" si="20"/>
        <v>0</v>
      </c>
      <c r="G298" s="108" t="b">
        <f t="shared" si="21"/>
        <v>0</v>
      </c>
      <c r="I298" s="108" t="b">
        <f t="shared" si="22"/>
        <v>0</v>
      </c>
      <c r="K298" s="108" t="b">
        <f t="shared" si="23"/>
        <v>0</v>
      </c>
      <c r="M298" s="108" t="b">
        <f t="shared" si="24"/>
        <v>0</v>
      </c>
    </row>
    <row r="299" spans="1:13" x14ac:dyDescent="0.25">
      <c r="A299" t="s">
        <v>112</v>
      </c>
      <c r="B299" s="108">
        <v>0</v>
      </c>
      <c r="C299" t="str" cm="1">
        <f t="array" ref="C299">_xlfn.IFS(A299='Price Data'!$F$3,'Price Data'!$G$3,A299='Price Data'!$F$4,'Price Data'!$G$4,A299='Price Data'!$F$5,'Price Data'!$G$5,A299='Price Data'!$F$6,'Price Data'!$G$6,A299='Price Data'!$F$7,'Price Data'!$G$7,TRUE,"")</f>
        <v/>
      </c>
      <c r="E299" s="108" t="b">
        <f t="shared" si="20"/>
        <v>0</v>
      </c>
      <c r="G299" s="108" t="b">
        <f t="shared" si="21"/>
        <v>0</v>
      </c>
      <c r="I299" s="108" t="b">
        <f t="shared" si="22"/>
        <v>0</v>
      </c>
      <c r="K299" s="108" t="b">
        <f t="shared" si="23"/>
        <v>0</v>
      </c>
      <c r="M299" s="108" t="b">
        <f t="shared" si="24"/>
        <v>0</v>
      </c>
    </row>
    <row r="300" spans="1:13" x14ac:dyDescent="0.25">
      <c r="A300" t="s">
        <v>112</v>
      </c>
      <c r="B300" s="108">
        <v>0</v>
      </c>
      <c r="C300" t="str" cm="1">
        <f t="array" ref="C300">_xlfn.IFS(A300='Price Data'!$F$3,'Price Data'!$G$3,A300='Price Data'!$F$4,'Price Data'!$G$4,A300='Price Data'!$F$5,'Price Data'!$G$5,A300='Price Data'!$F$6,'Price Data'!$G$6,A300='Price Data'!$F$7,'Price Data'!$G$7,TRUE,"")</f>
        <v/>
      </c>
      <c r="E300" s="108" t="b">
        <f t="shared" si="20"/>
        <v>0</v>
      </c>
      <c r="G300" s="108" t="b">
        <f t="shared" si="21"/>
        <v>0</v>
      </c>
      <c r="I300" s="108" t="b">
        <f t="shared" si="22"/>
        <v>0</v>
      </c>
      <c r="K300" s="108" t="b">
        <f t="shared" si="23"/>
        <v>0</v>
      </c>
      <c r="M300" s="108" t="b">
        <f t="shared" si="24"/>
        <v>0</v>
      </c>
    </row>
    <row r="301" spans="1:13" x14ac:dyDescent="0.25">
      <c r="A301" t="s">
        <v>112</v>
      </c>
      <c r="B301" s="108">
        <v>0</v>
      </c>
      <c r="C301" t="str" cm="1">
        <f t="array" ref="C301">_xlfn.IFS(A301='Price Data'!$F$3,'Price Data'!$G$3,A301='Price Data'!$F$4,'Price Data'!$G$4,A301='Price Data'!$F$5,'Price Data'!$G$5,A301='Price Data'!$F$6,'Price Data'!$G$6,A301='Price Data'!$F$7,'Price Data'!$G$7,TRUE,"")</f>
        <v/>
      </c>
      <c r="E301" s="108" t="b">
        <f t="shared" si="20"/>
        <v>0</v>
      </c>
      <c r="G301" s="108" t="b">
        <f t="shared" si="21"/>
        <v>0</v>
      </c>
      <c r="I301" s="108" t="b">
        <f t="shared" si="22"/>
        <v>0</v>
      </c>
      <c r="K301" s="108" t="b">
        <f t="shared" si="23"/>
        <v>0</v>
      </c>
      <c r="M301" s="108" t="b">
        <f t="shared" si="24"/>
        <v>0</v>
      </c>
    </row>
    <row r="302" spans="1:13" x14ac:dyDescent="0.25">
      <c r="A302" t="s">
        <v>112</v>
      </c>
      <c r="B302" s="108">
        <v>0</v>
      </c>
      <c r="C302" t="str" cm="1">
        <f t="array" ref="C302">_xlfn.IFS(A302='Price Data'!$F$3,'Price Data'!$G$3,A302='Price Data'!$F$4,'Price Data'!$G$4,A302='Price Data'!$F$5,'Price Data'!$G$5,A302='Price Data'!$F$6,'Price Data'!$G$6,A302='Price Data'!$F$7,'Price Data'!$G$7,TRUE,"")</f>
        <v/>
      </c>
      <c r="E302" s="108" t="b">
        <f t="shared" si="20"/>
        <v>0</v>
      </c>
      <c r="G302" s="108" t="b">
        <f t="shared" si="21"/>
        <v>0</v>
      </c>
      <c r="I302" s="108" t="b">
        <f t="shared" si="22"/>
        <v>0</v>
      </c>
      <c r="K302" s="108" t="b">
        <f t="shared" si="23"/>
        <v>0</v>
      </c>
      <c r="M302" s="108" t="b">
        <f t="shared" si="24"/>
        <v>0</v>
      </c>
    </row>
    <row r="303" spans="1:13" x14ac:dyDescent="0.25">
      <c r="A303" t="s">
        <v>112</v>
      </c>
      <c r="B303" s="108">
        <v>0</v>
      </c>
      <c r="C303" t="str" cm="1">
        <f t="array" ref="C303">_xlfn.IFS(A303='Price Data'!$F$3,'Price Data'!$G$3,A303='Price Data'!$F$4,'Price Data'!$G$4,A303='Price Data'!$F$5,'Price Data'!$G$5,A303='Price Data'!$F$6,'Price Data'!$G$6,A303='Price Data'!$F$7,'Price Data'!$G$7,TRUE,"")</f>
        <v/>
      </c>
      <c r="E303" s="108" t="b">
        <f t="shared" si="20"/>
        <v>0</v>
      </c>
      <c r="G303" s="108" t="b">
        <f t="shared" si="21"/>
        <v>0</v>
      </c>
      <c r="I303" s="108" t="b">
        <f t="shared" si="22"/>
        <v>0</v>
      </c>
      <c r="K303" s="108" t="b">
        <f t="shared" si="23"/>
        <v>0</v>
      </c>
      <c r="M303" s="108" t="b">
        <f t="shared" si="24"/>
        <v>0</v>
      </c>
    </row>
    <row r="304" spans="1:13" x14ac:dyDescent="0.25">
      <c r="A304" t="s">
        <v>112</v>
      </c>
      <c r="B304" s="108">
        <v>0</v>
      </c>
      <c r="C304" t="str" cm="1">
        <f t="array" ref="C304">_xlfn.IFS(A304='Price Data'!$F$3,'Price Data'!$G$3,A304='Price Data'!$F$4,'Price Data'!$G$4,A304='Price Data'!$F$5,'Price Data'!$G$5,A304='Price Data'!$F$6,'Price Data'!$G$6,A304='Price Data'!$F$7,'Price Data'!$G$7,TRUE,"")</f>
        <v/>
      </c>
      <c r="E304" s="108" t="b">
        <f t="shared" si="20"/>
        <v>0</v>
      </c>
      <c r="G304" s="108" t="b">
        <f t="shared" si="21"/>
        <v>0</v>
      </c>
      <c r="I304" s="108" t="b">
        <f t="shared" si="22"/>
        <v>0</v>
      </c>
      <c r="K304" s="108" t="b">
        <f t="shared" si="23"/>
        <v>0</v>
      </c>
      <c r="M304" s="108" t="b">
        <f t="shared" si="24"/>
        <v>0</v>
      </c>
    </row>
    <row r="305" spans="1:13" x14ac:dyDescent="0.25">
      <c r="A305" t="s">
        <v>112</v>
      </c>
      <c r="B305" s="108">
        <v>0</v>
      </c>
      <c r="C305" t="str" cm="1">
        <f t="array" ref="C305">_xlfn.IFS(A305='Price Data'!$F$3,'Price Data'!$G$3,A305='Price Data'!$F$4,'Price Data'!$G$4,A305='Price Data'!$F$5,'Price Data'!$G$5,A305='Price Data'!$F$6,'Price Data'!$G$6,A305='Price Data'!$F$7,'Price Data'!$G$7,TRUE,"")</f>
        <v/>
      </c>
      <c r="E305" s="108" t="b">
        <f t="shared" si="20"/>
        <v>0</v>
      </c>
      <c r="G305" s="108" t="b">
        <f t="shared" si="21"/>
        <v>0</v>
      </c>
      <c r="I305" s="108" t="b">
        <f t="shared" si="22"/>
        <v>0</v>
      </c>
      <c r="K305" s="108" t="b">
        <f t="shared" si="23"/>
        <v>0</v>
      </c>
      <c r="M305" s="108" t="b">
        <f t="shared" si="24"/>
        <v>0</v>
      </c>
    </row>
    <row r="306" spans="1:13" x14ac:dyDescent="0.25">
      <c r="A306" t="s">
        <v>112</v>
      </c>
      <c r="B306" s="108">
        <v>0</v>
      </c>
      <c r="C306" t="str" cm="1">
        <f t="array" ref="C306">_xlfn.IFS(A306='Price Data'!$F$3,'Price Data'!$G$3,A306='Price Data'!$F$4,'Price Data'!$G$4,A306='Price Data'!$F$5,'Price Data'!$G$5,A306='Price Data'!$F$6,'Price Data'!$G$6,A306='Price Data'!$F$7,'Price Data'!$G$7,TRUE,"")</f>
        <v/>
      </c>
      <c r="E306" s="108" t="b">
        <f t="shared" si="20"/>
        <v>0</v>
      </c>
      <c r="G306" s="108" t="b">
        <f t="shared" si="21"/>
        <v>0</v>
      </c>
      <c r="I306" s="108" t="b">
        <f t="shared" si="22"/>
        <v>0</v>
      </c>
      <c r="K306" s="108" t="b">
        <f t="shared" si="23"/>
        <v>0</v>
      </c>
      <c r="M306" s="108" t="b">
        <f t="shared" si="24"/>
        <v>0</v>
      </c>
    </row>
    <row r="307" spans="1:13" x14ac:dyDescent="0.25">
      <c r="A307" t="s">
        <v>112</v>
      </c>
      <c r="B307" s="108">
        <v>0</v>
      </c>
      <c r="C307" t="str" cm="1">
        <f t="array" ref="C307">_xlfn.IFS(A307='Price Data'!$F$3,'Price Data'!$G$3,A307='Price Data'!$F$4,'Price Data'!$G$4,A307='Price Data'!$F$5,'Price Data'!$G$5,A307='Price Data'!$F$6,'Price Data'!$G$6,A307='Price Data'!$F$7,'Price Data'!$G$7,TRUE,"")</f>
        <v/>
      </c>
      <c r="E307" s="108" t="b">
        <f t="shared" si="20"/>
        <v>0</v>
      </c>
      <c r="G307" s="108" t="b">
        <f t="shared" si="21"/>
        <v>0</v>
      </c>
      <c r="I307" s="108" t="b">
        <f t="shared" si="22"/>
        <v>0</v>
      </c>
      <c r="K307" s="108" t="b">
        <f t="shared" si="23"/>
        <v>0</v>
      </c>
      <c r="M307" s="108" t="b">
        <f t="shared" si="24"/>
        <v>0</v>
      </c>
    </row>
    <row r="308" spans="1:13" x14ac:dyDescent="0.25">
      <c r="A308" t="s">
        <v>112</v>
      </c>
      <c r="B308" s="108">
        <v>0</v>
      </c>
      <c r="C308" t="str" cm="1">
        <f t="array" ref="C308">_xlfn.IFS(A308='Price Data'!$F$3,'Price Data'!$G$3,A308='Price Data'!$F$4,'Price Data'!$G$4,A308='Price Data'!$F$5,'Price Data'!$G$5,A308='Price Data'!$F$6,'Price Data'!$G$6,A308='Price Data'!$F$7,'Price Data'!$G$7,TRUE,"")</f>
        <v/>
      </c>
      <c r="E308" s="108" t="b">
        <f t="shared" si="20"/>
        <v>0</v>
      </c>
      <c r="G308" s="108" t="b">
        <f t="shared" si="21"/>
        <v>0</v>
      </c>
      <c r="I308" s="108" t="b">
        <f t="shared" si="22"/>
        <v>0</v>
      </c>
      <c r="K308" s="108" t="b">
        <f t="shared" si="23"/>
        <v>0</v>
      </c>
      <c r="M308" s="108" t="b">
        <f t="shared" si="24"/>
        <v>0</v>
      </c>
    </row>
    <row r="309" spans="1:13" x14ac:dyDescent="0.25">
      <c r="A309" t="s">
        <v>114</v>
      </c>
      <c r="B309" s="108">
        <v>1.58</v>
      </c>
      <c r="C309" cm="1">
        <f t="array" ref="C309">_xlfn.IFS(A309='Price Data'!$F$3,'Price Data'!$G$3,A309='Price Data'!$F$4,'Price Data'!$G$4,A309='Price Data'!$F$5,'Price Data'!$G$5,A309='Price Data'!$F$6,'Price Data'!$G$6,A309='Price Data'!$F$7,'Price Data'!$G$7,TRUE,"")</f>
        <v>6.0346153846153863</v>
      </c>
      <c r="E309" s="108" t="b">
        <f t="shared" si="20"/>
        <v>0</v>
      </c>
      <c r="G309" s="108">
        <f t="shared" si="21"/>
        <v>1.58</v>
      </c>
      <c r="I309" s="108" t="b">
        <f t="shared" si="22"/>
        <v>0</v>
      </c>
      <c r="K309" s="108" t="b">
        <f t="shared" si="23"/>
        <v>0</v>
      </c>
      <c r="M309" s="108" t="b">
        <f t="shared" si="24"/>
        <v>0</v>
      </c>
    </row>
    <row r="310" spans="1:13" x14ac:dyDescent="0.25">
      <c r="A310" t="s">
        <v>112</v>
      </c>
      <c r="B310" s="108">
        <v>0</v>
      </c>
      <c r="C310" t="str" cm="1">
        <f t="array" ref="C310">_xlfn.IFS(A310='Price Data'!$F$3,'Price Data'!$G$3,A310='Price Data'!$F$4,'Price Data'!$G$4,A310='Price Data'!$F$5,'Price Data'!$G$5,A310='Price Data'!$F$6,'Price Data'!$G$6,A310='Price Data'!$F$7,'Price Data'!$G$7,TRUE,"")</f>
        <v/>
      </c>
      <c r="E310" s="108" t="b">
        <f t="shared" si="20"/>
        <v>0</v>
      </c>
      <c r="G310" s="108" t="b">
        <f t="shared" si="21"/>
        <v>0</v>
      </c>
      <c r="I310" s="108" t="b">
        <f t="shared" si="22"/>
        <v>0</v>
      </c>
      <c r="K310" s="108" t="b">
        <f t="shared" si="23"/>
        <v>0</v>
      </c>
      <c r="M310" s="108" t="b">
        <f t="shared" si="24"/>
        <v>0</v>
      </c>
    </row>
    <row r="311" spans="1:13" x14ac:dyDescent="0.25">
      <c r="A311" t="s">
        <v>112</v>
      </c>
      <c r="B311" s="108">
        <v>0</v>
      </c>
      <c r="C311" t="str" cm="1">
        <f t="array" ref="C311">_xlfn.IFS(A311='Price Data'!$F$3,'Price Data'!$G$3,A311='Price Data'!$F$4,'Price Data'!$G$4,A311='Price Data'!$F$5,'Price Data'!$G$5,A311='Price Data'!$F$6,'Price Data'!$G$6,A311='Price Data'!$F$7,'Price Data'!$G$7,TRUE,"")</f>
        <v/>
      </c>
      <c r="E311" s="108" t="b">
        <f t="shared" si="20"/>
        <v>0</v>
      </c>
      <c r="G311" s="108" t="b">
        <f t="shared" si="21"/>
        <v>0</v>
      </c>
      <c r="I311" s="108" t="b">
        <f t="shared" si="22"/>
        <v>0</v>
      </c>
      <c r="K311" s="108" t="b">
        <f t="shared" si="23"/>
        <v>0</v>
      </c>
      <c r="M311" s="108" t="b">
        <f t="shared" si="24"/>
        <v>0</v>
      </c>
    </row>
    <row r="312" spans="1:13" x14ac:dyDescent="0.25">
      <c r="A312" t="s">
        <v>112</v>
      </c>
      <c r="B312" s="108">
        <v>0</v>
      </c>
      <c r="C312" t="str" cm="1">
        <f t="array" ref="C312">_xlfn.IFS(A312='Price Data'!$F$3,'Price Data'!$G$3,A312='Price Data'!$F$4,'Price Data'!$G$4,A312='Price Data'!$F$5,'Price Data'!$G$5,A312='Price Data'!$F$6,'Price Data'!$G$6,A312='Price Data'!$F$7,'Price Data'!$G$7,TRUE,"")</f>
        <v/>
      </c>
      <c r="E312" s="108" t="b">
        <f t="shared" si="20"/>
        <v>0</v>
      </c>
      <c r="G312" s="108" t="b">
        <f t="shared" si="21"/>
        <v>0</v>
      </c>
      <c r="I312" s="108" t="b">
        <f t="shared" si="22"/>
        <v>0</v>
      </c>
      <c r="K312" s="108" t="b">
        <f t="shared" si="23"/>
        <v>0</v>
      </c>
      <c r="M312" s="108" t="b">
        <f t="shared" si="24"/>
        <v>0</v>
      </c>
    </row>
    <row r="313" spans="1:13" x14ac:dyDescent="0.25">
      <c r="A313" t="s">
        <v>112</v>
      </c>
      <c r="B313" s="108">
        <v>0</v>
      </c>
      <c r="C313" t="str" cm="1">
        <f t="array" ref="C313">_xlfn.IFS(A313='Price Data'!$F$3,'Price Data'!$G$3,A313='Price Data'!$F$4,'Price Data'!$G$4,A313='Price Data'!$F$5,'Price Data'!$G$5,A313='Price Data'!$F$6,'Price Data'!$G$6,A313='Price Data'!$F$7,'Price Data'!$G$7,TRUE,"")</f>
        <v/>
      </c>
      <c r="E313" s="108" t="b">
        <f t="shared" si="20"/>
        <v>0</v>
      </c>
      <c r="G313" s="108" t="b">
        <f t="shared" si="21"/>
        <v>0</v>
      </c>
      <c r="I313" s="108" t="b">
        <f t="shared" si="22"/>
        <v>0</v>
      </c>
      <c r="K313" s="108" t="b">
        <f t="shared" si="23"/>
        <v>0</v>
      </c>
      <c r="M313" s="108" t="b">
        <f t="shared" si="24"/>
        <v>0</v>
      </c>
    </row>
    <row r="314" spans="1:13" x14ac:dyDescent="0.25">
      <c r="A314" t="s">
        <v>112</v>
      </c>
      <c r="B314" s="108">
        <v>0</v>
      </c>
      <c r="C314" t="str" cm="1">
        <f t="array" ref="C314">_xlfn.IFS(A314='Price Data'!$F$3,'Price Data'!$G$3,A314='Price Data'!$F$4,'Price Data'!$G$4,A314='Price Data'!$F$5,'Price Data'!$G$5,A314='Price Data'!$F$6,'Price Data'!$G$6,A314='Price Data'!$F$7,'Price Data'!$G$7,TRUE,"")</f>
        <v/>
      </c>
      <c r="E314" s="108" t="b">
        <f t="shared" si="20"/>
        <v>0</v>
      </c>
      <c r="G314" s="108" t="b">
        <f t="shared" si="21"/>
        <v>0</v>
      </c>
      <c r="I314" s="108" t="b">
        <f t="shared" si="22"/>
        <v>0</v>
      </c>
      <c r="K314" s="108" t="b">
        <f t="shared" si="23"/>
        <v>0</v>
      </c>
      <c r="M314" s="108" t="b">
        <f t="shared" si="24"/>
        <v>0</v>
      </c>
    </row>
    <row r="315" spans="1:13" x14ac:dyDescent="0.25">
      <c r="A315" t="s">
        <v>112</v>
      </c>
      <c r="B315" s="108">
        <v>0</v>
      </c>
      <c r="C315" t="str" cm="1">
        <f t="array" ref="C315">_xlfn.IFS(A315='Price Data'!$F$3,'Price Data'!$G$3,A315='Price Data'!$F$4,'Price Data'!$G$4,A315='Price Data'!$F$5,'Price Data'!$G$5,A315='Price Data'!$F$6,'Price Data'!$G$6,A315='Price Data'!$F$7,'Price Data'!$G$7,TRUE,"")</f>
        <v/>
      </c>
      <c r="E315" s="108" t="b">
        <f t="shared" si="20"/>
        <v>0</v>
      </c>
      <c r="G315" s="108" t="b">
        <f t="shared" si="21"/>
        <v>0</v>
      </c>
      <c r="I315" s="108" t="b">
        <f t="shared" si="22"/>
        <v>0</v>
      </c>
      <c r="K315" s="108" t="b">
        <f t="shared" si="23"/>
        <v>0</v>
      </c>
      <c r="M315" s="108" t="b">
        <f t="shared" si="24"/>
        <v>0</v>
      </c>
    </row>
    <row r="316" spans="1:13" x14ac:dyDescent="0.25">
      <c r="A316" t="s">
        <v>109</v>
      </c>
      <c r="B316" s="108">
        <v>0.76</v>
      </c>
      <c r="C316" cm="1">
        <f t="array" ref="C316">_xlfn.IFS(A316='Price Data'!$F$3,'Price Data'!$G$3,A316='Price Data'!$F$4,'Price Data'!$G$4,A316='Price Data'!$F$5,'Price Data'!$G$5,A316='Price Data'!$F$6,'Price Data'!$G$6,A316='Price Data'!$F$7,'Price Data'!$G$7,TRUE,"")</f>
        <v>4.4586315789473705</v>
      </c>
      <c r="E316" s="108" t="b">
        <f t="shared" si="20"/>
        <v>0</v>
      </c>
      <c r="G316" s="108" t="b">
        <f t="shared" si="21"/>
        <v>0</v>
      </c>
      <c r="I316" s="108">
        <f t="shared" si="22"/>
        <v>0.76</v>
      </c>
      <c r="K316" s="108" t="b">
        <f t="shared" si="23"/>
        <v>0</v>
      </c>
      <c r="M316" s="108" t="b">
        <f t="shared" si="24"/>
        <v>0</v>
      </c>
    </row>
    <row r="317" spans="1:13" x14ac:dyDescent="0.25">
      <c r="A317" t="s">
        <v>112</v>
      </c>
      <c r="B317" s="108">
        <v>0</v>
      </c>
      <c r="C317" t="str" cm="1">
        <f t="array" ref="C317">_xlfn.IFS(A317='Price Data'!$F$3,'Price Data'!$G$3,A317='Price Data'!$F$4,'Price Data'!$G$4,A317='Price Data'!$F$5,'Price Data'!$G$5,A317='Price Data'!$F$6,'Price Data'!$G$6,A317='Price Data'!$F$7,'Price Data'!$G$7,TRUE,"")</f>
        <v/>
      </c>
      <c r="E317" s="108" t="b">
        <f t="shared" si="20"/>
        <v>0</v>
      </c>
      <c r="G317" s="108" t="b">
        <f t="shared" si="21"/>
        <v>0</v>
      </c>
      <c r="I317" s="108" t="b">
        <f t="shared" si="22"/>
        <v>0</v>
      </c>
      <c r="K317" s="108" t="b">
        <f t="shared" si="23"/>
        <v>0</v>
      </c>
      <c r="M317" s="108" t="b">
        <f t="shared" si="24"/>
        <v>0</v>
      </c>
    </row>
    <row r="318" spans="1:13" x14ac:dyDescent="0.25">
      <c r="A318" t="s">
        <v>112</v>
      </c>
      <c r="B318" s="108">
        <v>0</v>
      </c>
      <c r="C318" t="str" cm="1">
        <f t="array" ref="C318">_xlfn.IFS(A318='Price Data'!$F$3,'Price Data'!$G$3,A318='Price Data'!$F$4,'Price Data'!$G$4,A318='Price Data'!$F$5,'Price Data'!$G$5,A318='Price Data'!$F$6,'Price Data'!$G$6,A318='Price Data'!$F$7,'Price Data'!$G$7,TRUE,"")</f>
        <v/>
      </c>
      <c r="E318" s="108" t="b">
        <f t="shared" si="20"/>
        <v>0</v>
      </c>
      <c r="G318" s="108" t="b">
        <f t="shared" si="21"/>
        <v>0</v>
      </c>
      <c r="I318" s="108" t="b">
        <f t="shared" si="22"/>
        <v>0</v>
      </c>
      <c r="K318" s="108" t="b">
        <f t="shared" si="23"/>
        <v>0</v>
      </c>
      <c r="M318" s="108" t="b">
        <f t="shared" si="24"/>
        <v>0</v>
      </c>
    </row>
    <row r="319" spans="1:13" x14ac:dyDescent="0.25">
      <c r="A319" t="s">
        <v>112</v>
      </c>
      <c r="B319" s="108">
        <v>0</v>
      </c>
      <c r="C319" t="str" cm="1">
        <f t="array" ref="C319">_xlfn.IFS(A319='Price Data'!$F$3,'Price Data'!$G$3,A319='Price Data'!$F$4,'Price Data'!$G$4,A319='Price Data'!$F$5,'Price Data'!$G$5,A319='Price Data'!$F$6,'Price Data'!$G$6,A319='Price Data'!$F$7,'Price Data'!$G$7,TRUE,"")</f>
        <v/>
      </c>
      <c r="E319" s="108" t="b">
        <f t="shared" si="20"/>
        <v>0</v>
      </c>
      <c r="G319" s="108" t="b">
        <f t="shared" si="21"/>
        <v>0</v>
      </c>
      <c r="I319" s="108" t="b">
        <f t="shared" si="22"/>
        <v>0</v>
      </c>
      <c r="K319" s="108" t="b">
        <f t="shared" si="23"/>
        <v>0</v>
      </c>
      <c r="M319" s="108" t="b">
        <f t="shared" si="24"/>
        <v>0</v>
      </c>
    </row>
    <row r="320" spans="1:13" x14ac:dyDescent="0.25">
      <c r="A320" t="s">
        <v>114</v>
      </c>
      <c r="B320" s="108">
        <v>2.16</v>
      </c>
      <c r="C320" cm="1">
        <f t="array" ref="C320">_xlfn.IFS(A320='Price Data'!$F$3,'Price Data'!$G$3,A320='Price Data'!$F$4,'Price Data'!$G$4,A320='Price Data'!$F$5,'Price Data'!$G$5,A320='Price Data'!$F$6,'Price Data'!$G$6,A320='Price Data'!$F$7,'Price Data'!$G$7,TRUE,"")</f>
        <v>6.0346153846153863</v>
      </c>
      <c r="E320" s="108" t="b">
        <f t="shared" si="20"/>
        <v>0</v>
      </c>
      <c r="G320" s="108">
        <f t="shared" si="21"/>
        <v>2.16</v>
      </c>
      <c r="I320" s="108" t="b">
        <f t="shared" si="22"/>
        <v>0</v>
      </c>
      <c r="K320" s="108" t="b">
        <f t="shared" si="23"/>
        <v>0</v>
      </c>
      <c r="M320" s="108" t="b">
        <f t="shared" si="24"/>
        <v>0</v>
      </c>
    </row>
    <row r="321" spans="1:13" x14ac:dyDescent="0.25">
      <c r="A321" t="s">
        <v>112</v>
      </c>
      <c r="B321" s="108">
        <v>0</v>
      </c>
      <c r="C321" t="str" cm="1">
        <f t="array" ref="C321">_xlfn.IFS(A321='Price Data'!$F$3,'Price Data'!$G$3,A321='Price Data'!$F$4,'Price Data'!$G$4,A321='Price Data'!$F$5,'Price Data'!$G$5,A321='Price Data'!$F$6,'Price Data'!$G$6,A321='Price Data'!$F$7,'Price Data'!$G$7,TRUE,"")</f>
        <v/>
      </c>
      <c r="E321" s="108" t="b">
        <f t="shared" si="20"/>
        <v>0</v>
      </c>
      <c r="G321" s="108" t="b">
        <f t="shared" si="21"/>
        <v>0</v>
      </c>
      <c r="I321" s="108" t="b">
        <f t="shared" si="22"/>
        <v>0</v>
      </c>
      <c r="K321" s="108" t="b">
        <f t="shared" si="23"/>
        <v>0</v>
      </c>
      <c r="M321" s="108" t="b">
        <f t="shared" si="24"/>
        <v>0</v>
      </c>
    </row>
    <row r="322" spans="1:13" x14ac:dyDescent="0.25">
      <c r="A322" t="s">
        <v>112</v>
      </c>
      <c r="B322" s="108">
        <v>0</v>
      </c>
      <c r="C322" t="str" cm="1">
        <f t="array" ref="C322">_xlfn.IFS(A322='Price Data'!$F$3,'Price Data'!$G$3,A322='Price Data'!$F$4,'Price Data'!$G$4,A322='Price Data'!$F$5,'Price Data'!$G$5,A322='Price Data'!$F$6,'Price Data'!$G$6,A322='Price Data'!$F$7,'Price Data'!$G$7,TRUE,"")</f>
        <v/>
      </c>
      <c r="E322" s="108" t="b">
        <f t="shared" si="20"/>
        <v>0</v>
      </c>
      <c r="G322" s="108" t="b">
        <f t="shared" si="21"/>
        <v>0</v>
      </c>
      <c r="I322" s="108" t="b">
        <f t="shared" si="22"/>
        <v>0</v>
      </c>
      <c r="K322" s="108" t="b">
        <f t="shared" si="23"/>
        <v>0</v>
      </c>
      <c r="M322" s="108" t="b">
        <f t="shared" si="24"/>
        <v>0</v>
      </c>
    </row>
    <row r="323" spans="1:13" x14ac:dyDescent="0.25">
      <c r="A323" t="s">
        <v>112</v>
      </c>
      <c r="B323" s="108">
        <v>0</v>
      </c>
      <c r="C323" t="str" cm="1">
        <f t="array" ref="C323">_xlfn.IFS(A323='Price Data'!$F$3,'Price Data'!$G$3,A323='Price Data'!$F$4,'Price Data'!$G$4,A323='Price Data'!$F$5,'Price Data'!$G$5,A323='Price Data'!$F$6,'Price Data'!$G$6,A323='Price Data'!$F$7,'Price Data'!$G$7,TRUE,"")</f>
        <v/>
      </c>
      <c r="E323" s="108" t="b">
        <f t="shared" ref="E323:E386" si="25">IF(A323="Coffee Only", B323)</f>
        <v>0</v>
      </c>
      <c r="G323" s="108" t="b">
        <f t="shared" ref="G323:G386" si="26">IF(A323="Food Only", B323)</f>
        <v>0</v>
      </c>
      <c r="I323" s="108" t="b">
        <f t="shared" ref="I323:I386" si="27">IF(A323="Specialty Drink Only", B323)</f>
        <v>0</v>
      </c>
      <c r="K323" s="108" t="b">
        <f t="shared" ref="K323:K386" si="28">IF(A323="Food + Coffee", B323)</f>
        <v>0</v>
      </c>
      <c r="M323" s="108" t="b">
        <f t="shared" ref="M323:M386" si="29">IF(A323="Food + Specialty Drink", B323)</f>
        <v>0</v>
      </c>
    </row>
    <row r="324" spans="1:13" x14ac:dyDescent="0.25">
      <c r="A324" t="s">
        <v>112</v>
      </c>
      <c r="B324" s="108">
        <v>0</v>
      </c>
      <c r="C324" t="str" cm="1">
        <f t="array" ref="C324">_xlfn.IFS(A324='Price Data'!$F$3,'Price Data'!$G$3,A324='Price Data'!$F$4,'Price Data'!$G$4,A324='Price Data'!$F$5,'Price Data'!$G$5,A324='Price Data'!$F$6,'Price Data'!$G$6,A324='Price Data'!$F$7,'Price Data'!$G$7,TRUE,"")</f>
        <v/>
      </c>
      <c r="E324" s="108" t="b">
        <f t="shared" si="25"/>
        <v>0</v>
      </c>
      <c r="G324" s="108" t="b">
        <f t="shared" si="26"/>
        <v>0</v>
      </c>
      <c r="I324" s="108" t="b">
        <f t="shared" si="27"/>
        <v>0</v>
      </c>
      <c r="K324" s="108" t="b">
        <f t="shared" si="28"/>
        <v>0</v>
      </c>
      <c r="M324" s="108" t="b">
        <f t="shared" si="29"/>
        <v>0</v>
      </c>
    </row>
    <row r="325" spans="1:13" x14ac:dyDescent="0.25">
      <c r="A325" t="s">
        <v>112</v>
      </c>
      <c r="B325" s="108">
        <v>0</v>
      </c>
      <c r="C325" t="str" cm="1">
        <f t="array" ref="C325">_xlfn.IFS(A325='Price Data'!$F$3,'Price Data'!$G$3,A325='Price Data'!$F$4,'Price Data'!$G$4,A325='Price Data'!$F$5,'Price Data'!$G$5,A325='Price Data'!$F$6,'Price Data'!$G$6,A325='Price Data'!$F$7,'Price Data'!$G$7,TRUE,"")</f>
        <v/>
      </c>
      <c r="E325" s="108" t="b">
        <f t="shared" si="25"/>
        <v>0</v>
      </c>
      <c r="G325" s="108" t="b">
        <f t="shared" si="26"/>
        <v>0</v>
      </c>
      <c r="I325" s="108" t="b">
        <f t="shared" si="27"/>
        <v>0</v>
      </c>
      <c r="K325" s="108" t="b">
        <f t="shared" si="28"/>
        <v>0</v>
      </c>
      <c r="M325" s="108" t="b">
        <f t="shared" si="29"/>
        <v>0</v>
      </c>
    </row>
    <row r="326" spans="1:13" x14ac:dyDescent="0.25">
      <c r="A326" t="s">
        <v>112</v>
      </c>
      <c r="B326" s="108">
        <v>0</v>
      </c>
      <c r="C326" t="str" cm="1">
        <f t="array" ref="C326">_xlfn.IFS(A326='Price Data'!$F$3,'Price Data'!$G$3,A326='Price Data'!$F$4,'Price Data'!$G$4,A326='Price Data'!$F$5,'Price Data'!$G$5,A326='Price Data'!$F$6,'Price Data'!$G$6,A326='Price Data'!$F$7,'Price Data'!$G$7,TRUE,"")</f>
        <v/>
      </c>
      <c r="E326" s="108" t="b">
        <f t="shared" si="25"/>
        <v>0</v>
      </c>
      <c r="G326" s="108" t="b">
        <f t="shared" si="26"/>
        <v>0</v>
      </c>
      <c r="I326" s="108" t="b">
        <f t="shared" si="27"/>
        <v>0</v>
      </c>
      <c r="K326" s="108" t="b">
        <f t="shared" si="28"/>
        <v>0</v>
      </c>
      <c r="M326" s="108" t="b">
        <f t="shared" si="29"/>
        <v>0</v>
      </c>
    </row>
    <row r="327" spans="1:13" x14ac:dyDescent="0.25">
      <c r="A327" t="s">
        <v>112</v>
      </c>
      <c r="B327" s="108">
        <v>0</v>
      </c>
      <c r="C327" t="str" cm="1">
        <f t="array" ref="C327">_xlfn.IFS(A327='Price Data'!$F$3,'Price Data'!$G$3,A327='Price Data'!$F$4,'Price Data'!$G$4,A327='Price Data'!$F$5,'Price Data'!$G$5,A327='Price Data'!$F$6,'Price Data'!$G$6,A327='Price Data'!$F$7,'Price Data'!$G$7,TRUE,"")</f>
        <v/>
      </c>
      <c r="E327" s="108" t="b">
        <f t="shared" si="25"/>
        <v>0</v>
      </c>
      <c r="G327" s="108" t="b">
        <f t="shared" si="26"/>
        <v>0</v>
      </c>
      <c r="I327" s="108" t="b">
        <f t="shared" si="27"/>
        <v>0</v>
      </c>
      <c r="K327" s="108" t="b">
        <f t="shared" si="28"/>
        <v>0</v>
      </c>
      <c r="M327" s="108" t="b">
        <f t="shared" si="29"/>
        <v>0</v>
      </c>
    </row>
    <row r="328" spans="1:13" x14ac:dyDescent="0.25">
      <c r="A328" t="s">
        <v>112</v>
      </c>
      <c r="B328" s="108">
        <v>0</v>
      </c>
      <c r="C328" t="str" cm="1">
        <f t="array" ref="C328">_xlfn.IFS(A328='Price Data'!$F$3,'Price Data'!$G$3,A328='Price Data'!$F$4,'Price Data'!$G$4,A328='Price Data'!$F$5,'Price Data'!$G$5,A328='Price Data'!$F$6,'Price Data'!$G$6,A328='Price Data'!$F$7,'Price Data'!$G$7,TRUE,"")</f>
        <v/>
      </c>
      <c r="E328" s="108" t="b">
        <f t="shared" si="25"/>
        <v>0</v>
      </c>
      <c r="G328" s="108" t="b">
        <f t="shared" si="26"/>
        <v>0</v>
      </c>
      <c r="I328" s="108" t="b">
        <f t="shared" si="27"/>
        <v>0</v>
      </c>
      <c r="K328" s="108" t="b">
        <f t="shared" si="28"/>
        <v>0</v>
      </c>
      <c r="M328" s="108" t="b">
        <f t="shared" si="29"/>
        <v>0</v>
      </c>
    </row>
    <row r="329" spans="1:13" x14ac:dyDescent="0.25">
      <c r="A329" t="s">
        <v>112</v>
      </c>
      <c r="B329" s="108">
        <v>0</v>
      </c>
      <c r="C329" t="str" cm="1">
        <f t="array" ref="C329">_xlfn.IFS(A329='Price Data'!$F$3,'Price Data'!$G$3,A329='Price Data'!$F$4,'Price Data'!$G$4,A329='Price Data'!$F$5,'Price Data'!$G$5,A329='Price Data'!$F$6,'Price Data'!$G$6,A329='Price Data'!$F$7,'Price Data'!$G$7,TRUE,"")</f>
        <v/>
      </c>
      <c r="E329" s="108" t="b">
        <f t="shared" si="25"/>
        <v>0</v>
      </c>
      <c r="G329" s="108" t="b">
        <f t="shared" si="26"/>
        <v>0</v>
      </c>
      <c r="I329" s="108" t="b">
        <f t="shared" si="27"/>
        <v>0</v>
      </c>
      <c r="K329" s="108" t="b">
        <f t="shared" si="28"/>
        <v>0</v>
      </c>
      <c r="M329" s="108" t="b">
        <f t="shared" si="29"/>
        <v>0</v>
      </c>
    </row>
    <row r="330" spans="1:13" x14ac:dyDescent="0.25">
      <c r="A330" t="s">
        <v>112</v>
      </c>
      <c r="B330" s="108">
        <v>0</v>
      </c>
      <c r="C330" t="str" cm="1">
        <f t="array" ref="C330">_xlfn.IFS(A330='Price Data'!$F$3,'Price Data'!$G$3,A330='Price Data'!$F$4,'Price Data'!$G$4,A330='Price Data'!$F$5,'Price Data'!$G$5,A330='Price Data'!$F$6,'Price Data'!$G$6,A330='Price Data'!$F$7,'Price Data'!$G$7,TRUE,"")</f>
        <v/>
      </c>
      <c r="E330" s="108" t="b">
        <f t="shared" si="25"/>
        <v>0</v>
      </c>
      <c r="G330" s="108" t="b">
        <f t="shared" si="26"/>
        <v>0</v>
      </c>
      <c r="I330" s="108" t="b">
        <f t="shared" si="27"/>
        <v>0</v>
      </c>
      <c r="K330" s="108" t="b">
        <f t="shared" si="28"/>
        <v>0</v>
      </c>
      <c r="M330" s="108" t="b">
        <f t="shared" si="29"/>
        <v>0</v>
      </c>
    </row>
    <row r="331" spans="1:13" x14ac:dyDescent="0.25">
      <c r="A331" t="s">
        <v>112</v>
      </c>
      <c r="B331" s="108">
        <v>0</v>
      </c>
      <c r="C331" t="str" cm="1">
        <f t="array" ref="C331">_xlfn.IFS(A331='Price Data'!$F$3,'Price Data'!$G$3,A331='Price Data'!$F$4,'Price Data'!$G$4,A331='Price Data'!$F$5,'Price Data'!$G$5,A331='Price Data'!$F$6,'Price Data'!$G$6,A331='Price Data'!$F$7,'Price Data'!$G$7,TRUE,"")</f>
        <v/>
      </c>
      <c r="E331" s="108" t="b">
        <f t="shared" si="25"/>
        <v>0</v>
      </c>
      <c r="G331" s="108" t="b">
        <f t="shared" si="26"/>
        <v>0</v>
      </c>
      <c r="I331" s="108" t="b">
        <f t="shared" si="27"/>
        <v>0</v>
      </c>
      <c r="K331" s="108" t="b">
        <f t="shared" si="28"/>
        <v>0</v>
      </c>
      <c r="M331" s="108" t="b">
        <f t="shared" si="29"/>
        <v>0</v>
      </c>
    </row>
    <row r="332" spans="1:13" x14ac:dyDescent="0.25">
      <c r="A332" t="s">
        <v>112</v>
      </c>
      <c r="B332" s="108">
        <v>0</v>
      </c>
      <c r="C332" t="str" cm="1">
        <f t="array" ref="C332">_xlfn.IFS(A332='Price Data'!$F$3,'Price Data'!$G$3,A332='Price Data'!$F$4,'Price Data'!$G$4,A332='Price Data'!$F$5,'Price Data'!$G$5,A332='Price Data'!$F$6,'Price Data'!$G$6,A332='Price Data'!$F$7,'Price Data'!$G$7,TRUE,"")</f>
        <v/>
      </c>
      <c r="E332" s="108" t="b">
        <f t="shared" si="25"/>
        <v>0</v>
      </c>
      <c r="G332" s="108" t="b">
        <f t="shared" si="26"/>
        <v>0</v>
      </c>
      <c r="I332" s="108" t="b">
        <f t="shared" si="27"/>
        <v>0</v>
      </c>
      <c r="K332" s="108" t="b">
        <f t="shared" si="28"/>
        <v>0</v>
      </c>
      <c r="M332" s="108" t="b">
        <f t="shared" si="29"/>
        <v>0</v>
      </c>
    </row>
    <row r="333" spans="1:13" x14ac:dyDescent="0.25">
      <c r="A333" t="s">
        <v>112</v>
      </c>
      <c r="B333" s="108">
        <v>0</v>
      </c>
      <c r="C333" t="str" cm="1">
        <f t="array" ref="C333">_xlfn.IFS(A333='Price Data'!$F$3,'Price Data'!$G$3,A333='Price Data'!$F$4,'Price Data'!$G$4,A333='Price Data'!$F$5,'Price Data'!$G$5,A333='Price Data'!$F$6,'Price Data'!$G$6,A333='Price Data'!$F$7,'Price Data'!$G$7,TRUE,"")</f>
        <v/>
      </c>
      <c r="E333" s="108" t="b">
        <f t="shared" si="25"/>
        <v>0</v>
      </c>
      <c r="G333" s="108" t="b">
        <f t="shared" si="26"/>
        <v>0</v>
      </c>
      <c r="I333" s="108" t="b">
        <f t="shared" si="27"/>
        <v>0</v>
      </c>
      <c r="K333" s="108" t="b">
        <f t="shared" si="28"/>
        <v>0</v>
      </c>
      <c r="M333" s="108" t="b">
        <f t="shared" si="29"/>
        <v>0</v>
      </c>
    </row>
    <row r="334" spans="1:13" x14ac:dyDescent="0.25">
      <c r="A334" t="s">
        <v>109</v>
      </c>
      <c r="B334" s="108">
        <v>0.74</v>
      </c>
      <c r="C334" cm="1">
        <f t="array" ref="C334">_xlfn.IFS(A334='Price Data'!$F$3,'Price Data'!$G$3,A334='Price Data'!$F$4,'Price Data'!$G$4,A334='Price Data'!$F$5,'Price Data'!$G$5,A334='Price Data'!$F$6,'Price Data'!$G$6,A334='Price Data'!$F$7,'Price Data'!$G$7,TRUE,"")</f>
        <v>4.4586315789473705</v>
      </c>
      <c r="E334" s="108" t="b">
        <f t="shared" si="25"/>
        <v>0</v>
      </c>
      <c r="G334" s="108" t="b">
        <f t="shared" si="26"/>
        <v>0</v>
      </c>
      <c r="I334" s="108">
        <f t="shared" si="27"/>
        <v>0.74</v>
      </c>
      <c r="K334" s="108" t="b">
        <f t="shared" si="28"/>
        <v>0</v>
      </c>
      <c r="M334" s="108" t="b">
        <f t="shared" si="29"/>
        <v>0</v>
      </c>
    </row>
    <row r="335" spans="1:13" x14ac:dyDescent="0.25">
      <c r="A335" t="s">
        <v>109</v>
      </c>
      <c r="B335" s="108">
        <v>0.91</v>
      </c>
      <c r="C335" cm="1">
        <f t="array" ref="C335">_xlfn.IFS(A335='Price Data'!$F$3,'Price Data'!$G$3,A335='Price Data'!$F$4,'Price Data'!$G$4,A335='Price Data'!$F$5,'Price Data'!$G$5,A335='Price Data'!$F$6,'Price Data'!$G$6,A335='Price Data'!$F$7,'Price Data'!$G$7,TRUE,"")</f>
        <v>4.4586315789473705</v>
      </c>
      <c r="E335" s="108" t="b">
        <f t="shared" si="25"/>
        <v>0</v>
      </c>
      <c r="G335" s="108" t="b">
        <f t="shared" si="26"/>
        <v>0</v>
      </c>
      <c r="I335" s="108">
        <f t="shared" si="27"/>
        <v>0.91</v>
      </c>
      <c r="K335" s="108" t="b">
        <f t="shared" si="28"/>
        <v>0</v>
      </c>
      <c r="M335" s="108" t="b">
        <f t="shared" si="29"/>
        <v>0</v>
      </c>
    </row>
    <row r="336" spans="1:13" x14ac:dyDescent="0.25">
      <c r="A336" t="s">
        <v>110</v>
      </c>
      <c r="B336" s="108">
        <v>0.92</v>
      </c>
      <c r="C336" cm="1">
        <f t="array" ref="C336">_xlfn.IFS(A336='Price Data'!$F$3,'Price Data'!$G$3,A336='Price Data'!$F$4,'Price Data'!$G$4,A336='Price Data'!$F$5,'Price Data'!$G$5,A336='Price Data'!$F$6,'Price Data'!$G$6,A336='Price Data'!$F$7,'Price Data'!$G$7,TRUE,"")</f>
        <v>2.6763636363636367</v>
      </c>
      <c r="E336" s="108">
        <f t="shared" si="25"/>
        <v>0.92</v>
      </c>
      <c r="G336" s="108" t="b">
        <f t="shared" si="26"/>
        <v>0</v>
      </c>
      <c r="I336" s="108" t="b">
        <f t="shared" si="27"/>
        <v>0</v>
      </c>
      <c r="K336" s="108" t="b">
        <f t="shared" si="28"/>
        <v>0</v>
      </c>
      <c r="M336" s="108" t="b">
        <f t="shared" si="29"/>
        <v>0</v>
      </c>
    </row>
    <row r="337" spans="1:13" x14ac:dyDescent="0.25">
      <c r="A337" t="s">
        <v>109</v>
      </c>
      <c r="B337" s="108">
        <v>0.79</v>
      </c>
      <c r="C337" cm="1">
        <f t="array" ref="C337">_xlfn.IFS(A337='Price Data'!$F$3,'Price Data'!$G$3,A337='Price Data'!$F$4,'Price Data'!$G$4,A337='Price Data'!$F$5,'Price Data'!$G$5,A337='Price Data'!$F$6,'Price Data'!$G$6,A337='Price Data'!$F$7,'Price Data'!$G$7,TRUE,"")</f>
        <v>4.4586315789473705</v>
      </c>
      <c r="E337" s="108" t="b">
        <f t="shared" si="25"/>
        <v>0</v>
      </c>
      <c r="G337" s="108" t="b">
        <f t="shared" si="26"/>
        <v>0</v>
      </c>
      <c r="I337" s="108">
        <f t="shared" si="27"/>
        <v>0.79</v>
      </c>
      <c r="K337" s="108" t="b">
        <f t="shared" si="28"/>
        <v>0</v>
      </c>
      <c r="M337" s="108" t="b">
        <f t="shared" si="29"/>
        <v>0</v>
      </c>
    </row>
    <row r="338" spans="1:13" x14ac:dyDescent="0.25">
      <c r="A338" t="s">
        <v>110</v>
      </c>
      <c r="B338" s="108">
        <v>0.65</v>
      </c>
      <c r="C338" cm="1">
        <f t="array" ref="C338">_xlfn.IFS(A338='Price Data'!$F$3,'Price Data'!$G$3,A338='Price Data'!$F$4,'Price Data'!$G$4,A338='Price Data'!$F$5,'Price Data'!$G$5,A338='Price Data'!$F$6,'Price Data'!$G$6,A338='Price Data'!$F$7,'Price Data'!$G$7,TRUE,"")</f>
        <v>2.6763636363636367</v>
      </c>
      <c r="E338" s="108">
        <f t="shared" si="25"/>
        <v>0.65</v>
      </c>
      <c r="G338" s="108" t="b">
        <f t="shared" si="26"/>
        <v>0</v>
      </c>
      <c r="I338" s="108" t="b">
        <f t="shared" si="27"/>
        <v>0</v>
      </c>
      <c r="K338" s="108" t="b">
        <f t="shared" si="28"/>
        <v>0</v>
      </c>
      <c r="M338" s="108" t="b">
        <f t="shared" si="29"/>
        <v>0</v>
      </c>
    </row>
    <row r="339" spans="1:13" x14ac:dyDescent="0.25">
      <c r="A339" t="s">
        <v>109</v>
      </c>
      <c r="B339" s="108">
        <v>0.97</v>
      </c>
      <c r="C339" cm="1">
        <f t="array" ref="C339">_xlfn.IFS(A339='Price Data'!$F$3,'Price Data'!$G$3,A339='Price Data'!$F$4,'Price Data'!$G$4,A339='Price Data'!$F$5,'Price Data'!$G$5,A339='Price Data'!$F$6,'Price Data'!$G$6,A339='Price Data'!$F$7,'Price Data'!$G$7,TRUE,"")</f>
        <v>4.4586315789473705</v>
      </c>
      <c r="E339" s="108" t="b">
        <f t="shared" si="25"/>
        <v>0</v>
      </c>
      <c r="G339" s="108" t="b">
        <f t="shared" si="26"/>
        <v>0</v>
      </c>
      <c r="I339" s="108">
        <f t="shared" si="27"/>
        <v>0.97</v>
      </c>
      <c r="K339" s="108" t="b">
        <f t="shared" si="28"/>
        <v>0</v>
      </c>
      <c r="M339" s="108" t="b">
        <f t="shared" si="29"/>
        <v>0</v>
      </c>
    </row>
    <row r="340" spans="1:13" x14ac:dyDescent="0.25">
      <c r="A340" t="s">
        <v>114</v>
      </c>
      <c r="B340" s="108">
        <v>2.41</v>
      </c>
      <c r="C340" cm="1">
        <f t="array" ref="C340">_xlfn.IFS(A340='Price Data'!$F$3,'Price Data'!$G$3,A340='Price Data'!$F$4,'Price Data'!$G$4,A340='Price Data'!$F$5,'Price Data'!$G$5,A340='Price Data'!$F$6,'Price Data'!$G$6,A340='Price Data'!$F$7,'Price Data'!$G$7,TRUE,"")</f>
        <v>6.0346153846153863</v>
      </c>
      <c r="E340" s="108" t="b">
        <f t="shared" si="25"/>
        <v>0</v>
      </c>
      <c r="G340" s="108">
        <f t="shared" si="26"/>
        <v>2.41</v>
      </c>
      <c r="I340" s="108" t="b">
        <f t="shared" si="27"/>
        <v>0</v>
      </c>
      <c r="K340" s="108" t="b">
        <f t="shared" si="28"/>
        <v>0</v>
      </c>
      <c r="M340" s="108" t="b">
        <f t="shared" si="29"/>
        <v>0</v>
      </c>
    </row>
    <row r="341" spans="1:13" x14ac:dyDescent="0.25">
      <c r="A341" t="s">
        <v>111</v>
      </c>
      <c r="B341" s="108">
        <v>1.03</v>
      </c>
      <c r="C341" cm="1">
        <f t="array" ref="C341">_xlfn.IFS(A341='Price Data'!$F$3,'Price Data'!$G$3,A341='Price Data'!$F$4,'Price Data'!$G$4,A341='Price Data'!$F$5,'Price Data'!$G$5,A341='Price Data'!$F$6,'Price Data'!$G$6,A341='Price Data'!$F$7,'Price Data'!$G$7,TRUE,"")</f>
        <v>8.710979020979023</v>
      </c>
      <c r="E341" s="108" t="b">
        <f t="shared" si="25"/>
        <v>0</v>
      </c>
      <c r="G341" s="108" t="b">
        <f t="shared" si="26"/>
        <v>0</v>
      </c>
      <c r="I341" s="108" t="b">
        <f t="shared" si="27"/>
        <v>0</v>
      </c>
      <c r="K341" s="108">
        <f t="shared" si="28"/>
        <v>1.03</v>
      </c>
      <c r="M341" s="108" t="b">
        <f t="shared" si="29"/>
        <v>0</v>
      </c>
    </row>
    <row r="342" spans="1:13" x14ac:dyDescent="0.25">
      <c r="A342" t="s">
        <v>113</v>
      </c>
      <c r="B342" s="108">
        <v>0.84</v>
      </c>
      <c r="C342" cm="1">
        <f t="array" ref="C342">_xlfn.IFS(A342='Price Data'!$F$3,'Price Data'!$G$3,A342='Price Data'!$F$4,'Price Data'!$G$4,A342='Price Data'!$F$5,'Price Data'!$G$5,A342='Price Data'!$F$6,'Price Data'!$G$6,A342='Price Data'!$F$7,'Price Data'!$G$7,TRUE,"")</f>
        <v>10.493246963562758</v>
      </c>
      <c r="E342" s="108" t="b">
        <f t="shared" si="25"/>
        <v>0</v>
      </c>
      <c r="G342" s="108" t="b">
        <f t="shared" si="26"/>
        <v>0</v>
      </c>
      <c r="I342" s="108" t="b">
        <f t="shared" si="27"/>
        <v>0</v>
      </c>
      <c r="K342" s="108" t="b">
        <f t="shared" si="28"/>
        <v>0</v>
      </c>
      <c r="M342" s="108">
        <f t="shared" si="29"/>
        <v>0.84</v>
      </c>
    </row>
    <row r="343" spans="1:13" x14ac:dyDescent="0.25">
      <c r="A343" t="s">
        <v>109</v>
      </c>
      <c r="B343" s="108">
        <v>1</v>
      </c>
      <c r="C343" cm="1">
        <f t="array" ref="C343">_xlfn.IFS(A343='Price Data'!$F$3,'Price Data'!$G$3,A343='Price Data'!$F$4,'Price Data'!$G$4,A343='Price Data'!$F$5,'Price Data'!$G$5,A343='Price Data'!$F$6,'Price Data'!$G$6,A343='Price Data'!$F$7,'Price Data'!$G$7,TRUE,"")</f>
        <v>4.4586315789473705</v>
      </c>
      <c r="E343" s="108" t="b">
        <f t="shared" si="25"/>
        <v>0</v>
      </c>
      <c r="G343" s="108" t="b">
        <f t="shared" si="26"/>
        <v>0</v>
      </c>
      <c r="I343" s="108">
        <f t="shared" si="27"/>
        <v>1</v>
      </c>
      <c r="K343" s="108" t="b">
        <f t="shared" si="28"/>
        <v>0</v>
      </c>
      <c r="M343" s="108" t="b">
        <f t="shared" si="29"/>
        <v>0</v>
      </c>
    </row>
    <row r="344" spans="1:13" x14ac:dyDescent="0.25">
      <c r="A344" t="s">
        <v>113</v>
      </c>
      <c r="B344" s="108">
        <v>1.1399999999999999</v>
      </c>
      <c r="C344" cm="1">
        <f t="array" ref="C344">_xlfn.IFS(A344='Price Data'!$F$3,'Price Data'!$G$3,A344='Price Data'!$F$4,'Price Data'!$G$4,A344='Price Data'!$F$5,'Price Data'!$G$5,A344='Price Data'!$F$6,'Price Data'!$G$6,A344='Price Data'!$F$7,'Price Data'!$G$7,TRUE,"")</f>
        <v>10.493246963562758</v>
      </c>
      <c r="E344" s="108" t="b">
        <f t="shared" si="25"/>
        <v>0</v>
      </c>
      <c r="G344" s="108" t="b">
        <f t="shared" si="26"/>
        <v>0</v>
      </c>
      <c r="I344" s="108" t="b">
        <f t="shared" si="27"/>
        <v>0</v>
      </c>
      <c r="K344" s="108" t="b">
        <f t="shared" si="28"/>
        <v>0</v>
      </c>
      <c r="M344" s="108">
        <f t="shared" si="29"/>
        <v>1.1399999999999999</v>
      </c>
    </row>
    <row r="345" spans="1:13" x14ac:dyDescent="0.25">
      <c r="A345" t="s">
        <v>109</v>
      </c>
      <c r="B345" s="108">
        <v>0.93</v>
      </c>
      <c r="C345" cm="1">
        <f t="array" ref="C345">_xlfn.IFS(A345='Price Data'!$F$3,'Price Data'!$G$3,A345='Price Data'!$F$4,'Price Data'!$G$4,A345='Price Data'!$F$5,'Price Data'!$G$5,A345='Price Data'!$F$6,'Price Data'!$G$6,A345='Price Data'!$F$7,'Price Data'!$G$7,TRUE,"")</f>
        <v>4.4586315789473705</v>
      </c>
      <c r="E345" s="108" t="b">
        <f t="shared" si="25"/>
        <v>0</v>
      </c>
      <c r="G345" s="108" t="b">
        <f t="shared" si="26"/>
        <v>0</v>
      </c>
      <c r="I345" s="108">
        <f t="shared" si="27"/>
        <v>0.93</v>
      </c>
      <c r="K345" s="108" t="b">
        <f t="shared" si="28"/>
        <v>0</v>
      </c>
      <c r="M345" s="108" t="b">
        <f t="shared" si="29"/>
        <v>0</v>
      </c>
    </row>
    <row r="346" spans="1:13" x14ac:dyDescent="0.25">
      <c r="A346" t="s">
        <v>110</v>
      </c>
      <c r="B346" s="108">
        <v>0.51</v>
      </c>
      <c r="C346" cm="1">
        <f t="array" ref="C346">_xlfn.IFS(A346='Price Data'!$F$3,'Price Data'!$G$3,A346='Price Data'!$F$4,'Price Data'!$G$4,A346='Price Data'!$F$5,'Price Data'!$G$5,A346='Price Data'!$F$6,'Price Data'!$G$6,A346='Price Data'!$F$7,'Price Data'!$G$7,TRUE,"")</f>
        <v>2.6763636363636367</v>
      </c>
      <c r="E346" s="108">
        <f t="shared" si="25"/>
        <v>0.51</v>
      </c>
      <c r="G346" s="108" t="b">
        <f t="shared" si="26"/>
        <v>0</v>
      </c>
      <c r="I346" s="108" t="b">
        <f t="shared" si="27"/>
        <v>0</v>
      </c>
      <c r="K346" s="108" t="b">
        <f t="shared" si="28"/>
        <v>0</v>
      </c>
      <c r="M346" s="108" t="b">
        <f t="shared" si="29"/>
        <v>0</v>
      </c>
    </row>
    <row r="347" spans="1:13" x14ac:dyDescent="0.25">
      <c r="A347" t="s">
        <v>113</v>
      </c>
      <c r="B347" s="108">
        <v>1.76</v>
      </c>
      <c r="C347" cm="1">
        <f t="array" ref="C347">_xlfn.IFS(A347='Price Data'!$F$3,'Price Data'!$G$3,A347='Price Data'!$F$4,'Price Data'!$G$4,A347='Price Data'!$F$5,'Price Data'!$G$5,A347='Price Data'!$F$6,'Price Data'!$G$6,A347='Price Data'!$F$7,'Price Data'!$G$7,TRUE,"")</f>
        <v>10.493246963562758</v>
      </c>
      <c r="E347" s="108" t="b">
        <f t="shared" si="25"/>
        <v>0</v>
      </c>
      <c r="G347" s="108" t="b">
        <f t="shared" si="26"/>
        <v>0</v>
      </c>
      <c r="I347" s="108" t="b">
        <f t="shared" si="27"/>
        <v>0</v>
      </c>
      <c r="K347" s="108" t="b">
        <f t="shared" si="28"/>
        <v>0</v>
      </c>
      <c r="M347" s="108">
        <f t="shared" si="29"/>
        <v>1.76</v>
      </c>
    </row>
    <row r="348" spans="1:13" x14ac:dyDescent="0.25">
      <c r="A348" t="s">
        <v>109</v>
      </c>
      <c r="B348" s="108">
        <v>0.81</v>
      </c>
      <c r="C348" cm="1">
        <f t="array" ref="C348">_xlfn.IFS(A348='Price Data'!$F$3,'Price Data'!$G$3,A348='Price Data'!$F$4,'Price Data'!$G$4,A348='Price Data'!$F$5,'Price Data'!$G$5,A348='Price Data'!$F$6,'Price Data'!$G$6,A348='Price Data'!$F$7,'Price Data'!$G$7,TRUE,"")</f>
        <v>4.4586315789473705</v>
      </c>
      <c r="E348" s="108" t="b">
        <f t="shared" si="25"/>
        <v>0</v>
      </c>
      <c r="G348" s="108" t="b">
        <f t="shared" si="26"/>
        <v>0</v>
      </c>
      <c r="I348" s="108">
        <f t="shared" si="27"/>
        <v>0.81</v>
      </c>
      <c r="K348" s="108" t="b">
        <f t="shared" si="28"/>
        <v>0</v>
      </c>
      <c r="M348" s="108" t="b">
        <f t="shared" si="29"/>
        <v>0</v>
      </c>
    </row>
    <row r="349" spans="1:13" x14ac:dyDescent="0.25">
      <c r="A349" t="s">
        <v>114</v>
      </c>
      <c r="B349" s="108">
        <v>1.98</v>
      </c>
      <c r="C349" cm="1">
        <f t="array" ref="C349">_xlfn.IFS(A349='Price Data'!$F$3,'Price Data'!$G$3,A349='Price Data'!$F$4,'Price Data'!$G$4,A349='Price Data'!$F$5,'Price Data'!$G$5,A349='Price Data'!$F$6,'Price Data'!$G$6,A349='Price Data'!$F$7,'Price Data'!$G$7,TRUE,"")</f>
        <v>6.0346153846153863</v>
      </c>
      <c r="E349" s="108" t="b">
        <f t="shared" si="25"/>
        <v>0</v>
      </c>
      <c r="G349" s="108">
        <f t="shared" si="26"/>
        <v>1.98</v>
      </c>
      <c r="I349" s="108" t="b">
        <f t="shared" si="27"/>
        <v>0</v>
      </c>
      <c r="K349" s="108" t="b">
        <f t="shared" si="28"/>
        <v>0</v>
      </c>
      <c r="M349" s="108" t="b">
        <f t="shared" si="29"/>
        <v>0</v>
      </c>
    </row>
    <row r="350" spans="1:13" x14ac:dyDescent="0.25">
      <c r="A350" t="s">
        <v>109</v>
      </c>
      <c r="B350" s="108">
        <v>0.88</v>
      </c>
      <c r="C350" cm="1">
        <f t="array" ref="C350">_xlfn.IFS(A350='Price Data'!$F$3,'Price Data'!$G$3,A350='Price Data'!$F$4,'Price Data'!$G$4,A350='Price Data'!$F$5,'Price Data'!$G$5,A350='Price Data'!$F$6,'Price Data'!$G$6,A350='Price Data'!$F$7,'Price Data'!$G$7,TRUE,"")</f>
        <v>4.4586315789473705</v>
      </c>
      <c r="E350" s="108" t="b">
        <f t="shared" si="25"/>
        <v>0</v>
      </c>
      <c r="G350" s="108" t="b">
        <f t="shared" si="26"/>
        <v>0</v>
      </c>
      <c r="I350" s="108">
        <f t="shared" si="27"/>
        <v>0.88</v>
      </c>
      <c r="K350" s="108" t="b">
        <f t="shared" si="28"/>
        <v>0</v>
      </c>
      <c r="M350" s="108" t="b">
        <f t="shared" si="29"/>
        <v>0</v>
      </c>
    </row>
    <row r="351" spans="1:13" x14ac:dyDescent="0.25">
      <c r="A351" t="s">
        <v>109</v>
      </c>
      <c r="B351" s="108">
        <v>0.62</v>
      </c>
      <c r="C351" cm="1">
        <f t="array" ref="C351">_xlfn.IFS(A351='Price Data'!$F$3,'Price Data'!$G$3,A351='Price Data'!$F$4,'Price Data'!$G$4,A351='Price Data'!$F$5,'Price Data'!$G$5,A351='Price Data'!$F$6,'Price Data'!$G$6,A351='Price Data'!$F$7,'Price Data'!$G$7,TRUE,"")</f>
        <v>4.4586315789473705</v>
      </c>
      <c r="E351" s="108" t="b">
        <f t="shared" si="25"/>
        <v>0</v>
      </c>
      <c r="G351" s="108" t="b">
        <f t="shared" si="26"/>
        <v>0</v>
      </c>
      <c r="I351" s="108">
        <f t="shared" si="27"/>
        <v>0.62</v>
      </c>
      <c r="K351" s="108" t="b">
        <f t="shared" si="28"/>
        <v>0</v>
      </c>
      <c r="M351" s="108" t="b">
        <f t="shared" si="29"/>
        <v>0</v>
      </c>
    </row>
    <row r="352" spans="1:13" x14ac:dyDescent="0.25">
      <c r="A352" t="s">
        <v>109</v>
      </c>
      <c r="B352" s="108">
        <v>0.76</v>
      </c>
      <c r="C352" cm="1">
        <f t="array" ref="C352">_xlfn.IFS(A352='Price Data'!$F$3,'Price Data'!$G$3,A352='Price Data'!$F$4,'Price Data'!$G$4,A352='Price Data'!$F$5,'Price Data'!$G$5,A352='Price Data'!$F$6,'Price Data'!$G$6,A352='Price Data'!$F$7,'Price Data'!$G$7,TRUE,"")</f>
        <v>4.4586315789473705</v>
      </c>
      <c r="E352" s="108" t="b">
        <f t="shared" si="25"/>
        <v>0</v>
      </c>
      <c r="G352" s="108" t="b">
        <f t="shared" si="26"/>
        <v>0</v>
      </c>
      <c r="I352" s="108">
        <f t="shared" si="27"/>
        <v>0.76</v>
      </c>
      <c r="K352" s="108" t="b">
        <f t="shared" si="28"/>
        <v>0</v>
      </c>
      <c r="M352" s="108" t="b">
        <f t="shared" si="29"/>
        <v>0</v>
      </c>
    </row>
    <row r="353" spans="1:13" x14ac:dyDescent="0.25">
      <c r="A353" t="s">
        <v>113</v>
      </c>
      <c r="B353" s="108">
        <v>1.1000000000000001</v>
      </c>
      <c r="C353" cm="1">
        <f t="array" ref="C353">_xlfn.IFS(A353='Price Data'!$F$3,'Price Data'!$G$3,A353='Price Data'!$F$4,'Price Data'!$G$4,A353='Price Data'!$F$5,'Price Data'!$G$5,A353='Price Data'!$F$6,'Price Data'!$G$6,A353='Price Data'!$F$7,'Price Data'!$G$7,TRUE,"")</f>
        <v>10.493246963562758</v>
      </c>
      <c r="E353" s="108" t="b">
        <f t="shared" si="25"/>
        <v>0</v>
      </c>
      <c r="G353" s="108" t="b">
        <f t="shared" si="26"/>
        <v>0</v>
      </c>
      <c r="I353" s="108" t="b">
        <f t="shared" si="27"/>
        <v>0</v>
      </c>
      <c r="K353" s="108" t="b">
        <f t="shared" si="28"/>
        <v>0</v>
      </c>
      <c r="M353" s="108">
        <f t="shared" si="29"/>
        <v>1.1000000000000001</v>
      </c>
    </row>
    <row r="354" spans="1:13" x14ac:dyDescent="0.25">
      <c r="A354" t="s">
        <v>113</v>
      </c>
      <c r="B354" s="108">
        <v>1.7</v>
      </c>
      <c r="C354" cm="1">
        <f t="array" ref="C354">_xlfn.IFS(A354='Price Data'!$F$3,'Price Data'!$G$3,A354='Price Data'!$F$4,'Price Data'!$G$4,A354='Price Data'!$F$5,'Price Data'!$G$5,A354='Price Data'!$F$6,'Price Data'!$G$6,A354='Price Data'!$F$7,'Price Data'!$G$7,TRUE,"")</f>
        <v>10.493246963562758</v>
      </c>
      <c r="E354" s="108" t="b">
        <f t="shared" si="25"/>
        <v>0</v>
      </c>
      <c r="G354" s="108" t="b">
        <f t="shared" si="26"/>
        <v>0</v>
      </c>
      <c r="I354" s="108" t="b">
        <f t="shared" si="27"/>
        <v>0</v>
      </c>
      <c r="K354" s="108" t="b">
        <f t="shared" si="28"/>
        <v>0</v>
      </c>
      <c r="M354" s="108">
        <f t="shared" si="29"/>
        <v>1.7</v>
      </c>
    </row>
    <row r="355" spans="1:13" x14ac:dyDescent="0.25">
      <c r="A355" t="s">
        <v>114</v>
      </c>
      <c r="B355" s="108">
        <v>1.82</v>
      </c>
      <c r="C355" cm="1">
        <f t="array" ref="C355">_xlfn.IFS(A355='Price Data'!$F$3,'Price Data'!$G$3,A355='Price Data'!$F$4,'Price Data'!$G$4,A355='Price Data'!$F$5,'Price Data'!$G$5,A355='Price Data'!$F$6,'Price Data'!$G$6,A355='Price Data'!$F$7,'Price Data'!$G$7,TRUE,"")</f>
        <v>6.0346153846153863</v>
      </c>
      <c r="E355" s="108" t="b">
        <f t="shared" si="25"/>
        <v>0</v>
      </c>
      <c r="G355" s="108">
        <f t="shared" si="26"/>
        <v>1.82</v>
      </c>
      <c r="I355" s="108" t="b">
        <f t="shared" si="27"/>
        <v>0</v>
      </c>
      <c r="K355" s="108" t="b">
        <f t="shared" si="28"/>
        <v>0</v>
      </c>
      <c r="M355" s="108" t="b">
        <f t="shared" si="29"/>
        <v>0</v>
      </c>
    </row>
    <row r="356" spans="1:13" x14ac:dyDescent="0.25">
      <c r="A356" t="s">
        <v>109</v>
      </c>
      <c r="B356" s="108">
        <v>0.98</v>
      </c>
      <c r="C356" cm="1">
        <f t="array" ref="C356">_xlfn.IFS(A356='Price Data'!$F$3,'Price Data'!$G$3,A356='Price Data'!$F$4,'Price Data'!$G$4,A356='Price Data'!$F$5,'Price Data'!$G$5,A356='Price Data'!$F$6,'Price Data'!$G$6,A356='Price Data'!$F$7,'Price Data'!$G$7,TRUE,"")</f>
        <v>4.4586315789473705</v>
      </c>
      <c r="E356" s="108" t="b">
        <f t="shared" si="25"/>
        <v>0</v>
      </c>
      <c r="G356" s="108" t="b">
        <f t="shared" si="26"/>
        <v>0</v>
      </c>
      <c r="I356" s="108">
        <f t="shared" si="27"/>
        <v>0.98</v>
      </c>
      <c r="K356" s="108" t="b">
        <f t="shared" si="28"/>
        <v>0</v>
      </c>
      <c r="M356" s="108" t="b">
        <f t="shared" si="29"/>
        <v>0</v>
      </c>
    </row>
    <row r="357" spans="1:13" x14ac:dyDescent="0.25">
      <c r="A357" t="s">
        <v>109</v>
      </c>
      <c r="B357" s="108">
        <v>0.92</v>
      </c>
      <c r="C357" cm="1">
        <f t="array" ref="C357">_xlfn.IFS(A357='Price Data'!$F$3,'Price Data'!$G$3,A357='Price Data'!$F$4,'Price Data'!$G$4,A357='Price Data'!$F$5,'Price Data'!$G$5,A357='Price Data'!$F$6,'Price Data'!$G$6,A357='Price Data'!$F$7,'Price Data'!$G$7,TRUE,"")</f>
        <v>4.4586315789473705</v>
      </c>
      <c r="E357" s="108" t="b">
        <f t="shared" si="25"/>
        <v>0</v>
      </c>
      <c r="G357" s="108" t="b">
        <f t="shared" si="26"/>
        <v>0</v>
      </c>
      <c r="I357" s="108">
        <f t="shared" si="27"/>
        <v>0.92</v>
      </c>
      <c r="K357" s="108" t="b">
        <f t="shared" si="28"/>
        <v>0</v>
      </c>
      <c r="M357" s="108" t="b">
        <f t="shared" si="29"/>
        <v>0</v>
      </c>
    </row>
    <row r="358" spans="1:13" x14ac:dyDescent="0.25">
      <c r="A358" t="s">
        <v>113</v>
      </c>
      <c r="B358" s="108">
        <v>2.34</v>
      </c>
      <c r="C358" cm="1">
        <f t="array" ref="C358">_xlfn.IFS(A358='Price Data'!$F$3,'Price Data'!$G$3,A358='Price Data'!$F$4,'Price Data'!$G$4,A358='Price Data'!$F$5,'Price Data'!$G$5,A358='Price Data'!$F$6,'Price Data'!$G$6,A358='Price Data'!$F$7,'Price Data'!$G$7,TRUE,"")</f>
        <v>10.493246963562758</v>
      </c>
      <c r="E358" s="108" t="b">
        <f t="shared" si="25"/>
        <v>0</v>
      </c>
      <c r="G358" s="108" t="b">
        <f t="shared" si="26"/>
        <v>0</v>
      </c>
      <c r="I358" s="108" t="b">
        <f t="shared" si="27"/>
        <v>0</v>
      </c>
      <c r="K358" s="108" t="b">
        <f t="shared" si="28"/>
        <v>0</v>
      </c>
      <c r="M358" s="108">
        <f t="shared" si="29"/>
        <v>2.34</v>
      </c>
    </row>
    <row r="359" spans="1:13" x14ac:dyDescent="0.25">
      <c r="A359" t="s">
        <v>111</v>
      </c>
      <c r="B359" s="108">
        <v>0.81</v>
      </c>
      <c r="C359" cm="1">
        <f t="array" ref="C359">_xlfn.IFS(A359='Price Data'!$F$3,'Price Data'!$G$3,A359='Price Data'!$F$4,'Price Data'!$G$4,A359='Price Data'!$F$5,'Price Data'!$G$5,A359='Price Data'!$F$6,'Price Data'!$G$6,A359='Price Data'!$F$7,'Price Data'!$G$7,TRUE,"")</f>
        <v>8.710979020979023</v>
      </c>
      <c r="E359" s="108" t="b">
        <f t="shared" si="25"/>
        <v>0</v>
      </c>
      <c r="G359" s="108" t="b">
        <f t="shared" si="26"/>
        <v>0</v>
      </c>
      <c r="I359" s="108" t="b">
        <f t="shared" si="27"/>
        <v>0</v>
      </c>
      <c r="K359" s="108">
        <f t="shared" si="28"/>
        <v>0.81</v>
      </c>
      <c r="M359" s="108" t="b">
        <f t="shared" si="29"/>
        <v>0</v>
      </c>
    </row>
    <row r="360" spans="1:13" x14ac:dyDescent="0.25">
      <c r="A360" t="s">
        <v>111</v>
      </c>
      <c r="B360" s="108">
        <v>1.35</v>
      </c>
      <c r="C360" cm="1">
        <f t="array" ref="C360">_xlfn.IFS(A360='Price Data'!$F$3,'Price Data'!$G$3,A360='Price Data'!$F$4,'Price Data'!$G$4,A360='Price Data'!$F$5,'Price Data'!$G$5,A360='Price Data'!$F$6,'Price Data'!$G$6,A360='Price Data'!$F$7,'Price Data'!$G$7,TRUE,"")</f>
        <v>8.710979020979023</v>
      </c>
      <c r="E360" s="108" t="b">
        <f t="shared" si="25"/>
        <v>0</v>
      </c>
      <c r="G360" s="108" t="b">
        <f t="shared" si="26"/>
        <v>0</v>
      </c>
      <c r="I360" s="108" t="b">
        <f t="shared" si="27"/>
        <v>0</v>
      </c>
      <c r="K360" s="108">
        <f t="shared" si="28"/>
        <v>1.35</v>
      </c>
      <c r="M360" s="108" t="b">
        <f t="shared" si="29"/>
        <v>0</v>
      </c>
    </row>
    <row r="361" spans="1:13" x14ac:dyDescent="0.25">
      <c r="A361" t="s">
        <v>112</v>
      </c>
      <c r="B361" s="108">
        <v>0</v>
      </c>
      <c r="C361" t="str" cm="1">
        <f t="array" ref="C361">_xlfn.IFS(A361='Price Data'!$F$3,'Price Data'!$G$3,A361='Price Data'!$F$4,'Price Data'!$G$4,A361='Price Data'!$F$5,'Price Data'!$G$5,A361='Price Data'!$F$6,'Price Data'!$G$6,A361='Price Data'!$F$7,'Price Data'!$G$7,TRUE,"")</f>
        <v/>
      </c>
      <c r="E361" s="108" t="b">
        <f t="shared" si="25"/>
        <v>0</v>
      </c>
      <c r="G361" s="108" t="b">
        <f t="shared" si="26"/>
        <v>0</v>
      </c>
      <c r="I361" s="108" t="b">
        <f t="shared" si="27"/>
        <v>0</v>
      </c>
      <c r="K361" s="108" t="b">
        <f t="shared" si="28"/>
        <v>0</v>
      </c>
      <c r="M361" s="108" t="b">
        <f t="shared" si="29"/>
        <v>0</v>
      </c>
    </row>
    <row r="362" spans="1:13" x14ac:dyDescent="0.25">
      <c r="A362" t="s">
        <v>109</v>
      </c>
      <c r="B362" s="108">
        <v>0.98</v>
      </c>
      <c r="C362" cm="1">
        <f t="array" ref="C362">_xlfn.IFS(A362='Price Data'!$F$3,'Price Data'!$G$3,A362='Price Data'!$F$4,'Price Data'!$G$4,A362='Price Data'!$F$5,'Price Data'!$G$5,A362='Price Data'!$F$6,'Price Data'!$G$6,A362='Price Data'!$F$7,'Price Data'!$G$7,TRUE,"")</f>
        <v>4.4586315789473705</v>
      </c>
      <c r="E362" s="108" t="b">
        <f t="shared" si="25"/>
        <v>0</v>
      </c>
      <c r="G362" s="108" t="b">
        <f t="shared" si="26"/>
        <v>0</v>
      </c>
      <c r="I362" s="108">
        <f t="shared" si="27"/>
        <v>0.98</v>
      </c>
      <c r="K362" s="108" t="b">
        <f t="shared" si="28"/>
        <v>0</v>
      </c>
      <c r="M362" s="108" t="b">
        <f t="shared" si="29"/>
        <v>0</v>
      </c>
    </row>
    <row r="363" spans="1:13" x14ac:dyDescent="0.25">
      <c r="A363" t="s">
        <v>113</v>
      </c>
      <c r="B363" s="108">
        <v>0.85</v>
      </c>
      <c r="C363" cm="1">
        <f t="array" ref="C363">_xlfn.IFS(A363='Price Data'!$F$3,'Price Data'!$G$3,A363='Price Data'!$F$4,'Price Data'!$G$4,A363='Price Data'!$F$5,'Price Data'!$G$5,A363='Price Data'!$F$6,'Price Data'!$G$6,A363='Price Data'!$F$7,'Price Data'!$G$7,TRUE,"")</f>
        <v>10.493246963562758</v>
      </c>
      <c r="E363" s="108" t="b">
        <f t="shared" si="25"/>
        <v>0</v>
      </c>
      <c r="G363" s="108" t="b">
        <f t="shared" si="26"/>
        <v>0</v>
      </c>
      <c r="I363" s="108" t="b">
        <f t="shared" si="27"/>
        <v>0</v>
      </c>
      <c r="K363" s="108" t="b">
        <f t="shared" si="28"/>
        <v>0</v>
      </c>
      <c r="M363" s="108">
        <f t="shared" si="29"/>
        <v>0.85</v>
      </c>
    </row>
    <row r="364" spans="1:13" x14ac:dyDescent="0.25">
      <c r="A364" t="s">
        <v>109</v>
      </c>
      <c r="B364" s="108">
        <v>0.53</v>
      </c>
      <c r="C364" cm="1">
        <f t="array" ref="C364">_xlfn.IFS(A364='Price Data'!$F$3,'Price Data'!$G$3,A364='Price Data'!$F$4,'Price Data'!$G$4,A364='Price Data'!$F$5,'Price Data'!$G$5,A364='Price Data'!$F$6,'Price Data'!$G$6,A364='Price Data'!$F$7,'Price Data'!$G$7,TRUE,"")</f>
        <v>4.4586315789473705</v>
      </c>
      <c r="E364" s="108" t="b">
        <f t="shared" si="25"/>
        <v>0</v>
      </c>
      <c r="G364" s="108" t="b">
        <f t="shared" si="26"/>
        <v>0</v>
      </c>
      <c r="I364" s="108">
        <f t="shared" si="27"/>
        <v>0.53</v>
      </c>
      <c r="K364" s="108" t="b">
        <f t="shared" si="28"/>
        <v>0</v>
      </c>
      <c r="M364" s="108" t="b">
        <f t="shared" si="29"/>
        <v>0</v>
      </c>
    </row>
    <row r="365" spans="1:13" x14ac:dyDescent="0.25">
      <c r="A365" t="s">
        <v>114</v>
      </c>
      <c r="B365" s="108">
        <v>1.94</v>
      </c>
      <c r="C365" cm="1">
        <f t="array" ref="C365">_xlfn.IFS(A365='Price Data'!$F$3,'Price Data'!$G$3,A365='Price Data'!$F$4,'Price Data'!$G$4,A365='Price Data'!$F$5,'Price Data'!$G$5,A365='Price Data'!$F$6,'Price Data'!$G$6,A365='Price Data'!$F$7,'Price Data'!$G$7,TRUE,"")</f>
        <v>6.0346153846153863</v>
      </c>
      <c r="E365" s="108" t="b">
        <f t="shared" si="25"/>
        <v>0</v>
      </c>
      <c r="G365" s="108">
        <f t="shared" si="26"/>
        <v>1.94</v>
      </c>
      <c r="I365" s="108" t="b">
        <f t="shared" si="27"/>
        <v>0</v>
      </c>
      <c r="K365" s="108" t="b">
        <f t="shared" si="28"/>
        <v>0</v>
      </c>
      <c r="M365" s="108" t="b">
        <f t="shared" si="29"/>
        <v>0</v>
      </c>
    </row>
    <row r="366" spans="1:13" x14ac:dyDescent="0.25">
      <c r="A366" t="s">
        <v>114</v>
      </c>
      <c r="B366" s="108">
        <v>1.47</v>
      </c>
      <c r="C366" cm="1">
        <f t="array" ref="C366">_xlfn.IFS(A366='Price Data'!$F$3,'Price Data'!$G$3,A366='Price Data'!$F$4,'Price Data'!$G$4,A366='Price Data'!$F$5,'Price Data'!$G$5,A366='Price Data'!$F$6,'Price Data'!$G$6,A366='Price Data'!$F$7,'Price Data'!$G$7,TRUE,"")</f>
        <v>6.0346153846153863</v>
      </c>
      <c r="E366" s="108" t="b">
        <f t="shared" si="25"/>
        <v>0</v>
      </c>
      <c r="G366" s="108">
        <f t="shared" si="26"/>
        <v>1.47</v>
      </c>
      <c r="I366" s="108" t="b">
        <f t="shared" si="27"/>
        <v>0</v>
      </c>
      <c r="K366" s="108" t="b">
        <f t="shared" si="28"/>
        <v>0</v>
      </c>
      <c r="M366" s="108" t="b">
        <f t="shared" si="29"/>
        <v>0</v>
      </c>
    </row>
    <row r="367" spans="1:13" x14ac:dyDescent="0.25">
      <c r="A367" t="s">
        <v>114</v>
      </c>
      <c r="B367" s="108">
        <v>1.38</v>
      </c>
      <c r="C367" cm="1">
        <f t="array" ref="C367">_xlfn.IFS(A367='Price Data'!$F$3,'Price Data'!$G$3,A367='Price Data'!$F$4,'Price Data'!$G$4,A367='Price Data'!$F$5,'Price Data'!$G$5,A367='Price Data'!$F$6,'Price Data'!$G$6,A367='Price Data'!$F$7,'Price Data'!$G$7,TRUE,"")</f>
        <v>6.0346153846153863</v>
      </c>
      <c r="E367" s="108" t="b">
        <f t="shared" si="25"/>
        <v>0</v>
      </c>
      <c r="G367" s="108">
        <f t="shared" si="26"/>
        <v>1.38</v>
      </c>
      <c r="I367" s="108" t="b">
        <f t="shared" si="27"/>
        <v>0</v>
      </c>
      <c r="K367" s="108" t="b">
        <f t="shared" si="28"/>
        <v>0</v>
      </c>
      <c r="M367" s="108" t="b">
        <f t="shared" si="29"/>
        <v>0</v>
      </c>
    </row>
    <row r="368" spans="1:13" x14ac:dyDescent="0.25">
      <c r="A368" t="s">
        <v>109</v>
      </c>
      <c r="B368" s="108">
        <v>0.78</v>
      </c>
      <c r="C368" cm="1">
        <f t="array" ref="C368">_xlfn.IFS(A368='Price Data'!$F$3,'Price Data'!$G$3,A368='Price Data'!$F$4,'Price Data'!$G$4,A368='Price Data'!$F$5,'Price Data'!$G$5,A368='Price Data'!$F$6,'Price Data'!$G$6,A368='Price Data'!$F$7,'Price Data'!$G$7,TRUE,"")</f>
        <v>4.4586315789473705</v>
      </c>
      <c r="E368" s="108" t="b">
        <f t="shared" si="25"/>
        <v>0</v>
      </c>
      <c r="G368" s="108" t="b">
        <f t="shared" si="26"/>
        <v>0</v>
      </c>
      <c r="I368" s="108">
        <f t="shared" si="27"/>
        <v>0.78</v>
      </c>
      <c r="K368" s="108" t="b">
        <f t="shared" si="28"/>
        <v>0</v>
      </c>
      <c r="M368" s="108" t="b">
        <f t="shared" si="29"/>
        <v>0</v>
      </c>
    </row>
    <row r="369" spans="1:13" x14ac:dyDescent="0.25">
      <c r="A369" t="s">
        <v>114</v>
      </c>
      <c r="B369" s="108">
        <v>1.64</v>
      </c>
      <c r="C369" cm="1">
        <f t="array" ref="C369">_xlfn.IFS(A369='Price Data'!$F$3,'Price Data'!$G$3,A369='Price Data'!$F$4,'Price Data'!$G$4,A369='Price Data'!$F$5,'Price Data'!$G$5,A369='Price Data'!$F$6,'Price Data'!$G$6,A369='Price Data'!$F$7,'Price Data'!$G$7,TRUE,"")</f>
        <v>6.0346153846153863</v>
      </c>
      <c r="E369" s="108" t="b">
        <f t="shared" si="25"/>
        <v>0</v>
      </c>
      <c r="G369" s="108">
        <f t="shared" si="26"/>
        <v>1.64</v>
      </c>
      <c r="I369" s="108" t="b">
        <f t="shared" si="27"/>
        <v>0</v>
      </c>
      <c r="K369" s="108" t="b">
        <f t="shared" si="28"/>
        <v>0</v>
      </c>
      <c r="M369" s="108" t="b">
        <f t="shared" si="29"/>
        <v>0</v>
      </c>
    </row>
    <row r="370" spans="1:13" x14ac:dyDescent="0.25">
      <c r="A370" t="s">
        <v>113</v>
      </c>
      <c r="B370" s="108">
        <v>1.77</v>
      </c>
      <c r="C370" cm="1">
        <f t="array" ref="C370">_xlfn.IFS(A370='Price Data'!$F$3,'Price Data'!$G$3,A370='Price Data'!$F$4,'Price Data'!$G$4,A370='Price Data'!$F$5,'Price Data'!$G$5,A370='Price Data'!$F$6,'Price Data'!$G$6,A370='Price Data'!$F$7,'Price Data'!$G$7,TRUE,"")</f>
        <v>10.493246963562758</v>
      </c>
      <c r="E370" s="108" t="b">
        <f t="shared" si="25"/>
        <v>0</v>
      </c>
      <c r="G370" s="108" t="b">
        <f t="shared" si="26"/>
        <v>0</v>
      </c>
      <c r="I370" s="108" t="b">
        <f t="shared" si="27"/>
        <v>0</v>
      </c>
      <c r="K370" s="108" t="b">
        <f t="shared" si="28"/>
        <v>0</v>
      </c>
      <c r="M370" s="108">
        <f t="shared" si="29"/>
        <v>1.77</v>
      </c>
    </row>
    <row r="371" spans="1:13" x14ac:dyDescent="0.25">
      <c r="A371" t="s">
        <v>109</v>
      </c>
      <c r="B371" s="108">
        <v>0.92</v>
      </c>
      <c r="C371" cm="1">
        <f t="array" ref="C371">_xlfn.IFS(A371='Price Data'!$F$3,'Price Data'!$G$3,A371='Price Data'!$F$4,'Price Data'!$G$4,A371='Price Data'!$F$5,'Price Data'!$G$5,A371='Price Data'!$F$6,'Price Data'!$G$6,A371='Price Data'!$F$7,'Price Data'!$G$7,TRUE,"")</f>
        <v>4.4586315789473705</v>
      </c>
      <c r="E371" s="108" t="b">
        <f t="shared" si="25"/>
        <v>0</v>
      </c>
      <c r="G371" s="108" t="b">
        <f t="shared" si="26"/>
        <v>0</v>
      </c>
      <c r="I371" s="108">
        <f t="shared" si="27"/>
        <v>0.92</v>
      </c>
      <c r="K371" s="108" t="b">
        <f t="shared" si="28"/>
        <v>0</v>
      </c>
      <c r="M371" s="108" t="b">
        <f t="shared" si="29"/>
        <v>0</v>
      </c>
    </row>
    <row r="372" spans="1:13" x14ac:dyDescent="0.25">
      <c r="A372" t="s">
        <v>113</v>
      </c>
      <c r="B372" s="108">
        <v>0.8</v>
      </c>
      <c r="C372" cm="1">
        <f t="array" ref="C372">_xlfn.IFS(A372='Price Data'!$F$3,'Price Data'!$G$3,A372='Price Data'!$F$4,'Price Data'!$G$4,A372='Price Data'!$F$5,'Price Data'!$G$5,A372='Price Data'!$F$6,'Price Data'!$G$6,A372='Price Data'!$F$7,'Price Data'!$G$7,TRUE,"")</f>
        <v>10.493246963562758</v>
      </c>
      <c r="E372" s="108" t="b">
        <f t="shared" si="25"/>
        <v>0</v>
      </c>
      <c r="G372" s="108" t="b">
        <f t="shared" si="26"/>
        <v>0</v>
      </c>
      <c r="I372" s="108" t="b">
        <f t="shared" si="27"/>
        <v>0</v>
      </c>
      <c r="K372" s="108" t="b">
        <f t="shared" si="28"/>
        <v>0</v>
      </c>
      <c r="M372" s="108">
        <f t="shared" si="29"/>
        <v>0.8</v>
      </c>
    </row>
    <row r="373" spans="1:13" x14ac:dyDescent="0.25">
      <c r="A373" t="s">
        <v>112</v>
      </c>
      <c r="B373" s="108">
        <v>0</v>
      </c>
      <c r="C373" t="str" cm="1">
        <f t="array" ref="C373">_xlfn.IFS(A373='Price Data'!$F$3,'Price Data'!$G$3,A373='Price Data'!$F$4,'Price Data'!$G$4,A373='Price Data'!$F$5,'Price Data'!$G$5,A373='Price Data'!$F$6,'Price Data'!$G$6,A373='Price Data'!$F$7,'Price Data'!$G$7,TRUE,"")</f>
        <v/>
      </c>
      <c r="E373" s="108" t="b">
        <f t="shared" si="25"/>
        <v>0</v>
      </c>
      <c r="G373" s="108" t="b">
        <f t="shared" si="26"/>
        <v>0</v>
      </c>
      <c r="I373" s="108" t="b">
        <f t="shared" si="27"/>
        <v>0</v>
      </c>
      <c r="K373" s="108" t="b">
        <f t="shared" si="28"/>
        <v>0</v>
      </c>
      <c r="M373" s="108" t="b">
        <f t="shared" si="29"/>
        <v>0</v>
      </c>
    </row>
    <row r="374" spans="1:13" x14ac:dyDescent="0.25">
      <c r="A374" t="s">
        <v>112</v>
      </c>
      <c r="B374" s="108">
        <v>0</v>
      </c>
      <c r="C374" t="str" cm="1">
        <f t="array" ref="C374">_xlfn.IFS(A374='Price Data'!$F$3,'Price Data'!$G$3,A374='Price Data'!$F$4,'Price Data'!$G$4,A374='Price Data'!$F$5,'Price Data'!$G$5,A374='Price Data'!$F$6,'Price Data'!$G$6,A374='Price Data'!$F$7,'Price Data'!$G$7,TRUE,"")</f>
        <v/>
      </c>
      <c r="E374" s="108" t="b">
        <f t="shared" si="25"/>
        <v>0</v>
      </c>
      <c r="G374" s="108" t="b">
        <f t="shared" si="26"/>
        <v>0</v>
      </c>
      <c r="I374" s="108" t="b">
        <f t="shared" si="27"/>
        <v>0</v>
      </c>
      <c r="K374" s="108" t="b">
        <f t="shared" si="28"/>
        <v>0</v>
      </c>
      <c r="M374" s="108" t="b">
        <f t="shared" si="29"/>
        <v>0</v>
      </c>
    </row>
    <row r="375" spans="1:13" x14ac:dyDescent="0.25">
      <c r="A375" t="s">
        <v>109</v>
      </c>
      <c r="B375" s="108">
        <v>0.61</v>
      </c>
      <c r="C375" cm="1">
        <f t="array" ref="C375">_xlfn.IFS(A375='Price Data'!$F$3,'Price Data'!$G$3,A375='Price Data'!$F$4,'Price Data'!$G$4,A375='Price Data'!$F$5,'Price Data'!$G$5,A375='Price Data'!$F$6,'Price Data'!$G$6,A375='Price Data'!$F$7,'Price Data'!$G$7,TRUE,"")</f>
        <v>4.4586315789473705</v>
      </c>
      <c r="E375" s="108" t="b">
        <f t="shared" si="25"/>
        <v>0</v>
      </c>
      <c r="G375" s="108" t="b">
        <f t="shared" si="26"/>
        <v>0</v>
      </c>
      <c r="I375" s="108">
        <f t="shared" si="27"/>
        <v>0.61</v>
      </c>
      <c r="K375" s="108" t="b">
        <f t="shared" si="28"/>
        <v>0</v>
      </c>
      <c r="M375" s="108" t="b">
        <f t="shared" si="29"/>
        <v>0</v>
      </c>
    </row>
    <row r="376" spans="1:13" x14ac:dyDescent="0.25">
      <c r="A376" t="s">
        <v>114</v>
      </c>
      <c r="B376" s="108">
        <v>2.09</v>
      </c>
      <c r="C376" cm="1">
        <f t="array" ref="C376">_xlfn.IFS(A376='Price Data'!$F$3,'Price Data'!$G$3,A376='Price Data'!$F$4,'Price Data'!$G$4,A376='Price Data'!$F$5,'Price Data'!$G$5,A376='Price Data'!$F$6,'Price Data'!$G$6,A376='Price Data'!$F$7,'Price Data'!$G$7,TRUE,"")</f>
        <v>6.0346153846153863</v>
      </c>
      <c r="E376" s="108" t="b">
        <f t="shared" si="25"/>
        <v>0</v>
      </c>
      <c r="G376" s="108">
        <f t="shared" si="26"/>
        <v>2.09</v>
      </c>
      <c r="I376" s="108" t="b">
        <f t="shared" si="27"/>
        <v>0</v>
      </c>
      <c r="K376" s="108" t="b">
        <f t="shared" si="28"/>
        <v>0</v>
      </c>
      <c r="M376" s="108" t="b">
        <f t="shared" si="29"/>
        <v>0</v>
      </c>
    </row>
    <row r="377" spans="1:13" x14ac:dyDescent="0.25">
      <c r="A377" t="s">
        <v>113</v>
      </c>
      <c r="B377" s="108">
        <v>1.1100000000000001</v>
      </c>
      <c r="C377" cm="1">
        <f t="array" ref="C377">_xlfn.IFS(A377='Price Data'!$F$3,'Price Data'!$G$3,A377='Price Data'!$F$4,'Price Data'!$G$4,A377='Price Data'!$F$5,'Price Data'!$G$5,A377='Price Data'!$F$6,'Price Data'!$G$6,A377='Price Data'!$F$7,'Price Data'!$G$7,TRUE,"")</f>
        <v>10.493246963562758</v>
      </c>
      <c r="E377" s="108" t="b">
        <f t="shared" si="25"/>
        <v>0</v>
      </c>
      <c r="G377" s="108" t="b">
        <f t="shared" si="26"/>
        <v>0</v>
      </c>
      <c r="I377" s="108" t="b">
        <f t="shared" si="27"/>
        <v>0</v>
      </c>
      <c r="K377" s="108" t="b">
        <f t="shared" si="28"/>
        <v>0</v>
      </c>
      <c r="M377" s="108">
        <f t="shared" si="29"/>
        <v>1.1100000000000001</v>
      </c>
    </row>
    <row r="378" spans="1:13" x14ac:dyDescent="0.25">
      <c r="A378" t="s">
        <v>112</v>
      </c>
      <c r="B378" s="108">
        <v>0</v>
      </c>
      <c r="C378" t="str" cm="1">
        <f t="array" ref="C378">_xlfn.IFS(A378='Price Data'!$F$3,'Price Data'!$G$3,A378='Price Data'!$F$4,'Price Data'!$G$4,A378='Price Data'!$F$5,'Price Data'!$G$5,A378='Price Data'!$F$6,'Price Data'!$G$6,A378='Price Data'!$F$7,'Price Data'!$G$7,TRUE,"")</f>
        <v/>
      </c>
      <c r="E378" s="108" t="b">
        <f t="shared" si="25"/>
        <v>0</v>
      </c>
      <c r="G378" s="108" t="b">
        <f t="shared" si="26"/>
        <v>0</v>
      </c>
      <c r="I378" s="108" t="b">
        <f t="shared" si="27"/>
        <v>0</v>
      </c>
      <c r="K378" s="108" t="b">
        <f t="shared" si="28"/>
        <v>0</v>
      </c>
      <c r="M378" s="108" t="b">
        <f t="shared" si="29"/>
        <v>0</v>
      </c>
    </row>
    <row r="379" spans="1:13" x14ac:dyDescent="0.25">
      <c r="A379" t="s">
        <v>112</v>
      </c>
      <c r="B379" s="108">
        <v>0</v>
      </c>
      <c r="C379" t="str" cm="1">
        <f t="array" ref="C379">_xlfn.IFS(A379='Price Data'!$F$3,'Price Data'!$G$3,A379='Price Data'!$F$4,'Price Data'!$G$4,A379='Price Data'!$F$5,'Price Data'!$G$5,A379='Price Data'!$F$6,'Price Data'!$G$6,A379='Price Data'!$F$7,'Price Data'!$G$7,TRUE,"")</f>
        <v/>
      </c>
      <c r="E379" s="108" t="b">
        <f t="shared" si="25"/>
        <v>0</v>
      </c>
      <c r="G379" s="108" t="b">
        <f t="shared" si="26"/>
        <v>0</v>
      </c>
      <c r="I379" s="108" t="b">
        <f t="shared" si="27"/>
        <v>0</v>
      </c>
      <c r="K379" s="108" t="b">
        <f t="shared" si="28"/>
        <v>0</v>
      </c>
      <c r="M379" s="108" t="b">
        <f t="shared" si="29"/>
        <v>0</v>
      </c>
    </row>
    <row r="380" spans="1:13" x14ac:dyDescent="0.25">
      <c r="A380" t="s">
        <v>112</v>
      </c>
      <c r="B380" s="108">
        <v>0</v>
      </c>
      <c r="C380" t="str" cm="1">
        <f t="array" ref="C380">_xlfn.IFS(A380='Price Data'!$F$3,'Price Data'!$G$3,A380='Price Data'!$F$4,'Price Data'!$G$4,A380='Price Data'!$F$5,'Price Data'!$G$5,A380='Price Data'!$F$6,'Price Data'!$G$6,A380='Price Data'!$F$7,'Price Data'!$G$7,TRUE,"")</f>
        <v/>
      </c>
      <c r="E380" s="108" t="b">
        <f t="shared" si="25"/>
        <v>0</v>
      </c>
      <c r="G380" s="108" t="b">
        <f t="shared" si="26"/>
        <v>0</v>
      </c>
      <c r="I380" s="108" t="b">
        <f t="shared" si="27"/>
        <v>0</v>
      </c>
      <c r="K380" s="108" t="b">
        <f t="shared" si="28"/>
        <v>0</v>
      </c>
      <c r="M380" s="108" t="b">
        <f t="shared" si="29"/>
        <v>0</v>
      </c>
    </row>
    <row r="381" spans="1:13" x14ac:dyDescent="0.25">
      <c r="A381" t="s">
        <v>110</v>
      </c>
      <c r="B381" s="108">
        <v>0.64</v>
      </c>
      <c r="C381" cm="1">
        <f t="array" ref="C381">_xlfn.IFS(A381='Price Data'!$F$3,'Price Data'!$G$3,A381='Price Data'!$F$4,'Price Data'!$G$4,A381='Price Data'!$F$5,'Price Data'!$G$5,A381='Price Data'!$F$6,'Price Data'!$G$6,A381='Price Data'!$F$7,'Price Data'!$G$7,TRUE,"")</f>
        <v>2.6763636363636367</v>
      </c>
      <c r="E381" s="108">
        <f t="shared" si="25"/>
        <v>0.64</v>
      </c>
      <c r="G381" s="108" t="b">
        <f t="shared" si="26"/>
        <v>0</v>
      </c>
      <c r="I381" s="108" t="b">
        <f t="shared" si="27"/>
        <v>0</v>
      </c>
      <c r="K381" s="108" t="b">
        <f t="shared" si="28"/>
        <v>0</v>
      </c>
      <c r="M381" s="108" t="b">
        <f t="shared" si="29"/>
        <v>0</v>
      </c>
    </row>
    <row r="382" spans="1:13" x14ac:dyDescent="0.25">
      <c r="A382" t="s">
        <v>112</v>
      </c>
      <c r="B382" s="108">
        <v>0</v>
      </c>
      <c r="C382" t="str" cm="1">
        <f t="array" ref="C382">_xlfn.IFS(A382='Price Data'!$F$3,'Price Data'!$G$3,A382='Price Data'!$F$4,'Price Data'!$G$4,A382='Price Data'!$F$5,'Price Data'!$G$5,A382='Price Data'!$F$6,'Price Data'!$G$6,A382='Price Data'!$F$7,'Price Data'!$G$7,TRUE,"")</f>
        <v/>
      </c>
      <c r="E382" s="108" t="b">
        <f t="shared" si="25"/>
        <v>0</v>
      </c>
      <c r="G382" s="108" t="b">
        <f t="shared" si="26"/>
        <v>0</v>
      </c>
      <c r="I382" s="108" t="b">
        <f t="shared" si="27"/>
        <v>0</v>
      </c>
      <c r="K382" s="108" t="b">
        <f t="shared" si="28"/>
        <v>0</v>
      </c>
      <c r="M382" s="108" t="b">
        <f t="shared" si="29"/>
        <v>0</v>
      </c>
    </row>
    <row r="383" spans="1:13" x14ac:dyDescent="0.25">
      <c r="A383" t="s">
        <v>109</v>
      </c>
      <c r="B383" s="108">
        <v>0.67</v>
      </c>
      <c r="C383" cm="1">
        <f t="array" ref="C383">_xlfn.IFS(A383='Price Data'!$F$3,'Price Data'!$G$3,A383='Price Data'!$F$4,'Price Data'!$G$4,A383='Price Data'!$F$5,'Price Data'!$G$5,A383='Price Data'!$F$6,'Price Data'!$G$6,A383='Price Data'!$F$7,'Price Data'!$G$7,TRUE,"")</f>
        <v>4.4586315789473705</v>
      </c>
      <c r="E383" s="108" t="b">
        <f t="shared" si="25"/>
        <v>0</v>
      </c>
      <c r="G383" s="108" t="b">
        <f t="shared" si="26"/>
        <v>0</v>
      </c>
      <c r="I383" s="108">
        <f t="shared" si="27"/>
        <v>0.67</v>
      </c>
      <c r="K383" s="108" t="b">
        <f t="shared" si="28"/>
        <v>0</v>
      </c>
      <c r="M383" s="108" t="b">
        <f t="shared" si="29"/>
        <v>0</v>
      </c>
    </row>
    <row r="384" spans="1:13" x14ac:dyDescent="0.25">
      <c r="A384" t="s">
        <v>113</v>
      </c>
      <c r="B384" s="108">
        <v>0.89</v>
      </c>
      <c r="C384" cm="1">
        <f t="array" ref="C384">_xlfn.IFS(A384='Price Data'!$F$3,'Price Data'!$G$3,A384='Price Data'!$F$4,'Price Data'!$G$4,A384='Price Data'!$F$5,'Price Data'!$G$5,A384='Price Data'!$F$6,'Price Data'!$G$6,A384='Price Data'!$F$7,'Price Data'!$G$7,TRUE,"")</f>
        <v>10.493246963562758</v>
      </c>
      <c r="E384" s="108" t="b">
        <f t="shared" si="25"/>
        <v>0</v>
      </c>
      <c r="G384" s="108" t="b">
        <f t="shared" si="26"/>
        <v>0</v>
      </c>
      <c r="I384" s="108" t="b">
        <f t="shared" si="27"/>
        <v>0</v>
      </c>
      <c r="K384" s="108" t="b">
        <f t="shared" si="28"/>
        <v>0</v>
      </c>
      <c r="M384" s="108">
        <f t="shared" si="29"/>
        <v>0.89</v>
      </c>
    </row>
    <row r="385" spans="1:13" x14ac:dyDescent="0.25">
      <c r="A385" t="s">
        <v>112</v>
      </c>
      <c r="B385" s="108">
        <v>0</v>
      </c>
      <c r="C385" t="str" cm="1">
        <f t="array" ref="C385">_xlfn.IFS(A385='Price Data'!$F$3,'Price Data'!$G$3,A385='Price Data'!$F$4,'Price Data'!$G$4,A385='Price Data'!$F$5,'Price Data'!$G$5,A385='Price Data'!$F$6,'Price Data'!$G$6,A385='Price Data'!$F$7,'Price Data'!$G$7,TRUE,"")</f>
        <v/>
      </c>
      <c r="E385" s="108" t="b">
        <f t="shared" si="25"/>
        <v>0</v>
      </c>
      <c r="G385" s="108" t="b">
        <f t="shared" si="26"/>
        <v>0</v>
      </c>
      <c r="I385" s="108" t="b">
        <f t="shared" si="27"/>
        <v>0</v>
      </c>
      <c r="K385" s="108" t="b">
        <f t="shared" si="28"/>
        <v>0</v>
      </c>
      <c r="M385" s="108" t="b">
        <f t="shared" si="29"/>
        <v>0</v>
      </c>
    </row>
    <row r="386" spans="1:13" x14ac:dyDescent="0.25">
      <c r="A386" t="s">
        <v>110</v>
      </c>
      <c r="B386" s="108">
        <v>0.67</v>
      </c>
      <c r="C386" cm="1">
        <f t="array" ref="C386">_xlfn.IFS(A386='Price Data'!$F$3,'Price Data'!$G$3,A386='Price Data'!$F$4,'Price Data'!$G$4,A386='Price Data'!$F$5,'Price Data'!$G$5,A386='Price Data'!$F$6,'Price Data'!$G$6,A386='Price Data'!$F$7,'Price Data'!$G$7,TRUE,"")</f>
        <v>2.6763636363636367</v>
      </c>
      <c r="E386" s="108">
        <f t="shared" si="25"/>
        <v>0.67</v>
      </c>
      <c r="G386" s="108" t="b">
        <f t="shared" si="26"/>
        <v>0</v>
      </c>
      <c r="I386" s="108" t="b">
        <f t="shared" si="27"/>
        <v>0</v>
      </c>
      <c r="K386" s="108" t="b">
        <f t="shared" si="28"/>
        <v>0</v>
      </c>
      <c r="M386" s="108" t="b">
        <f t="shared" si="29"/>
        <v>0</v>
      </c>
    </row>
    <row r="387" spans="1:13" x14ac:dyDescent="0.25">
      <c r="A387" t="s">
        <v>113</v>
      </c>
      <c r="B387" s="108">
        <v>0.77</v>
      </c>
      <c r="C387" cm="1">
        <f t="array" ref="C387">_xlfn.IFS(A387='Price Data'!$F$3,'Price Data'!$G$3,A387='Price Data'!$F$4,'Price Data'!$G$4,A387='Price Data'!$F$5,'Price Data'!$G$5,A387='Price Data'!$F$6,'Price Data'!$G$6,A387='Price Data'!$F$7,'Price Data'!$G$7,TRUE,"")</f>
        <v>10.493246963562758</v>
      </c>
      <c r="E387" s="108" t="b">
        <f t="shared" ref="E387:E450" si="30">IF(A387="Coffee Only", B387)</f>
        <v>0</v>
      </c>
      <c r="G387" s="108" t="b">
        <f t="shared" ref="G387:G450" si="31">IF(A387="Food Only", B387)</f>
        <v>0</v>
      </c>
      <c r="I387" s="108" t="b">
        <f t="shared" ref="I387:I450" si="32">IF(A387="Specialty Drink Only", B387)</f>
        <v>0</v>
      </c>
      <c r="K387" s="108" t="b">
        <f t="shared" ref="K387:K450" si="33">IF(A387="Food + Coffee", B387)</f>
        <v>0</v>
      </c>
      <c r="M387" s="108">
        <f t="shared" ref="M387:M450" si="34">IF(A387="Food + Specialty Drink", B387)</f>
        <v>0.77</v>
      </c>
    </row>
    <row r="388" spans="1:13" x14ac:dyDescent="0.25">
      <c r="A388" t="s">
        <v>109</v>
      </c>
      <c r="B388" s="108">
        <v>0.85</v>
      </c>
      <c r="C388" cm="1">
        <f t="array" ref="C388">_xlfn.IFS(A388='Price Data'!$F$3,'Price Data'!$G$3,A388='Price Data'!$F$4,'Price Data'!$G$4,A388='Price Data'!$F$5,'Price Data'!$G$5,A388='Price Data'!$F$6,'Price Data'!$G$6,A388='Price Data'!$F$7,'Price Data'!$G$7,TRUE,"")</f>
        <v>4.4586315789473705</v>
      </c>
      <c r="E388" s="108" t="b">
        <f t="shared" si="30"/>
        <v>0</v>
      </c>
      <c r="G388" s="108" t="b">
        <f t="shared" si="31"/>
        <v>0</v>
      </c>
      <c r="I388" s="108">
        <f t="shared" si="32"/>
        <v>0.85</v>
      </c>
      <c r="K388" s="108" t="b">
        <f t="shared" si="33"/>
        <v>0</v>
      </c>
      <c r="M388" s="108" t="b">
        <f t="shared" si="34"/>
        <v>0</v>
      </c>
    </row>
    <row r="389" spans="1:13" x14ac:dyDescent="0.25">
      <c r="A389" t="s">
        <v>112</v>
      </c>
      <c r="B389" s="108">
        <v>0</v>
      </c>
      <c r="C389" t="str" cm="1">
        <f t="array" ref="C389">_xlfn.IFS(A389='Price Data'!$F$3,'Price Data'!$G$3,A389='Price Data'!$F$4,'Price Data'!$G$4,A389='Price Data'!$F$5,'Price Data'!$G$5,A389='Price Data'!$F$6,'Price Data'!$G$6,A389='Price Data'!$F$7,'Price Data'!$G$7,TRUE,"")</f>
        <v/>
      </c>
      <c r="E389" s="108" t="b">
        <f t="shared" si="30"/>
        <v>0</v>
      </c>
      <c r="G389" s="108" t="b">
        <f t="shared" si="31"/>
        <v>0</v>
      </c>
      <c r="I389" s="108" t="b">
        <f t="shared" si="32"/>
        <v>0</v>
      </c>
      <c r="K389" s="108" t="b">
        <f t="shared" si="33"/>
        <v>0</v>
      </c>
      <c r="M389" s="108" t="b">
        <f t="shared" si="34"/>
        <v>0</v>
      </c>
    </row>
    <row r="390" spans="1:13" x14ac:dyDescent="0.25">
      <c r="A390" t="s">
        <v>112</v>
      </c>
      <c r="B390" s="108">
        <v>0</v>
      </c>
      <c r="C390" t="str" cm="1">
        <f t="array" ref="C390">_xlfn.IFS(A390='Price Data'!$F$3,'Price Data'!$G$3,A390='Price Data'!$F$4,'Price Data'!$G$4,A390='Price Data'!$F$5,'Price Data'!$G$5,A390='Price Data'!$F$6,'Price Data'!$G$6,A390='Price Data'!$F$7,'Price Data'!$G$7,TRUE,"")</f>
        <v/>
      </c>
      <c r="E390" s="108" t="b">
        <f t="shared" si="30"/>
        <v>0</v>
      </c>
      <c r="G390" s="108" t="b">
        <f t="shared" si="31"/>
        <v>0</v>
      </c>
      <c r="I390" s="108" t="b">
        <f t="shared" si="32"/>
        <v>0</v>
      </c>
      <c r="K390" s="108" t="b">
        <f t="shared" si="33"/>
        <v>0</v>
      </c>
      <c r="M390" s="108" t="b">
        <f t="shared" si="34"/>
        <v>0</v>
      </c>
    </row>
    <row r="391" spans="1:13" x14ac:dyDescent="0.25">
      <c r="A391" t="s">
        <v>109</v>
      </c>
      <c r="B391" s="108">
        <v>0.75</v>
      </c>
      <c r="C391" cm="1">
        <f t="array" ref="C391">_xlfn.IFS(A391='Price Data'!$F$3,'Price Data'!$G$3,A391='Price Data'!$F$4,'Price Data'!$G$4,A391='Price Data'!$F$5,'Price Data'!$G$5,A391='Price Data'!$F$6,'Price Data'!$G$6,A391='Price Data'!$F$7,'Price Data'!$G$7,TRUE,"")</f>
        <v>4.4586315789473705</v>
      </c>
      <c r="E391" s="108" t="b">
        <f t="shared" si="30"/>
        <v>0</v>
      </c>
      <c r="G391" s="108" t="b">
        <f t="shared" si="31"/>
        <v>0</v>
      </c>
      <c r="I391" s="108">
        <f t="shared" si="32"/>
        <v>0.75</v>
      </c>
      <c r="K391" s="108" t="b">
        <f t="shared" si="33"/>
        <v>0</v>
      </c>
      <c r="M391" s="108" t="b">
        <f t="shared" si="34"/>
        <v>0</v>
      </c>
    </row>
    <row r="392" spans="1:13" x14ac:dyDescent="0.25">
      <c r="A392" t="s">
        <v>110</v>
      </c>
      <c r="B392" s="108">
        <v>0.67</v>
      </c>
      <c r="C392" cm="1">
        <f t="array" ref="C392">_xlfn.IFS(A392='Price Data'!$F$3,'Price Data'!$G$3,A392='Price Data'!$F$4,'Price Data'!$G$4,A392='Price Data'!$F$5,'Price Data'!$G$5,A392='Price Data'!$F$6,'Price Data'!$G$6,A392='Price Data'!$F$7,'Price Data'!$G$7,TRUE,"")</f>
        <v>2.6763636363636367</v>
      </c>
      <c r="E392" s="108">
        <f t="shared" si="30"/>
        <v>0.67</v>
      </c>
      <c r="G392" s="108" t="b">
        <f t="shared" si="31"/>
        <v>0</v>
      </c>
      <c r="I392" s="108" t="b">
        <f t="shared" si="32"/>
        <v>0</v>
      </c>
      <c r="K392" s="108" t="b">
        <f t="shared" si="33"/>
        <v>0</v>
      </c>
      <c r="M392" s="108" t="b">
        <f t="shared" si="34"/>
        <v>0</v>
      </c>
    </row>
    <row r="393" spans="1:13" x14ac:dyDescent="0.25">
      <c r="A393" t="s">
        <v>114</v>
      </c>
      <c r="B393" s="108">
        <v>2.37</v>
      </c>
      <c r="C393" cm="1">
        <f t="array" ref="C393">_xlfn.IFS(A393='Price Data'!$F$3,'Price Data'!$G$3,A393='Price Data'!$F$4,'Price Data'!$G$4,A393='Price Data'!$F$5,'Price Data'!$G$5,A393='Price Data'!$F$6,'Price Data'!$G$6,A393='Price Data'!$F$7,'Price Data'!$G$7,TRUE,"")</f>
        <v>6.0346153846153863</v>
      </c>
      <c r="E393" s="108" t="b">
        <f t="shared" si="30"/>
        <v>0</v>
      </c>
      <c r="G393" s="108">
        <f t="shared" si="31"/>
        <v>2.37</v>
      </c>
      <c r="I393" s="108" t="b">
        <f t="shared" si="32"/>
        <v>0</v>
      </c>
      <c r="K393" s="108" t="b">
        <f t="shared" si="33"/>
        <v>0</v>
      </c>
      <c r="M393" s="108" t="b">
        <f t="shared" si="34"/>
        <v>0</v>
      </c>
    </row>
    <row r="394" spans="1:13" x14ac:dyDescent="0.25">
      <c r="A394" t="s">
        <v>110</v>
      </c>
      <c r="B394" s="108">
        <v>0.71</v>
      </c>
      <c r="C394" cm="1">
        <f t="array" ref="C394">_xlfn.IFS(A394='Price Data'!$F$3,'Price Data'!$G$3,A394='Price Data'!$F$4,'Price Data'!$G$4,A394='Price Data'!$F$5,'Price Data'!$G$5,A394='Price Data'!$F$6,'Price Data'!$G$6,A394='Price Data'!$F$7,'Price Data'!$G$7,TRUE,"")</f>
        <v>2.6763636363636367</v>
      </c>
      <c r="E394" s="108">
        <f t="shared" si="30"/>
        <v>0.71</v>
      </c>
      <c r="G394" s="108" t="b">
        <f t="shared" si="31"/>
        <v>0</v>
      </c>
      <c r="I394" s="108" t="b">
        <f t="shared" si="32"/>
        <v>0</v>
      </c>
      <c r="K394" s="108" t="b">
        <f t="shared" si="33"/>
        <v>0</v>
      </c>
      <c r="M394" s="108" t="b">
        <f t="shared" si="34"/>
        <v>0</v>
      </c>
    </row>
    <row r="395" spans="1:13" x14ac:dyDescent="0.25">
      <c r="A395" t="s">
        <v>114</v>
      </c>
      <c r="B395" s="108">
        <v>0.79</v>
      </c>
      <c r="C395" cm="1">
        <f t="array" ref="C395">_xlfn.IFS(A395='Price Data'!$F$3,'Price Data'!$G$3,A395='Price Data'!$F$4,'Price Data'!$G$4,A395='Price Data'!$F$5,'Price Data'!$G$5,A395='Price Data'!$F$6,'Price Data'!$G$6,A395='Price Data'!$F$7,'Price Data'!$G$7,TRUE,"")</f>
        <v>6.0346153846153863</v>
      </c>
      <c r="E395" s="108" t="b">
        <f t="shared" si="30"/>
        <v>0</v>
      </c>
      <c r="G395" s="108">
        <f t="shared" si="31"/>
        <v>0.79</v>
      </c>
      <c r="I395" s="108" t="b">
        <f t="shared" si="32"/>
        <v>0</v>
      </c>
      <c r="K395" s="108" t="b">
        <f t="shared" si="33"/>
        <v>0</v>
      </c>
      <c r="M395" s="108" t="b">
        <f t="shared" si="34"/>
        <v>0</v>
      </c>
    </row>
    <row r="396" spans="1:13" x14ac:dyDescent="0.25">
      <c r="A396" t="s">
        <v>109</v>
      </c>
      <c r="B396" s="108">
        <v>0.62</v>
      </c>
      <c r="C396" cm="1">
        <f t="array" ref="C396">_xlfn.IFS(A396='Price Data'!$F$3,'Price Data'!$G$3,A396='Price Data'!$F$4,'Price Data'!$G$4,A396='Price Data'!$F$5,'Price Data'!$G$5,A396='Price Data'!$F$6,'Price Data'!$G$6,A396='Price Data'!$F$7,'Price Data'!$G$7,TRUE,"")</f>
        <v>4.4586315789473705</v>
      </c>
      <c r="E396" s="108" t="b">
        <f t="shared" si="30"/>
        <v>0</v>
      </c>
      <c r="G396" s="108" t="b">
        <f t="shared" si="31"/>
        <v>0</v>
      </c>
      <c r="I396" s="108">
        <f t="shared" si="32"/>
        <v>0.62</v>
      </c>
      <c r="K396" s="108" t="b">
        <f t="shared" si="33"/>
        <v>0</v>
      </c>
      <c r="M396" s="108" t="b">
        <f t="shared" si="34"/>
        <v>0</v>
      </c>
    </row>
    <row r="397" spans="1:13" x14ac:dyDescent="0.25">
      <c r="A397" t="s">
        <v>113</v>
      </c>
      <c r="B397" s="108">
        <v>1.38</v>
      </c>
      <c r="C397" cm="1">
        <f t="array" ref="C397">_xlfn.IFS(A397='Price Data'!$F$3,'Price Data'!$G$3,A397='Price Data'!$F$4,'Price Data'!$G$4,A397='Price Data'!$F$5,'Price Data'!$G$5,A397='Price Data'!$F$6,'Price Data'!$G$6,A397='Price Data'!$F$7,'Price Data'!$G$7,TRUE,"")</f>
        <v>10.493246963562758</v>
      </c>
      <c r="E397" s="108" t="b">
        <f t="shared" si="30"/>
        <v>0</v>
      </c>
      <c r="G397" s="108" t="b">
        <f t="shared" si="31"/>
        <v>0</v>
      </c>
      <c r="I397" s="108" t="b">
        <f t="shared" si="32"/>
        <v>0</v>
      </c>
      <c r="K397" s="108" t="b">
        <f t="shared" si="33"/>
        <v>0</v>
      </c>
      <c r="M397" s="108">
        <f t="shared" si="34"/>
        <v>1.38</v>
      </c>
    </row>
    <row r="398" spans="1:13" x14ac:dyDescent="0.25">
      <c r="A398" t="s">
        <v>111</v>
      </c>
      <c r="B398" s="108">
        <v>2.2999999999999998</v>
      </c>
      <c r="C398" cm="1">
        <f t="array" ref="C398">_xlfn.IFS(A398='Price Data'!$F$3,'Price Data'!$G$3,A398='Price Data'!$F$4,'Price Data'!$G$4,A398='Price Data'!$F$5,'Price Data'!$G$5,A398='Price Data'!$F$6,'Price Data'!$G$6,A398='Price Data'!$F$7,'Price Data'!$G$7,TRUE,"")</f>
        <v>8.710979020979023</v>
      </c>
      <c r="E398" s="108" t="b">
        <f t="shared" si="30"/>
        <v>0</v>
      </c>
      <c r="G398" s="108" t="b">
        <f t="shared" si="31"/>
        <v>0</v>
      </c>
      <c r="I398" s="108" t="b">
        <f t="shared" si="32"/>
        <v>0</v>
      </c>
      <c r="K398" s="108">
        <f t="shared" si="33"/>
        <v>2.2999999999999998</v>
      </c>
      <c r="M398" s="108" t="b">
        <f t="shared" si="34"/>
        <v>0</v>
      </c>
    </row>
    <row r="399" spans="1:13" x14ac:dyDescent="0.25">
      <c r="A399" t="s">
        <v>112</v>
      </c>
      <c r="B399" s="108">
        <v>0</v>
      </c>
      <c r="C399" t="str" cm="1">
        <f t="array" ref="C399">_xlfn.IFS(A399='Price Data'!$F$3,'Price Data'!$G$3,A399='Price Data'!$F$4,'Price Data'!$G$4,A399='Price Data'!$F$5,'Price Data'!$G$5,A399='Price Data'!$F$6,'Price Data'!$G$6,A399='Price Data'!$F$7,'Price Data'!$G$7,TRUE,"")</f>
        <v/>
      </c>
      <c r="E399" s="108" t="b">
        <f t="shared" si="30"/>
        <v>0</v>
      </c>
      <c r="G399" s="108" t="b">
        <f t="shared" si="31"/>
        <v>0</v>
      </c>
      <c r="I399" s="108" t="b">
        <f t="shared" si="32"/>
        <v>0</v>
      </c>
      <c r="K399" s="108" t="b">
        <f t="shared" si="33"/>
        <v>0</v>
      </c>
      <c r="M399" s="108" t="b">
        <f t="shared" si="34"/>
        <v>0</v>
      </c>
    </row>
    <row r="400" spans="1:13" x14ac:dyDescent="0.25">
      <c r="A400" t="s">
        <v>112</v>
      </c>
      <c r="B400" s="108">
        <v>0</v>
      </c>
      <c r="C400" t="str" cm="1">
        <f t="array" ref="C400">_xlfn.IFS(A400='Price Data'!$F$3,'Price Data'!$G$3,A400='Price Data'!$F$4,'Price Data'!$G$4,A400='Price Data'!$F$5,'Price Data'!$G$5,A400='Price Data'!$F$6,'Price Data'!$G$6,A400='Price Data'!$F$7,'Price Data'!$G$7,TRUE,"")</f>
        <v/>
      </c>
      <c r="E400" s="108" t="b">
        <f t="shared" si="30"/>
        <v>0</v>
      </c>
      <c r="G400" s="108" t="b">
        <f t="shared" si="31"/>
        <v>0</v>
      </c>
      <c r="I400" s="108" t="b">
        <f t="shared" si="32"/>
        <v>0</v>
      </c>
      <c r="K400" s="108" t="b">
        <f t="shared" si="33"/>
        <v>0</v>
      </c>
      <c r="M400" s="108" t="b">
        <f t="shared" si="34"/>
        <v>0</v>
      </c>
    </row>
    <row r="401" spans="1:13" x14ac:dyDescent="0.25">
      <c r="A401" t="s">
        <v>109</v>
      </c>
      <c r="B401" s="108">
        <v>0.86</v>
      </c>
      <c r="C401" cm="1">
        <f t="array" ref="C401">_xlfn.IFS(A401='Price Data'!$F$3,'Price Data'!$G$3,A401='Price Data'!$F$4,'Price Data'!$G$4,A401='Price Data'!$F$5,'Price Data'!$G$5,A401='Price Data'!$F$6,'Price Data'!$G$6,A401='Price Data'!$F$7,'Price Data'!$G$7,TRUE,"")</f>
        <v>4.4586315789473705</v>
      </c>
      <c r="E401" s="108" t="b">
        <f t="shared" si="30"/>
        <v>0</v>
      </c>
      <c r="G401" s="108" t="b">
        <f t="shared" si="31"/>
        <v>0</v>
      </c>
      <c r="I401" s="108">
        <f t="shared" si="32"/>
        <v>0.86</v>
      </c>
      <c r="K401" s="108" t="b">
        <f t="shared" si="33"/>
        <v>0</v>
      </c>
      <c r="M401" s="108" t="b">
        <f t="shared" si="34"/>
        <v>0</v>
      </c>
    </row>
    <row r="402" spans="1:13" x14ac:dyDescent="0.25">
      <c r="A402" t="s">
        <v>111</v>
      </c>
      <c r="B402" s="108">
        <v>1.75</v>
      </c>
      <c r="C402" cm="1">
        <f t="array" ref="C402">_xlfn.IFS(A402='Price Data'!$F$3,'Price Data'!$G$3,A402='Price Data'!$F$4,'Price Data'!$G$4,A402='Price Data'!$F$5,'Price Data'!$G$5,A402='Price Data'!$F$6,'Price Data'!$G$6,A402='Price Data'!$F$7,'Price Data'!$G$7,TRUE,"")</f>
        <v>8.710979020979023</v>
      </c>
      <c r="E402" s="108" t="b">
        <f t="shared" si="30"/>
        <v>0</v>
      </c>
      <c r="G402" s="108" t="b">
        <f t="shared" si="31"/>
        <v>0</v>
      </c>
      <c r="I402" s="108" t="b">
        <f t="shared" si="32"/>
        <v>0</v>
      </c>
      <c r="K402" s="108">
        <f t="shared" si="33"/>
        <v>1.75</v>
      </c>
      <c r="M402" s="108" t="b">
        <f t="shared" si="34"/>
        <v>0</v>
      </c>
    </row>
    <row r="403" spans="1:13" x14ac:dyDescent="0.25">
      <c r="A403" t="s">
        <v>110</v>
      </c>
      <c r="B403" s="108">
        <v>0.67</v>
      </c>
      <c r="C403" cm="1">
        <f t="array" ref="C403">_xlfn.IFS(A403='Price Data'!$F$3,'Price Data'!$G$3,A403='Price Data'!$F$4,'Price Data'!$G$4,A403='Price Data'!$F$5,'Price Data'!$G$5,A403='Price Data'!$F$6,'Price Data'!$G$6,A403='Price Data'!$F$7,'Price Data'!$G$7,TRUE,"")</f>
        <v>2.6763636363636367</v>
      </c>
      <c r="E403" s="108">
        <f t="shared" si="30"/>
        <v>0.67</v>
      </c>
      <c r="G403" s="108" t="b">
        <f t="shared" si="31"/>
        <v>0</v>
      </c>
      <c r="I403" s="108" t="b">
        <f t="shared" si="32"/>
        <v>0</v>
      </c>
      <c r="K403" s="108" t="b">
        <f t="shared" si="33"/>
        <v>0</v>
      </c>
      <c r="M403" s="108" t="b">
        <f t="shared" si="34"/>
        <v>0</v>
      </c>
    </row>
    <row r="404" spans="1:13" x14ac:dyDescent="0.25">
      <c r="A404" t="s">
        <v>112</v>
      </c>
      <c r="B404" s="108">
        <v>0</v>
      </c>
      <c r="C404" t="str" cm="1">
        <f t="array" ref="C404">_xlfn.IFS(A404='Price Data'!$F$3,'Price Data'!$G$3,A404='Price Data'!$F$4,'Price Data'!$G$4,A404='Price Data'!$F$5,'Price Data'!$G$5,A404='Price Data'!$F$6,'Price Data'!$G$6,A404='Price Data'!$F$7,'Price Data'!$G$7,TRUE,"")</f>
        <v/>
      </c>
      <c r="E404" s="108" t="b">
        <f t="shared" si="30"/>
        <v>0</v>
      </c>
      <c r="G404" s="108" t="b">
        <f t="shared" si="31"/>
        <v>0</v>
      </c>
      <c r="I404" s="108" t="b">
        <f t="shared" si="32"/>
        <v>0</v>
      </c>
      <c r="K404" s="108" t="b">
        <f t="shared" si="33"/>
        <v>0</v>
      </c>
      <c r="M404" s="108" t="b">
        <f t="shared" si="34"/>
        <v>0</v>
      </c>
    </row>
    <row r="405" spans="1:13" x14ac:dyDescent="0.25">
      <c r="A405" t="s">
        <v>112</v>
      </c>
      <c r="B405" s="108">
        <v>0</v>
      </c>
      <c r="C405" t="str" cm="1">
        <f t="array" ref="C405">_xlfn.IFS(A405='Price Data'!$F$3,'Price Data'!$G$3,A405='Price Data'!$F$4,'Price Data'!$G$4,A405='Price Data'!$F$5,'Price Data'!$G$5,A405='Price Data'!$F$6,'Price Data'!$G$6,A405='Price Data'!$F$7,'Price Data'!$G$7,TRUE,"")</f>
        <v/>
      </c>
      <c r="E405" s="108" t="b">
        <f t="shared" si="30"/>
        <v>0</v>
      </c>
      <c r="G405" s="108" t="b">
        <f t="shared" si="31"/>
        <v>0</v>
      </c>
      <c r="I405" s="108" t="b">
        <f t="shared" si="32"/>
        <v>0</v>
      </c>
      <c r="K405" s="108" t="b">
        <f t="shared" si="33"/>
        <v>0</v>
      </c>
      <c r="M405" s="108" t="b">
        <f t="shared" si="34"/>
        <v>0</v>
      </c>
    </row>
    <row r="406" spans="1:13" x14ac:dyDescent="0.25">
      <c r="A406" t="s">
        <v>109</v>
      </c>
      <c r="B406" s="108">
        <v>0.56000000000000005</v>
      </c>
      <c r="C406" cm="1">
        <f t="array" ref="C406">_xlfn.IFS(A406='Price Data'!$F$3,'Price Data'!$G$3,A406='Price Data'!$F$4,'Price Data'!$G$4,A406='Price Data'!$F$5,'Price Data'!$G$5,A406='Price Data'!$F$6,'Price Data'!$G$6,A406='Price Data'!$F$7,'Price Data'!$G$7,TRUE,"")</f>
        <v>4.4586315789473705</v>
      </c>
      <c r="E406" s="108" t="b">
        <f t="shared" si="30"/>
        <v>0</v>
      </c>
      <c r="G406" s="108" t="b">
        <f t="shared" si="31"/>
        <v>0</v>
      </c>
      <c r="I406" s="108">
        <f t="shared" si="32"/>
        <v>0.56000000000000005</v>
      </c>
      <c r="K406" s="108" t="b">
        <f t="shared" si="33"/>
        <v>0</v>
      </c>
      <c r="M406" s="108" t="b">
        <f t="shared" si="34"/>
        <v>0</v>
      </c>
    </row>
    <row r="407" spans="1:13" x14ac:dyDescent="0.25">
      <c r="A407" t="s">
        <v>112</v>
      </c>
      <c r="B407" s="108">
        <v>0</v>
      </c>
      <c r="C407" t="str" cm="1">
        <f t="array" ref="C407">_xlfn.IFS(A407='Price Data'!$F$3,'Price Data'!$G$3,A407='Price Data'!$F$4,'Price Data'!$G$4,A407='Price Data'!$F$5,'Price Data'!$G$5,A407='Price Data'!$F$6,'Price Data'!$G$6,A407='Price Data'!$F$7,'Price Data'!$G$7,TRUE,"")</f>
        <v/>
      </c>
      <c r="E407" s="108" t="b">
        <f t="shared" si="30"/>
        <v>0</v>
      </c>
      <c r="G407" s="108" t="b">
        <f t="shared" si="31"/>
        <v>0</v>
      </c>
      <c r="I407" s="108" t="b">
        <f t="shared" si="32"/>
        <v>0</v>
      </c>
      <c r="K407" s="108" t="b">
        <f t="shared" si="33"/>
        <v>0</v>
      </c>
      <c r="M407" s="108" t="b">
        <f t="shared" si="34"/>
        <v>0</v>
      </c>
    </row>
    <row r="408" spans="1:13" x14ac:dyDescent="0.25">
      <c r="A408" t="s">
        <v>112</v>
      </c>
      <c r="B408" s="108">
        <v>0</v>
      </c>
      <c r="C408" t="str" cm="1">
        <f t="array" ref="C408">_xlfn.IFS(A408='Price Data'!$F$3,'Price Data'!$G$3,A408='Price Data'!$F$4,'Price Data'!$G$4,A408='Price Data'!$F$5,'Price Data'!$G$5,A408='Price Data'!$F$6,'Price Data'!$G$6,A408='Price Data'!$F$7,'Price Data'!$G$7,TRUE,"")</f>
        <v/>
      </c>
      <c r="E408" s="108" t="b">
        <f t="shared" si="30"/>
        <v>0</v>
      </c>
      <c r="G408" s="108" t="b">
        <f t="shared" si="31"/>
        <v>0</v>
      </c>
      <c r="I408" s="108" t="b">
        <f t="shared" si="32"/>
        <v>0</v>
      </c>
      <c r="K408" s="108" t="b">
        <f t="shared" si="33"/>
        <v>0</v>
      </c>
      <c r="M408" s="108" t="b">
        <f t="shared" si="34"/>
        <v>0</v>
      </c>
    </row>
    <row r="409" spans="1:13" x14ac:dyDescent="0.25">
      <c r="A409" t="s">
        <v>113</v>
      </c>
      <c r="B409" s="108">
        <v>1.75</v>
      </c>
      <c r="C409" cm="1">
        <f t="array" ref="C409">_xlfn.IFS(A409='Price Data'!$F$3,'Price Data'!$G$3,A409='Price Data'!$F$4,'Price Data'!$G$4,A409='Price Data'!$F$5,'Price Data'!$G$5,A409='Price Data'!$F$6,'Price Data'!$G$6,A409='Price Data'!$F$7,'Price Data'!$G$7,TRUE,"")</f>
        <v>10.493246963562758</v>
      </c>
      <c r="E409" s="108" t="b">
        <f t="shared" si="30"/>
        <v>0</v>
      </c>
      <c r="G409" s="108" t="b">
        <f t="shared" si="31"/>
        <v>0</v>
      </c>
      <c r="I409" s="108" t="b">
        <f t="shared" si="32"/>
        <v>0</v>
      </c>
      <c r="K409" s="108" t="b">
        <f t="shared" si="33"/>
        <v>0</v>
      </c>
      <c r="M409" s="108">
        <f t="shared" si="34"/>
        <v>1.75</v>
      </c>
    </row>
    <row r="410" spans="1:13" x14ac:dyDescent="0.25">
      <c r="A410" t="s">
        <v>112</v>
      </c>
      <c r="B410" s="108">
        <v>0</v>
      </c>
      <c r="C410" t="str" cm="1">
        <f t="array" ref="C410">_xlfn.IFS(A410='Price Data'!$F$3,'Price Data'!$G$3,A410='Price Data'!$F$4,'Price Data'!$G$4,A410='Price Data'!$F$5,'Price Data'!$G$5,A410='Price Data'!$F$6,'Price Data'!$G$6,A410='Price Data'!$F$7,'Price Data'!$G$7,TRUE,"")</f>
        <v/>
      </c>
      <c r="E410" s="108" t="b">
        <f t="shared" si="30"/>
        <v>0</v>
      </c>
      <c r="G410" s="108" t="b">
        <f t="shared" si="31"/>
        <v>0</v>
      </c>
      <c r="I410" s="108" t="b">
        <f t="shared" si="32"/>
        <v>0</v>
      </c>
      <c r="K410" s="108" t="b">
        <f t="shared" si="33"/>
        <v>0</v>
      </c>
      <c r="M410" s="108" t="b">
        <f t="shared" si="34"/>
        <v>0</v>
      </c>
    </row>
    <row r="411" spans="1:13" x14ac:dyDescent="0.25">
      <c r="A411" t="s">
        <v>112</v>
      </c>
      <c r="B411" s="108">
        <v>0</v>
      </c>
      <c r="C411" t="str" cm="1">
        <f t="array" ref="C411">_xlfn.IFS(A411='Price Data'!$F$3,'Price Data'!$G$3,A411='Price Data'!$F$4,'Price Data'!$G$4,A411='Price Data'!$F$5,'Price Data'!$G$5,A411='Price Data'!$F$6,'Price Data'!$G$6,A411='Price Data'!$F$7,'Price Data'!$G$7,TRUE,"")</f>
        <v/>
      </c>
      <c r="E411" s="108" t="b">
        <f t="shared" si="30"/>
        <v>0</v>
      </c>
      <c r="G411" s="108" t="b">
        <f t="shared" si="31"/>
        <v>0</v>
      </c>
      <c r="I411" s="108" t="b">
        <f t="shared" si="32"/>
        <v>0</v>
      </c>
      <c r="K411" s="108" t="b">
        <f t="shared" si="33"/>
        <v>0</v>
      </c>
      <c r="M411" s="108" t="b">
        <f t="shared" si="34"/>
        <v>0</v>
      </c>
    </row>
    <row r="412" spans="1:13" x14ac:dyDescent="0.25">
      <c r="A412" t="s">
        <v>112</v>
      </c>
      <c r="B412" s="108">
        <v>0</v>
      </c>
      <c r="C412" t="str" cm="1">
        <f t="array" ref="C412">_xlfn.IFS(A412='Price Data'!$F$3,'Price Data'!$G$3,A412='Price Data'!$F$4,'Price Data'!$G$4,A412='Price Data'!$F$5,'Price Data'!$G$5,A412='Price Data'!$F$6,'Price Data'!$G$6,A412='Price Data'!$F$7,'Price Data'!$G$7,TRUE,"")</f>
        <v/>
      </c>
      <c r="E412" s="108" t="b">
        <f t="shared" si="30"/>
        <v>0</v>
      </c>
      <c r="G412" s="108" t="b">
        <f t="shared" si="31"/>
        <v>0</v>
      </c>
      <c r="I412" s="108" t="b">
        <f t="shared" si="32"/>
        <v>0</v>
      </c>
      <c r="K412" s="108" t="b">
        <f t="shared" si="33"/>
        <v>0</v>
      </c>
      <c r="M412" s="108" t="b">
        <f t="shared" si="34"/>
        <v>0</v>
      </c>
    </row>
    <row r="413" spans="1:13" x14ac:dyDescent="0.25">
      <c r="A413" t="s">
        <v>113</v>
      </c>
      <c r="B413" s="108">
        <v>2.2000000000000002</v>
      </c>
      <c r="C413" cm="1">
        <f t="array" ref="C413">_xlfn.IFS(A413='Price Data'!$F$3,'Price Data'!$G$3,A413='Price Data'!$F$4,'Price Data'!$G$4,A413='Price Data'!$F$5,'Price Data'!$G$5,A413='Price Data'!$F$6,'Price Data'!$G$6,A413='Price Data'!$F$7,'Price Data'!$G$7,TRUE,"")</f>
        <v>10.493246963562758</v>
      </c>
      <c r="E413" s="108" t="b">
        <f t="shared" si="30"/>
        <v>0</v>
      </c>
      <c r="G413" s="108" t="b">
        <f t="shared" si="31"/>
        <v>0</v>
      </c>
      <c r="I413" s="108" t="b">
        <f t="shared" si="32"/>
        <v>0</v>
      </c>
      <c r="K413" s="108" t="b">
        <f t="shared" si="33"/>
        <v>0</v>
      </c>
      <c r="M413" s="108">
        <f t="shared" si="34"/>
        <v>2.2000000000000002</v>
      </c>
    </row>
    <row r="414" spans="1:13" x14ac:dyDescent="0.25">
      <c r="A414" t="s">
        <v>112</v>
      </c>
      <c r="B414" s="108">
        <v>0</v>
      </c>
      <c r="C414" t="str" cm="1">
        <f t="array" ref="C414">_xlfn.IFS(A414='Price Data'!$F$3,'Price Data'!$G$3,A414='Price Data'!$F$4,'Price Data'!$G$4,A414='Price Data'!$F$5,'Price Data'!$G$5,A414='Price Data'!$F$6,'Price Data'!$G$6,A414='Price Data'!$F$7,'Price Data'!$G$7,TRUE,"")</f>
        <v/>
      </c>
      <c r="E414" s="108" t="b">
        <f t="shared" si="30"/>
        <v>0</v>
      </c>
      <c r="G414" s="108" t="b">
        <f t="shared" si="31"/>
        <v>0</v>
      </c>
      <c r="I414" s="108" t="b">
        <f t="shared" si="32"/>
        <v>0</v>
      </c>
      <c r="K414" s="108" t="b">
        <f t="shared" si="33"/>
        <v>0</v>
      </c>
      <c r="M414" s="108" t="b">
        <f t="shared" si="34"/>
        <v>0</v>
      </c>
    </row>
    <row r="415" spans="1:13" x14ac:dyDescent="0.25">
      <c r="A415" t="s">
        <v>112</v>
      </c>
      <c r="B415" s="108">
        <v>0</v>
      </c>
      <c r="C415" t="str" cm="1">
        <f t="array" ref="C415">_xlfn.IFS(A415='Price Data'!$F$3,'Price Data'!$G$3,A415='Price Data'!$F$4,'Price Data'!$G$4,A415='Price Data'!$F$5,'Price Data'!$G$5,A415='Price Data'!$F$6,'Price Data'!$G$6,A415='Price Data'!$F$7,'Price Data'!$G$7,TRUE,"")</f>
        <v/>
      </c>
      <c r="E415" s="108" t="b">
        <f t="shared" si="30"/>
        <v>0</v>
      </c>
      <c r="G415" s="108" t="b">
        <f t="shared" si="31"/>
        <v>0</v>
      </c>
      <c r="I415" s="108" t="b">
        <f t="shared" si="32"/>
        <v>0</v>
      </c>
      <c r="K415" s="108" t="b">
        <f t="shared" si="33"/>
        <v>0</v>
      </c>
      <c r="M415" s="108" t="b">
        <f t="shared" si="34"/>
        <v>0</v>
      </c>
    </row>
    <row r="416" spans="1:13" x14ac:dyDescent="0.25">
      <c r="A416" t="s">
        <v>112</v>
      </c>
      <c r="B416" s="108">
        <v>0</v>
      </c>
      <c r="C416" t="str" cm="1">
        <f t="array" ref="C416">_xlfn.IFS(A416='Price Data'!$F$3,'Price Data'!$G$3,A416='Price Data'!$F$4,'Price Data'!$G$4,A416='Price Data'!$F$5,'Price Data'!$G$5,A416='Price Data'!$F$6,'Price Data'!$G$6,A416='Price Data'!$F$7,'Price Data'!$G$7,TRUE,"")</f>
        <v/>
      </c>
      <c r="E416" s="108" t="b">
        <f t="shared" si="30"/>
        <v>0</v>
      </c>
      <c r="G416" s="108" t="b">
        <f t="shared" si="31"/>
        <v>0</v>
      </c>
      <c r="I416" s="108" t="b">
        <f t="shared" si="32"/>
        <v>0</v>
      </c>
      <c r="K416" s="108" t="b">
        <f t="shared" si="33"/>
        <v>0</v>
      </c>
      <c r="M416" s="108" t="b">
        <f t="shared" si="34"/>
        <v>0</v>
      </c>
    </row>
    <row r="417" spans="1:13" x14ac:dyDescent="0.25">
      <c r="A417" t="s">
        <v>112</v>
      </c>
      <c r="B417" s="108">
        <v>0</v>
      </c>
      <c r="C417" t="str" cm="1">
        <f t="array" ref="C417">_xlfn.IFS(A417='Price Data'!$F$3,'Price Data'!$G$3,A417='Price Data'!$F$4,'Price Data'!$G$4,A417='Price Data'!$F$5,'Price Data'!$G$5,A417='Price Data'!$F$6,'Price Data'!$G$6,A417='Price Data'!$F$7,'Price Data'!$G$7,TRUE,"")</f>
        <v/>
      </c>
      <c r="E417" s="108" t="b">
        <f t="shared" si="30"/>
        <v>0</v>
      </c>
      <c r="G417" s="108" t="b">
        <f t="shared" si="31"/>
        <v>0</v>
      </c>
      <c r="I417" s="108" t="b">
        <f t="shared" si="32"/>
        <v>0</v>
      </c>
      <c r="K417" s="108" t="b">
        <f t="shared" si="33"/>
        <v>0</v>
      </c>
      <c r="M417" s="108" t="b">
        <f t="shared" si="34"/>
        <v>0</v>
      </c>
    </row>
    <row r="418" spans="1:13" x14ac:dyDescent="0.25">
      <c r="A418" t="s">
        <v>112</v>
      </c>
      <c r="B418" s="108">
        <v>0</v>
      </c>
      <c r="C418" t="str" cm="1">
        <f t="array" ref="C418">_xlfn.IFS(A418='Price Data'!$F$3,'Price Data'!$G$3,A418='Price Data'!$F$4,'Price Data'!$G$4,A418='Price Data'!$F$5,'Price Data'!$G$5,A418='Price Data'!$F$6,'Price Data'!$G$6,A418='Price Data'!$F$7,'Price Data'!$G$7,TRUE,"")</f>
        <v/>
      </c>
      <c r="E418" s="108" t="b">
        <f t="shared" si="30"/>
        <v>0</v>
      </c>
      <c r="G418" s="108" t="b">
        <f t="shared" si="31"/>
        <v>0</v>
      </c>
      <c r="I418" s="108" t="b">
        <f t="shared" si="32"/>
        <v>0</v>
      </c>
      <c r="K418" s="108" t="b">
        <f t="shared" si="33"/>
        <v>0</v>
      </c>
      <c r="M418" s="108" t="b">
        <f t="shared" si="34"/>
        <v>0</v>
      </c>
    </row>
    <row r="419" spans="1:13" x14ac:dyDescent="0.25">
      <c r="A419" t="s">
        <v>112</v>
      </c>
      <c r="B419" s="108">
        <v>0</v>
      </c>
      <c r="C419" t="str" cm="1">
        <f t="array" ref="C419">_xlfn.IFS(A419='Price Data'!$F$3,'Price Data'!$G$3,A419='Price Data'!$F$4,'Price Data'!$G$4,A419='Price Data'!$F$5,'Price Data'!$G$5,A419='Price Data'!$F$6,'Price Data'!$G$6,A419='Price Data'!$F$7,'Price Data'!$G$7,TRUE,"")</f>
        <v/>
      </c>
      <c r="E419" s="108" t="b">
        <f t="shared" si="30"/>
        <v>0</v>
      </c>
      <c r="G419" s="108" t="b">
        <f t="shared" si="31"/>
        <v>0</v>
      </c>
      <c r="I419" s="108" t="b">
        <f t="shared" si="32"/>
        <v>0</v>
      </c>
      <c r="K419" s="108" t="b">
        <f t="shared" si="33"/>
        <v>0</v>
      </c>
      <c r="M419" s="108" t="b">
        <f t="shared" si="34"/>
        <v>0</v>
      </c>
    </row>
    <row r="420" spans="1:13" x14ac:dyDescent="0.25">
      <c r="A420" t="s">
        <v>112</v>
      </c>
      <c r="B420" s="108">
        <v>0</v>
      </c>
      <c r="C420" t="str" cm="1">
        <f t="array" ref="C420">_xlfn.IFS(A420='Price Data'!$F$3,'Price Data'!$G$3,A420='Price Data'!$F$4,'Price Data'!$G$4,A420='Price Data'!$F$5,'Price Data'!$G$5,A420='Price Data'!$F$6,'Price Data'!$G$6,A420='Price Data'!$F$7,'Price Data'!$G$7,TRUE,"")</f>
        <v/>
      </c>
      <c r="E420" s="108" t="b">
        <f t="shared" si="30"/>
        <v>0</v>
      </c>
      <c r="G420" s="108" t="b">
        <f t="shared" si="31"/>
        <v>0</v>
      </c>
      <c r="I420" s="108" t="b">
        <f t="shared" si="32"/>
        <v>0</v>
      </c>
      <c r="K420" s="108" t="b">
        <f t="shared" si="33"/>
        <v>0</v>
      </c>
      <c r="M420" s="108" t="b">
        <f t="shared" si="34"/>
        <v>0</v>
      </c>
    </row>
    <row r="421" spans="1:13" x14ac:dyDescent="0.25">
      <c r="A421" t="s">
        <v>112</v>
      </c>
      <c r="B421" s="108">
        <v>0</v>
      </c>
      <c r="C421" t="str" cm="1">
        <f t="array" ref="C421">_xlfn.IFS(A421='Price Data'!$F$3,'Price Data'!$G$3,A421='Price Data'!$F$4,'Price Data'!$G$4,A421='Price Data'!$F$5,'Price Data'!$G$5,A421='Price Data'!$F$6,'Price Data'!$G$6,A421='Price Data'!$F$7,'Price Data'!$G$7,TRUE,"")</f>
        <v/>
      </c>
      <c r="E421" s="108" t="b">
        <f t="shared" si="30"/>
        <v>0</v>
      </c>
      <c r="G421" s="108" t="b">
        <f t="shared" si="31"/>
        <v>0</v>
      </c>
      <c r="I421" s="108" t="b">
        <f t="shared" si="32"/>
        <v>0</v>
      </c>
      <c r="K421" s="108" t="b">
        <f t="shared" si="33"/>
        <v>0</v>
      </c>
      <c r="M421" s="108" t="b">
        <f t="shared" si="34"/>
        <v>0</v>
      </c>
    </row>
    <row r="422" spans="1:13" x14ac:dyDescent="0.25">
      <c r="A422" t="s">
        <v>112</v>
      </c>
      <c r="B422" s="108">
        <v>0</v>
      </c>
      <c r="C422" t="str" cm="1">
        <f t="array" ref="C422">_xlfn.IFS(A422='Price Data'!$F$3,'Price Data'!$G$3,A422='Price Data'!$F$4,'Price Data'!$G$4,A422='Price Data'!$F$5,'Price Data'!$G$5,A422='Price Data'!$F$6,'Price Data'!$G$6,A422='Price Data'!$F$7,'Price Data'!$G$7,TRUE,"")</f>
        <v/>
      </c>
      <c r="E422" s="108" t="b">
        <f t="shared" si="30"/>
        <v>0</v>
      </c>
      <c r="G422" s="108" t="b">
        <f t="shared" si="31"/>
        <v>0</v>
      </c>
      <c r="I422" s="108" t="b">
        <f t="shared" si="32"/>
        <v>0</v>
      </c>
      <c r="K422" s="108" t="b">
        <f t="shared" si="33"/>
        <v>0</v>
      </c>
      <c r="M422" s="108" t="b">
        <f t="shared" si="34"/>
        <v>0</v>
      </c>
    </row>
    <row r="423" spans="1:13" x14ac:dyDescent="0.25">
      <c r="A423" t="s">
        <v>112</v>
      </c>
      <c r="B423" s="108">
        <v>0</v>
      </c>
      <c r="C423" t="str" cm="1">
        <f t="array" ref="C423">_xlfn.IFS(A423='Price Data'!$F$3,'Price Data'!$G$3,A423='Price Data'!$F$4,'Price Data'!$G$4,A423='Price Data'!$F$5,'Price Data'!$G$5,A423='Price Data'!$F$6,'Price Data'!$G$6,A423='Price Data'!$F$7,'Price Data'!$G$7,TRUE,"")</f>
        <v/>
      </c>
      <c r="E423" s="108" t="b">
        <f t="shared" si="30"/>
        <v>0</v>
      </c>
      <c r="G423" s="108" t="b">
        <f t="shared" si="31"/>
        <v>0</v>
      </c>
      <c r="I423" s="108" t="b">
        <f t="shared" si="32"/>
        <v>0</v>
      </c>
      <c r="K423" s="108" t="b">
        <f t="shared" si="33"/>
        <v>0</v>
      </c>
      <c r="M423" s="108" t="b">
        <f t="shared" si="34"/>
        <v>0</v>
      </c>
    </row>
    <row r="424" spans="1:13" x14ac:dyDescent="0.25">
      <c r="A424" t="s">
        <v>112</v>
      </c>
      <c r="B424" s="108">
        <v>0</v>
      </c>
      <c r="C424" t="str" cm="1">
        <f t="array" ref="C424">_xlfn.IFS(A424='Price Data'!$F$3,'Price Data'!$G$3,A424='Price Data'!$F$4,'Price Data'!$G$4,A424='Price Data'!$F$5,'Price Data'!$G$5,A424='Price Data'!$F$6,'Price Data'!$G$6,A424='Price Data'!$F$7,'Price Data'!$G$7,TRUE,"")</f>
        <v/>
      </c>
      <c r="E424" s="108" t="b">
        <f t="shared" si="30"/>
        <v>0</v>
      </c>
      <c r="G424" s="108" t="b">
        <f t="shared" si="31"/>
        <v>0</v>
      </c>
      <c r="I424" s="108" t="b">
        <f t="shared" si="32"/>
        <v>0</v>
      </c>
      <c r="K424" s="108" t="b">
        <f t="shared" si="33"/>
        <v>0</v>
      </c>
      <c r="M424" s="108" t="b">
        <f t="shared" si="34"/>
        <v>0</v>
      </c>
    </row>
    <row r="425" spans="1:13" x14ac:dyDescent="0.25">
      <c r="A425" t="s">
        <v>112</v>
      </c>
      <c r="B425" s="108">
        <v>0</v>
      </c>
      <c r="C425" t="str" cm="1">
        <f t="array" ref="C425">_xlfn.IFS(A425='Price Data'!$F$3,'Price Data'!$G$3,A425='Price Data'!$F$4,'Price Data'!$G$4,A425='Price Data'!$F$5,'Price Data'!$G$5,A425='Price Data'!$F$6,'Price Data'!$G$6,A425='Price Data'!$F$7,'Price Data'!$G$7,TRUE,"")</f>
        <v/>
      </c>
      <c r="E425" s="108" t="b">
        <f t="shared" si="30"/>
        <v>0</v>
      </c>
      <c r="G425" s="108" t="b">
        <f t="shared" si="31"/>
        <v>0</v>
      </c>
      <c r="I425" s="108" t="b">
        <f t="shared" si="32"/>
        <v>0</v>
      </c>
      <c r="K425" s="108" t="b">
        <f t="shared" si="33"/>
        <v>0</v>
      </c>
      <c r="M425" s="108" t="b">
        <f t="shared" si="34"/>
        <v>0</v>
      </c>
    </row>
    <row r="426" spans="1:13" x14ac:dyDescent="0.25">
      <c r="A426" t="s">
        <v>112</v>
      </c>
      <c r="B426" s="108">
        <v>0</v>
      </c>
      <c r="C426" t="str" cm="1">
        <f t="array" ref="C426">_xlfn.IFS(A426='Price Data'!$F$3,'Price Data'!$G$3,A426='Price Data'!$F$4,'Price Data'!$G$4,A426='Price Data'!$F$5,'Price Data'!$G$5,A426='Price Data'!$F$6,'Price Data'!$G$6,A426='Price Data'!$F$7,'Price Data'!$G$7,TRUE,"")</f>
        <v/>
      </c>
      <c r="E426" s="108" t="b">
        <f t="shared" si="30"/>
        <v>0</v>
      </c>
      <c r="G426" s="108" t="b">
        <f t="shared" si="31"/>
        <v>0</v>
      </c>
      <c r="I426" s="108" t="b">
        <f t="shared" si="32"/>
        <v>0</v>
      </c>
      <c r="K426" s="108" t="b">
        <f t="shared" si="33"/>
        <v>0</v>
      </c>
      <c r="M426" s="108" t="b">
        <f t="shared" si="34"/>
        <v>0</v>
      </c>
    </row>
    <row r="427" spans="1:13" x14ac:dyDescent="0.25">
      <c r="A427" t="s">
        <v>112</v>
      </c>
      <c r="B427" s="108">
        <v>0</v>
      </c>
      <c r="C427" t="str" cm="1">
        <f t="array" ref="C427">_xlfn.IFS(A427='Price Data'!$F$3,'Price Data'!$G$3,A427='Price Data'!$F$4,'Price Data'!$G$4,A427='Price Data'!$F$5,'Price Data'!$G$5,A427='Price Data'!$F$6,'Price Data'!$G$6,A427='Price Data'!$F$7,'Price Data'!$G$7,TRUE,"")</f>
        <v/>
      </c>
      <c r="E427" s="108" t="b">
        <f t="shared" si="30"/>
        <v>0</v>
      </c>
      <c r="G427" s="108" t="b">
        <f t="shared" si="31"/>
        <v>0</v>
      </c>
      <c r="I427" s="108" t="b">
        <f t="shared" si="32"/>
        <v>0</v>
      </c>
      <c r="K427" s="108" t="b">
        <f t="shared" si="33"/>
        <v>0</v>
      </c>
      <c r="M427" s="108" t="b">
        <f t="shared" si="34"/>
        <v>0</v>
      </c>
    </row>
    <row r="428" spans="1:13" x14ac:dyDescent="0.25">
      <c r="A428" t="s">
        <v>112</v>
      </c>
      <c r="B428" s="108">
        <v>0</v>
      </c>
      <c r="C428" t="str" cm="1">
        <f t="array" ref="C428">_xlfn.IFS(A428='Price Data'!$F$3,'Price Data'!$G$3,A428='Price Data'!$F$4,'Price Data'!$G$4,A428='Price Data'!$F$5,'Price Data'!$G$5,A428='Price Data'!$F$6,'Price Data'!$G$6,A428='Price Data'!$F$7,'Price Data'!$G$7,TRUE,"")</f>
        <v/>
      </c>
      <c r="E428" s="108" t="b">
        <f t="shared" si="30"/>
        <v>0</v>
      </c>
      <c r="G428" s="108" t="b">
        <f t="shared" si="31"/>
        <v>0</v>
      </c>
      <c r="I428" s="108" t="b">
        <f t="shared" si="32"/>
        <v>0</v>
      </c>
      <c r="K428" s="108" t="b">
        <f t="shared" si="33"/>
        <v>0</v>
      </c>
      <c r="M428" s="108" t="b">
        <f t="shared" si="34"/>
        <v>0</v>
      </c>
    </row>
    <row r="429" spans="1:13" x14ac:dyDescent="0.25">
      <c r="A429" t="s">
        <v>109</v>
      </c>
      <c r="B429" s="108">
        <v>0.91</v>
      </c>
      <c r="C429" cm="1">
        <f t="array" ref="C429">_xlfn.IFS(A429='Price Data'!$F$3,'Price Data'!$G$3,A429='Price Data'!$F$4,'Price Data'!$G$4,A429='Price Data'!$F$5,'Price Data'!$G$5,A429='Price Data'!$F$6,'Price Data'!$G$6,A429='Price Data'!$F$7,'Price Data'!$G$7,TRUE,"")</f>
        <v>4.4586315789473705</v>
      </c>
      <c r="E429" s="108" t="b">
        <f t="shared" si="30"/>
        <v>0</v>
      </c>
      <c r="G429" s="108" t="b">
        <f t="shared" si="31"/>
        <v>0</v>
      </c>
      <c r="I429" s="108">
        <f t="shared" si="32"/>
        <v>0.91</v>
      </c>
      <c r="K429" s="108" t="b">
        <f t="shared" si="33"/>
        <v>0</v>
      </c>
      <c r="M429" s="108" t="b">
        <f t="shared" si="34"/>
        <v>0</v>
      </c>
    </row>
    <row r="430" spans="1:13" x14ac:dyDescent="0.25">
      <c r="A430" t="s">
        <v>110</v>
      </c>
      <c r="B430" s="108">
        <v>0.59</v>
      </c>
      <c r="C430" cm="1">
        <f t="array" ref="C430">_xlfn.IFS(A430='Price Data'!$F$3,'Price Data'!$G$3,A430='Price Data'!$F$4,'Price Data'!$G$4,A430='Price Data'!$F$5,'Price Data'!$G$5,A430='Price Data'!$F$6,'Price Data'!$G$6,A430='Price Data'!$F$7,'Price Data'!$G$7,TRUE,"")</f>
        <v>2.6763636363636367</v>
      </c>
      <c r="E430" s="108">
        <f t="shared" si="30"/>
        <v>0.59</v>
      </c>
      <c r="G430" s="108" t="b">
        <f t="shared" si="31"/>
        <v>0</v>
      </c>
      <c r="I430" s="108" t="b">
        <f t="shared" si="32"/>
        <v>0</v>
      </c>
      <c r="K430" s="108" t="b">
        <f t="shared" si="33"/>
        <v>0</v>
      </c>
      <c r="M430" s="108" t="b">
        <f t="shared" si="34"/>
        <v>0</v>
      </c>
    </row>
    <row r="431" spans="1:13" x14ac:dyDescent="0.25">
      <c r="A431" t="s">
        <v>112</v>
      </c>
      <c r="B431" s="108">
        <v>0</v>
      </c>
      <c r="C431" t="str" cm="1">
        <f t="array" ref="C431">_xlfn.IFS(A431='Price Data'!$F$3,'Price Data'!$G$3,A431='Price Data'!$F$4,'Price Data'!$G$4,A431='Price Data'!$F$5,'Price Data'!$G$5,A431='Price Data'!$F$6,'Price Data'!$G$6,A431='Price Data'!$F$7,'Price Data'!$G$7,TRUE,"")</f>
        <v/>
      </c>
      <c r="E431" s="108" t="b">
        <f t="shared" si="30"/>
        <v>0</v>
      </c>
      <c r="G431" s="108" t="b">
        <f t="shared" si="31"/>
        <v>0</v>
      </c>
      <c r="I431" s="108" t="b">
        <f t="shared" si="32"/>
        <v>0</v>
      </c>
      <c r="K431" s="108" t="b">
        <f t="shared" si="33"/>
        <v>0</v>
      </c>
      <c r="M431" s="108" t="b">
        <f t="shared" si="34"/>
        <v>0</v>
      </c>
    </row>
    <row r="432" spans="1:13" x14ac:dyDescent="0.25">
      <c r="A432" t="s">
        <v>112</v>
      </c>
      <c r="B432" s="108">
        <v>0</v>
      </c>
      <c r="C432" t="str" cm="1">
        <f t="array" ref="C432">_xlfn.IFS(A432='Price Data'!$F$3,'Price Data'!$G$3,A432='Price Data'!$F$4,'Price Data'!$G$4,A432='Price Data'!$F$5,'Price Data'!$G$5,A432='Price Data'!$F$6,'Price Data'!$G$6,A432='Price Data'!$F$7,'Price Data'!$G$7,TRUE,"")</f>
        <v/>
      </c>
      <c r="E432" s="108" t="b">
        <f t="shared" si="30"/>
        <v>0</v>
      </c>
      <c r="G432" s="108" t="b">
        <f t="shared" si="31"/>
        <v>0</v>
      </c>
      <c r="I432" s="108" t="b">
        <f t="shared" si="32"/>
        <v>0</v>
      </c>
      <c r="K432" s="108" t="b">
        <f t="shared" si="33"/>
        <v>0</v>
      </c>
      <c r="M432" s="108" t="b">
        <f t="shared" si="34"/>
        <v>0</v>
      </c>
    </row>
    <row r="433" spans="1:13" x14ac:dyDescent="0.25">
      <c r="A433" t="s">
        <v>109</v>
      </c>
      <c r="B433" s="108">
        <v>0.74</v>
      </c>
      <c r="C433" cm="1">
        <f t="array" ref="C433">_xlfn.IFS(A433='Price Data'!$F$3,'Price Data'!$G$3,A433='Price Data'!$F$4,'Price Data'!$G$4,A433='Price Data'!$F$5,'Price Data'!$G$5,A433='Price Data'!$F$6,'Price Data'!$G$6,A433='Price Data'!$F$7,'Price Data'!$G$7,TRUE,"")</f>
        <v>4.4586315789473705</v>
      </c>
      <c r="E433" s="108" t="b">
        <f t="shared" si="30"/>
        <v>0</v>
      </c>
      <c r="G433" s="108" t="b">
        <f t="shared" si="31"/>
        <v>0</v>
      </c>
      <c r="I433" s="108">
        <f t="shared" si="32"/>
        <v>0.74</v>
      </c>
      <c r="K433" s="108" t="b">
        <f t="shared" si="33"/>
        <v>0</v>
      </c>
      <c r="M433" s="108" t="b">
        <f t="shared" si="34"/>
        <v>0</v>
      </c>
    </row>
    <row r="434" spans="1:13" x14ac:dyDescent="0.25">
      <c r="A434" t="s">
        <v>112</v>
      </c>
      <c r="B434" s="108">
        <v>0</v>
      </c>
      <c r="C434" t="str" cm="1">
        <f t="array" ref="C434">_xlfn.IFS(A434='Price Data'!$F$3,'Price Data'!$G$3,A434='Price Data'!$F$4,'Price Data'!$G$4,A434='Price Data'!$F$5,'Price Data'!$G$5,A434='Price Data'!$F$6,'Price Data'!$G$6,A434='Price Data'!$F$7,'Price Data'!$G$7,TRUE,"")</f>
        <v/>
      </c>
      <c r="E434" s="108" t="b">
        <f t="shared" si="30"/>
        <v>0</v>
      </c>
      <c r="G434" s="108" t="b">
        <f t="shared" si="31"/>
        <v>0</v>
      </c>
      <c r="I434" s="108" t="b">
        <f t="shared" si="32"/>
        <v>0</v>
      </c>
      <c r="K434" s="108" t="b">
        <f t="shared" si="33"/>
        <v>0</v>
      </c>
      <c r="M434" s="108" t="b">
        <f t="shared" si="34"/>
        <v>0</v>
      </c>
    </row>
    <row r="435" spans="1:13" x14ac:dyDescent="0.25">
      <c r="A435" t="s">
        <v>112</v>
      </c>
      <c r="B435" s="108">
        <v>0</v>
      </c>
      <c r="C435" t="str" cm="1">
        <f t="array" ref="C435">_xlfn.IFS(A435='Price Data'!$F$3,'Price Data'!$G$3,A435='Price Data'!$F$4,'Price Data'!$G$4,A435='Price Data'!$F$5,'Price Data'!$G$5,A435='Price Data'!$F$6,'Price Data'!$G$6,A435='Price Data'!$F$7,'Price Data'!$G$7,TRUE,"")</f>
        <v/>
      </c>
      <c r="E435" s="108" t="b">
        <f t="shared" si="30"/>
        <v>0</v>
      </c>
      <c r="G435" s="108" t="b">
        <f t="shared" si="31"/>
        <v>0</v>
      </c>
      <c r="I435" s="108" t="b">
        <f t="shared" si="32"/>
        <v>0</v>
      </c>
      <c r="K435" s="108" t="b">
        <f t="shared" si="33"/>
        <v>0</v>
      </c>
      <c r="M435" s="108" t="b">
        <f t="shared" si="34"/>
        <v>0</v>
      </c>
    </row>
    <row r="436" spans="1:13" x14ac:dyDescent="0.25">
      <c r="A436" t="s">
        <v>113</v>
      </c>
      <c r="B436" s="108">
        <v>1.85</v>
      </c>
      <c r="C436" cm="1">
        <f t="array" ref="C436">_xlfn.IFS(A436='Price Data'!$F$3,'Price Data'!$G$3,A436='Price Data'!$F$4,'Price Data'!$G$4,A436='Price Data'!$F$5,'Price Data'!$G$5,A436='Price Data'!$F$6,'Price Data'!$G$6,A436='Price Data'!$F$7,'Price Data'!$G$7,TRUE,"")</f>
        <v>10.493246963562758</v>
      </c>
      <c r="E436" s="108" t="b">
        <f t="shared" si="30"/>
        <v>0</v>
      </c>
      <c r="G436" s="108" t="b">
        <f t="shared" si="31"/>
        <v>0</v>
      </c>
      <c r="I436" s="108" t="b">
        <f t="shared" si="32"/>
        <v>0</v>
      </c>
      <c r="K436" s="108" t="b">
        <f t="shared" si="33"/>
        <v>0</v>
      </c>
      <c r="M436" s="108">
        <f t="shared" si="34"/>
        <v>1.85</v>
      </c>
    </row>
    <row r="437" spans="1:13" x14ac:dyDescent="0.25">
      <c r="A437" t="s">
        <v>112</v>
      </c>
      <c r="B437" s="108">
        <v>0</v>
      </c>
      <c r="C437" t="str" cm="1">
        <f t="array" ref="C437">_xlfn.IFS(A437='Price Data'!$F$3,'Price Data'!$G$3,A437='Price Data'!$F$4,'Price Data'!$G$4,A437='Price Data'!$F$5,'Price Data'!$G$5,A437='Price Data'!$F$6,'Price Data'!$G$6,A437='Price Data'!$F$7,'Price Data'!$G$7,TRUE,"")</f>
        <v/>
      </c>
      <c r="E437" s="108" t="b">
        <f t="shared" si="30"/>
        <v>0</v>
      </c>
      <c r="G437" s="108" t="b">
        <f t="shared" si="31"/>
        <v>0</v>
      </c>
      <c r="I437" s="108" t="b">
        <f t="shared" si="32"/>
        <v>0</v>
      </c>
      <c r="K437" s="108" t="b">
        <f t="shared" si="33"/>
        <v>0</v>
      </c>
      <c r="M437" s="108" t="b">
        <f t="shared" si="34"/>
        <v>0</v>
      </c>
    </row>
    <row r="438" spans="1:13" x14ac:dyDescent="0.25">
      <c r="A438" t="s">
        <v>112</v>
      </c>
      <c r="B438" s="108">
        <v>0</v>
      </c>
      <c r="C438" t="str" cm="1">
        <f t="array" ref="C438">_xlfn.IFS(A438='Price Data'!$F$3,'Price Data'!$G$3,A438='Price Data'!$F$4,'Price Data'!$G$4,A438='Price Data'!$F$5,'Price Data'!$G$5,A438='Price Data'!$F$6,'Price Data'!$G$6,A438='Price Data'!$F$7,'Price Data'!$G$7,TRUE,"")</f>
        <v/>
      </c>
      <c r="E438" s="108" t="b">
        <f t="shared" si="30"/>
        <v>0</v>
      </c>
      <c r="G438" s="108" t="b">
        <f t="shared" si="31"/>
        <v>0</v>
      </c>
      <c r="I438" s="108" t="b">
        <f t="shared" si="32"/>
        <v>0</v>
      </c>
      <c r="K438" s="108" t="b">
        <f t="shared" si="33"/>
        <v>0</v>
      </c>
      <c r="M438" s="108" t="b">
        <f t="shared" si="34"/>
        <v>0</v>
      </c>
    </row>
    <row r="439" spans="1:13" x14ac:dyDescent="0.25">
      <c r="A439" t="s">
        <v>112</v>
      </c>
      <c r="B439" s="108">
        <v>0</v>
      </c>
      <c r="C439" t="str" cm="1">
        <f t="array" ref="C439">_xlfn.IFS(A439='Price Data'!$F$3,'Price Data'!$G$3,A439='Price Data'!$F$4,'Price Data'!$G$4,A439='Price Data'!$F$5,'Price Data'!$G$5,A439='Price Data'!$F$6,'Price Data'!$G$6,A439='Price Data'!$F$7,'Price Data'!$G$7,TRUE,"")</f>
        <v/>
      </c>
      <c r="E439" s="108" t="b">
        <f t="shared" si="30"/>
        <v>0</v>
      </c>
      <c r="G439" s="108" t="b">
        <f t="shared" si="31"/>
        <v>0</v>
      </c>
      <c r="I439" s="108" t="b">
        <f t="shared" si="32"/>
        <v>0</v>
      </c>
      <c r="K439" s="108" t="b">
        <f t="shared" si="33"/>
        <v>0</v>
      </c>
      <c r="M439" s="108" t="b">
        <f t="shared" si="34"/>
        <v>0</v>
      </c>
    </row>
    <row r="440" spans="1:13" x14ac:dyDescent="0.25">
      <c r="A440" t="s">
        <v>114</v>
      </c>
      <c r="B440" s="108">
        <v>2.08</v>
      </c>
      <c r="C440" cm="1">
        <f t="array" ref="C440">_xlfn.IFS(A440='Price Data'!$F$3,'Price Data'!$G$3,A440='Price Data'!$F$4,'Price Data'!$G$4,A440='Price Data'!$F$5,'Price Data'!$G$5,A440='Price Data'!$F$6,'Price Data'!$G$6,A440='Price Data'!$F$7,'Price Data'!$G$7,TRUE,"")</f>
        <v>6.0346153846153863</v>
      </c>
      <c r="E440" s="108" t="b">
        <f t="shared" si="30"/>
        <v>0</v>
      </c>
      <c r="G440" s="108">
        <f t="shared" si="31"/>
        <v>2.08</v>
      </c>
      <c r="I440" s="108" t="b">
        <f t="shared" si="32"/>
        <v>0</v>
      </c>
      <c r="K440" s="108" t="b">
        <f t="shared" si="33"/>
        <v>0</v>
      </c>
      <c r="M440" s="108" t="b">
        <f t="shared" si="34"/>
        <v>0</v>
      </c>
    </row>
    <row r="441" spans="1:13" x14ac:dyDescent="0.25">
      <c r="A441" t="s">
        <v>113</v>
      </c>
      <c r="B441" s="108">
        <v>1.1200000000000001</v>
      </c>
      <c r="C441" cm="1">
        <f t="array" ref="C441">_xlfn.IFS(A441='Price Data'!$F$3,'Price Data'!$G$3,A441='Price Data'!$F$4,'Price Data'!$G$4,A441='Price Data'!$F$5,'Price Data'!$G$5,A441='Price Data'!$F$6,'Price Data'!$G$6,A441='Price Data'!$F$7,'Price Data'!$G$7,TRUE,"")</f>
        <v>10.493246963562758</v>
      </c>
      <c r="E441" s="108" t="b">
        <f t="shared" si="30"/>
        <v>0</v>
      </c>
      <c r="G441" s="108" t="b">
        <f t="shared" si="31"/>
        <v>0</v>
      </c>
      <c r="I441" s="108" t="b">
        <f t="shared" si="32"/>
        <v>0</v>
      </c>
      <c r="K441" s="108" t="b">
        <f t="shared" si="33"/>
        <v>0</v>
      </c>
      <c r="M441" s="108">
        <f t="shared" si="34"/>
        <v>1.1200000000000001</v>
      </c>
    </row>
    <row r="442" spans="1:13" x14ac:dyDescent="0.25">
      <c r="A442" t="s">
        <v>112</v>
      </c>
      <c r="B442" s="108">
        <v>0</v>
      </c>
      <c r="C442" t="str" cm="1">
        <f t="array" ref="C442">_xlfn.IFS(A442='Price Data'!$F$3,'Price Data'!$G$3,A442='Price Data'!$F$4,'Price Data'!$G$4,A442='Price Data'!$F$5,'Price Data'!$G$5,A442='Price Data'!$F$6,'Price Data'!$G$6,A442='Price Data'!$F$7,'Price Data'!$G$7,TRUE,"")</f>
        <v/>
      </c>
      <c r="E442" s="108" t="b">
        <f t="shared" si="30"/>
        <v>0</v>
      </c>
      <c r="G442" s="108" t="b">
        <f t="shared" si="31"/>
        <v>0</v>
      </c>
      <c r="I442" s="108" t="b">
        <f t="shared" si="32"/>
        <v>0</v>
      </c>
      <c r="K442" s="108" t="b">
        <f t="shared" si="33"/>
        <v>0</v>
      </c>
      <c r="M442" s="108" t="b">
        <f t="shared" si="34"/>
        <v>0</v>
      </c>
    </row>
    <row r="443" spans="1:13" x14ac:dyDescent="0.25">
      <c r="A443" t="s">
        <v>112</v>
      </c>
      <c r="B443" s="108">
        <v>0</v>
      </c>
      <c r="C443" t="str" cm="1">
        <f t="array" ref="C443">_xlfn.IFS(A443='Price Data'!$F$3,'Price Data'!$G$3,A443='Price Data'!$F$4,'Price Data'!$G$4,A443='Price Data'!$F$5,'Price Data'!$G$5,A443='Price Data'!$F$6,'Price Data'!$G$6,A443='Price Data'!$F$7,'Price Data'!$G$7,TRUE,"")</f>
        <v/>
      </c>
      <c r="E443" s="108" t="b">
        <f t="shared" si="30"/>
        <v>0</v>
      </c>
      <c r="G443" s="108" t="b">
        <f t="shared" si="31"/>
        <v>0</v>
      </c>
      <c r="I443" s="108" t="b">
        <f t="shared" si="32"/>
        <v>0</v>
      </c>
      <c r="K443" s="108" t="b">
        <f t="shared" si="33"/>
        <v>0</v>
      </c>
      <c r="M443" s="108" t="b">
        <f t="shared" si="34"/>
        <v>0</v>
      </c>
    </row>
    <row r="444" spans="1:13" x14ac:dyDescent="0.25">
      <c r="A444" t="s">
        <v>109</v>
      </c>
      <c r="B444" s="108">
        <v>0.63</v>
      </c>
      <c r="C444" cm="1">
        <f t="array" ref="C444">_xlfn.IFS(A444='Price Data'!$F$3,'Price Data'!$G$3,A444='Price Data'!$F$4,'Price Data'!$G$4,A444='Price Data'!$F$5,'Price Data'!$G$5,A444='Price Data'!$F$6,'Price Data'!$G$6,A444='Price Data'!$F$7,'Price Data'!$G$7,TRUE,"")</f>
        <v>4.4586315789473705</v>
      </c>
      <c r="E444" s="108" t="b">
        <f t="shared" si="30"/>
        <v>0</v>
      </c>
      <c r="G444" s="108" t="b">
        <f t="shared" si="31"/>
        <v>0</v>
      </c>
      <c r="I444" s="108">
        <f t="shared" si="32"/>
        <v>0.63</v>
      </c>
      <c r="K444" s="108" t="b">
        <f t="shared" si="33"/>
        <v>0</v>
      </c>
      <c r="M444" s="108" t="b">
        <f t="shared" si="34"/>
        <v>0</v>
      </c>
    </row>
    <row r="445" spans="1:13" x14ac:dyDescent="0.25">
      <c r="A445" t="s">
        <v>112</v>
      </c>
      <c r="B445" s="108">
        <v>0</v>
      </c>
      <c r="C445" t="str" cm="1">
        <f t="array" ref="C445">_xlfn.IFS(A445='Price Data'!$F$3,'Price Data'!$G$3,A445='Price Data'!$F$4,'Price Data'!$G$4,A445='Price Data'!$F$5,'Price Data'!$G$5,A445='Price Data'!$F$6,'Price Data'!$G$6,A445='Price Data'!$F$7,'Price Data'!$G$7,TRUE,"")</f>
        <v/>
      </c>
      <c r="E445" s="108" t="b">
        <f t="shared" si="30"/>
        <v>0</v>
      </c>
      <c r="G445" s="108" t="b">
        <f t="shared" si="31"/>
        <v>0</v>
      </c>
      <c r="I445" s="108" t="b">
        <f t="shared" si="32"/>
        <v>0</v>
      </c>
      <c r="K445" s="108" t="b">
        <f t="shared" si="33"/>
        <v>0</v>
      </c>
      <c r="M445" s="108" t="b">
        <f t="shared" si="34"/>
        <v>0</v>
      </c>
    </row>
    <row r="446" spans="1:13" x14ac:dyDescent="0.25">
      <c r="A446" t="s">
        <v>112</v>
      </c>
      <c r="B446" s="108">
        <v>0</v>
      </c>
      <c r="C446" t="str" cm="1">
        <f t="array" ref="C446">_xlfn.IFS(A446='Price Data'!$F$3,'Price Data'!$G$3,A446='Price Data'!$F$4,'Price Data'!$G$4,A446='Price Data'!$F$5,'Price Data'!$G$5,A446='Price Data'!$F$6,'Price Data'!$G$6,A446='Price Data'!$F$7,'Price Data'!$G$7,TRUE,"")</f>
        <v/>
      </c>
      <c r="E446" s="108" t="b">
        <f t="shared" si="30"/>
        <v>0</v>
      </c>
      <c r="G446" s="108" t="b">
        <f t="shared" si="31"/>
        <v>0</v>
      </c>
      <c r="I446" s="108" t="b">
        <f t="shared" si="32"/>
        <v>0</v>
      </c>
      <c r="K446" s="108" t="b">
        <f t="shared" si="33"/>
        <v>0</v>
      </c>
      <c r="M446" s="108" t="b">
        <f t="shared" si="34"/>
        <v>0</v>
      </c>
    </row>
    <row r="447" spans="1:13" x14ac:dyDescent="0.25">
      <c r="A447" t="s">
        <v>112</v>
      </c>
      <c r="B447" s="108">
        <v>0</v>
      </c>
      <c r="C447" t="str" cm="1">
        <f t="array" ref="C447">_xlfn.IFS(A447='Price Data'!$F$3,'Price Data'!$G$3,A447='Price Data'!$F$4,'Price Data'!$G$4,A447='Price Data'!$F$5,'Price Data'!$G$5,A447='Price Data'!$F$6,'Price Data'!$G$6,A447='Price Data'!$F$7,'Price Data'!$G$7,TRUE,"")</f>
        <v/>
      </c>
      <c r="E447" s="108" t="b">
        <f t="shared" si="30"/>
        <v>0</v>
      </c>
      <c r="G447" s="108" t="b">
        <f t="shared" si="31"/>
        <v>0</v>
      </c>
      <c r="I447" s="108" t="b">
        <f t="shared" si="32"/>
        <v>0</v>
      </c>
      <c r="K447" s="108" t="b">
        <f t="shared" si="33"/>
        <v>0</v>
      </c>
      <c r="M447" s="108" t="b">
        <f t="shared" si="34"/>
        <v>0</v>
      </c>
    </row>
    <row r="448" spans="1:13" x14ac:dyDescent="0.25">
      <c r="A448" t="s">
        <v>112</v>
      </c>
      <c r="B448" s="108">
        <v>0</v>
      </c>
      <c r="C448" t="str" cm="1">
        <f t="array" ref="C448">_xlfn.IFS(A448='Price Data'!$F$3,'Price Data'!$G$3,A448='Price Data'!$F$4,'Price Data'!$G$4,A448='Price Data'!$F$5,'Price Data'!$G$5,A448='Price Data'!$F$6,'Price Data'!$G$6,A448='Price Data'!$F$7,'Price Data'!$G$7,TRUE,"")</f>
        <v/>
      </c>
      <c r="E448" s="108" t="b">
        <f t="shared" si="30"/>
        <v>0</v>
      </c>
      <c r="G448" s="108" t="b">
        <f t="shared" si="31"/>
        <v>0</v>
      </c>
      <c r="I448" s="108" t="b">
        <f t="shared" si="32"/>
        <v>0</v>
      </c>
      <c r="K448" s="108" t="b">
        <f t="shared" si="33"/>
        <v>0</v>
      </c>
      <c r="M448" s="108" t="b">
        <f t="shared" si="34"/>
        <v>0</v>
      </c>
    </row>
    <row r="449" spans="1:13" x14ac:dyDescent="0.25">
      <c r="A449" t="s">
        <v>112</v>
      </c>
      <c r="B449" s="108">
        <v>0</v>
      </c>
      <c r="C449" t="str" cm="1">
        <f t="array" ref="C449">_xlfn.IFS(A449='Price Data'!$F$3,'Price Data'!$G$3,A449='Price Data'!$F$4,'Price Data'!$G$4,A449='Price Data'!$F$5,'Price Data'!$G$5,A449='Price Data'!$F$6,'Price Data'!$G$6,A449='Price Data'!$F$7,'Price Data'!$G$7,TRUE,"")</f>
        <v/>
      </c>
      <c r="E449" s="108" t="b">
        <f t="shared" si="30"/>
        <v>0</v>
      </c>
      <c r="G449" s="108" t="b">
        <f t="shared" si="31"/>
        <v>0</v>
      </c>
      <c r="I449" s="108" t="b">
        <f t="shared" si="32"/>
        <v>0</v>
      </c>
      <c r="K449" s="108" t="b">
        <f t="shared" si="33"/>
        <v>0</v>
      </c>
      <c r="M449" s="108" t="b">
        <f t="shared" si="34"/>
        <v>0</v>
      </c>
    </row>
    <row r="450" spans="1:13" x14ac:dyDescent="0.25">
      <c r="A450" t="s">
        <v>112</v>
      </c>
      <c r="B450" s="108">
        <v>0</v>
      </c>
      <c r="C450" t="str" cm="1">
        <f t="array" ref="C450">_xlfn.IFS(A450='Price Data'!$F$3,'Price Data'!$G$3,A450='Price Data'!$F$4,'Price Data'!$G$4,A450='Price Data'!$F$5,'Price Data'!$G$5,A450='Price Data'!$F$6,'Price Data'!$G$6,A450='Price Data'!$F$7,'Price Data'!$G$7,TRUE,"")</f>
        <v/>
      </c>
      <c r="E450" s="108" t="b">
        <f t="shared" si="30"/>
        <v>0</v>
      </c>
      <c r="G450" s="108" t="b">
        <f t="shared" si="31"/>
        <v>0</v>
      </c>
      <c r="I450" s="108" t="b">
        <f t="shared" si="32"/>
        <v>0</v>
      </c>
      <c r="K450" s="108" t="b">
        <f t="shared" si="33"/>
        <v>0</v>
      </c>
      <c r="M450" s="108" t="b">
        <f t="shared" si="34"/>
        <v>0</v>
      </c>
    </row>
    <row r="451" spans="1:13" x14ac:dyDescent="0.25">
      <c r="A451" t="s">
        <v>112</v>
      </c>
      <c r="B451" s="108">
        <v>0</v>
      </c>
      <c r="C451" t="str" cm="1">
        <f t="array" ref="C451">_xlfn.IFS(A451='Price Data'!$F$3,'Price Data'!$G$3,A451='Price Data'!$F$4,'Price Data'!$G$4,A451='Price Data'!$F$5,'Price Data'!$G$5,A451='Price Data'!$F$6,'Price Data'!$G$6,A451='Price Data'!$F$7,'Price Data'!$G$7,TRUE,"")</f>
        <v/>
      </c>
      <c r="E451" s="108" t="b">
        <f t="shared" ref="E451:E514" si="35">IF(A451="Coffee Only", B451)</f>
        <v>0</v>
      </c>
      <c r="G451" s="108" t="b">
        <f t="shared" ref="G451:G514" si="36">IF(A451="Food Only", B451)</f>
        <v>0</v>
      </c>
      <c r="I451" s="108" t="b">
        <f t="shared" ref="I451:I514" si="37">IF(A451="Specialty Drink Only", B451)</f>
        <v>0</v>
      </c>
      <c r="K451" s="108" t="b">
        <f t="shared" ref="K451:K514" si="38">IF(A451="Food + Coffee", B451)</f>
        <v>0</v>
      </c>
      <c r="M451" s="108" t="b">
        <f t="shared" ref="M451:M514" si="39">IF(A451="Food + Specialty Drink", B451)</f>
        <v>0</v>
      </c>
    </row>
    <row r="452" spans="1:13" x14ac:dyDescent="0.25">
      <c r="A452" t="s">
        <v>112</v>
      </c>
      <c r="B452" s="108">
        <v>0</v>
      </c>
      <c r="C452" t="str" cm="1">
        <f t="array" ref="C452">_xlfn.IFS(A452='Price Data'!$F$3,'Price Data'!$G$3,A452='Price Data'!$F$4,'Price Data'!$G$4,A452='Price Data'!$F$5,'Price Data'!$G$5,A452='Price Data'!$F$6,'Price Data'!$G$6,A452='Price Data'!$F$7,'Price Data'!$G$7,TRUE,"")</f>
        <v/>
      </c>
      <c r="E452" s="108" t="b">
        <f t="shared" si="35"/>
        <v>0</v>
      </c>
      <c r="G452" s="108" t="b">
        <f t="shared" si="36"/>
        <v>0</v>
      </c>
      <c r="I452" s="108" t="b">
        <f t="shared" si="37"/>
        <v>0</v>
      </c>
      <c r="K452" s="108" t="b">
        <f t="shared" si="38"/>
        <v>0</v>
      </c>
      <c r="M452" s="108" t="b">
        <f t="shared" si="39"/>
        <v>0</v>
      </c>
    </row>
    <row r="453" spans="1:13" x14ac:dyDescent="0.25">
      <c r="A453" t="s">
        <v>112</v>
      </c>
      <c r="B453" s="108">
        <v>0</v>
      </c>
      <c r="C453" t="str" cm="1">
        <f t="array" ref="C453">_xlfn.IFS(A453='Price Data'!$F$3,'Price Data'!$G$3,A453='Price Data'!$F$4,'Price Data'!$G$4,A453='Price Data'!$F$5,'Price Data'!$G$5,A453='Price Data'!$F$6,'Price Data'!$G$6,A453='Price Data'!$F$7,'Price Data'!$G$7,TRUE,"")</f>
        <v/>
      </c>
      <c r="E453" s="108" t="b">
        <f t="shared" si="35"/>
        <v>0</v>
      </c>
      <c r="G453" s="108" t="b">
        <f t="shared" si="36"/>
        <v>0</v>
      </c>
      <c r="I453" s="108" t="b">
        <f t="shared" si="37"/>
        <v>0</v>
      </c>
      <c r="K453" s="108" t="b">
        <f t="shared" si="38"/>
        <v>0</v>
      </c>
      <c r="M453" s="108" t="b">
        <f t="shared" si="39"/>
        <v>0</v>
      </c>
    </row>
    <row r="454" spans="1:13" x14ac:dyDescent="0.25">
      <c r="A454" t="s">
        <v>112</v>
      </c>
      <c r="B454" s="108">
        <v>0</v>
      </c>
      <c r="C454" t="str" cm="1">
        <f t="array" ref="C454">_xlfn.IFS(A454='Price Data'!$F$3,'Price Data'!$G$3,A454='Price Data'!$F$4,'Price Data'!$G$4,A454='Price Data'!$F$5,'Price Data'!$G$5,A454='Price Data'!$F$6,'Price Data'!$G$6,A454='Price Data'!$F$7,'Price Data'!$G$7,TRUE,"")</f>
        <v/>
      </c>
      <c r="E454" s="108" t="b">
        <f t="shared" si="35"/>
        <v>0</v>
      </c>
      <c r="G454" s="108" t="b">
        <f t="shared" si="36"/>
        <v>0</v>
      </c>
      <c r="I454" s="108" t="b">
        <f t="shared" si="37"/>
        <v>0</v>
      </c>
      <c r="K454" s="108" t="b">
        <f t="shared" si="38"/>
        <v>0</v>
      </c>
      <c r="M454" s="108" t="b">
        <f t="shared" si="39"/>
        <v>0</v>
      </c>
    </row>
    <row r="455" spans="1:13" x14ac:dyDescent="0.25">
      <c r="A455" t="s">
        <v>112</v>
      </c>
      <c r="B455" s="108">
        <v>0</v>
      </c>
      <c r="C455" t="str" cm="1">
        <f t="array" ref="C455">_xlfn.IFS(A455='Price Data'!$F$3,'Price Data'!$G$3,A455='Price Data'!$F$4,'Price Data'!$G$4,A455='Price Data'!$F$5,'Price Data'!$G$5,A455='Price Data'!$F$6,'Price Data'!$G$6,A455='Price Data'!$F$7,'Price Data'!$G$7,TRUE,"")</f>
        <v/>
      </c>
      <c r="E455" s="108" t="b">
        <f t="shared" si="35"/>
        <v>0</v>
      </c>
      <c r="G455" s="108" t="b">
        <f t="shared" si="36"/>
        <v>0</v>
      </c>
      <c r="I455" s="108" t="b">
        <f t="shared" si="37"/>
        <v>0</v>
      </c>
      <c r="K455" s="108" t="b">
        <f t="shared" si="38"/>
        <v>0</v>
      </c>
      <c r="M455" s="108" t="b">
        <f t="shared" si="39"/>
        <v>0</v>
      </c>
    </row>
    <row r="456" spans="1:13" x14ac:dyDescent="0.25">
      <c r="A456" t="s">
        <v>112</v>
      </c>
      <c r="B456" s="108">
        <v>0</v>
      </c>
      <c r="C456" t="str" cm="1">
        <f t="array" ref="C456">_xlfn.IFS(A456='Price Data'!$F$3,'Price Data'!$G$3,A456='Price Data'!$F$4,'Price Data'!$G$4,A456='Price Data'!$F$5,'Price Data'!$G$5,A456='Price Data'!$F$6,'Price Data'!$G$6,A456='Price Data'!$F$7,'Price Data'!$G$7,TRUE,"")</f>
        <v/>
      </c>
      <c r="E456" s="108" t="b">
        <f t="shared" si="35"/>
        <v>0</v>
      </c>
      <c r="G456" s="108" t="b">
        <f t="shared" si="36"/>
        <v>0</v>
      </c>
      <c r="I456" s="108" t="b">
        <f t="shared" si="37"/>
        <v>0</v>
      </c>
      <c r="K456" s="108" t="b">
        <f t="shared" si="38"/>
        <v>0</v>
      </c>
      <c r="M456" s="108" t="b">
        <f t="shared" si="39"/>
        <v>0</v>
      </c>
    </row>
    <row r="457" spans="1:13" x14ac:dyDescent="0.25">
      <c r="A457" t="s">
        <v>112</v>
      </c>
      <c r="B457" s="108">
        <v>0</v>
      </c>
      <c r="C457" t="str" cm="1">
        <f t="array" ref="C457">_xlfn.IFS(A457='Price Data'!$F$3,'Price Data'!$G$3,A457='Price Data'!$F$4,'Price Data'!$G$4,A457='Price Data'!$F$5,'Price Data'!$G$5,A457='Price Data'!$F$6,'Price Data'!$G$6,A457='Price Data'!$F$7,'Price Data'!$G$7,TRUE,"")</f>
        <v/>
      </c>
      <c r="E457" s="108" t="b">
        <f t="shared" si="35"/>
        <v>0</v>
      </c>
      <c r="G457" s="108" t="b">
        <f t="shared" si="36"/>
        <v>0</v>
      </c>
      <c r="I457" s="108" t="b">
        <f t="shared" si="37"/>
        <v>0</v>
      </c>
      <c r="K457" s="108" t="b">
        <f t="shared" si="38"/>
        <v>0</v>
      </c>
      <c r="M457" s="108" t="b">
        <f t="shared" si="39"/>
        <v>0</v>
      </c>
    </row>
    <row r="458" spans="1:13" x14ac:dyDescent="0.25">
      <c r="A458" t="s">
        <v>112</v>
      </c>
      <c r="B458" s="108">
        <v>0</v>
      </c>
      <c r="C458" t="str" cm="1">
        <f t="array" ref="C458">_xlfn.IFS(A458='Price Data'!$F$3,'Price Data'!$G$3,A458='Price Data'!$F$4,'Price Data'!$G$4,A458='Price Data'!$F$5,'Price Data'!$G$5,A458='Price Data'!$F$6,'Price Data'!$G$6,A458='Price Data'!$F$7,'Price Data'!$G$7,TRUE,"")</f>
        <v/>
      </c>
      <c r="E458" s="108" t="b">
        <f t="shared" si="35"/>
        <v>0</v>
      </c>
      <c r="G458" s="108" t="b">
        <f t="shared" si="36"/>
        <v>0</v>
      </c>
      <c r="I458" s="108" t="b">
        <f t="shared" si="37"/>
        <v>0</v>
      </c>
      <c r="K458" s="108" t="b">
        <f t="shared" si="38"/>
        <v>0</v>
      </c>
      <c r="M458" s="108" t="b">
        <f t="shared" si="39"/>
        <v>0</v>
      </c>
    </row>
    <row r="459" spans="1:13" x14ac:dyDescent="0.25">
      <c r="A459" t="s">
        <v>112</v>
      </c>
      <c r="B459" s="108">
        <v>0</v>
      </c>
      <c r="C459" t="str" cm="1">
        <f t="array" ref="C459">_xlfn.IFS(A459='Price Data'!$F$3,'Price Data'!$G$3,A459='Price Data'!$F$4,'Price Data'!$G$4,A459='Price Data'!$F$5,'Price Data'!$G$5,A459='Price Data'!$F$6,'Price Data'!$G$6,A459='Price Data'!$F$7,'Price Data'!$G$7,TRUE,"")</f>
        <v/>
      </c>
      <c r="E459" s="108" t="b">
        <f t="shared" si="35"/>
        <v>0</v>
      </c>
      <c r="G459" s="108" t="b">
        <f t="shared" si="36"/>
        <v>0</v>
      </c>
      <c r="I459" s="108" t="b">
        <f t="shared" si="37"/>
        <v>0</v>
      </c>
      <c r="K459" s="108" t="b">
        <f t="shared" si="38"/>
        <v>0</v>
      </c>
      <c r="M459" s="108" t="b">
        <f t="shared" si="39"/>
        <v>0</v>
      </c>
    </row>
    <row r="460" spans="1:13" x14ac:dyDescent="0.25">
      <c r="A460" t="s">
        <v>112</v>
      </c>
      <c r="B460" s="108">
        <v>0</v>
      </c>
      <c r="C460" t="str" cm="1">
        <f t="array" ref="C460">_xlfn.IFS(A460='Price Data'!$F$3,'Price Data'!$G$3,A460='Price Data'!$F$4,'Price Data'!$G$4,A460='Price Data'!$F$5,'Price Data'!$G$5,A460='Price Data'!$F$6,'Price Data'!$G$6,A460='Price Data'!$F$7,'Price Data'!$G$7,TRUE,"")</f>
        <v/>
      </c>
      <c r="E460" s="108" t="b">
        <f t="shared" si="35"/>
        <v>0</v>
      </c>
      <c r="G460" s="108" t="b">
        <f t="shared" si="36"/>
        <v>0</v>
      </c>
      <c r="I460" s="108" t="b">
        <f t="shared" si="37"/>
        <v>0</v>
      </c>
      <c r="K460" s="108" t="b">
        <f t="shared" si="38"/>
        <v>0</v>
      </c>
      <c r="M460" s="108" t="b">
        <f t="shared" si="39"/>
        <v>0</v>
      </c>
    </row>
    <row r="461" spans="1:13" x14ac:dyDescent="0.25">
      <c r="A461" t="s">
        <v>112</v>
      </c>
      <c r="B461" s="108">
        <v>0</v>
      </c>
      <c r="C461" t="str" cm="1">
        <f t="array" ref="C461">_xlfn.IFS(A461='Price Data'!$F$3,'Price Data'!$G$3,A461='Price Data'!$F$4,'Price Data'!$G$4,A461='Price Data'!$F$5,'Price Data'!$G$5,A461='Price Data'!$F$6,'Price Data'!$G$6,A461='Price Data'!$F$7,'Price Data'!$G$7,TRUE,"")</f>
        <v/>
      </c>
      <c r="E461" s="108" t="b">
        <f t="shared" si="35"/>
        <v>0</v>
      </c>
      <c r="G461" s="108" t="b">
        <f t="shared" si="36"/>
        <v>0</v>
      </c>
      <c r="I461" s="108" t="b">
        <f t="shared" si="37"/>
        <v>0</v>
      </c>
      <c r="K461" s="108" t="b">
        <f t="shared" si="38"/>
        <v>0</v>
      </c>
      <c r="M461" s="108" t="b">
        <f t="shared" si="39"/>
        <v>0</v>
      </c>
    </row>
    <row r="462" spans="1:13" x14ac:dyDescent="0.25">
      <c r="A462" t="s">
        <v>112</v>
      </c>
      <c r="B462" s="108">
        <v>0</v>
      </c>
      <c r="C462" t="str" cm="1">
        <f t="array" ref="C462">_xlfn.IFS(A462='Price Data'!$F$3,'Price Data'!$G$3,A462='Price Data'!$F$4,'Price Data'!$G$4,A462='Price Data'!$F$5,'Price Data'!$G$5,A462='Price Data'!$F$6,'Price Data'!$G$6,A462='Price Data'!$F$7,'Price Data'!$G$7,TRUE,"")</f>
        <v/>
      </c>
      <c r="E462" s="108" t="b">
        <f t="shared" si="35"/>
        <v>0</v>
      </c>
      <c r="G462" s="108" t="b">
        <f t="shared" si="36"/>
        <v>0</v>
      </c>
      <c r="I462" s="108" t="b">
        <f t="shared" si="37"/>
        <v>0</v>
      </c>
      <c r="K462" s="108" t="b">
        <f t="shared" si="38"/>
        <v>0</v>
      </c>
      <c r="M462" s="108" t="b">
        <f t="shared" si="39"/>
        <v>0</v>
      </c>
    </row>
    <row r="463" spans="1:13" x14ac:dyDescent="0.25">
      <c r="A463" t="s">
        <v>112</v>
      </c>
      <c r="B463" s="108">
        <v>0</v>
      </c>
      <c r="C463" t="str" cm="1">
        <f t="array" ref="C463">_xlfn.IFS(A463='Price Data'!$F$3,'Price Data'!$G$3,A463='Price Data'!$F$4,'Price Data'!$G$4,A463='Price Data'!$F$5,'Price Data'!$G$5,A463='Price Data'!$F$6,'Price Data'!$G$6,A463='Price Data'!$F$7,'Price Data'!$G$7,TRUE,"")</f>
        <v/>
      </c>
      <c r="E463" s="108" t="b">
        <f t="shared" si="35"/>
        <v>0</v>
      </c>
      <c r="G463" s="108" t="b">
        <f t="shared" si="36"/>
        <v>0</v>
      </c>
      <c r="I463" s="108" t="b">
        <f t="shared" si="37"/>
        <v>0</v>
      </c>
      <c r="K463" s="108" t="b">
        <f t="shared" si="38"/>
        <v>0</v>
      </c>
      <c r="M463" s="108" t="b">
        <f t="shared" si="39"/>
        <v>0</v>
      </c>
    </row>
    <row r="464" spans="1:13" x14ac:dyDescent="0.25">
      <c r="A464" t="s">
        <v>112</v>
      </c>
      <c r="B464" s="108">
        <v>0</v>
      </c>
      <c r="C464" t="str" cm="1">
        <f t="array" ref="C464">_xlfn.IFS(A464='Price Data'!$F$3,'Price Data'!$G$3,A464='Price Data'!$F$4,'Price Data'!$G$4,A464='Price Data'!$F$5,'Price Data'!$G$5,A464='Price Data'!$F$6,'Price Data'!$G$6,A464='Price Data'!$F$7,'Price Data'!$G$7,TRUE,"")</f>
        <v/>
      </c>
      <c r="E464" s="108" t="b">
        <f t="shared" si="35"/>
        <v>0</v>
      </c>
      <c r="G464" s="108" t="b">
        <f t="shared" si="36"/>
        <v>0</v>
      </c>
      <c r="I464" s="108" t="b">
        <f t="shared" si="37"/>
        <v>0</v>
      </c>
      <c r="K464" s="108" t="b">
        <f t="shared" si="38"/>
        <v>0</v>
      </c>
      <c r="M464" s="108" t="b">
        <f t="shared" si="39"/>
        <v>0</v>
      </c>
    </row>
    <row r="465" spans="1:13" x14ac:dyDescent="0.25">
      <c r="A465" t="s">
        <v>112</v>
      </c>
      <c r="B465" s="108">
        <v>0</v>
      </c>
      <c r="C465" t="str" cm="1">
        <f t="array" ref="C465">_xlfn.IFS(A465='Price Data'!$F$3,'Price Data'!$G$3,A465='Price Data'!$F$4,'Price Data'!$G$4,A465='Price Data'!$F$5,'Price Data'!$G$5,A465='Price Data'!$F$6,'Price Data'!$G$6,A465='Price Data'!$F$7,'Price Data'!$G$7,TRUE,"")</f>
        <v/>
      </c>
      <c r="E465" s="108" t="b">
        <f t="shared" si="35"/>
        <v>0</v>
      </c>
      <c r="G465" s="108" t="b">
        <f t="shared" si="36"/>
        <v>0</v>
      </c>
      <c r="I465" s="108" t="b">
        <f t="shared" si="37"/>
        <v>0</v>
      </c>
      <c r="K465" s="108" t="b">
        <f t="shared" si="38"/>
        <v>0</v>
      </c>
      <c r="M465" s="108" t="b">
        <f t="shared" si="39"/>
        <v>0</v>
      </c>
    </row>
    <row r="466" spans="1:13" x14ac:dyDescent="0.25">
      <c r="A466" t="s">
        <v>112</v>
      </c>
      <c r="B466" s="108">
        <v>0</v>
      </c>
      <c r="C466" t="str" cm="1">
        <f t="array" ref="C466">_xlfn.IFS(A466='Price Data'!$F$3,'Price Data'!$G$3,A466='Price Data'!$F$4,'Price Data'!$G$4,A466='Price Data'!$F$5,'Price Data'!$G$5,A466='Price Data'!$F$6,'Price Data'!$G$6,A466='Price Data'!$F$7,'Price Data'!$G$7,TRUE,"")</f>
        <v/>
      </c>
      <c r="E466" s="108" t="b">
        <f t="shared" si="35"/>
        <v>0</v>
      </c>
      <c r="G466" s="108" t="b">
        <f t="shared" si="36"/>
        <v>0</v>
      </c>
      <c r="I466" s="108" t="b">
        <f t="shared" si="37"/>
        <v>0</v>
      </c>
      <c r="K466" s="108" t="b">
        <f t="shared" si="38"/>
        <v>0</v>
      </c>
      <c r="M466" s="108" t="b">
        <f t="shared" si="39"/>
        <v>0</v>
      </c>
    </row>
    <row r="467" spans="1:13" x14ac:dyDescent="0.25">
      <c r="A467" t="s">
        <v>112</v>
      </c>
      <c r="B467" s="108">
        <v>0</v>
      </c>
      <c r="C467" t="str" cm="1">
        <f t="array" ref="C467">_xlfn.IFS(A467='Price Data'!$F$3,'Price Data'!$G$3,A467='Price Data'!$F$4,'Price Data'!$G$4,A467='Price Data'!$F$5,'Price Data'!$G$5,A467='Price Data'!$F$6,'Price Data'!$G$6,A467='Price Data'!$F$7,'Price Data'!$G$7,TRUE,"")</f>
        <v/>
      </c>
      <c r="E467" s="108" t="b">
        <f t="shared" si="35"/>
        <v>0</v>
      </c>
      <c r="G467" s="108" t="b">
        <f t="shared" si="36"/>
        <v>0</v>
      </c>
      <c r="I467" s="108" t="b">
        <f t="shared" si="37"/>
        <v>0</v>
      </c>
      <c r="K467" s="108" t="b">
        <f t="shared" si="38"/>
        <v>0</v>
      </c>
      <c r="M467" s="108" t="b">
        <f t="shared" si="39"/>
        <v>0</v>
      </c>
    </row>
    <row r="468" spans="1:13" x14ac:dyDescent="0.25">
      <c r="A468" t="s">
        <v>112</v>
      </c>
      <c r="B468" s="108">
        <v>0</v>
      </c>
      <c r="C468" t="str" cm="1">
        <f t="array" ref="C468">_xlfn.IFS(A468='Price Data'!$F$3,'Price Data'!$G$3,A468='Price Data'!$F$4,'Price Data'!$G$4,A468='Price Data'!$F$5,'Price Data'!$G$5,A468='Price Data'!$F$6,'Price Data'!$G$6,A468='Price Data'!$F$7,'Price Data'!$G$7,TRUE,"")</f>
        <v/>
      </c>
      <c r="E468" s="108" t="b">
        <f t="shared" si="35"/>
        <v>0</v>
      </c>
      <c r="G468" s="108" t="b">
        <f t="shared" si="36"/>
        <v>0</v>
      </c>
      <c r="I468" s="108" t="b">
        <f t="shared" si="37"/>
        <v>0</v>
      </c>
      <c r="K468" s="108" t="b">
        <f t="shared" si="38"/>
        <v>0</v>
      </c>
      <c r="M468" s="108" t="b">
        <f t="shared" si="39"/>
        <v>0</v>
      </c>
    </row>
    <row r="469" spans="1:13" x14ac:dyDescent="0.25">
      <c r="A469" t="s">
        <v>112</v>
      </c>
      <c r="B469" s="108">
        <v>0</v>
      </c>
      <c r="C469" t="str" cm="1">
        <f t="array" ref="C469">_xlfn.IFS(A469='Price Data'!$F$3,'Price Data'!$G$3,A469='Price Data'!$F$4,'Price Data'!$G$4,A469='Price Data'!$F$5,'Price Data'!$G$5,A469='Price Data'!$F$6,'Price Data'!$G$6,A469='Price Data'!$F$7,'Price Data'!$G$7,TRUE,"")</f>
        <v/>
      </c>
      <c r="E469" s="108" t="b">
        <f t="shared" si="35"/>
        <v>0</v>
      </c>
      <c r="G469" s="108" t="b">
        <f t="shared" si="36"/>
        <v>0</v>
      </c>
      <c r="I469" s="108" t="b">
        <f t="shared" si="37"/>
        <v>0</v>
      </c>
      <c r="K469" s="108" t="b">
        <f t="shared" si="38"/>
        <v>0</v>
      </c>
      <c r="M469" s="108" t="b">
        <f t="shared" si="39"/>
        <v>0</v>
      </c>
    </row>
    <row r="470" spans="1:13" x14ac:dyDescent="0.25">
      <c r="A470" t="s">
        <v>112</v>
      </c>
      <c r="B470" s="108">
        <v>0</v>
      </c>
      <c r="C470" t="str" cm="1">
        <f t="array" ref="C470">_xlfn.IFS(A470='Price Data'!$F$3,'Price Data'!$G$3,A470='Price Data'!$F$4,'Price Data'!$G$4,A470='Price Data'!$F$5,'Price Data'!$G$5,A470='Price Data'!$F$6,'Price Data'!$G$6,A470='Price Data'!$F$7,'Price Data'!$G$7,TRUE,"")</f>
        <v/>
      </c>
      <c r="E470" s="108" t="b">
        <f t="shared" si="35"/>
        <v>0</v>
      </c>
      <c r="G470" s="108" t="b">
        <f t="shared" si="36"/>
        <v>0</v>
      </c>
      <c r="I470" s="108" t="b">
        <f t="shared" si="37"/>
        <v>0</v>
      </c>
      <c r="K470" s="108" t="b">
        <f t="shared" si="38"/>
        <v>0</v>
      </c>
      <c r="M470" s="108" t="b">
        <f t="shared" si="39"/>
        <v>0</v>
      </c>
    </row>
    <row r="471" spans="1:13" x14ac:dyDescent="0.25">
      <c r="A471" t="s">
        <v>113</v>
      </c>
      <c r="B471" s="108">
        <v>1.73</v>
      </c>
      <c r="C471" cm="1">
        <f t="array" ref="C471">_xlfn.IFS(A471='Price Data'!$F$3,'Price Data'!$G$3,A471='Price Data'!$F$4,'Price Data'!$G$4,A471='Price Data'!$F$5,'Price Data'!$G$5,A471='Price Data'!$F$6,'Price Data'!$G$6,A471='Price Data'!$F$7,'Price Data'!$G$7,TRUE,"")</f>
        <v>10.493246963562758</v>
      </c>
      <c r="E471" s="108" t="b">
        <f t="shared" si="35"/>
        <v>0</v>
      </c>
      <c r="G471" s="108" t="b">
        <f t="shared" si="36"/>
        <v>0</v>
      </c>
      <c r="I471" s="108" t="b">
        <f t="shared" si="37"/>
        <v>0</v>
      </c>
      <c r="K471" s="108" t="b">
        <f t="shared" si="38"/>
        <v>0</v>
      </c>
      <c r="M471" s="108">
        <f t="shared" si="39"/>
        <v>1.73</v>
      </c>
    </row>
    <row r="472" spans="1:13" x14ac:dyDescent="0.25">
      <c r="A472" t="s">
        <v>112</v>
      </c>
      <c r="B472" s="108">
        <v>0</v>
      </c>
      <c r="C472" t="str" cm="1">
        <f t="array" ref="C472">_xlfn.IFS(A472='Price Data'!$F$3,'Price Data'!$G$3,A472='Price Data'!$F$4,'Price Data'!$G$4,A472='Price Data'!$F$5,'Price Data'!$G$5,A472='Price Data'!$F$6,'Price Data'!$G$6,A472='Price Data'!$F$7,'Price Data'!$G$7,TRUE,"")</f>
        <v/>
      </c>
      <c r="E472" s="108" t="b">
        <f t="shared" si="35"/>
        <v>0</v>
      </c>
      <c r="G472" s="108" t="b">
        <f t="shared" si="36"/>
        <v>0</v>
      </c>
      <c r="I472" s="108" t="b">
        <f t="shared" si="37"/>
        <v>0</v>
      </c>
      <c r="K472" s="108" t="b">
        <f t="shared" si="38"/>
        <v>0</v>
      </c>
      <c r="M472" s="108" t="b">
        <f t="shared" si="39"/>
        <v>0</v>
      </c>
    </row>
    <row r="473" spans="1:13" x14ac:dyDescent="0.25">
      <c r="A473" t="s">
        <v>112</v>
      </c>
      <c r="B473" s="108">
        <v>0</v>
      </c>
      <c r="C473" t="str" cm="1">
        <f t="array" ref="C473">_xlfn.IFS(A473='Price Data'!$F$3,'Price Data'!$G$3,A473='Price Data'!$F$4,'Price Data'!$G$4,A473='Price Data'!$F$5,'Price Data'!$G$5,A473='Price Data'!$F$6,'Price Data'!$G$6,A473='Price Data'!$F$7,'Price Data'!$G$7,TRUE,"")</f>
        <v/>
      </c>
      <c r="E473" s="108" t="b">
        <f t="shared" si="35"/>
        <v>0</v>
      </c>
      <c r="G473" s="108" t="b">
        <f t="shared" si="36"/>
        <v>0</v>
      </c>
      <c r="I473" s="108" t="b">
        <f t="shared" si="37"/>
        <v>0</v>
      </c>
      <c r="K473" s="108" t="b">
        <f t="shared" si="38"/>
        <v>0</v>
      </c>
      <c r="M473" s="108" t="b">
        <f t="shared" si="39"/>
        <v>0</v>
      </c>
    </row>
    <row r="474" spans="1:13" x14ac:dyDescent="0.25">
      <c r="A474" t="s">
        <v>109</v>
      </c>
      <c r="B474" s="108">
        <v>0.52</v>
      </c>
      <c r="C474" cm="1">
        <f t="array" ref="C474">_xlfn.IFS(A474='Price Data'!$F$3,'Price Data'!$G$3,A474='Price Data'!$F$4,'Price Data'!$G$4,A474='Price Data'!$F$5,'Price Data'!$G$5,A474='Price Data'!$F$6,'Price Data'!$G$6,A474='Price Data'!$F$7,'Price Data'!$G$7,TRUE,"")</f>
        <v>4.4586315789473705</v>
      </c>
      <c r="E474" s="108" t="b">
        <f t="shared" si="35"/>
        <v>0</v>
      </c>
      <c r="G474" s="108" t="b">
        <f t="shared" si="36"/>
        <v>0</v>
      </c>
      <c r="I474" s="108">
        <f t="shared" si="37"/>
        <v>0.52</v>
      </c>
      <c r="K474" s="108" t="b">
        <f t="shared" si="38"/>
        <v>0</v>
      </c>
      <c r="M474" s="108" t="b">
        <f t="shared" si="39"/>
        <v>0</v>
      </c>
    </row>
    <row r="475" spans="1:13" x14ac:dyDescent="0.25">
      <c r="A475" t="s">
        <v>112</v>
      </c>
      <c r="B475" s="108">
        <v>0</v>
      </c>
      <c r="C475" t="str" cm="1">
        <f t="array" ref="C475">_xlfn.IFS(A475='Price Data'!$F$3,'Price Data'!$G$3,A475='Price Data'!$F$4,'Price Data'!$G$4,A475='Price Data'!$F$5,'Price Data'!$G$5,A475='Price Data'!$F$6,'Price Data'!$G$6,A475='Price Data'!$F$7,'Price Data'!$G$7,TRUE,"")</f>
        <v/>
      </c>
      <c r="E475" s="108" t="b">
        <f t="shared" si="35"/>
        <v>0</v>
      </c>
      <c r="G475" s="108" t="b">
        <f t="shared" si="36"/>
        <v>0</v>
      </c>
      <c r="I475" s="108" t="b">
        <f t="shared" si="37"/>
        <v>0</v>
      </c>
      <c r="K475" s="108" t="b">
        <f t="shared" si="38"/>
        <v>0</v>
      </c>
      <c r="M475" s="108" t="b">
        <f t="shared" si="39"/>
        <v>0</v>
      </c>
    </row>
    <row r="476" spans="1:13" x14ac:dyDescent="0.25">
      <c r="A476" t="s">
        <v>112</v>
      </c>
      <c r="B476" s="108">
        <v>0</v>
      </c>
      <c r="C476" t="str" cm="1">
        <f t="array" ref="C476">_xlfn.IFS(A476='Price Data'!$F$3,'Price Data'!$G$3,A476='Price Data'!$F$4,'Price Data'!$G$4,A476='Price Data'!$F$5,'Price Data'!$G$5,A476='Price Data'!$F$6,'Price Data'!$G$6,A476='Price Data'!$F$7,'Price Data'!$G$7,TRUE,"")</f>
        <v/>
      </c>
      <c r="E476" s="108" t="b">
        <f t="shared" si="35"/>
        <v>0</v>
      </c>
      <c r="G476" s="108" t="b">
        <f t="shared" si="36"/>
        <v>0</v>
      </c>
      <c r="I476" s="108" t="b">
        <f t="shared" si="37"/>
        <v>0</v>
      </c>
      <c r="K476" s="108" t="b">
        <f t="shared" si="38"/>
        <v>0</v>
      </c>
      <c r="M476" s="108" t="b">
        <f t="shared" si="39"/>
        <v>0</v>
      </c>
    </row>
    <row r="477" spans="1:13" x14ac:dyDescent="0.25">
      <c r="A477" t="s">
        <v>112</v>
      </c>
      <c r="B477" s="108">
        <v>0</v>
      </c>
      <c r="C477" t="str" cm="1">
        <f t="array" ref="C477">_xlfn.IFS(A477='Price Data'!$F$3,'Price Data'!$G$3,A477='Price Data'!$F$4,'Price Data'!$G$4,A477='Price Data'!$F$5,'Price Data'!$G$5,A477='Price Data'!$F$6,'Price Data'!$G$6,A477='Price Data'!$F$7,'Price Data'!$G$7,TRUE,"")</f>
        <v/>
      </c>
      <c r="E477" s="108" t="b">
        <f t="shared" si="35"/>
        <v>0</v>
      </c>
      <c r="G477" s="108" t="b">
        <f t="shared" si="36"/>
        <v>0</v>
      </c>
      <c r="I477" s="108" t="b">
        <f t="shared" si="37"/>
        <v>0</v>
      </c>
      <c r="K477" s="108" t="b">
        <f t="shared" si="38"/>
        <v>0</v>
      </c>
      <c r="M477" s="108" t="b">
        <f t="shared" si="39"/>
        <v>0</v>
      </c>
    </row>
    <row r="478" spans="1:13" x14ac:dyDescent="0.25">
      <c r="A478" t="s">
        <v>112</v>
      </c>
      <c r="B478" s="108">
        <v>0</v>
      </c>
      <c r="C478" t="str" cm="1">
        <f t="array" ref="C478">_xlfn.IFS(A478='Price Data'!$F$3,'Price Data'!$G$3,A478='Price Data'!$F$4,'Price Data'!$G$4,A478='Price Data'!$F$5,'Price Data'!$G$5,A478='Price Data'!$F$6,'Price Data'!$G$6,A478='Price Data'!$F$7,'Price Data'!$G$7,TRUE,"")</f>
        <v/>
      </c>
      <c r="E478" s="108" t="b">
        <f t="shared" si="35"/>
        <v>0</v>
      </c>
      <c r="G478" s="108" t="b">
        <f t="shared" si="36"/>
        <v>0</v>
      </c>
      <c r="I478" s="108" t="b">
        <f t="shared" si="37"/>
        <v>0</v>
      </c>
      <c r="K478" s="108" t="b">
        <f t="shared" si="38"/>
        <v>0</v>
      </c>
      <c r="M478" s="108" t="b">
        <f t="shared" si="39"/>
        <v>0</v>
      </c>
    </row>
    <row r="479" spans="1:13" x14ac:dyDescent="0.25">
      <c r="A479" t="s">
        <v>109</v>
      </c>
      <c r="B479" s="108">
        <v>0.77</v>
      </c>
      <c r="C479" cm="1">
        <f t="array" ref="C479">_xlfn.IFS(A479='Price Data'!$F$3,'Price Data'!$G$3,A479='Price Data'!$F$4,'Price Data'!$G$4,A479='Price Data'!$F$5,'Price Data'!$G$5,A479='Price Data'!$F$6,'Price Data'!$G$6,A479='Price Data'!$F$7,'Price Data'!$G$7,TRUE,"")</f>
        <v>4.4586315789473705</v>
      </c>
      <c r="E479" s="108" t="b">
        <f t="shared" si="35"/>
        <v>0</v>
      </c>
      <c r="G479" s="108" t="b">
        <f t="shared" si="36"/>
        <v>0</v>
      </c>
      <c r="I479" s="108">
        <f t="shared" si="37"/>
        <v>0.77</v>
      </c>
      <c r="K479" s="108" t="b">
        <f t="shared" si="38"/>
        <v>0</v>
      </c>
      <c r="M479" s="108" t="b">
        <f t="shared" si="39"/>
        <v>0</v>
      </c>
    </row>
    <row r="480" spans="1:13" x14ac:dyDescent="0.25">
      <c r="A480" t="s">
        <v>112</v>
      </c>
      <c r="B480" s="108">
        <v>0</v>
      </c>
      <c r="C480" t="str" cm="1">
        <f t="array" ref="C480">_xlfn.IFS(A480='Price Data'!$F$3,'Price Data'!$G$3,A480='Price Data'!$F$4,'Price Data'!$G$4,A480='Price Data'!$F$5,'Price Data'!$G$5,A480='Price Data'!$F$6,'Price Data'!$G$6,A480='Price Data'!$F$7,'Price Data'!$G$7,TRUE,"")</f>
        <v/>
      </c>
      <c r="E480" s="108" t="b">
        <f t="shared" si="35"/>
        <v>0</v>
      </c>
      <c r="G480" s="108" t="b">
        <f t="shared" si="36"/>
        <v>0</v>
      </c>
      <c r="I480" s="108" t="b">
        <f t="shared" si="37"/>
        <v>0</v>
      </c>
      <c r="K480" s="108" t="b">
        <f t="shared" si="38"/>
        <v>0</v>
      </c>
      <c r="M480" s="108" t="b">
        <f t="shared" si="39"/>
        <v>0</v>
      </c>
    </row>
    <row r="481" spans="1:13" x14ac:dyDescent="0.25">
      <c r="A481" t="s">
        <v>112</v>
      </c>
      <c r="B481" s="108">
        <v>0</v>
      </c>
      <c r="C481" t="str" cm="1">
        <f t="array" ref="C481">_xlfn.IFS(A481='Price Data'!$F$3,'Price Data'!$G$3,A481='Price Data'!$F$4,'Price Data'!$G$4,A481='Price Data'!$F$5,'Price Data'!$G$5,A481='Price Data'!$F$6,'Price Data'!$G$6,A481='Price Data'!$F$7,'Price Data'!$G$7,TRUE,"")</f>
        <v/>
      </c>
      <c r="E481" s="108" t="b">
        <f t="shared" si="35"/>
        <v>0</v>
      </c>
      <c r="G481" s="108" t="b">
        <f t="shared" si="36"/>
        <v>0</v>
      </c>
      <c r="I481" s="108" t="b">
        <f t="shared" si="37"/>
        <v>0</v>
      </c>
      <c r="K481" s="108" t="b">
        <f t="shared" si="38"/>
        <v>0</v>
      </c>
      <c r="M481" s="108" t="b">
        <f t="shared" si="39"/>
        <v>0</v>
      </c>
    </row>
    <row r="482" spans="1:13" x14ac:dyDescent="0.25">
      <c r="A482" t="s">
        <v>110</v>
      </c>
      <c r="B482" s="108">
        <v>0.81</v>
      </c>
      <c r="C482" cm="1">
        <f t="array" ref="C482">_xlfn.IFS(A482='Price Data'!$F$3,'Price Data'!$G$3,A482='Price Data'!$F$4,'Price Data'!$G$4,A482='Price Data'!$F$5,'Price Data'!$G$5,A482='Price Data'!$F$6,'Price Data'!$G$6,A482='Price Data'!$F$7,'Price Data'!$G$7,TRUE,"")</f>
        <v>2.6763636363636367</v>
      </c>
      <c r="E482" s="108">
        <f t="shared" si="35"/>
        <v>0.81</v>
      </c>
      <c r="G482" s="108" t="b">
        <f t="shared" si="36"/>
        <v>0</v>
      </c>
      <c r="I482" s="108" t="b">
        <f t="shared" si="37"/>
        <v>0</v>
      </c>
      <c r="K482" s="108" t="b">
        <f t="shared" si="38"/>
        <v>0</v>
      </c>
      <c r="M482" s="108" t="b">
        <f t="shared" si="39"/>
        <v>0</v>
      </c>
    </row>
    <row r="483" spans="1:13" x14ac:dyDescent="0.25">
      <c r="A483" t="s">
        <v>112</v>
      </c>
      <c r="B483" s="108">
        <v>0</v>
      </c>
      <c r="C483" t="str" cm="1">
        <f t="array" ref="C483">_xlfn.IFS(A483='Price Data'!$F$3,'Price Data'!$G$3,A483='Price Data'!$F$4,'Price Data'!$G$4,A483='Price Data'!$F$5,'Price Data'!$G$5,A483='Price Data'!$F$6,'Price Data'!$G$6,A483='Price Data'!$F$7,'Price Data'!$G$7,TRUE,"")</f>
        <v/>
      </c>
      <c r="E483" s="108" t="b">
        <f t="shared" si="35"/>
        <v>0</v>
      </c>
      <c r="G483" s="108" t="b">
        <f t="shared" si="36"/>
        <v>0</v>
      </c>
      <c r="I483" s="108" t="b">
        <f t="shared" si="37"/>
        <v>0</v>
      </c>
      <c r="K483" s="108" t="b">
        <f t="shared" si="38"/>
        <v>0</v>
      </c>
      <c r="M483" s="108" t="b">
        <f t="shared" si="39"/>
        <v>0</v>
      </c>
    </row>
    <row r="484" spans="1:13" x14ac:dyDescent="0.25">
      <c r="A484" t="s">
        <v>112</v>
      </c>
      <c r="B484" s="108">
        <v>0</v>
      </c>
      <c r="C484" t="str" cm="1">
        <f t="array" ref="C484">_xlfn.IFS(A484='Price Data'!$F$3,'Price Data'!$G$3,A484='Price Data'!$F$4,'Price Data'!$G$4,A484='Price Data'!$F$5,'Price Data'!$G$5,A484='Price Data'!$F$6,'Price Data'!$G$6,A484='Price Data'!$F$7,'Price Data'!$G$7,TRUE,"")</f>
        <v/>
      </c>
      <c r="E484" s="108" t="b">
        <f t="shared" si="35"/>
        <v>0</v>
      </c>
      <c r="G484" s="108" t="b">
        <f t="shared" si="36"/>
        <v>0</v>
      </c>
      <c r="I484" s="108" t="b">
        <f t="shared" si="37"/>
        <v>0</v>
      </c>
      <c r="K484" s="108" t="b">
        <f t="shared" si="38"/>
        <v>0</v>
      </c>
      <c r="M484" s="108" t="b">
        <f t="shared" si="39"/>
        <v>0</v>
      </c>
    </row>
    <row r="485" spans="1:13" x14ac:dyDescent="0.25">
      <c r="A485" t="s">
        <v>112</v>
      </c>
      <c r="B485" s="108">
        <v>0</v>
      </c>
      <c r="C485" t="str" cm="1">
        <f t="array" ref="C485">_xlfn.IFS(A485='Price Data'!$F$3,'Price Data'!$G$3,A485='Price Data'!$F$4,'Price Data'!$G$4,A485='Price Data'!$F$5,'Price Data'!$G$5,A485='Price Data'!$F$6,'Price Data'!$G$6,A485='Price Data'!$F$7,'Price Data'!$G$7,TRUE,"")</f>
        <v/>
      </c>
      <c r="E485" s="108" t="b">
        <f t="shared" si="35"/>
        <v>0</v>
      </c>
      <c r="G485" s="108" t="b">
        <f t="shared" si="36"/>
        <v>0</v>
      </c>
      <c r="I485" s="108" t="b">
        <f t="shared" si="37"/>
        <v>0</v>
      </c>
      <c r="K485" s="108" t="b">
        <f t="shared" si="38"/>
        <v>0</v>
      </c>
      <c r="M485" s="108" t="b">
        <f t="shared" si="39"/>
        <v>0</v>
      </c>
    </row>
    <row r="486" spans="1:13" x14ac:dyDescent="0.25">
      <c r="A486" t="s">
        <v>110</v>
      </c>
      <c r="B486" s="108">
        <v>0.99</v>
      </c>
      <c r="C486" cm="1">
        <f t="array" ref="C486">_xlfn.IFS(A486='Price Data'!$F$3,'Price Data'!$G$3,A486='Price Data'!$F$4,'Price Data'!$G$4,A486='Price Data'!$F$5,'Price Data'!$G$5,A486='Price Data'!$F$6,'Price Data'!$G$6,A486='Price Data'!$F$7,'Price Data'!$G$7,TRUE,"")</f>
        <v>2.6763636363636367</v>
      </c>
      <c r="E486" s="108">
        <f t="shared" si="35"/>
        <v>0.99</v>
      </c>
      <c r="G486" s="108" t="b">
        <f t="shared" si="36"/>
        <v>0</v>
      </c>
      <c r="I486" s="108" t="b">
        <f t="shared" si="37"/>
        <v>0</v>
      </c>
      <c r="K486" s="108" t="b">
        <f t="shared" si="38"/>
        <v>0</v>
      </c>
      <c r="M486" s="108" t="b">
        <f t="shared" si="39"/>
        <v>0</v>
      </c>
    </row>
    <row r="487" spans="1:13" x14ac:dyDescent="0.25">
      <c r="A487" t="s">
        <v>110</v>
      </c>
      <c r="B487" s="108">
        <v>0.78</v>
      </c>
      <c r="C487" cm="1">
        <f t="array" ref="C487">_xlfn.IFS(A487='Price Data'!$F$3,'Price Data'!$G$3,A487='Price Data'!$F$4,'Price Data'!$G$4,A487='Price Data'!$F$5,'Price Data'!$G$5,A487='Price Data'!$F$6,'Price Data'!$G$6,A487='Price Data'!$F$7,'Price Data'!$G$7,TRUE,"")</f>
        <v>2.6763636363636367</v>
      </c>
      <c r="E487" s="108">
        <f t="shared" si="35"/>
        <v>0.78</v>
      </c>
      <c r="G487" s="108" t="b">
        <f t="shared" si="36"/>
        <v>0</v>
      </c>
      <c r="I487" s="108" t="b">
        <f t="shared" si="37"/>
        <v>0</v>
      </c>
      <c r="K487" s="108" t="b">
        <f t="shared" si="38"/>
        <v>0</v>
      </c>
      <c r="M487" s="108" t="b">
        <f t="shared" si="39"/>
        <v>0</v>
      </c>
    </row>
    <row r="488" spans="1:13" x14ac:dyDescent="0.25">
      <c r="A488" t="s">
        <v>111</v>
      </c>
      <c r="B488" s="108">
        <v>2.44</v>
      </c>
      <c r="C488" cm="1">
        <f t="array" ref="C488">_xlfn.IFS(A488='Price Data'!$F$3,'Price Data'!$G$3,A488='Price Data'!$F$4,'Price Data'!$G$4,A488='Price Data'!$F$5,'Price Data'!$G$5,A488='Price Data'!$F$6,'Price Data'!$G$6,A488='Price Data'!$F$7,'Price Data'!$G$7,TRUE,"")</f>
        <v>8.710979020979023</v>
      </c>
      <c r="E488" s="108" t="b">
        <f t="shared" si="35"/>
        <v>0</v>
      </c>
      <c r="G488" s="108" t="b">
        <f t="shared" si="36"/>
        <v>0</v>
      </c>
      <c r="I488" s="108" t="b">
        <f t="shared" si="37"/>
        <v>0</v>
      </c>
      <c r="K488" s="108">
        <f t="shared" si="38"/>
        <v>2.44</v>
      </c>
      <c r="M488" s="108" t="b">
        <f t="shared" si="39"/>
        <v>0</v>
      </c>
    </row>
    <row r="489" spans="1:13" x14ac:dyDescent="0.25">
      <c r="A489" t="s">
        <v>111</v>
      </c>
      <c r="B489" s="108">
        <v>2.1800000000000002</v>
      </c>
      <c r="C489" cm="1">
        <f t="array" ref="C489">_xlfn.IFS(A489='Price Data'!$F$3,'Price Data'!$G$3,A489='Price Data'!$F$4,'Price Data'!$G$4,A489='Price Data'!$F$5,'Price Data'!$G$5,A489='Price Data'!$F$6,'Price Data'!$G$6,A489='Price Data'!$F$7,'Price Data'!$G$7,TRUE,"")</f>
        <v>8.710979020979023</v>
      </c>
      <c r="E489" s="108" t="b">
        <f t="shared" si="35"/>
        <v>0</v>
      </c>
      <c r="G489" s="108" t="b">
        <f t="shared" si="36"/>
        <v>0</v>
      </c>
      <c r="I489" s="108" t="b">
        <f t="shared" si="37"/>
        <v>0</v>
      </c>
      <c r="K489" s="108">
        <f t="shared" si="38"/>
        <v>2.1800000000000002</v>
      </c>
      <c r="M489" s="108" t="b">
        <f t="shared" si="39"/>
        <v>0</v>
      </c>
    </row>
    <row r="490" spans="1:13" x14ac:dyDescent="0.25">
      <c r="A490" t="s">
        <v>109</v>
      </c>
      <c r="B490" s="108">
        <v>0.56999999999999995</v>
      </c>
      <c r="C490" cm="1">
        <f t="array" ref="C490">_xlfn.IFS(A490='Price Data'!$F$3,'Price Data'!$G$3,A490='Price Data'!$F$4,'Price Data'!$G$4,A490='Price Data'!$F$5,'Price Data'!$G$5,A490='Price Data'!$F$6,'Price Data'!$G$6,A490='Price Data'!$F$7,'Price Data'!$G$7,TRUE,"")</f>
        <v>4.4586315789473705</v>
      </c>
      <c r="E490" s="108" t="b">
        <f t="shared" si="35"/>
        <v>0</v>
      </c>
      <c r="G490" s="108" t="b">
        <f t="shared" si="36"/>
        <v>0</v>
      </c>
      <c r="I490" s="108">
        <f t="shared" si="37"/>
        <v>0.56999999999999995</v>
      </c>
      <c r="K490" s="108" t="b">
        <f t="shared" si="38"/>
        <v>0</v>
      </c>
      <c r="M490" s="108" t="b">
        <f t="shared" si="39"/>
        <v>0</v>
      </c>
    </row>
    <row r="491" spans="1:13" x14ac:dyDescent="0.25">
      <c r="A491" t="s">
        <v>109</v>
      </c>
      <c r="B491" s="108">
        <v>0.89</v>
      </c>
      <c r="C491" cm="1">
        <f t="array" ref="C491">_xlfn.IFS(A491='Price Data'!$F$3,'Price Data'!$G$3,A491='Price Data'!$F$4,'Price Data'!$G$4,A491='Price Data'!$F$5,'Price Data'!$G$5,A491='Price Data'!$F$6,'Price Data'!$G$6,A491='Price Data'!$F$7,'Price Data'!$G$7,TRUE,"")</f>
        <v>4.4586315789473705</v>
      </c>
      <c r="E491" s="108" t="b">
        <f t="shared" si="35"/>
        <v>0</v>
      </c>
      <c r="G491" s="108" t="b">
        <f t="shared" si="36"/>
        <v>0</v>
      </c>
      <c r="I491" s="108">
        <f t="shared" si="37"/>
        <v>0.89</v>
      </c>
      <c r="K491" s="108" t="b">
        <f t="shared" si="38"/>
        <v>0</v>
      </c>
      <c r="M491" s="108" t="b">
        <f t="shared" si="39"/>
        <v>0</v>
      </c>
    </row>
    <row r="492" spans="1:13" x14ac:dyDescent="0.25">
      <c r="A492" t="s">
        <v>113</v>
      </c>
      <c r="B492" s="108">
        <v>1.84</v>
      </c>
      <c r="C492" cm="1">
        <f t="array" ref="C492">_xlfn.IFS(A492='Price Data'!$F$3,'Price Data'!$G$3,A492='Price Data'!$F$4,'Price Data'!$G$4,A492='Price Data'!$F$5,'Price Data'!$G$5,A492='Price Data'!$F$6,'Price Data'!$G$6,A492='Price Data'!$F$7,'Price Data'!$G$7,TRUE,"")</f>
        <v>10.493246963562758</v>
      </c>
      <c r="E492" s="108" t="b">
        <f t="shared" si="35"/>
        <v>0</v>
      </c>
      <c r="G492" s="108" t="b">
        <f t="shared" si="36"/>
        <v>0</v>
      </c>
      <c r="I492" s="108" t="b">
        <f t="shared" si="37"/>
        <v>0</v>
      </c>
      <c r="K492" s="108" t="b">
        <f t="shared" si="38"/>
        <v>0</v>
      </c>
      <c r="M492" s="108">
        <f t="shared" si="39"/>
        <v>1.84</v>
      </c>
    </row>
    <row r="493" spans="1:13" x14ac:dyDescent="0.25">
      <c r="A493" t="s">
        <v>111</v>
      </c>
      <c r="B493" s="108">
        <v>2.36</v>
      </c>
      <c r="C493" cm="1">
        <f t="array" ref="C493">_xlfn.IFS(A493='Price Data'!$F$3,'Price Data'!$G$3,A493='Price Data'!$F$4,'Price Data'!$G$4,A493='Price Data'!$F$5,'Price Data'!$G$5,A493='Price Data'!$F$6,'Price Data'!$G$6,A493='Price Data'!$F$7,'Price Data'!$G$7,TRUE,"")</f>
        <v>8.710979020979023</v>
      </c>
      <c r="E493" s="108" t="b">
        <f t="shared" si="35"/>
        <v>0</v>
      </c>
      <c r="G493" s="108" t="b">
        <f t="shared" si="36"/>
        <v>0</v>
      </c>
      <c r="I493" s="108" t="b">
        <f t="shared" si="37"/>
        <v>0</v>
      </c>
      <c r="K493" s="108">
        <f t="shared" si="38"/>
        <v>2.36</v>
      </c>
      <c r="M493" s="108" t="b">
        <f t="shared" si="39"/>
        <v>0</v>
      </c>
    </row>
    <row r="494" spans="1:13" x14ac:dyDescent="0.25">
      <c r="A494" t="s">
        <v>110</v>
      </c>
      <c r="B494" s="108">
        <v>0.94</v>
      </c>
      <c r="C494" cm="1">
        <f t="array" ref="C494">_xlfn.IFS(A494='Price Data'!$F$3,'Price Data'!$G$3,A494='Price Data'!$F$4,'Price Data'!$G$4,A494='Price Data'!$F$5,'Price Data'!$G$5,A494='Price Data'!$F$6,'Price Data'!$G$6,A494='Price Data'!$F$7,'Price Data'!$G$7,TRUE,"")</f>
        <v>2.6763636363636367</v>
      </c>
      <c r="E494" s="108">
        <f t="shared" si="35"/>
        <v>0.94</v>
      </c>
      <c r="G494" s="108" t="b">
        <f t="shared" si="36"/>
        <v>0</v>
      </c>
      <c r="I494" s="108" t="b">
        <f t="shared" si="37"/>
        <v>0</v>
      </c>
      <c r="K494" s="108" t="b">
        <f t="shared" si="38"/>
        <v>0</v>
      </c>
      <c r="M494" s="108" t="b">
        <f t="shared" si="39"/>
        <v>0</v>
      </c>
    </row>
    <row r="495" spans="1:13" x14ac:dyDescent="0.25">
      <c r="A495" t="s">
        <v>109</v>
      </c>
      <c r="B495" s="108">
        <v>0.69</v>
      </c>
      <c r="C495" cm="1">
        <f t="array" ref="C495">_xlfn.IFS(A495='Price Data'!$F$3,'Price Data'!$G$3,A495='Price Data'!$F$4,'Price Data'!$G$4,A495='Price Data'!$F$5,'Price Data'!$G$5,A495='Price Data'!$F$6,'Price Data'!$G$6,A495='Price Data'!$F$7,'Price Data'!$G$7,TRUE,"")</f>
        <v>4.4586315789473705</v>
      </c>
      <c r="E495" s="108" t="b">
        <f t="shared" si="35"/>
        <v>0</v>
      </c>
      <c r="G495" s="108" t="b">
        <f t="shared" si="36"/>
        <v>0</v>
      </c>
      <c r="I495" s="108">
        <f t="shared" si="37"/>
        <v>0.69</v>
      </c>
      <c r="K495" s="108" t="b">
        <f t="shared" si="38"/>
        <v>0</v>
      </c>
      <c r="M495" s="108" t="b">
        <f t="shared" si="39"/>
        <v>0</v>
      </c>
    </row>
    <row r="496" spans="1:13" x14ac:dyDescent="0.25">
      <c r="A496" t="s">
        <v>114</v>
      </c>
      <c r="B496" s="108">
        <v>1.46</v>
      </c>
      <c r="C496" cm="1">
        <f t="array" ref="C496">_xlfn.IFS(A496='Price Data'!$F$3,'Price Data'!$G$3,A496='Price Data'!$F$4,'Price Data'!$G$4,A496='Price Data'!$F$5,'Price Data'!$G$5,A496='Price Data'!$F$6,'Price Data'!$G$6,A496='Price Data'!$F$7,'Price Data'!$G$7,TRUE,"")</f>
        <v>6.0346153846153863</v>
      </c>
      <c r="E496" s="108" t="b">
        <f t="shared" si="35"/>
        <v>0</v>
      </c>
      <c r="G496" s="108">
        <f t="shared" si="36"/>
        <v>1.46</v>
      </c>
      <c r="I496" s="108" t="b">
        <f t="shared" si="37"/>
        <v>0</v>
      </c>
      <c r="K496" s="108" t="b">
        <f t="shared" si="38"/>
        <v>0</v>
      </c>
      <c r="M496" s="108" t="b">
        <f t="shared" si="39"/>
        <v>0</v>
      </c>
    </row>
    <row r="497" spans="1:13" x14ac:dyDescent="0.25">
      <c r="A497" t="s">
        <v>113</v>
      </c>
      <c r="B497" s="108">
        <v>1.59</v>
      </c>
      <c r="C497" cm="1">
        <f t="array" ref="C497">_xlfn.IFS(A497='Price Data'!$F$3,'Price Data'!$G$3,A497='Price Data'!$F$4,'Price Data'!$G$4,A497='Price Data'!$F$5,'Price Data'!$G$5,A497='Price Data'!$F$6,'Price Data'!$G$6,A497='Price Data'!$F$7,'Price Data'!$G$7,TRUE,"")</f>
        <v>10.493246963562758</v>
      </c>
      <c r="E497" s="108" t="b">
        <f t="shared" si="35"/>
        <v>0</v>
      </c>
      <c r="G497" s="108" t="b">
        <f t="shared" si="36"/>
        <v>0</v>
      </c>
      <c r="I497" s="108" t="b">
        <f t="shared" si="37"/>
        <v>0</v>
      </c>
      <c r="K497" s="108" t="b">
        <f t="shared" si="38"/>
        <v>0</v>
      </c>
      <c r="M497" s="108">
        <f t="shared" si="39"/>
        <v>1.59</v>
      </c>
    </row>
    <row r="498" spans="1:13" x14ac:dyDescent="0.25">
      <c r="A498" t="s">
        <v>114</v>
      </c>
      <c r="B498" s="108">
        <v>1.08</v>
      </c>
      <c r="C498" cm="1">
        <f t="array" ref="C498">_xlfn.IFS(A498='Price Data'!$F$3,'Price Data'!$G$3,A498='Price Data'!$F$4,'Price Data'!$G$4,A498='Price Data'!$F$5,'Price Data'!$G$5,A498='Price Data'!$F$6,'Price Data'!$G$6,A498='Price Data'!$F$7,'Price Data'!$G$7,TRUE,"")</f>
        <v>6.0346153846153863</v>
      </c>
      <c r="E498" s="108" t="b">
        <f t="shared" si="35"/>
        <v>0</v>
      </c>
      <c r="G498" s="108">
        <f t="shared" si="36"/>
        <v>1.08</v>
      </c>
      <c r="I498" s="108" t="b">
        <f t="shared" si="37"/>
        <v>0</v>
      </c>
      <c r="K498" s="108" t="b">
        <f t="shared" si="38"/>
        <v>0</v>
      </c>
      <c r="M498" s="108" t="b">
        <f t="shared" si="39"/>
        <v>0</v>
      </c>
    </row>
    <row r="499" spans="1:13" x14ac:dyDescent="0.25">
      <c r="A499" t="s">
        <v>110</v>
      </c>
      <c r="B499" s="108">
        <v>0.8</v>
      </c>
      <c r="C499" cm="1">
        <f t="array" ref="C499">_xlfn.IFS(A499='Price Data'!$F$3,'Price Data'!$G$3,A499='Price Data'!$F$4,'Price Data'!$G$4,A499='Price Data'!$F$5,'Price Data'!$G$5,A499='Price Data'!$F$6,'Price Data'!$G$6,A499='Price Data'!$F$7,'Price Data'!$G$7,TRUE,"")</f>
        <v>2.6763636363636367</v>
      </c>
      <c r="E499" s="108">
        <f t="shared" si="35"/>
        <v>0.8</v>
      </c>
      <c r="G499" s="108" t="b">
        <f t="shared" si="36"/>
        <v>0</v>
      </c>
      <c r="I499" s="108" t="b">
        <f t="shared" si="37"/>
        <v>0</v>
      </c>
      <c r="K499" s="108" t="b">
        <f t="shared" si="38"/>
        <v>0</v>
      </c>
      <c r="M499" s="108" t="b">
        <f t="shared" si="39"/>
        <v>0</v>
      </c>
    </row>
    <row r="500" spans="1:13" x14ac:dyDescent="0.25">
      <c r="A500" t="s">
        <v>111</v>
      </c>
      <c r="B500" s="108">
        <v>1.47</v>
      </c>
      <c r="C500" cm="1">
        <f t="array" ref="C500">_xlfn.IFS(A500='Price Data'!$F$3,'Price Data'!$G$3,A500='Price Data'!$F$4,'Price Data'!$G$4,A500='Price Data'!$F$5,'Price Data'!$G$5,A500='Price Data'!$F$6,'Price Data'!$G$6,A500='Price Data'!$F$7,'Price Data'!$G$7,TRUE,"")</f>
        <v>8.710979020979023</v>
      </c>
      <c r="E500" s="108" t="b">
        <f t="shared" si="35"/>
        <v>0</v>
      </c>
      <c r="G500" s="108" t="b">
        <f t="shared" si="36"/>
        <v>0</v>
      </c>
      <c r="I500" s="108" t="b">
        <f t="shared" si="37"/>
        <v>0</v>
      </c>
      <c r="K500" s="108">
        <f t="shared" si="38"/>
        <v>1.47</v>
      </c>
      <c r="M500" s="108" t="b">
        <f t="shared" si="39"/>
        <v>0</v>
      </c>
    </row>
    <row r="501" spans="1:13" x14ac:dyDescent="0.25">
      <c r="A501" t="s">
        <v>109</v>
      </c>
      <c r="B501" s="108">
        <v>0.79</v>
      </c>
      <c r="C501" cm="1">
        <f t="array" ref="C501">_xlfn.IFS(A501='Price Data'!$F$3,'Price Data'!$G$3,A501='Price Data'!$F$4,'Price Data'!$G$4,A501='Price Data'!$F$5,'Price Data'!$G$5,A501='Price Data'!$F$6,'Price Data'!$G$6,A501='Price Data'!$F$7,'Price Data'!$G$7,TRUE,"")</f>
        <v>4.4586315789473705</v>
      </c>
      <c r="E501" s="108" t="b">
        <f t="shared" si="35"/>
        <v>0</v>
      </c>
      <c r="G501" s="108" t="b">
        <f t="shared" si="36"/>
        <v>0</v>
      </c>
      <c r="I501" s="108">
        <f t="shared" si="37"/>
        <v>0.79</v>
      </c>
      <c r="K501" s="108" t="b">
        <f t="shared" si="38"/>
        <v>0</v>
      </c>
      <c r="M501" s="108" t="b">
        <f t="shared" si="39"/>
        <v>0</v>
      </c>
    </row>
    <row r="502" spans="1:13" x14ac:dyDescent="0.25">
      <c r="A502" t="s">
        <v>109</v>
      </c>
      <c r="B502" s="108">
        <v>0.94</v>
      </c>
      <c r="C502" cm="1">
        <f t="array" ref="C502">_xlfn.IFS(A502='Price Data'!$F$3,'Price Data'!$G$3,A502='Price Data'!$F$4,'Price Data'!$G$4,A502='Price Data'!$F$5,'Price Data'!$G$5,A502='Price Data'!$F$6,'Price Data'!$G$6,A502='Price Data'!$F$7,'Price Data'!$G$7,TRUE,"")</f>
        <v>4.4586315789473705</v>
      </c>
      <c r="E502" s="108" t="b">
        <f t="shared" si="35"/>
        <v>0</v>
      </c>
      <c r="G502" s="108" t="b">
        <f t="shared" si="36"/>
        <v>0</v>
      </c>
      <c r="I502" s="108">
        <f t="shared" si="37"/>
        <v>0.94</v>
      </c>
      <c r="K502" s="108" t="b">
        <f t="shared" si="38"/>
        <v>0</v>
      </c>
      <c r="M502" s="108" t="b">
        <f t="shared" si="39"/>
        <v>0</v>
      </c>
    </row>
    <row r="503" spans="1:13" x14ac:dyDescent="0.25">
      <c r="A503" t="s">
        <v>114</v>
      </c>
      <c r="B503" s="108">
        <v>2.41</v>
      </c>
      <c r="C503" cm="1">
        <f t="array" ref="C503">_xlfn.IFS(A503='Price Data'!$F$3,'Price Data'!$G$3,A503='Price Data'!$F$4,'Price Data'!$G$4,A503='Price Data'!$F$5,'Price Data'!$G$5,A503='Price Data'!$F$6,'Price Data'!$G$6,A503='Price Data'!$F$7,'Price Data'!$G$7,TRUE,"")</f>
        <v>6.0346153846153863</v>
      </c>
      <c r="E503" s="108" t="b">
        <f t="shared" si="35"/>
        <v>0</v>
      </c>
      <c r="G503" s="108">
        <f t="shared" si="36"/>
        <v>2.41</v>
      </c>
      <c r="I503" s="108" t="b">
        <f t="shared" si="37"/>
        <v>0</v>
      </c>
      <c r="K503" s="108" t="b">
        <f t="shared" si="38"/>
        <v>0</v>
      </c>
      <c r="M503" s="108" t="b">
        <f t="shared" si="39"/>
        <v>0</v>
      </c>
    </row>
    <row r="504" spans="1:13" x14ac:dyDescent="0.25">
      <c r="A504" t="s">
        <v>113</v>
      </c>
      <c r="B504" s="108">
        <v>1.58</v>
      </c>
      <c r="C504" cm="1">
        <f t="array" ref="C504">_xlfn.IFS(A504='Price Data'!$F$3,'Price Data'!$G$3,A504='Price Data'!$F$4,'Price Data'!$G$4,A504='Price Data'!$F$5,'Price Data'!$G$5,A504='Price Data'!$F$6,'Price Data'!$G$6,A504='Price Data'!$F$7,'Price Data'!$G$7,TRUE,"")</f>
        <v>10.493246963562758</v>
      </c>
      <c r="E504" s="108" t="b">
        <f t="shared" si="35"/>
        <v>0</v>
      </c>
      <c r="G504" s="108" t="b">
        <f t="shared" si="36"/>
        <v>0</v>
      </c>
      <c r="I504" s="108" t="b">
        <f t="shared" si="37"/>
        <v>0</v>
      </c>
      <c r="K504" s="108" t="b">
        <f t="shared" si="38"/>
        <v>0</v>
      </c>
      <c r="M504" s="108">
        <f t="shared" si="39"/>
        <v>1.58</v>
      </c>
    </row>
    <row r="505" spans="1:13" x14ac:dyDescent="0.25">
      <c r="A505" t="s">
        <v>110</v>
      </c>
      <c r="B505" s="108">
        <v>0.57999999999999996</v>
      </c>
      <c r="C505" cm="1">
        <f t="array" ref="C505">_xlfn.IFS(A505='Price Data'!$F$3,'Price Data'!$G$3,A505='Price Data'!$F$4,'Price Data'!$G$4,A505='Price Data'!$F$5,'Price Data'!$G$5,A505='Price Data'!$F$6,'Price Data'!$G$6,A505='Price Data'!$F$7,'Price Data'!$G$7,TRUE,"")</f>
        <v>2.6763636363636367</v>
      </c>
      <c r="E505" s="108">
        <f t="shared" si="35"/>
        <v>0.57999999999999996</v>
      </c>
      <c r="G505" s="108" t="b">
        <f t="shared" si="36"/>
        <v>0</v>
      </c>
      <c r="I505" s="108" t="b">
        <f t="shared" si="37"/>
        <v>0</v>
      </c>
      <c r="K505" s="108" t="b">
        <f t="shared" si="38"/>
        <v>0</v>
      </c>
      <c r="M505" s="108" t="b">
        <f t="shared" si="39"/>
        <v>0</v>
      </c>
    </row>
    <row r="506" spans="1:13" x14ac:dyDescent="0.25">
      <c r="A506" t="s">
        <v>113</v>
      </c>
      <c r="B506" s="108">
        <v>2.16</v>
      </c>
      <c r="C506" cm="1">
        <f t="array" ref="C506">_xlfn.IFS(A506='Price Data'!$F$3,'Price Data'!$G$3,A506='Price Data'!$F$4,'Price Data'!$G$4,A506='Price Data'!$F$5,'Price Data'!$G$5,A506='Price Data'!$F$6,'Price Data'!$G$6,A506='Price Data'!$F$7,'Price Data'!$G$7,TRUE,"")</f>
        <v>10.493246963562758</v>
      </c>
      <c r="E506" s="108" t="b">
        <f t="shared" si="35"/>
        <v>0</v>
      </c>
      <c r="G506" s="108" t="b">
        <f t="shared" si="36"/>
        <v>0</v>
      </c>
      <c r="I506" s="108" t="b">
        <f t="shared" si="37"/>
        <v>0</v>
      </c>
      <c r="K506" s="108" t="b">
        <f t="shared" si="38"/>
        <v>0</v>
      </c>
      <c r="M506" s="108">
        <f t="shared" si="39"/>
        <v>2.16</v>
      </c>
    </row>
    <row r="507" spans="1:13" x14ac:dyDescent="0.25">
      <c r="A507" t="s">
        <v>109</v>
      </c>
      <c r="B507" s="108">
        <v>0.72</v>
      </c>
      <c r="C507" cm="1">
        <f t="array" ref="C507">_xlfn.IFS(A507='Price Data'!$F$3,'Price Data'!$G$3,A507='Price Data'!$F$4,'Price Data'!$G$4,A507='Price Data'!$F$5,'Price Data'!$G$5,A507='Price Data'!$F$6,'Price Data'!$G$6,A507='Price Data'!$F$7,'Price Data'!$G$7,TRUE,"")</f>
        <v>4.4586315789473705</v>
      </c>
      <c r="E507" s="108" t="b">
        <f t="shared" si="35"/>
        <v>0</v>
      </c>
      <c r="G507" s="108" t="b">
        <f t="shared" si="36"/>
        <v>0</v>
      </c>
      <c r="I507" s="108">
        <f t="shared" si="37"/>
        <v>0.72</v>
      </c>
      <c r="K507" s="108" t="b">
        <f t="shared" si="38"/>
        <v>0</v>
      </c>
      <c r="M507" s="108" t="b">
        <f t="shared" si="39"/>
        <v>0</v>
      </c>
    </row>
    <row r="508" spans="1:13" x14ac:dyDescent="0.25">
      <c r="A508" t="s">
        <v>109</v>
      </c>
      <c r="B508" s="108">
        <v>0.91</v>
      </c>
      <c r="C508" cm="1">
        <f t="array" ref="C508">_xlfn.IFS(A508='Price Data'!$F$3,'Price Data'!$G$3,A508='Price Data'!$F$4,'Price Data'!$G$4,A508='Price Data'!$F$5,'Price Data'!$G$5,A508='Price Data'!$F$6,'Price Data'!$G$6,A508='Price Data'!$F$7,'Price Data'!$G$7,TRUE,"")</f>
        <v>4.4586315789473705</v>
      </c>
      <c r="E508" s="108" t="b">
        <f t="shared" si="35"/>
        <v>0</v>
      </c>
      <c r="G508" s="108" t="b">
        <f t="shared" si="36"/>
        <v>0</v>
      </c>
      <c r="I508" s="108">
        <f t="shared" si="37"/>
        <v>0.91</v>
      </c>
      <c r="K508" s="108" t="b">
        <f t="shared" si="38"/>
        <v>0</v>
      </c>
      <c r="M508" s="108" t="b">
        <f t="shared" si="39"/>
        <v>0</v>
      </c>
    </row>
    <row r="509" spans="1:13" x14ac:dyDescent="0.25">
      <c r="A509" t="s">
        <v>110</v>
      </c>
      <c r="B509" s="108">
        <v>0.72</v>
      </c>
      <c r="C509" cm="1">
        <f t="array" ref="C509">_xlfn.IFS(A509='Price Data'!$F$3,'Price Data'!$G$3,A509='Price Data'!$F$4,'Price Data'!$G$4,A509='Price Data'!$F$5,'Price Data'!$G$5,A509='Price Data'!$F$6,'Price Data'!$G$6,A509='Price Data'!$F$7,'Price Data'!$G$7,TRUE,"")</f>
        <v>2.6763636363636367</v>
      </c>
      <c r="E509" s="108">
        <f t="shared" si="35"/>
        <v>0.72</v>
      </c>
      <c r="G509" s="108" t="b">
        <f t="shared" si="36"/>
        <v>0</v>
      </c>
      <c r="I509" s="108" t="b">
        <f t="shared" si="37"/>
        <v>0</v>
      </c>
      <c r="K509" s="108" t="b">
        <f t="shared" si="38"/>
        <v>0</v>
      </c>
      <c r="M509" s="108" t="b">
        <f t="shared" si="39"/>
        <v>0</v>
      </c>
    </row>
    <row r="510" spans="1:13" x14ac:dyDescent="0.25">
      <c r="A510" t="s">
        <v>114</v>
      </c>
      <c r="B510" s="108">
        <v>1.36</v>
      </c>
      <c r="C510" cm="1">
        <f t="array" ref="C510">_xlfn.IFS(A510='Price Data'!$F$3,'Price Data'!$G$3,A510='Price Data'!$F$4,'Price Data'!$G$4,A510='Price Data'!$F$5,'Price Data'!$G$5,A510='Price Data'!$F$6,'Price Data'!$G$6,A510='Price Data'!$F$7,'Price Data'!$G$7,TRUE,"")</f>
        <v>6.0346153846153863</v>
      </c>
      <c r="E510" s="108" t="b">
        <f t="shared" si="35"/>
        <v>0</v>
      </c>
      <c r="G510" s="108">
        <f t="shared" si="36"/>
        <v>1.36</v>
      </c>
      <c r="I510" s="108" t="b">
        <f t="shared" si="37"/>
        <v>0</v>
      </c>
      <c r="K510" s="108" t="b">
        <f t="shared" si="38"/>
        <v>0</v>
      </c>
      <c r="M510" s="108" t="b">
        <f t="shared" si="39"/>
        <v>0</v>
      </c>
    </row>
    <row r="511" spans="1:13" x14ac:dyDescent="0.25">
      <c r="A511" t="s">
        <v>110</v>
      </c>
      <c r="B511" s="108">
        <v>0.64</v>
      </c>
      <c r="C511" cm="1">
        <f t="array" ref="C511">_xlfn.IFS(A511='Price Data'!$F$3,'Price Data'!$G$3,A511='Price Data'!$F$4,'Price Data'!$G$4,A511='Price Data'!$F$5,'Price Data'!$G$5,A511='Price Data'!$F$6,'Price Data'!$G$6,A511='Price Data'!$F$7,'Price Data'!$G$7,TRUE,"")</f>
        <v>2.6763636363636367</v>
      </c>
      <c r="E511" s="108">
        <f t="shared" si="35"/>
        <v>0.64</v>
      </c>
      <c r="G511" s="108" t="b">
        <f t="shared" si="36"/>
        <v>0</v>
      </c>
      <c r="I511" s="108" t="b">
        <f t="shared" si="37"/>
        <v>0</v>
      </c>
      <c r="K511" s="108" t="b">
        <f t="shared" si="38"/>
        <v>0</v>
      </c>
      <c r="M511" s="108" t="b">
        <f t="shared" si="39"/>
        <v>0</v>
      </c>
    </row>
    <row r="512" spans="1:13" x14ac:dyDescent="0.25">
      <c r="A512" t="s">
        <v>113</v>
      </c>
      <c r="B512" s="108">
        <v>0.91</v>
      </c>
      <c r="C512" cm="1">
        <f t="array" ref="C512">_xlfn.IFS(A512='Price Data'!$F$3,'Price Data'!$G$3,A512='Price Data'!$F$4,'Price Data'!$G$4,A512='Price Data'!$F$5,'Price Data'!$G$5,A512='Price Data'!$F$6,'Price Data'!$G$6,A512='Price Data'!$F$7,'Price Data'!$G$7,TRUE,"")</f>
        <v>10.493246963562758</v>
      </c>
      <c r="E512" s="108" t="b">
        <f t="shared" si="35"/>
        <v>0</v>
      </c>
      <c r="G512" s="108" t="b">
        <f t="shared" si="36"/>
        <v>0</v>
      </c>
      <c r="I512" s="108" t="b">
        <f t="shared" si="37"/>
        <v>0</v>
      </c>
      <c r="K512" s="108" t="b">
        <f t="shared" si="38"/>
        <v>0</v>
      </c>
      <c r="M512" s="108">
        <f t="shared" si="39"/>
        <v>0.91</v>
      </c>
    </row>
    <row r="513" spans="1:13" x14ac:dyDescent="0.25">
      <c r="A513" t="s">
        <v>113</v>
      </c>
      <c r="B513" s="108">
        <v>0.87</v>
      </c>
      <c r="C513" cm="1">
        <f t="array" ref="C513">_xlfn.IFS(A513='Price Data'!$F$3,'Price Data'!$G$3,A513='Price Data'!$F$4,'Price Data'!$G$4,A513='Price Data'!$F$5,'Price Data'!$G$5,A513='Price Data'!$F$6,'Price Data'!$G$6,A513='Price Data'!$F$7,'Price Data'!$G$7,TRUE,"")</f>
        <v>10.493246963562758</v>
      </c>
      <c r="E513" s="108" t="b">
        <f t="shared" si="35"/>
        <v>0</v>
      </c>
      <c r="G513" s="108" t="b">
        <f t="shared" si="36"/>
        <v>0</v>
      </c>
      <c r="I513" s="108" t="b">
        <f t="shared" si="37"/>
        <v>0</v>
      </c>
      <c r="K513" s="108" t="b">
        <f t="shared" si="38"/>
        <v>0</v>
      </c>
      <c r="M513" s="108">
        <f t="shared" si="39"/>
        <v>0.87</v>
      </c>
    </row>
    <row r="514" spans="1:13" x14ac:dyDescent="0.25">
      <c r="A514" t="s">
        <v>110</v>
      </c>
      <c r="B514" s="108">
        <v>0.94</v>
      </c>
      <c r="C514" cm="1">
        <f t="array" ref="C514">_xlfn.IFS(A514='Price Data'!$F$3,'Price Data'!$G$3,A514='Price Data'!$F$4,'Price Data'!$G$4,A514='Price Data'!$F$5,'Price Data'!$G$5,A514='Price Data'!$F$6,'Price Data'!$G$6,A514='Price Data'!$F$7,'Price Data'!$G$7,TRUE,"")</f>
        <v>2.6763636363636367</v>
      </c>
      <c r="E514" s="108">
        <f t="shared" si="35"/>
        <v>0.94</v>
      </c>
      <c r="G514" s="108" t="b">
        <f t="shared" si="36"/>
        <v>0</v>
      </c>
      <c r="I514" s="108" t="b">
        <f t="shared" si="37"/>
        <v>0</v>
      </c>
      <c r="K514" s="108" t="b">
        <f t="shared" si="38"/>
        <v>0</v>
      </c>
      <c r="M514" s="108" t="b">
        <f t="shared" si="39"/>
        <v>0</v>
      </c>
    </row>
    <row r="515" spans="1:13" x14ac:dyDescent="0.25">
      <c r="A515" t="s">
        <v>109</v>
      </c>
      <c r="B515" s="108">
        <v>0.72</v>
      </c>
      <c r="C515" cm="1">
        <f t="array" ref="C515">_xlfn.IFS(A515='Price Data'!$F$3,'Price Data'!$G$3,A515='Price Data'!$F$4,'Price Data'!$G$4,A515='Price Data'!$F$5,'Price Data'!$G$5,A515='Price Data'!$F$6,'Price Data'!$G$6,A515='Price Data'!$F$7,'Price Data'!$G$7,TRUE,"")</f>
        <v>4.4586315789473705</v>
      </c>
      <c r="E515" s="108" t="b">
        <f t="shared" ref="E515:E578" si="40">IF(A515="Coffee Only", B515)</f>
        <v>0</v>
      </c>
      <c r="G515" s="108" t="b">
        <f t="shared" ref="G515:G578" si="41">IF(A515="Food Only", B515)</f>
        <v>0</v>
      </c>
      <c r="I515" s="108">
        <f t="shared" ref="I515:I578" si="42">IF(A515="Specialty Drink Only", B515)</f>
        <v>0.72</v>
      </c>
      <c r="K515" s="108" t="b">
        <f t="shared" ref="K515:K578" si="43">IF(A515="Food + Coffee", B515)</f>
        <v>0</v>
      </c>
      <c r="M515" s="108" t="b">
        <f t="shared" ref="M515:M578" si="44">IF(A515="Food + Specialty Drink", B515)</f>
        <v>0</v>
      </c>
    </row>
    <row r="516" spans="1:13" x14ac:dyDescent="0.25">
      <c r="A516" t="s">
        <v>114</v>
      </c>
      <c r="B516" s="108">
        <v>1.41</v>
      </c>
      <c r="C516" cm="1">
        <f t="array" ref="C516">_xlfn.IFS(A516='Price Data'!$F$3,'Price Data'!$G$3,A516='Price Data'!$F$4,'Price Data'!$G$4,A516='Price Data'!$F$5,'Price Data'!$G$5,A516='Price Data'!$F$6,'Price Data'!$G$6,A516='Price Data'!$F$7,'Price Data'!$G$7,TRUE,"")</f>
        <v>6.0346153846153863</v>
      </c>
      <c r="E516" s="108" t="b">
        <f t="shared" si="40"/>
        <v>0</v>
      </c>
      <c r="G516" s="108">
        <f t="shared" si="41"/>
        <v>1.41</v>
      </c>
      <c r="I516" s="108" t="b">
        <f t="shared" si="42"/>
        <v>0</v>
      </c>
      <c r="K516" s="108" t="b">
        <f t="shared" si="43"/>
        <v>0</v>
      </c>
      <c r="M516" s="108" t="b">
        <f t="shared" si="44"/>
        <v>0</v>
      </c>
    </row>
    <row r="517" spans="1:13" x14ac:dyDescent="0.25">
      <c r="A517" t="s">
        <v>109</v>
      </c>
      <c r="B517" s="108">
        <v>0.57999999999999996</v>
      </c>
      <c r="C517" cm="1">
        <f t="array" ref="C517">_xlfn.IFS(A517='Price Data'!$F$3,'Price Data'!$G$3,A517='Price Data'!$F$4,'Price Data'!$G$4,A517='Price Data'!$F$5,'Price Data'!$G$5,A517='Price Data'!$F$6,'Price Data'!$G$6,A517='Price Data'!$F$7,'Price Data'!$G$7,TRUE,"")</f>
        <v>4.4586315789473705</v>
      </c>
      <c r="E517" s="108" t="b">
        <f t="shared" si="40"/>
        <v>0</v>
      </c>
      <c r="G517" s="108" t="b">
        <f t="shared" si="41"/>
        <v>0</v>
      </c>
      <c r="I517" s="108">
        <f t="shared" si="42"/>
        <v>0.57999999999999996</v>
      </c>
      <c r="K517" s="108" t="b">
        <f t="shared" si="43"/>
        <v>0</v>
      </c>
      <c r="M517" s="108" t="b">
        <f t="shared" si="44"/>
        <v>0</v>
      </c>
    </row>
    <row r="518" spans="1:13" x14ac:dyDescent="0.25">
      <c r="A518" t="s">
        <v>112</v>
      </c>
      <c r="B518" s="108">
        <v>0</v>
      </c>
      <c r="C518" t="str" cm="1">
        <f t="array" ref="C518">_xlfn.IFS(A518='Price Data'!$F$3,'Price Data'!$G$3,A518='Price Data'!$F$4,'Price Data'!$G$4,A518='Price Data'!$F$5,'Price Data'!$G$5,A518='Price Data'!$F$6,'Price Data'!$G$6,A518='Price Data'!$F$7,'Price Data'!$G$7,TRUE,"")</f>
        <v/>
      </c>
      <c r="E518" s="108" t="b">
        <f t="shared" si="40"/>
        <v>0</v>
      </c>
      <c r="G518" s="108" t="b">
        <f t="shared" si="41"/>
        <v>0</v>
      </c>
      <c r="I518" s="108" t="b">
        <f t="shared" si="42"/>
        <v>0</v>
      </c>
      <c r="K518" s="108" t="b">
        <f t="shared" si="43"/>
        <v>0</v>
      </c>
      <c r="M518" s="108" t="b">
        <f t="shared" si="44"/>
        <v>0</v>
      </c>
    </row>
    <row r="519" spans="1:13" x14ac:dyDescent="0.25">
      <c r="A519" t="s">
        <v>112</v>
      </c>
      <c r="B519" s="108">
        <v>0</v>
      </c>
      <c r="C519" t="str" cm="1">
        <f t="array" ref="C519">_xlfn.IFS(A519='Price Data'!$F$3,'Price Data'!$G$3,A519='Price Data'!$F$4,'Price Data'!$G$4,A519='Price Data'!$F$5,'Price Data'!$G$5,A519='Price Data'!$F$6,'Price Data'!$G$6,A519='Price Data'!$F$7,'Price Data'!$G$7,TRUE,"")</f>
        <v/>
      </c>
      <c r="E519" s="108" t="b">
        <f t="shared" si="40"/>
        <v>0</v>
      </c>
      <c r="G519" s="108" t="b">
        <f t="shared" si="41"/>
        <v>0</v>
      </c>
      <c r="I519" s="108" t="b">
        <f t="shared" si="42"/>
        <v>0</v>
      </c>
      <c r="K519" s="108" t="b">
        <f t="shared" si="43"/>
        <v>0</v>
      </c>
      <c r="M519" s="108" t="b">
        <f t="shared" si="44"/>
        <v>0</v>
      </c>
    </row>
    <row r="520" spans="1:13" x14ac:dyDescent="0.25">
      <c r="A520" t="s">
        <v>113</v>
      </c>
      <c r="B520" s="108">
        <v>1.27</v>
      </c>
      <c r="C520" cm="1">
        <f t="array" ref="C520">_xlfn.IFS(A520='Price Data'!$F$3,'Price Data'!$G$3,A520='Price Data'!$F$4,'Price Data'!$G$4,A520='Price Data'!$F$5,'Price Data'!$G$5,A520='Price Data'!$F$6,'Price Data'!$G$6,A520='Price Data'!$F$7,'Price Data'!$G$7,TRUE,"")</f>
        <v>10.493246963562758</v>
      </c>
      <c r="E520" s="108" t="b">
        <f t="shared" si="40"/>
        <v>0</v>
      </c>
      <c r="G520" s="108" t="b">
        <f t="shared" si="41"/>
        <v>0</v>
      </c>
      <c r="I520" s="108" t="b">
        <f t="shared" si="42"/>
        <v>0</v>
      </c>
      <c r="K520" s="108" t="b">
        <f t="shared" si="43"/>
        <v>0</v>
      </c>
      <c r="M520" s="108">
        <f t="shared" si="44"/>
        <v>1.27</v>
      </c>
    </row>
    <row r="521" spans="1:13" x14ac:dyDescent="0.25">
      <c r="A521" t="s">
        <v>112</v>
      </c>
      <c r="B521" s="108">
        <v>0</v>
      </c>
      <c r="C521" t="str" cm="1">
        <f t="array" ref="C521">_xlfn.IFS(A521='Price Data'!$F$3,'Price Data'!$G$3,A521='Price Data'!$F$4,'Price Data'!$G$4,A521='Price Data'!$F$5,'Price Data'!$G$5,A521='Price Data'!$F$6,'Price Data'!$G$6,A521='Price Data'!$F$7,'Price Data'!$G$7,TRUE,"")</f>
        <v/>
      </c>
      <c r="E521" s="108" t="b">
        <f t="shared" si="40"/>
        <v>0</v>
      </c>
      <c r="G521" s="108" t="b">
        <f t="shared" si="41"/>
        <v>0</v>
      </c>
      <c r="I521" s="108" t="b">
        <f t="shared" si="42"/>
        <v>0</v>
      </c>
      <c r="K521" s="108" t="b">
        <f t="shared" si="43"/>
        <v>0</v>
      </c>
      <c r="M521" s="108" t="b">
        <f t="shared" si="44"/>
        <v>0</v>
      </c>
    </row>
    <row r="522" spans="1:13" x14ac:dyDescent="0.25">
      <c r="A522" t="s">
        <v>112</v>
      </c>
      <c r="B522" s="108">
        <v>0</v>
      </c>
      <c r="C522" t="str" cm="1">
        <f t="array" ref="C522">_xlfn.IFS(A522='Price Data'!$F$3,'Price Data'!$G$3,A522='Price Data'!$F$4,'Price Data'!$G$4,A522='Price Data'!$F$5,'Price Data'!$G$5,A522='Price Data'!$F$6,'Price Data'!$G$6,A522='Price Data'!$F$7,'Price Data'!$G$7,TRUE,"")</f>
        <v/>
      </c>
      <c r="E522" s="108" t="b">
        <f t="shared" si="40"/>
        <v>0</v>
      </c>
      <c r="G522" s="108" t="b">
        <f t="shared" si="41"/>
        <v>0</v>
      </c>
      <c r="I522" s="108" t="b">
        <f t="shared" si="42"/>
        <v>0</v>
      </c>
      <c r="K522" s="108" t="b">
        <f t="shared" si="43"/>
        <v>0</v>
      </c>
      <c r="M522" s="108" t="b">
        <f t="shared" si="44"/>
        <v>0</v>
      </c>
    </row>
    <row r="523" spans="1:13" x14ac:dyDescent="0.25">
      <c r="A523" t="s">
        <v>109</v>
      </c>
      <c r="B523" s="108">
        <v>0.62</v>
      </c>
      <c r="C523" cm="1">
        <f t="array" ref="C523">_xlfn.IFS(A523='Price Data'!$F$3,'Price Data'!$G$3,A523='Price Data'!$F$4,'Price Data'!$G$4,A523='Price Data'!$F$5,'Price Data'!$G$5,A523='Price Data'!$F$6,'Price Data'!$G$6,A523='Price Data'!$F$7,'Price Data'!$G$7,TRUE,"")</f>
        <v>4.4586315789473705</v>
      </c>
      <c r="E523" s="108" t="b">
        <f t="shared" si="40"/>
        <v>0</v>
      </c>
      <c r="G523" s="108" t="b">
        <f t="shared" si="41"/>
        <v>0</v>
      </c>
      <c r="I523" s="108">
        <f t="shared" si="42"/>
        <v>0.62</v>
      </c>
      <c r="K523" s="108" t="b">
        <f t="shared" si="43"/>
        <v>0</v>
      </c>
      <c r="M523" s="108" t="b">
        <f t="shared" si="44"/>
        <v>0</v>
      </c>
    </row>
    <row r="524" spans="1:13" x14ac:dyDescent="0.25">
      <c r="A524" t="s">
        <v>112</v>
      </c>
      <c r="B524" s="108">
        <v>0</v>
      </c>
      <c r="C524" t="str" cm="1">
        <f t="array" ref="C524">_xlfn.IFS(A524='Price Data'!$F$3,'Price Data'!$G$3,A524='Price Data'!$F$4,'Price Data'!$G$4,A524='Price Data'!$F$5,'Price Data'!$G$5,A524='Price Data'!$F$6,'Price Data'!$G$6,A524='Price Data'!$F$7,'Price Data'!$G$7,TRUE,"")</f>
        <v/>
      </c>
      <c r="E524" s="108" t="b">
        <f t="shared" si="40"/>
        <v>0</v>
      </c>
      <c r="G524" s="108" t="b">
        <f t="shared" si="41"/>
        <v>0</v>
      </c>
      <c r="I524" s="108" t="b">
        <f t="shared" si="42"/>
        <v>0</v>
      </c>
      <c r="K524" s="108" t="b">
        <f t="shared" si="43"/>
        <v>0</v>
      </c>
      <c r="M524" s="108" t="b">
        <f t="shared" si="44"/>
        <v>0</v>
      </c>
    </row>
    <row r="525" spans="1:13" x14ac:dyDescent="0.25">
      <c r="A525" t="s">
        <v>112</v>
      </c>
      <c r="B525" s="108">
        <v>0</v>
      </c>
      <c r="C525" t="str" cm="1">
        <f t="array" ref="C525">_xlfn.IFS(A525='Price Data'!$F$3,'Price Data'!$G$3,A525='Price Data'!$F$4,'Price Data'!$G$4,A525='Price Data'!$F$5,'Price Data'!$G$5,A525='Price Data'!$F$6,'Price Data'!$G$6,A525='Price Data'!$F$7,'Price Data'!$G$7,TRUE,"")</f>
        <v/>
      </c>
      <c r="E525" s="108" t="b">
        <f t="shared" si="40"/>
        <v>0</v>
      </c>
      <c r="G525" s="108" t="b">
        <f t="shared" si="41"/>
        <v>0</v>
      </c>
      <c r="I525" s="108" t="b">
        <f t="shared" si="42"/>
        <v>0</v>
      </c>
      <c r="K525" s="108" t="b">
        <f t="shared" si="43"/>
        <v>0</v>
      </c>
      <c r="M525" s="108" t="b">
        <f t="shared" si="44"/>
        <v>0</v>
      </c>
    </row>
    <row r="526" spans="1:13" x14ac:dyDescent="0.25">
      <c r="A526" t="s">
        <v>112</v>
      </c>
      <c r="B526" s="108">
        <v>0</v>
      </c>
      <c r="C526" t="str" cm="1">
        <f t="array" ref="C526">_xlfn.IFS(A526='Price Data'!$F$3,'Price Data'!$G$3,A526='Price Data'!$F$4,'Price Data'!$G$4,A526='Price Data'!$F$5,'Price Data'!$G$5,A526='Price Data'!$F$6,'Price Data'!$G$6,A526='Price Data'!$F$7,'Price Data'!$G$7,TRUE,"")</f>
        <v/>
      </c>
      <c r="E526" s="108" t="b">
        <f t="shared" si="40"/>
        <v>0</v>
      </c>
      <c r="G526" s="108" t="b">
        <f t="shared" si="41"/>
        <v>0</v>
      </c>
      <c r="I526" s="108" t="b">
        <f t="shared" si="42"/>
        <v>0</v>
      </c>
      <c r="K526" s="108" t="b">
        <f t="shared" si="43"/>
        <v>0</v>
      </c>
      <c r="M526" s="108" t="b">
        <f t="shared" si="44"/>
        <v>0</v>
      </c>
    </row>
    <row r="527" spans="1:13" x14ac:dyDescent="0.25">
      <c r="A527" t="s">
        <v>109</v>
      </c>
      <c r="B527" s="108">
        <v>0.7</v>
      </c>
      <c r="C527" cm="1">
        <f t="array" ref="C527">_xlfn.IFS(A527='Price Data'!$F$3,'Price Data'!$G$3,A527='Price Data'!$F$4,'Price Data'!$G$4,A527='Price Data'!$F$5,'Price Data'!$G$5,A527='Price Data'!$F$6,'Price Data'!$G$6,A527='Price Data'!$F$7,'Price Data'!$G$7,TRUE,"")</f>
        <v>4.4586315789473705</v>
      </c>
      <c r="E527" s="108" t="b">
        <f t="shared" si="40"/>
        <v>0</v>
      </c>
      <c r="G527" s="108" t="b">
        <f t="shared" si="41"/>
        <v>0</v>
      </c>
      <c r="I527" s="108">
        <f t="shared" si="42"/>
        <v>0.7</v>
      </c>
      <c r="K527" s="108" t="b">
        <f t="shared" si="43"/>
        <v>0</v>
      </c>
      <c r="M527" s="108" t="b">
        <f t="shared" si="44"/>
        <v>0</v>
      </c>
    </row>
    <row r="528" spans="1:13" x14ac:dyDescent="0.25">
      <c r="A528" t="s">
        <v>112</v>
      </c>
      <c r="B528" s="108">
        <v>0</v>
      </c>
      <c r="C528" t="str" cm="1">
        <f t="array" ref="C528">_xlfn.IFS(A528='Price Data'!$F$3,'Price Data'!$G$3,A528='Price Data'!$F$4,'Price Data'!$G$4,A528='Price Data'!$F$5,'Price Data'!$G$5,A528='Price Data'!$F$6,'Price Data'!$G$6,A528='Price Data'!$F$7,'Price Data'!$G$7,TRUE,"")</f>
        <v/>
      </c>
      <c r="E528" s="108" t="b">
        <f t="shared" si="40"/>
        <v>0</v>
      </c>
      <c r="G528" s="108" t="b">
        <f t="shared" si="41"/>
        <v>0</v>
      </c>
      <c r="I528" s="108" t="b">
        <f t="shared" si="42"/>
        <v>0</v>
      </c>
      <c r="K528" s="108" t="b">
        <f t="shared" si="43"/>
        <v>0</v>
      </c>
      <c r="M528" s="108" t="b">
        <f t="shared" si="44"/>
        <v>0</v>
      </c>
    </row>
    <row r="529" spans="1:13" x14ac:dyDescent="0.25">
      <c r="A529" t="s">
        <v>112</v>
      </c>
      <c r="B529" s="108">
        <v>0</v>
      </c>
      <c r="C529" t="str" cm="1">
        <f t="array" ref="C529">_xlfn.IFS(A529='Price Data'!$F$3,'Price Data'!$G$3,A529='Price Data'!$F$4,'Price Data'!$G$4,A529='Price Data'!$F$5,'Price Data'!$G$5,A529='Price Data'!$F$6,'Price Data'!$G$6,A529='Price Data'!$F$7,'Price Data'!$G$7,TRUE,"")</f>
        <v/>
      </c>
      <c r="E529" s="108" t="b">
        <f t="shared" si="40"/>
        <v>0</v>
      </c>
      <c r="G529" s="108" t="b">
        <f t="shared" si="41"/>
        <v>0</v>
      </c>
      <c r="I529" s="108" t="b">
        <f t="shared" si="42"/>
        <v>0</v>
      </c>
      <c r="K529" s="108" t="b">
        <f t="shared" si="43"/>
        <v>0</v>
      </c>
      <c r="M529" s="108" t="b">
        <f t="shared" si="44"/>
        <v>0</v>
      </c>
    </row>
    <row r="530" spans="1:13" x14ac:dyDescent="0.25">
      <c r="A530" t="s">
        <v>112</v>
      </c>
      <c r="B530" s="108">
        <v>0</v>
      </c>
      <c r="C530" t="str" cm="1">
        <f t="array" ref="C530">_xlfn.IFS(A530='Price Data'!$F$3,'Price Data'!$G$3,A530='Price Data'!$F$4,'Price Data'!$G$4,A530='Price Data'!$F$5,'Price Data'!$G$5,A530='Price Data'!$F$6,'Price Data'!$G$6,A530='Price Data'!$F$7,'Price Data'!$G$7,TRUE,"")</f>
        <v/>
      </c>
      <c r="E530" s="108" t="b">
        <f t="shared" si="40"/>
        <v>0</v>
      </c>
      <c r="G530" s="108" t="b">
        <f t="shared" si="41"/>
        <v>0</v>
      </c>
      <c r="I530" s="108" t="b">
        <f t="shared" si="42"/>
        <v>0</v>
      </c>
      <c r="K530" s="108" t="b">
        <f t="shared" si="43"/>
        <v>0</v>
      </c>
      <c r="M530" s="108" t="b">
        <f t="shared" si="44"/>
        <v>0</v>
      </c>
    </row>
    <row r="531" spans="1:13" x14ac:dyDescent="0.25">
      <c r="A531" t="s">
        <v>114</v>
      </c>
      <c r="B531" s="108">
        <v>1.83</v>
      </c>
      <c r="C531" cm="1">
        <f t="array" ref="C531">_xlfn.IFS(A531='Price Data'!$F$3,'Price Data'!$G$3,A531='Price Data'!$F$4,'Price Data'!$G$4,A531='Price Data'!$F$5,'Price Data'!$G$5,A531='Price Data'!$F$6,'Price Data'!$G$6,A531='Price Data'!$F$7,'Price Data'!$G$7,TRUE,"")</f>
        <v>6.0346153846153863</v>
      </c>
      <c r="E531" s="108" t="b">
        <f t="shared" si="40"/>
        <v>0</v>
      </c>
      <c r="G531" s="108">
        <f t="shared" si="41"/>
        <v>1.83</v>
      </c>
      <c r="I531" s="108" t="b">
        <f t="shared" si="42"/>
        <v>0</v>
      </c>
      <c r="K531" s="108" t="b">
        <f t="shared" si="43"/>
        <v>0</v>
      </c>
      <c r="M531" s="108" t="b">
        <f t="shared" si="44"/>
        <v>0</v>
      </c>
    </row>
    <row r="532" spans="1:13" x14ac:dyDescent="0.25">
      <c r="A532" t="s">
        <v>112</v>
      </c>
      <c r="B532" s="108">
        <v>0</v>
      </c>
      <c r="C532" t="str" cm="1">
        <f t="array" ref="C532">_xlfn.IFS(A532='Price Data'!$F$3,'Price Data'!$G$3,A532='Price Data'!$F$4,'Price Data'!$G$4,A532='Price Data'!$F$5,'Price Data'!$G$5,A532='Price Data'!$F$6,'Price Data'!$G$6,A532='Price Data'!$F$7,'Price Data'!$G$7,TRUE,"")</f>
        <v/>
      </c>
      <c r="E532" s="108" t="b">
        <f t="shared" si="40"/>
        <v>0</v>
      </c>
      <c r="G532" s="108" t="b">
        <f t="shared" si="41"/>
        <v>0</v>
      </c>
      <c r="I532" s="108" t="b">
        <f t="shared" si="42"/>
        <v>0</v>
      </c>
      <c r="K532" s="108" t="b">
        <f t="shared" si="43"/>
        <v>0</v>
      </c>
      <c r="M532" s="108" t="b">
        <f t="shared" si="44"/>
        <v>0</v>
      </c>
    </row>
    <row r="533" spans="1:13" x14ac:dyDescent="0.25">
      <c r="A533" t="s">
        <v>112</v>
      </c>
      <c r="B533" s="108">
        <v>0</v>
      </c>
      <c r="C533" t="str" cm="1">
        <f t="array" ref="C533">_xlfn.IFS(A533='Price Data'!$F$3,'Price Data'!$G$3,A533='Price Data'!$F$4,'Price Data'!$G$4,A533='Price Data'!$F$5,'Price Data'!$G$5,A533='Price Data'!$F$6,'Price Data'!$G$6,A533='Price Data'!$F$7,'Price Data'!$G$7,TRUE,"")</f>
        <v/>
      </c>
      <c r="E533" s="108" t="b">
        <f t="shared" si="40"/>
        <v>0</v>
      </c>
      <c r="G533" s="108" t="b">
        <f t="shared" si="41"/>
        <v>0</v>
      </c>
      <c r="I533" s="108" t="b">
        <f t="shared" si="42"/>
        <v>0</v>
      </c>
      <c r="K533" s="108" t="b">
        <f t="shared" si="43"/>
        <v>0</v>
      </c>
      <c r="M533" s="108" t="b">
        <f t="shared" si="44"/>
        <v>0</v>
      </c>
    </row>
    <row r="534" spans="1:13" x14ac:dyDescent="0.25">
      <c r="A534" t="s">
        <v>109</v>
      </c>
      <c r="B534" s="108">
        <v>0.66</v>
      </c>
      <c r="C534" cm="1">
        <f t="array" ref="C534">_xlfn.IFS(A534='Price Data'!$F$3,'Price Data'!$G$3,A534='Price Data'!$F$4,'Price Data'!$G$4,A534='Price Data'!$F$5,'Price Data'!$G$5,A534='Price Data'!$F$6,'Price Data'!$G$6,A534='Price Data'!$F$7,'Price Data'!$G$7,TRUE,"")</f>
        <v>4.4586315789473705</v>
      </c>
      <c r="E534" s="108" t="b">
        <f t="shared" si="40"/>
        <v>0</v>
      </c>
      <c r="G534" s="108" t="b">
        <f t="shared" si="41"/>
        <v>0</v>
      </c>
      <c r="I534" s="108">
        <f t="shared" si="42"/>
        <v>0.66</v>
      </c>
      <c r="K534" s="108" t="b">
        <f t="shared" si="43"/>
        <v>0</v>
      </c>
      <c r="M534" s="108" t="b">
        <f t="shared" si="44"/>
        <v>0</v>
      </c>
    </row>
    <row r="535" spans="1:13" x14ac:dyDescent="0.25">
      <c r="A535" t="s">
        <v>114</v>
      </c>
      <c r="B535" s="108">
        <v>2.35</v>
      </c>
      <c r="C535" cm="1">
        <f t="array" ref="C535">_xlfn.IFS(A535='Price Data'!$F$3,'Price Data'!$G$3,A535='Price Data'!$F$4,'Price Data'!$G$4,A535='Price Data'!$F$5,'Price Data'!$G$5,A535='Price Data'!$F$6,'Price Data'!$G$6,A535='Price Data'!$F$7,'Price Data'!$G$7,TRUE,"")</f>
        <v>6.0346153846153863</v>
      </c>
      <c r="E535" s="108" t="b">
        <f t="shared" si="40"/>
        <v>0</v>
      </c>
      <c r="G535" s="108">
        <f t="shared" si="41"/>
        <v>2.35</v>
      </c>
      <c r="I535" s="108" t="b">
        <f t="shared" si="42"/>
        <v>0</v>
      </c>
      <c r="K535" s="108" t="b">
        <f t="shared" si="43"/>
        <v>0</v>
      </c>
      <c r="M535" s="108" t="b">
        <f t="shared" si="44"/>
        <v>0</v>
      </c>
    </row>
    <row r="536" spans="1:13" x14ac:dyDescent="0.25">
      <c r="A536" t="s">
        <v>112</v>
      </c>
      <c r="B536" s="108">
        <v>0</v>
      </c>
      <c r="C536" t="str" cm="1">
        <f t="array" ref="C536">_xlfn.IFS(A536='Price Data'!$F$3,'Price Data'!$G$3,A536='Price Data'!$F$4,'Price Data'!$G$4,A536='Price Data'!$F$5,'Price Data'!$G$5,A536='Price Data'!$F$6,'Price Data'!$G$6,A536='Price Data'!$F$7,'Price Data'!$G$7,TRUE,"")</f>
        <v/>
      </c>
      <c r="E536" s="108" t="b">
        <f t="shared" si="40"/>
        <v>0</v>
      </c>
      <c r="G536" s="108" t="b">
        <f t="shared" si="41"/>
        <v>0</v>
      </c>
      <c r="I536" s="108" t="b">
        <f t="shared" si="42"/>
        <v>0</v>
      </c>
      <c r="K536" s="108" t="b">
        <f t="shared" si="43"/>
        <v>0</v>
      </c>
      <c r="M536" s="108" t="b">
        <f t="shared" si="44"/>
        <v>0</v>
      </c>
    </row>
    <row r="537" spans="1:13" x14ac:dyDescent="0.25">
      <c r="A537" t="s">
        <v>112</v>
      </c>
      <c r="B537" s="108">
        <v>0</v>
      </c>
      <c r="C537" t="str" cm="1">
        <f t="array" ref="C537">_xlfn.IFS(A537='Price Data'!$F$3,'Price Data'!$G$3,A537='Price Data'!$F$4,'Price Data'!$G$4,A537='Price Data'!$F$5,'Price Data'!$G$5,A537='Price Data'!$F$6,'Price Data'!$G$6,A537='Price Data'!$F$7,'Price Data'!$G$7,TRUE,"")</f>
        <v/>
      </c>
      <c r="E537" s="108" t="b">
        <f t="shared" si="40"/>
        <v>0</v>
      </c>
      <c r="G537" s="108" t="b">
        <f t="shared" si="41"/>
        <v>0</v>
      </c>
      <c r="I537" s="108" t="b">
        <f t="shared" si="42"/>
        <v>0</v>
      </c>
      <c r="K537" s="108" t="b">
        <f t="shared" si="43"/>
        <v>0</v>
      </c>
      <c r="M537" s="108" t="b">
        <f t="shared" si="44"/>
        <v>0</v>
      </c>
    </row>
    <row r="538" spans="1:13" x14ac:dyDescent="0.25">
      <c r="A538" t="s">
        <v>112</v>
      </c>
      <c r="B538" s="108">
        <v>0</v>
      </c>
      <c r="C538" t="str" cm="1">
        <f t="array" ref="C538">_xlfn.IFS(A538='Price Data'!$F$3,'Price Data'!$G$3,A538='Price Data'!$F$4,'Price Data'!$G$4,A538='Price Data'!$F$5,'Price Data'!$G$5,A538='Price Data'!$F$6,'Price Data'!$G$6,A538='Price Data'!$F$7,'Price Data'!$G$7,TRUE,"")</f>
        <v/>
      </c>
      <c r="E538" s="108" t="b">
        <f t="shared" si="40"/>
        <v>0</v>
      </c>
      <c r="G538" s="108" t="b">
        <f t="shared" si="41"/>
        <v>0</v>
      </c>
      <c r="I538" s="108" t="b">
        <f t="shared" si="42"/>
        <v>0</v>
      </c>
      <c r="K538" s="108" t="b">
        <f t="shared" si="43"/>
        <v>0</v>
      </c>
      <c r="M538" s="108" t="b">
        <f t="shared" si="44"/>
        <v>0</v>
      </c>
    </row>
    <row r="539" spans="1:13" x14ac:dyDescent="0.25">
      <c r="A539" t="s">
        <v>110</v>
      </c>
      <c r="B539" s="108">
        <v>0.88</v>
      </c>
      <c r="C539" cm="1">
        <f t="array" ref="C539">_xlfn.IFS(A539='Price Data'!$F$3,'Price Data'!$G$3,A539='Price Data'!$F$4,'Price Data'!$G$4,A539='Price Data'!$F$5,'Price Data'!$G$5,A539='Price Data'!$F$6,'Price Data'!$G$6,A539='Price Data'!$F$7,'Price Data'!$G$7,TRUE,"")</f>
        <v>2.6763636363636367</v>
      </c>
      <c r="E539" s="108">
        <f t="shared" si="40"/>
        <v>0.88</v>
      </c>
      <c r="G539" s="108" t="b">
        <f t="shared" si="41"/>
        <v>0</v>
      </c>
      <c r="I539" s="108" t="b">
        <f t="shared" si="42"/>
        <v>0</v>
      </c>
      <c r="K539" s="108" t="b">
        <f t="shared" si="43"/>
        <v>0</v>
      </c>
      <c r="M539" s="108" t="b">
        <f t="shared" si="44"/>
        <v>0</v>
      </c>
    </row>
    <row r="540" spans="1:13" x14ac:dyDescent="0.25">
      <c r="A540" t="s">
        <v>111</v>
      </c>
      <c r="B540" s="108">
        <v>1.29</v>
      </c>
      <c r="C540" cm="1">
        <f t="array" ref="C540">_xlfn.IFS(A540='Price Data'!$F$3,'Price Data'!$G$3,A540='Price Data'!$F$4,'Price Data'!$G$4,A540='Price Data'!$F$5,'Price Data'!$G$5,A540='Price Data'!$F$6,'Price Data'!$G$6,A540='Price Data'!$F$7,'Price Data'!$G$7,TRUE,"")</f>
        <v>8.710979020979023</v>
      </c>
      <c r="E540" s="108" t="b">
        <f t="shared" si="40"/>
        <v>0</v>
      </c>
      <c r="G540" s="108" t="b">
        <f t="shared" si="41"/>
        <v>0</v>
      </c>
      <c r="I540" s="108" t="b">
        <f t="shared" si="42"/>
        <v>0</v>
      </c>
      <c r="K540" s="108">
        <f t="shared" si="43"/>
        <v>1.29</v>
      </c>
      <c r="M540" s="108" t="b">
        <f t="shared" si="44"/>
        <v>0</v>
      </c>
    </row>
    <row r="541" spans="1:13" x14ac:dyDescent="0.25">
      <c r="A541" t="s">
        <v>113</v>
      </c>
      <c r="B541" s="108">
        <v>1.1299999999999999</v>
      </c>
      <c r="C541" cm="1">
        <f t="array" ref="C541">_xlfn.IFS(A541='Price Data'!$F$3,'Price Data'!$G$3,A541='Price Data'!$F$4,'Price Data'!$G$4,A541='Price Data'!$F$5,'Price Data'!$G$5,A541='Price Data'!$F$6,'Price Data'!$G$6,A541='Price Data'!$F$7,'Price Data'!$G$7,TRUE,"")</f>
        <v>10.493246963562758</v>
      </c>
      <c r="E541" s="108" t="b">
        <f t="shared" si="40"/>
        <v>0</v>
      </c>
      <c r="G541" s="108" t="b">
        <f t="shared" si="41"/>
        <v>0</v>
      </c>
      <c r="I541" s="108" t="b">
        <f t="shared" si="42"/>
        <v>0</v>
      </c>
      <c r="K541" s="108" t="b">
        <f t="shared" si="43"/>
        <v>0</v>
      </c>
      <c r="M541" s="108">
        <f t="shared" si="44"/>
        <v>1.1299999999999999</v>
      </c>
    </row>
    <row r="542" spans="1:13" x14ac:dyDescent="0.25">
      <c r="A542" t="s">
        <v>109</v>
      </c>
      <c r="B542" s="108">
        <v>0.82</v>
      </c>
      <c r="C542" cm="1">
        <f t="array" ref="C542">_xlfn.IFS(A542='Price Data'!$F$3,'Price Data'!$G$3,A542='Price Data'!$F$4,'Price Data'!$G$4,A542='Price Data'!$F$5,'Price Data'!$G$5,A542='Price Data'!$F$6,'Price Data'!$G$6,A542='Price Data'!$F$7,'Price Data'!$G$7,TRUE,"")</f>
        <v>4.4586315789473705</v>
      </c>
      <c r="E542" s="108" t="b">
        <f t="shared" si="40"/>
        <v>0</v>
      </c>
      <c r="G542" s="108" t="b">
        <f t="shared" si="41"/>
        <v>0</v>
      </c>
      <c r="I542" s="108">
        <f t="shared" si="42"/>
        <v>0.82</v>
      </c>
      <c r="K542" s="108" t="b">
        <f t="shared" si="43"/>
        <v>0</v>
      </c>
      <c r="M542" s="108" t="b">
        <f t="shared" si="44"/>
        <v>0</v>
      </c>
    </row>
    <row r="543" spans="1:13" x14ac:dyDescent="0.25">
      <c r="A543" t="s">
        <v>109</v>
      </c>
      <c r="B543" s="108">
        <v>0.71</v>
      </c>
      <c r="C543" cm="1">
        <f t="array" ref="C543">_xlfn.IFS(A543='Price Data'!$F$3,'Price Data'!$G$3,A543='Price Data'!$F$4,'Price Data'!$G$4,A543='Price Data'!$F$5,'Price Data'!$G$5,A543='Price Data'!$F$6,'Price Data'!$G$6,A543='Price Data'!$F$7,'Price Data'!$G$7,TRUE,"")</f>
        <v>4.4586315789473705</v>
      </c>
      <c r="E543" s="108" t="b">
        <f t="shared" si="40"/>
        <v>0</v>
      </c>
      <c r="G543" s="108" t="b">
        <f t="shared" si="41"/>
        <v>0</v>
      </c>
      <c r="I543" s="108">
        <f t="shared" si="42"/>
        <v>0.71</v>
      </c>
      <c r="K543" s="108" t="b">
        <f t="shared" si="43"/>
        <v>0</v>
      </c>
      <c r="M543" s="108" t="b">
        <f t="shared" si="44"/>
        <v>0</v>
      </c>
    </row>
    <row r="544" spans="1:13" x14ac:dyDescent="0.25">
      <c r="A544" t="s">
        <v>113</v>
      </c>
      <c r="B544" s="108">
        <v>1.07</v>
      </c>
      <c r="C544" cm="1">
        <f t="array" ref="C544">_xlfn.IFS(A544='Price Data'!$F$3,'Price Data'!$G$3,A544='Price Data'!$F$4,'Price Data'!$G$4,A544='Price Data'!$F$5,'Price Data'!$G$5,A544='Price Data'!$F$6,'Price Data'!$G$6,A544='Price Data'!$F$7,'Price Data'!$G$7,TRUE,"")</f>
        <v>10.493246963562758</v>
      </c>
      <c r="E544" s="108" t="b">
        <f t="shared" si="40"/>
        <v>0</v>
      </c>
      <c r="G544" s="108" t="b">
        <f t="shared" si="41"/>
        <v>0</v>
      </c>
      <c r="I544" s="108" t="b">
        <f t="shared" si="42"/>
        <v>0</v>
      </c>
      <c r="K544" s="108" t="b">
        <f t="shared" si="43"/>
        <v>0</v>
      </c>
      <c r="M544" s="108">
        <f t="shared" si="44"/>
        <v>1.07</v>
      </c>
    </row>
    <row r="545" spans="1:13" x14ac:dyDescent="0.25">
      <c r="A545" t="s">
        <v>112</v>
      </c>
      <c r="B545" s="108">
        <v>0</v>
      </c>
      <c r="C545" t="str" cm="1">
        <f t="array" ref="C545">_xlfn.IFS(A545='Price Data'!$F$3,'Price Data'!$G$3,A545='Price Data'!$F$4,'Price Data'!$G$4,A545='Price Data'!$F$5,'Price Data'!$G$5,A545='Price Data'!$F$6,'Price Data'!$G$6,A545='Price Data'!$F$7,'Price Data'!$G$7,TRUE,"")</f>
        <v/>
      </c>
      <c r="E545" s="108" t="b">
        <f t="shared" si="40"/>
        <v>0</v>
      </c>
      <c r="G545" s="108" t="b">
        <f t="shared" si="41"/>
        <v>0</v>
      </c>
      <c r="I545" s="108" t="b">
        <f t="shared" si="42"/>
        <v>0</v>
      </c>
      <c r="K545" s="108" t="b">
        <f t="shared" si="43"/>
        <v>0</v>
      </c>
      <c r="M545" s="108" t="b">
        <f t="shared" si="44"/>
        <v>0</v>
      </c>
    </row>
    <row r="546" spans="1:13" x14ac:dyDescent="0.25">
      <c r="A546" t="s">
        <v>112</v>
      </c>
      <c r="B546" s="108">
        <v>0</v>
      </c>
      <c r="C546" t="str" cm="1">
        <f t="array" ref="C546">_xlfn.IFS(A546='Price Data'!$F$3,'Price Data'!$G$3,A546='Price Data'!$F$4,'Price Data'!$G$4,A546='Price Data'!$F$5,'Price Data'!$G$5,A546='Price Data'!$F$6,'Price Data'!$G$6,A546='Price Data'!$F$7,'Price Data'!$G$7,TRUE,"")</f>
        <v/>
      </c>
      <c r="E546" s="108" t="b">
        <f t="shared" si="40"/>
        <v>0</v>
      </c>
      <c r="G546" s="108" t="b">
        <f t="shared" si="41"/>
        <v>0</v>
      </c>
      <c r="I546" s="108" t="b">
        <f t="shared" si="42"/>
        <v>0</v>
      </c>
      <c r="K546" s="108" t="b">
        <f t="shared" si="43"/>
        <v>0</v>
      </c>
      <c r="M546" s="108" t="b">
        <f t="shared" si="44"/>
        <v>0</v>
      </c>
    </row>
    <row r="547" spans="1:13" x14ac:dyDescent="0.25">
      <c r="A547" t="s">
        <v>111</v>
      </c>
      <c r="B547" s="108">
        <v>1.57</v>
      </c>
      <c r="C547" cm="1">
        <f t="array" ref="C547">_xlfn.IFS(A547='Price Data'!$F$3,'Price Data'!$G$3,A547='Price Data'!$F$4,'Price Data'!$G$4,A547='Price Data'!$F$5,'Price Data'!$G$5,A547='Price Data'!$F$6,'Price Data'!$G$6,A547='Price Data'!$F$7,'Price Data'!$G$7,TRUE,"")</f>
        <v>8.710979020979023</v>
      </c>
      <c r="E547" s="108" t="b">
        <f t="shared" si="40"/>
        <v>0</v>
      </c>
      <c r="G547" s="108" t="b">
        <f t="shared" si="41"/>
        <v>0</v>
      </c>
      <c r="I547" s="108" t="b">
        <f t="shared" si="42"/>
        <v>0</v>
      </c>
      <c r="K547" s="108">
        <f t="shared" si="43"/>
        <v>1.57</v>
      </c>
      <c r="M547" s="108" t="b">
        <f t="shared" si="44"/>
        <v>0</v>
      </c>
    </row>
    <row r="548" spans="1:13" x14ac:dyDescent="0.25">
      <c r="A548" t="s">
        <v>114</v>
      </c>
      <c r="B548" s="108">
        <v>1.35</v>
      </c>
      <c r="C548" cm="1">
        <f t="array" ref="C548">_xlfn.IFS(A548='Price Data'!$F$3,'Price Data'!$G$3,A548='Price Data'!$F$4,'Price Data'!$G$4,A548='Price Data'!$F$5,'Price Data'!$G$5,A548='Price Data'!$F$6,'Price Data'!$G$6,A548='Price Data'!$F$7,'Price Data'!$G$7,TRUE,"")</f>
        <v>6.0346153846153863</v>
      </c>
      <c r="E548" s="108" t="b">
        <f t="shared" si="40"/>
        <v>0</v>
      </c>
      <c r="G548" s="108">
        <f t="shared" si="41"/>
        <v>1.35</v>
      </c>
      <c r="I548" s="108" t="b">
        <f t="shared" si="42"/>
        <v>0</v>
      </c>
      <c r="K548" s="108" t="b">
        <f t="shared" si="43"/>
        <v>0</v>
      </c>
      <c r="M548" s="108" t="b">
        <f t="shared" si="44"/>
        <v>0</v>
      </c>
    </row>
    <row r="549" spans="1:13" x14ac:dyDescent="0.25">
      <c r="A549" t="s">
        <v>109</v>
      </c>
      <c r="B549" s="108">
        <v>0.92</v>
      </c>
      <c r="C549" cm="1">
        <f t="array" ref="C549">_xlfn.IFS(A549='Price Data'!$F$3,'Price Data'!$G$3,A549='Price Data'!$F$4,'Price Data'!$G$4,A549='Price Data'!$F$5,'Price Data'!$G$5,A549='Price Data'!$F$6,'Price Data'!$G$6,A549='Price Data'!$F$7,'Price Data'!$G$7,TRUE,"")</f>
        <v>4.4586315789473705</v>
      </c>
      <c r="E549" s="108" t="b">
        <f t="shared" si="40"/>
        <v>0</v>
      </c>
      <c r="G549" s="108" t="b">
        <f t="shared" si="41"/>
        <v>0</v>
      </c>
      <c r="I549" s="108">
        <f t="shared" si="42"/>
        <v>0.92</v>
      </c>
      <c r="K549" s="108" t="b">
        <f t="shared" si="43"/>
        <v>0</v>
      </c>
      <c r="M549" s="108" t="b">
        <f t="shared" si="44"/>
        <v>0</v>
      </c>
    </row>
    <row r="550" spans="1:13" x14ac:dyDescent="0.25">
      <c r="A550" t="s">
        <v>112</v>
      </c>
      <c r="B550" s="108">
        <v>0</v>
      </c>
      <c r="C550" t="str" cm="1">
        <f t="array" ref="C550">_xlfn.IFS(A550='Price Data'!$F$3,'Price Data'!$G$3,A550='Price Data'!$F$4,'Price Data'!$G$4,A550='Price Data'!$F$5,'Price Data'!$G$5,A550='Price Data'!$F$6,'Price Data'!$G$6,A550='Price Data'!$F$7,'Price Data'!$G$7,TRUE,"")</f>
        <v/>
      </c>
      <c r="E550" s="108" t="b">
        <f t="shared" si="40"/>
        <v>0</v>
      </c>
      <c r="G550" s="108" t="b">
        <f t="shared" si="41"/>
        <v>0</v>
      </c>
      <c r="I550" s="108" t="b">
        <f t="shared" si="42"/>
        <v>0</v>
      </c>
      <c r="K550" s="108" t="b">
        <f t="shared" si="43"/>
        <v>0</v>
      </c>
      <c r="M550" s="108" t="b">
        <f t="shared" si="44"/>
        <v>0</v>
      </c>
    </row>
    <row r="551" spans="1:13" x14ac:dyDescent="0.25">
      <c r="A551" t="s">
        <v>112</v>
      </c>
      <c r="B551" s="108">
        <v>0</v>
      </c>
      <c r="C551" t="str" cm="1">
        <f t="array" ref="C551">_xlfn.IFS(A551='Price Data'!$F$3,'Price Data'!$G$3,A551='Price Data'!$F$4,'Price Data'!$G$4,A551='Price Data'!$F$5,'Price Data'!$G$5,A551='Price Data'!$F$6,'Price Data'!$G$6,A551='Price Data'!$F$7,'Price Data'!$G$7,TRUE,"")</f>
        <v/>
      </c>
      <c r="E551" s="108" t="b">
        <f t="shared" si="40"/>
        <v>0</v>
      </c>
      <c r="G551" s="108" t="b">
        <f t="shared" si="41"/>
        <v>0</v>
      </c>
      <c r="I551" s="108" t="b">
        <f t="shared" si="42"/>
        <v>0</v>
      </c>
      <c r="K551" s="108" t="b">
        <f t="shared" si="43"/>
        <v>0</v>
      </c>
      <c r="M551" s="108" t="b">
        <f t="shared" si="44"/>
        <v>0</v>
      </c>
    </row>
    <row r="552" spans="1:13" x14ac:dyDescent="0.25">
      <c r="A552" t="s">
        <v>114</v>
      </c>
      <c r="B552" s="108">
        <v>1.28</v>
      </c>
      <c r="C552" cm="1">
        <f t="array" ref="C552">_xlfn.IFS(A552='Price Data'!$F$3,'Price Data'!$G$3,A552='Price Data'!$F$4,'Price Data'!$G$4,A552='Price Data'!$F$5,'Price Data'!$G$5,A552='Price Data'!$F$6,'Price Data'!$G$6,A552='Price Data'!$F$7,'Price Data'!$G$7,TRUE,"")</f>
        <v>6.0346153846153863</v>
      </c>
      <c r="E552" s="108" t="b">
        <f t="shared" si="40"/>
        <v>0</v>
      </c>
      <c r="G552" s="108">
        <f t="shared" si="41"/>
        <v>1.28</v>
      </c>
      <c r="I552" s="108" t="b">
        <f t="shared" si="42"/>
        <v>0</v>
      </c>
      <c r="K552" s="108" t="b">
        <f t="shared" si="43"/>
        <v>0</v>
      </c>
      <c r="M552" s="108" t="b">
        <f t="shared" si="44"/>
        <v>0</v>
      </c>
    </row>
    <row r="553" spans="1:13" x14ac:dyDescent="0.25">
      <c r="A553" t="s">
        <v>112</v>
      </c>
      <c r="B553" s="108">
        <v>0</v>
      </c>
      <c r="C553" t="str" cm="1">
        <f t="array" ref="C553">_xlfn.IFS(A553='Price Data'!$F$3,'Price Data'!$G$3,A553='Price Data'!$F$4,'Price Data'!$G$4,A553='Price Data'!$F$5,'Price Data'!$G$5,A553='Price Data'!$F$6,'Price Data'!$G$6,A553='Price Data'!$F$7,'Price Data'!$G$7,TRUE,"")</f>
        <v/>
      </c>
      <c r="E553" s="108" t="b">
        <f t="shared" si="40"/>
        <v>0</v>
      </c>
      <c r="G553" s="108" t="b">
        <f t="shared" si="41"/>
        <v>0</v>
      </c>
      <c r="I553" s="108" t="b">
        <f t="shared" si="42"/>
        <v>0</v>
      </c>
      <c r="K553" s="108" t="b">
        <f t="shared" si="43"/>
        <v>0</v>
      </c>
      <c r="M553" s="108" t="b">
        <f t="shared" si="44"/>
        <v>0</v>
      </c>
    </row>
    <row r="554" spans="1:13" x14ac:dyDescent="0.25">
      <c r="A554" t="s">
        <v>112</v>
      </c>
      <c r="B554" s="108">
        <v>0</v>
      </c>
      <c r="C554" t="str" cm="1">
        <f t="array" ref="C554">_xlfn.IFS(A554='Price Data'!$F$3,'Price Data'!$G$3,A554='Price Data'!$F$4,'Price Data'!$G$4,A554='Price Data'!$F$5,'Price Data'!$G$5,A554='Price Data'!$F$6,'Price Data'!$G$6,A554='Price Data'!$F$7,'Price Data'!$G$7,TRUE,"")</f>
        <v/>
      </c>
      <c r="E554" s="108" t="b">
        <f t="shared" si="40"/>
        <v>0</v>
      </c>
      <c r="G554" s="108" t="b">
        <f t="shared" si="41"/>
        <v>0</v>
      </c>
      <c r="I554" s="108" t="b">
        <f t="shared" si="42"/>
        <v>0</v>
      </c>
      <c r="K554" s="108" t="b">
        <f t="shared" si="43"/>
        <v>0</v>
      </c>
      <c r="M554" s="108" t="b">
        <f t="shared" si="44"/>
        <v>0</v>
      </c>
    </row>
    <row r="555" spans="1:13" x14ac:dyDescent="0.25">
      <c r="A555" t="s">
        <v>113</v>
      </c>
      <c r="B555" s="108">
        <v>1</v>
      </c>
      <c r="C555" cm="1">
        <f t="array" ref="C555">_xlfn.IFS(A555='Price Data'!$F$3,'Price Data'!$G$3,A555='Price Data'!$F$4,'Price Data'!$G$4,A555='Price Data'!$F$5,'Price Data'!$G$5,A555='Price Data'!$F$6,'Price Data'!$G$6,A555='Price Data'!$F$7,'Price Data'!$G$7,TRUE,"")</f>
        <v>10.493246963562758</v>
      </c>
      <c r="E555" s="108" t="b">
        <f t="shared" si="40"/>
        <v>0</v>
      </c>
      <c r="G555" s="108" t="b">
        <f t="shared" si="41"/>
        <v>0</v>
      </c>
      <c r="I555" s="108" t="b">
        <f t="shared" si="42"/>
        <v>0</v>
      </c>
      <c r="K555" s="108" t="b">
        <f t="shared" si="43"/>
        <v>0</v>
      </c>
      <c r="M555" s="108">
        <f t="shared" si="44"/>
        <v>1</v>
      </c>
    </row>
    <row r="556" spans="1:13" x14ac:dyDescent="0.25">
      <c r="A556" t="s">
        <v>112</v>
      </c>
      <c r="B556" s="108">
        <v>0</v>
      </c>
      <c r="C556" t="str" cm="1">
        <f t="array" ref="C556">_xlfn.IFS(A556='Price Data'!$F$3,'Price Data'!$G$3,A556='Price Data'!$F$4,'Price Data'!$G$4,A556='Price Data'!$F$5,'Price Data'!$G$5,A556='Price Data'!$F$6,'Price Data'!$G$6,A556='Price Data'!$F$7,'Price Data'!$G$7,TRUE,"")</f>
        <v/>
      </c>
      <c r="E556" s="108" t="b">
        <f t="shared" si="40"/>
        <v>0</v>
      </c>
      <c r="G556" s="108" t="b">
        <f t="shared" si="41"/>
        <v>0</v>
      </c>
      <c r="I556" s="108" t="b">
        <f t="shared" si="42"/>
        <v>0</v>
      </c>
      <c r="K556" s="108" t="b">
        <f t="shared" si="43"/>
        <v>0</v>
      </c>
      <c r="M556" s="108" t="b">
        <f t="shared" si="44"/>
        <v>0</v>
      </c>
    </row>
    <row r="557" spans="1:13" x14ac:dyDescent="0.25">
      <c r="A557" t="s">
        <v>112</v>
      </c>
      <c r="B557" s="108">
        <v>0</v>
      </c>
      <c r="C557" t="str" cm="1">
        <f t="array" ref="C557">_xlfn.IFS(A557='Price Data'!$F$3,'Price Data'!$G$3,A557='Price Data'!$F$4,'Price Data'!$G$4,A557='Price Data'!$F$5,'Price Data'!$G$5,A557='Price Data'!$F$6,'Price Data'!$G$6,A557='Price Data'!$F$7,'Price Data'!$G$7,TRUE,"")</f>
        <v/>
      </c>
      <c r="E557" s="108" t="b">
        <f t="shared" si="40"/>
        <v>0</v>
      </c>
      <c r="G557" s="108" t="b">
        <f t="shared" si="41"/>
        <v>0</v>
      </c>
      <c r="I557" s="108" t="b">
        <f t="shared" si="42"/>
        <v>0</v>
      </c>
      <c r="K557" s="108" t="b">
        <f t="shared" si="43"/>
        <v>0</v>
      </c>
      <c r="M557" s="108" t="b">
        <f t="shared" si="44"/>
        <v>0</v>
      </c>
    </row>
    <row r="558" spans="1:13" x14ac:dyDescent="0.25">
      <c r="A558" t="s">
        <v>112</v>
      </c>
      <c r="B558" s="108">
        <v>0</v>
      </c>
      <c r="C558" t="str" cm="1">
        <f t="array" ref="C558">_xlfn.IFS(A558='Price Data'!$F$3,'Price Data'!$G$3,A558='Price Data'!$F$4,'Price Data'!$G$4,A558='Price Data'!$F$5,'Price Data'!$G$5,A558='Price Data'!$F$6,'Price Data'!$G$6,A558='Price Data'!$F$7,'Price Data'!$G$7,TRUE,"")</f>
        <v/>
      </c>
      <c r="E558" s="108" t="b">
        <f t="shared" si="40"/>
        <v>0</v>
      </c>
      <c r="G558" s="108" t="b">
        <f t="shared" si="41"/>
        <v>0</v>
      </c>
      <c r="I558" s="108" t="b">
        <f t="shared" si="42"/>
        <v>0</v>
      </c>
      <c r="K558" s="108" t="b">
        <f t="shared" si="43"/>
        <v>0</v>
      </c>
      <c r="M558" s="108" t="b">
        <f t="shared" si="44"/>
        <v>0</v>
      </c>
    </row>
    <row r="559" spans="1:13" x14ac:dyDescent="0.25">
      <c r="A559" t="s">
        <v>114</v>
      </c>
      <c r="B559" s="108">
        <v>1.33</v>
      </c>
      <c r="C559" cm="1">
        <f t="array" ref="C559">_xlfn.IFS(A559='Price Data'!$F$3,'Price Data'!$G$3,A559='Price Data'!$F$4,'Price Data'!$G$4,A559='Price Data'!$F$5,'Price Data'!$G$5,A559='Price Data'!$F$6,'Price Data'!$G$6,A559='Price Data'!$F$7,'Price Data'!$G$7,TRUE,"")</f>
        <v>6.0346153846153863</v>
      </c>
      <c r="E559" s="108" t="b">
        <f t="shared" si="40"/>
        <v>0</v>
      </c>
      <c r="G559" s="108">
        <f t="shared" si="41"/>
        <v>1.33</v>
      </c>
      <c r="I559" s="108" t="b">
        <f t="shared" si="42"/>
        <v>0</v>
      </c>
      <c r="K559" s="108" t="b">
        <f t="shared" si="43"/>
        <v>0</v>
      </c>
      <c r="M559" s="108" t="b">
        <f t="shared" si="44"/>
        <v>0</v>
      </c>
    </row>
    <row r="560" spans="1:13" x14ac:dyDescent="0.25">
      <c r="A560" t="s">
        <v>112</v>
      </c>
      <c r="B560" s="108">
        <v>0</v>
      </c>
      <c r="C560" t="str" cm="1">
        <f t="array" ref="C560">_xlfn.IFS(A560='Price Data'!$F$3,'Price Data'!$G$3,A560='Price Data'!$F$4,'Price Data'!$G$4,A560='Price Data'!$F$5,'Price Data'!$G$5,A560='Price Data'!$F$6,'Price Data'!$G$6,A560='Price Data'!$F$7,'Price Data'!$G$7,TRUE,"")</f>
        <v/>
      </c>
      <c r="E560" s="108" t="b">
        <f t="shared" si="40"/>
        <v>0</v>
      </c>
      <c r="G560" s="108" t="b">
        <f t="shared" si="41"/>
        <v>0</v>
      </c>
      <c r="I560" s="108" t="b">
        <f t="shared" si="42"/>
        <v>0</v>
      </c>
      <c r="K560" s="108" t="b">
        <f t="shared" si="43"/>
        <v>0</v>
      </c>
      <c r="M560" s="108" t="b">
        <f t="shared" si="44"/>
        <v>0</v>
      </c>
    </row>
    <row r="561" spans="1:13" x14ac:dyDescent="0.25">
      <c r="A561" t="s">
        <v>112</v>
      </c>
      <c r="B561" s="108">
        <v>0</v>
      </c>
      <c r="C561" t="str" cm="1">
        <f t="array" ref="C561">_xlfn.IFS(A561='Price Data'!$F$3,'Price Data'!$G$3,A561='Price Data'!$F$4,'Price Data'!$G$4,A561='Price Data'!$F$5,'Price Data'!$G$5,A561='Price Data'!$F$6,'Price Data'!$G$6,A561='Price Data'!$F$7,'Price Data'!$G$7,TRUE,"")</f>
        <v/>
      </c>
      <c r="E561" s="108" t="b">
        <f t="shared" si="40"/>
        <v>0</v>
      </c>
      <c r="G561" s="108" t="b">
        <f t="shared" si="41"/>
        <v>0</v>
      </c>
      <c r="I561" s="108" t="b">
        <f t="shared" si="42"/>
        <v>0</v>
      </c>
      <c r="K561" s="108" t="b">
        <f t="shared" si="43"/>
        <v>0</v>
      </c>
      <c r="M561" s="108" t="b">
        <f t="shared" si="44"/>
        <v>0</v>
      </c>
    </row>
    <row r="562" spans="1:13" x14ac:dyDescent="0.25">
      <c r="A562" t="s">
        <v>112</v>
      </c>
      <c r="B562" s="108">
        <v>0</v>
      </c>
      <c r="C562" t="str" cm="1">
        <f t="array" ref="C562">_xlfn.IFS(A562='Price Data'!$F$3,'Price Data'!$G$3,A562='Price Data'!$F$4,'Price Data'!$G$4,A562='Price Data'!$F$5,'Price Data'!$G$5,A562='Price Data'!$F$6,'Price Data'!$G$6,A562='Price Data'!$F$7,'Price Data'!$G$7,TRUE,"")</f>
        <v/>
      </c>
      <c r="E562" s="108" t="b">
        <f t="shared" si="40"/>
        <v>0</v>
      </c>
      <c r="G562" s="108" t="b">
        <f t="shared" si="41"/>
        <v>0</v>
      </c>
      <c r="I562" s="108" t="b">
        <f t="shared" si="42"/>
        <v>0</v>
      </c>
      <c r="K562" s="108" t="b">
        <f t="shared" si="43"/>
        <v>0</v>
      </c>
      <c r="M562" s="108" t="b">
        <f t="shared" si="44"/>
        <v>0</v>
      </c>
    </row>
    <row r="563" spans="1:13" x14ac:dyDescent="0.25">
      <c r="A563" t="s">
        <v>114</v>
      </c>
      <c r="B563" s="108">
        <v>2.2799999999999998</v>
      </c>
      <c r="C563" cm="1">
        <f t="array" ref="C563">_xlfn.IFS(A563='Price Data'!$F$3,'Price Data'!$G$3,A563='Price Data'!$F$4,'Price Data'!$G$4,A563='Price Data'!$F$5,'Price Data'!$G$5,A563='Price Data'!$F$6,'Price Data'!$G$6,A563='Price Data'!$F$7,'Price Data'!$G$7,TRUE,"")</f>
        <v>6.0346153846153863</v>
      </c>
      <c r="E563" s="108" t="b">
        <f t="shared" si="40"/>
        <v>0</v>
      </c>
      <c r="G563" s="108">
        <f t="shared" si="41"/>
        <v>2.2799999999999998</v>
      </c>
      <c r="I563" s="108" t="b">
        <f t="shared" si="42"/>
        <v>0</v>
      </c>
      <c r="K563" s="108" t="b">
        <f t="shared" si="43"/>
        <v>0</v>
      </c>
      <c r="M563" s="108" t="b">
        <f t="shared" si="44"/>
        <v>0</v>
      </c>
    </row>
    <row r="564" spans="1:13" x14ac:dyDescent="0.25">
      <c r="A564" t="s">
        <v>112</v>
      </c>
      <c r="B564" s="108">
        <v>0</v>
      </c>
      <c r="C564" t="str" cm="1">
        <f t="array" ref="C564">_xlfn.IFS(A564='Price Data'!$F$3,'Price Data'!$G$3,A564='Price Data'!$F$4,'Price Data'!$G$4,A564='Price Data'!$F$5,'Price Data'!$G$5,A564='Price Data'!$F$6,'Price Data'!$G$6,A564='Price Data'!$F$7,'Price Data'!$G$7,TRUE,"")</f>
        <v/>
      </c>
      <c r="E564" s="108" t="b">
        <f t="shared" si="40"/>
        <v>0</v>
      </c>
      <c r="G564" s="108" t="b">
        <f t="shared" si="41"/>
        <v>0</v>
      </c>
      <c r="I564" s="108" t="b">
        <f t="shared" si="42"/>
        <v>0</v>
      </c>
      <c r="K564" s="108" t="b">
        <f t="shared" si="43"/>
        <v>0</v>
      </c>
      <c r="M564" s="108" t="b">
        <f t="shared" si="44"/>
        <v>0</v>
      </c>
    </row>
    <row r="565" spans="1:13" x14ac:dyDescent="0.25">
      <c r="A565" t="s">
        <v>112</v>
      </c>
      <c r="B565" s="108">
        <v>0</v>
      </c>
      <c r="C565" t="str" cm="1">
        <f t="array" ref="C565">_xlfn.IFS(A565='Price Data'!$F$3,'Price Data'!$G$3,A565='Price Data'!$F$4,'Price Data'!$G$4,A565='Price Data'!$F$5,'Price Data'!$G$5,A565='Price Data'!$F$6,'Price Data'!$G$6,A565='Price Data'!$F$7,'Price Data'!$G$7,TRUE,"")</f>
        <v/>
      </c>
      <c r="E565" s="108" t="b">
        <f t="shared" si="40"/>
        <v>0</v>
      </c>
      <c r="G565" s="108" t="b">
        <f t="shared" si="41"/>
        <v>0</v>
      </c>
      <c r="I565" s="108" t="b">
        <f t="shared" si="42"/>
        <v>0</v>
      </c>
      <c r="K565" s="108" t="b">
        <f t="shared" si="43"/>
        <v>0</v>
      </c>
      <c r="M565" s="108" t="b">
        <f t="shared" si="44"/>
        <v>0</v>
      </c>
    </row>
    <row r="566" spans="1:13" x14ac:dyDescent="0.25">
      <c r="A566" t="s">
        <v>109</v>
      </c>
      <c r="B566" s="108">
        <v>0.98</v>
      </c>
      <c r="C566" cm="1">
        <f t="array" ref="C566">_xlfn.IFS(A566='Price Data'!$F$3,'Price Data'!$G$3,A566='Price Data'!$F$4,'Price Data'!$G$4,A566='Price Data'!$F$5,'Price Data'!$G$5,A566='Price Data'!$F$6,'Price Data'!$G$6,A566='Price Data'!$F$7,'Price Data'!$G$7,TRUE,"")</f>
        <v>4.4586315789473705</v>
      </c>
      <c r="E566" s="108" t="b">
        <f t="shared" si="40"/>
        <v>0</v>
      </c>
      <c r="G566" s="108" t="b">
        <f t="shared" si="41"/>
        <v>0</v>
      </c>
      <c r="I566" s="108">
        <f t="shared" si="42"/>
        <v>0.98</v>
      </c>
      <c r="K566" s="108" t="b">
        <f t="shared" si="43"/>
        <v>0</v>
      </c>
      <c r="M566" s="108" t="b">
        <f t="shared" si="44"/>
        <v>0</v>
      </c>
    </row>
    <row r="567" spans="1:13" x14ac:dyDescent="0.25">
      <c r="A567" t="s">
        <v>112</v>
      </c>
      <c r="B567" s="108">
        <v>0</v>
      </c>
      <c r="C567" t="str" cm="1">
        <f t="array" ref="C567">_xlfn.IFS(A567='Price Data'!$F$3,'Price Data'!$G$3,A567='Price Data'!$F$4,'Price Data'!$G$4,A567='Price Data'!$F$5,'Price Data'!$G$5,A567='Price Data'!$F$6,'Price Data'!$G$6,A567='Price Data'!$F$7,'Price Data'!$G$7,TRUE,"")</f>
        <v/>
      </c>
      <c r="E567" s="108" t="b">
        <f t="shared" si="40"/>
        <v>0</v>
      </c>
      <c r="G567" s="108" t="b">
        <f t="shared" si="41"/>
        <v>0</v>
      </c>
      <c r="I567" s="108" t="b">
        <f t="shared" si="42"/>
        <v>0</v>
      </c>
      <c r="K567" s="108" t="b">
        <f t="shared" si="43"/>
        <v>0</v>
      </c>
      <c r="M567" s="108" t="b">
        <f t="shared" si="44"/>
        <v>0</v>
      </c>
    </row>
    <row r="568" spans="1:13" x14ac:dyDescent="0.25">
      <c r="A568" t="s">
        <v>112</v>
      </c>
      <c r="B568" s="108">
        <v>0</v>
      </c>
      <c r="C568" t="str" cm="1">
        <f t="array" ref="C568">_xlfn.IFS(A568='Price Data'!$F$3,'Price Data'!$G$3,A568='Price Data'!$F$4,'Price Data'!$G$4,A568='Price Data'!$F$5,'Price Data'!$G$5,A568='Price Data'!$F$6,'Price Data'!$G$6,A568='Price Data'!$F$7,'Price Data'!$G$7,TRUE,"")</f>
        <v/>
      </c>
      <c r="E568" s="108" t="b">
        <f t="shared" si="40"/>
        <v>0</v>
      </c>
      <c r="G568" s="108" t="b">
        <f t="shared" si="41"/>
        <v>0</v>
      </c>
      <c r="I568" s="108" t="b">
        <f t="shared" si="42"/>
        <v>0</v>
      </c>
      <c r="K568" s="108" t="b">
        <f t="shared" si="43"/>
        <v>0</v>
      </c>
      <c r="M568" s="108" t="b">
        <f t="shared" si="44"/>
        <v>0</v>
      </c>
    </row>
    <row r="569" spans="1:13" x14ac:dyDescent="0.25">
      <c r="A569" t="s">
        <v>112</v>
      </c>
      <c r="B569" s="108">
        <v>0</v>
      </c>
      <c r="C569" t="str" cm="1">
        <f t="array" ref="C569">_xlfn.IFS(A569='Price Data'!$F$3,'Price Data'!$G$3,A569='Price Data'!$F$4,'Price Data'!$G$4,A569='Price Data'!$F$5,'Price Data'!$G$5,A569='Price Data'!$F$6,'Price Data'!$G$6,A569='Price Data'!$F$7,'Price Data'!$G$7,TRUE,"")</f>
        <v/>
      </c>
      <c r="E569" s="108" t="b">
        <f t="shared" si="40"/>
        <v>0</v>
      </c>
      <c r="G569" s="108" t="b">
        <f t="shared" si="41"/>
        <v>0</v>
      </c>
      <c r="I569" s="108" t="b">
        <f t="shared" si="42"/>
        <v>0</v>
      </c>
      <c r="K569" s="108" t="b">
        <f t="shared" si="43"/>
        <v>0</v>
      </c>
      <c r="M569" s="108" t="b">
        <f t="shared" si="44"/>
        <v>0</v>
      </c>
    </row>
    <row r="570" spans="1:13" x14ac:dyDescent="0.25">
      <c r="A570" t="s">
        <v>112</v>
      </c>
      <c r="B570" s="108">
        <v>0</v>
      </c>
      <c r="C570" t="str" cm="1">
        <f t="array" ref="C570">_xlfn.IFS(A570='Price Data'!$F$3,'Price Data'!$G$3,A570='Price Data'!$F$4,'Price Data'!$G$4,A570='Price Data'!$F$5,'Price Data'!$G$5,A570='Price Data'!$F$6,'Price Data'!$G$6,A570='Price Data'!$F$7,'Price Data'!$G$7,TRUE,"")</f>
        <v/>
      </c>
      <c r="E570" s="108" t="b">
        <f t="shared" si="40"/>
        <v>0</v>
      </c>
      <c r="G570" s="108" t="b">
        <f t="shared" si="41"/>
        <v>0</v>
      </c>
      <c r="I570" s="108" t="b">
        <f t="shared" si="42"/>
        <v>0</v>
      </c>
      <c r="K570" s="108" t="b">
        <f t="shared" si="43"/>
        <v>0</v>
      </c>
      <c r="M570" s="108" t="b">
        <f t="shared" si="44"/>
        <v>0</v>
      </c>
    </row>
    <row r="571" spans="1:13" x14ac:dyDescent="0.25">
      <c r="A571" t="s">
        <v>112</v>
      </c>
      <c r="B571" s="108">
        <v>0</v>
      </c>
      <c r="C571" t="str" cm="1">
        <f t="array" ref="C571">_xlfn.IFS(A571='Price Data'!$F$3,'Price Data'!$G$3,A571='Price Data'!$F$4,'Price Data'!$G$4,A571='Price Data'!$F$5,'Price Data'!$G$5,A571='Price Data'!$F$6,'Price Data'!$G$6,A571='Price Data'!$F$7,'Price Data'!$G$7,TRUE,"")</f>
        <v/>
      </c>
      <c r="E571" s="108" t="b">
        <f t="shared" si="40"/>
        <v>0</v>
      </c>
      <c r="G571" s="108" t="b">
        <f t="shared" si="41"/>
        <v>0</v>
      </c>
      <c r="I571" s="108" t="b">
        <f t="shared" si="42"/>
        <v>0</v>
      </c>
      <c r="K571" s="108" t="b">
        <f t="shared" si="43"/>
        <v>0</v>
      </c>
      <c r="M571" s="108" t="b">
        <f t="shared" si="44"/>
        <v>0</v>
      </c>
    </row>
    <row r="572" spans="1:13" x14ac:dyDescent="0.25">
      <c r="A572" t="s">
        <v>113</v>
      </c>
      <c r="B572" s="108">
        <v>1.51</v>
      </c>
      <c r="C572" cm="1">
        <f t="array" ref="C572">_xlfn.IFS(A572='Price Data'!$F$3,'Price Data'!$G$3,A572='Price Data'!$F$4,'Price Data'!$G$4,A572='Price Data'!$F$5,'Price Data'!$G$5,A572='Price Data'!$F$6,'Price Data'!$G$6,A572='Price Data'!$F$7,'Price Data'!$G$7,TRUE,"")</f>
        <v>10.493246963562758</v>
      </c>
      <c r="E572" s="108" t="b">
        <f t="shared" si="40"/>
        <v>0</v>
      </c>
      <c r="G572" s="108" t="b">
        <f t="shared" si="41"/>
        <v>0</v>
      </c>
      <c r="I572" s="108" t="b">
        <f t="shared" si="42"/>
        <v>0</v>
      </c>
      <c r="K572" s="108" t="b">
        <f t="shared" si="43"/>
        <v>0</v>
      </c>
      <c r="M572" s="108">
        <f t="shared" si="44"/>
        <v>1.51</v>
      </c>
    </row>
    <row r="573" spans="1:13" x14ac:dyDescent="0.25">
      <c r="A573" t="s">
        <v>112</v>
      </c>
      <c r="B573" s="108">
        <v>0</v>
      </c>
      <c r="C573" t="str" cm="1">
        <f t="array" ref="C573">_xlfn.IFS(A573='Price Data'!$F$3,'Price Data'!$G$3,A573='Price Data'!$F$4,'Price Data'!$G$4,A573='Price Data'!$F$5,'Price Data'!$G$5,A573='Price Data'!$F$6,'Price Data'!$G$6,A573='Price Data'!$F$7,'Price Data'!$G$7,TRUE,"")</f>
        <v/>
      </c>
      <c r="E573" s="108" t="b">
        <f t="shared" si="40"/>
        <v>0</v>
      </c>
      <c r="G573" s="108" t="b">
        <f t="shared" si="41"/>
        <v>0</v>
      </c>
      <c r="I573" s="108" t="b">
        <f t="shared" si="42"/>
        <v>0</v>
      </c>
      <c r="K573" s="108" t="b">
        <f t="shared" si="43"/>
        <v>0</v>
      </c>
      <c r="M573" s="108" t="b">
        <f t="shared" si="44"/>
        <v>0</v>
      </c>
    </row>
    <row r="574" spans="1:13" x14ac:dyDescent="0.25">
      <c r="A574" t="s">
        <v>112</v>
      </c>
      <c r="B574" s="108">
        <v>0</v>
      </c>
      <c r="C574" t="str" cm="1">
        <f t="array" ref="C574">_xlfn.IFS(A574='Price Data'!$F$3,'Price Data'!$G$3,A574='Price Data'!$F$4,'Price Data'!$G$4,A574='Price Data'!$F$5,'Price Data'!$G$5,A574='Price Data'!$F$6,'Price Data'!$G$6,A574='Price Data'!$F$7,'Price Data'!$G$7,TRUE,"")</f>
        <v/>
      </c>
      <c r="E574" s="108" t="b">
        <f t="shared" si="40"/>
        <v>0</v>
      </c>
      <c r="G574" s="108" t="b">
        <f t="shared" si="41"/>
        <v>0</v>
      </c>
      <c r="I574" s="108" t="b">
        <f t="shared" si="42"/>
        <v>0</v>
      </c>
      <c r="K574" s="108" t="b">
        <f t="shared" si="43"/>
        <v>0</v>
      </c>
      <c r="M574" s="108" t="b">
        <f t="shared" si="44"/>
        <v>0</v>
      </c>
    </row>
    <row r="575" spans="1:13" x14ac:dyDescent="0.25">
      <c r="A575" t="s">
        <v>110</v>
      </c>
      <c r="B575" s="108">
        <v>0.87</v>
      </c>
      <c r="C575" cm="1">
        <f t="array" ref="C575">_xlfn.IFS(A575='Price Data'!$F$3,'Price Data'!$G$3,A575='Price Data'!$F$4,'Price Data'!$G$4,A575='Price Data'!$F$5,'Price Data'!$G$5,A575='Price Data'!$F$6,'Price Data'!$G$6,A575='Price Data'!$F$7,'Price Data'!$G$7,TRUE,"")</f>
        <v>2.6763636363636367</v>
      </c>
      <c r="E575" s="108">
        <f t="shared" si="40"/>
        <v>0.87</v>
      </c>
      <c r="G575" s="108" t="b">
        <f t="shared" si="41"/>
        <v>0</v>
      </c>
      <c r="I575" s="108" t="b">
        <f t="shared" si="42"/>
        <v>0</v>
      </c>
      <c r="K575" s="108" t="b">
        <f t="shared" si="43"/>
        <v>0</v>
      </c>
      <c r="M575" s="108" t="b">
        <f t="shared" si="44"/>
        <v>0</v>
      </c>
    </row>
    <row r="576" spans="1:13" x14ac:dyDescent="0.25">
      <c r="A576" t="s">
        <v>114</v>
      </c>
      <c r="B576" s="108">
        <v>0.85</v>
      </c>
      <c r="C576" cm="1">
        <f t="array" ref="C576">_xlfn.IFS(A576='Price Data'!$F$3,'Price Data'!$G$3,A576='Price Data'!$F$4,'Price Data'!$G$4,A576='Price Data'!$F$5,'Price Data'!$G$5,A576='Price Data'!$F$6,'Price Data'!$G$6,A576='Price Data'!$F$7,'Price Data'!$G$7,TRUE,"")</f>
        <v>6.0346153846153863</v>
      </c>
      <c r="E576" s="108" t="b">
        <f t="shared" si="40"/>
        <v>0</v>
      </c>
      <c r="G576" s="108">
        <f t="shared" si="41"/>
        <v>0.85</v>
      </c>
      <c r="I576" s="108" t="b">
        <f t="shared" si="42"/>
        <v>0</v>
      </c>
      <c r="K576" s="108" t="b">
        <f t="shared" si="43"/>
        <v>0</v>
      </c>
      <c r="M576" s="108" t="b">
        <f t="shared" si="44"/>
        <v>0</v>
      </c>
    </row>
    <row r="577" spans="1:13" x14ac:dyDescent="0.25">
      <c r="A577" t="s">
        <v>112</v>
      </c>
      <c r="B577" s="108">
        <v>0</v>
      </c>
      <c r="C577" t="str" cm="1">
        <f t="array" ref="C577">_xlfn.IFS(A577='Price Data'!$F$3,'Price Data'!$G$3,A577='Price Data'!$F$4,'Price Data'!$G$4,A577='Price Data'!$F$5,'Price Data'!$G$5,A577='Price Data'!$F$6,'Price Data'!$G$6,A577='Price Data'!$F$7,'Price Data'!$G$7,TRUE,"")</f>
        <v/>
      </c>
      <c r="E577" s="108" t="b">
        <f t="shared" si="40"/>
        <v>0</v>
      </c>
      <c r="G577" s="108" t="b">
        <f t="shared" si="41"/>
        <v>0</v>
      </c>
      <c r="I577" s="108" t="b">
        <f t="shared" si="42"/>
        <v>0</v>
      </c>
      <c r="K577" s="108" t="b">
        <f t="shared" si="43"/>
        <v>0</v>
      </c>
      <c r="M577" s="108" t="b">
        <f t="shared" si="44"/>
        <v>0</v>
      </c>
    </row>
    <row r="578" spans="1:13" x14ac:dyDescent="0.25">
      <c r="A578" t="s">
        <v>112</v>
      </c>
      <c r="B578" s="108">
        <v>0</v>
      </c>
      <c r="C578" t="str" cm="1">
        <f t="array" ref="C578">_xlfn.IFS(A578='Price Data'!$F$3,'Price Data'!$G$3,A578='Price Data'!$F$4,'Price Data'!$G$4,A578='Price Data'!$F$5,'Price Data'!$G$5,A578='Price Data'!$F$6,'Price Data'!$G$6,A578='Price Data'!$F$7,'Price Data'!$G$7,TRUE,"")</f>
        <v/>
      </c>
      <c r="E578" s="108" t="b">
        <f t="shared" si="40"/>
        <v>0</v>
      </c>
      <c r="G578" s="108" t="b">
        <f t="shared" si="41"/>
        <v>0</v>
      </c>
      <c r="I578" s="108" t="b">
        <f t="shared" si="42"/>
        <v>0</v>
      </c>
      <c r="K578" s="108" t="b">
        <f t="shared" si="43"/>
        <v>0</v>
      </c>
      <c r="M578" s="108" t="b">
        <f t="shared" si="44"/>
        <v>0</v>
      </c>
    </row>
    <row r="579" spans="1:13" x14ac:dyDescent="0.25">
      <c r="A579" t="s">
        <v>112</v>
      </c>
      <c r="B579" s="108">
        <v>0</v>
      </c>
      <c r="C579" t="str" cm="1">
        <f t="array" ref="C579">_xlfn.IFS(A579='Price Data'!$F$3,'Price Data'!$G$3,A579='Price Data'!$F$4,'Price Data'!$G$4,A579='Price Data'!$F$5,'Price Data'!$G$5,A579='Price Data'!$F$6,'Price Data'!$G$6,A579='Price Data'!$F$7,'Price Data'!$G$7,TRUE,"")</f>
        <v/>
      </c>
      <c r="E579" s="108" t="b">
        <f t="shared" ref="E579:E642" si="45">IF(A579="Coffee Only", B579)</f>
        <v>0</v>
      </c>
      <c r="G579" s="108" t="b">
        <f t="shared" ref="G579:G642" si="46">IF(A579="Food Only", B579)</f>
        <v>0</v>
      </c>
      <c r="I579" s="108" t="b">
        <f t="shared" ref="I579:I642" si="47">IF(A579="Specialty Drink Only", B579)</f>
        <v>0</v>
      </c>
      <c r="K579" s="108" t="b">
        <f t="shared" ref="K579:K642" si="48">IF(A579="Food + Coffee", B579)</f>
        <v>0</v>
      </c>
      <c r="M579" s="108" t="b">
        <f t="shared" ref="M579:M642" si="49">IF(A579="Food + Specialty Drink", B579)</f>
        <v>0</v>
      </c>
    </row>
    <row r="580" spans="1:13" x14ac:dyDescent="0.25">
      <c r="A580" t="s">
        <v>112</v>
      </c>
      <c r="B580" s="108">
        <v>0</v>
      </c>
      <c r="C580" t="str" cm="1">
        <f t="array" ref="C580">_xlfn.IFS(A580='Price Data'!$F$3,'Price Data'!$G$3,A580='Price Data'!$F$4,'Price Data'!$G$4,A580='Price Data'!$F$5,'Price Data'!$G$5,A580='Price Data'!$F$6,'Price Data'!$G$6,A580='Price Data'!$F$7,'Price Data'!$G$7,TRUE,"")</f>
        <v/>
      </c>
      <c r="E580" s="108" t="b">
        <f t="shared" si="45"/>
        <v>0</v>
      </c>
      <c r="G580" s="108" t="b">
        <f t="shared" si="46"/>
        <v>0</v>
      </c>
      <c r="I580" s="108" t="b">
        <f t="shared" si="47"/>
        <v>0</v>
      </c>
      <c r="K580" s="108" t="b">
        <f t="shared" si="48"/>
        <v>0</v>
      </c>
      <c r="M580" s="108" t="b">
        <f t="shared" si="49"/>
        <v>0</v>
      </c>
    </row>
    <row r="581" spans="1:13" x14ac:dyDescent="0.25">
      <c r="A581" t="s">
        <v>113</v>
      </c>
      <c r="B581" s="108">
        <v>2.17</v>
      </c>
      <c r="C581" cm="1">
        <f t="array" ref="C581">_xlfn.IFS(A581='Price Data'!$F$3,'Price Data'!$G$3,A581='Price Data'!$F$4,'Price Data'!$G$4,A581='Price Data'!$F$5,'Price Data'!$G$5,A581='Price Data'!$F$6,'Price Data'!$G$6,A581='Price Data'!$F$7,'Price Data'!$G$7,TRUE,"")</f>
        <v>10.493246963562758</v>
      </c>
      <c r="E581" s="108" t="b">
        <f t="shared" si="45"/>
        <v>0</v>
      </c>
      <c r="G581" s="108" t="b">
        <f t="shared" si="46"/>
        <v>0</v>
      </c>
      <c r="I581" s="108" t="b">
        <f t="shared" si="47"/>
        <v>0</v>
      </c>
      <c r="K581" s="108" t="b">
        <f t="shared" si="48"/>
        <v>0</v>
      </c>
      <c r="M581" s="108">
        <f t="shared" si="49"/>
        <v>2.17</v>
      </c>
    </row>
    <row r="582" spans="1:13" x14ac:dyDescent="0.25">
      <c r="A582" t="s">
        <v>112</v>
      </c>
      <c r="B582" s="108">
        <v>0</v>
      </c>
      <c r="C582" t="str" cm="1">
        <f t="array" ref="C582">_xlfn.IFS(A582='Price Data'!$F$3,'Price Data'!$G$3,A582='Price Data'!$F$4,'Price Data'!$G$4,A582='Price Data'!$F$5,'Price Data'!$G$5,A582='Price Data'!$F$6,'Price Data'!$G$6,A582='Price Data'!$F$7,'Price Data'!$G$7,TRUE,"")</f>
        <v/>
      </c>
      <c r="E582" s="108" t="b">
        <f t="shared" si="45"/>
        <v>0</v>
      </c>
      <c r="G582" s="108" t="b">
        <f t="shared" si="46"/>
        <v>0</v>
      </c>
      <c r="I582" s="108" t="b">
        <f t="shared" si="47"/>
        <v>0</v>
      </c>
      <c r="K582" s="108" t="b">
        <f t="shared" si="48"/>
        <v>0</v>
      </c>
      <c r="M582" s="108" t="b">
        <f t="shared" si="49"/>
        <v>0</v>
      </c>
    </row>
    <row r="583" spans="1:13" x14ac:dyDescent="0.25">
      <c r="A583" t="s">
        <v>112</v>
      </c>
      <c r="B583" s="108">
        <v>0</v>
      </c>
      <c r="C583" t="str" cm="1">
        <f t="array" ref="C583">_xlfn.IFS(A583='Price Data'!$F$3,'Price Data'!$G$3,A583='Price Data'!$F$4,'Price Data'!$G$4,A583='Price Data'!$F$5,'Price Data'!$G$5,A583='Price Data'!$F$6,'Price Data'!$G$6,A583='Price Data'!$F$7,'Price Data'!$G$7,TRUE,"")</f>
        <v/>
      </c>
      <c r="E583" s="108" t="b">
        <f t="shared" si="45"/>
        <v>0</v>
      </c>
      <c r="G583" s="108" t="b">
        <f t="shared" si="46"/>
        <v>0</v>
      </c>
      <c r="I583" s="108" t="b">
        <f t="shared" si="47"/>
        <v>0</v>
      </c>
      <c r="K583" s="108" t="b">
        <f t="shared" si="48"/>
        <v>0</v>
      </c>
      <c r="M583" s="108" t="b">
        <f t="shared" si="49"/>
        <v>0</v>
      </c>
    </row>
    <row r="584" spans="1:13" x14ac:dyDescent="0.25">
      <c r="A584" t="s">
        <v>112</v>
      </c>
      <c r="B584" s="108">
        <v>0</v>
      </c>
      <c r="C584" t="str" cm="1">
        <f t="array" ref="C584">_xlfn.IFS(A584='Price Data'!$F$3,'Price Data'!$G$3,A584='Price Data'!$F$4,'Price Data'!$G$4,A584='Price Data'!$F$5,'Price Data'!$G$5,A584='Price Data'!$F$6,'Price Data'!$G$6,A584='Price Data'!$F$7,'Price Data'!$G$7,TRUE,"")</f>
        <v/>
      </c>
      <c r="E584" s="108" t="b">
        <f t="shared" si="45"/>
        <v>0</v>
      </c>
      <c r="G584" s="108" t="b">
        <f t="shared" si="46"/>
        <v>0</v>
      </c>
      <c r="I584" s="108" t="b">
        <f t="shared" si="47"/>
        <v>0</v>
      </c>
      <c r="K584" s="108" t="b">
        <f t="shared" si="48"/>
        <v>0</v>
      </c>
      <c r="M584" s="108" t="b">
        <f t="shared" si="49"/>
        <v>0</v>
      </c>
    </row>
    <row r="585" spans="1:13" x14ac:dyDescent="0.25">
      <c r="A585" t="s">
        <v>112</v>
      </c>
      <c r="B585" s="108">
        <v>0</v>
      </c>
      <c r="C585" t="str" cm="1">
        <f t="array" ref="C585">_xlfn.IFS(A585='Price Data'!$F$3,'Price Data'!$G$3,A585='Price Data'!$F$4,'Price Data'!$G$4,A585='Price Data'!$F$5,'Price Data'!$G$5,A585='Price Data'!$F$6,'Price Data'!$G$6,A585='Price Data'!$F$7,'Price Data'!$G$7,TRUE,"")</f>
        <v/>
      </c>
      <c r="E585" s="108" t="b">
        <f t="shared" si="45"/>
        <v>0</v>
      </c>
      <c r="G585" s="108" t="b">
        <f t="shared" si="46"/>
        <v>0</v>
      </c>
      <c r="I585" s="108" t="b">
        <f t="shared" si="47"/>
        <v>0</v>
      </c>
      <c r="K585" s="108" t="b">
        <f t="shared" si="48"/>
        <v>0</v>
      </c>
      <c r="M585" s="108" t="b">
        <f t="shared" si="49"/>
        <v>0</v>
      </c>
    </row>
    <row r="586" spans="1:13" x14ac:dyDescent="0.25">
      <c r="A586" t="s">
        <v>112</v>
      </c>
      <c r="B586" s="108">
        <v>0</v>
      </c>
      <c r="C586" t="str" cm="1">
        <f t="array" ref="C586">_xlfn.IFS(A586='Price Data'!$F$3,'Price Data'!$G$3,A586='Price Data'!$F$4,'Price Data'!$G$4,A586='Price Data'!$F$5,'Price Data'!$G$5,A586='Price Data'!$F$6,'Price Data'!$G$6,A586='Price Data'!$F$7,'Price Data'!$G$7,TRUE,"")</f>
        <v/>
      </c>
      <c r="E586" s="108" t="b">
        <f t="shared" si="45"/>
        <v>0</v>
      </c>
      <c r="G586" s="108" t="b">
        <f t="shared" si="46"/>
        <v>0</v>
      </c>
      <c r="I586" s="108" t="b">
        <f t="shared" si="47"/>
        <v>0</v>
      </c>
      <c r="K586" s="108" t="b">
        <f t="shared" si="48"/>
        <v>0</v>
      </c>
      <c r="M586" s="108" t="b">
        <f t="shared" si="49"/>
        <v>0</v>
      </c>
    </row>
    <row r="587" spans="1:13" x14ac:dyDescent="0.25">
      <c r="A587" t="s">
        <v>109</v>
      </c>
      <c r="B587" s="108">
        <v>0.56999999999999995</v>
      </c>
      <c r="C587" cm="1">
        <f t="array" ref="C587">_xlfn.IFS(A587='Price Data'!$F$3,'Price Data'!$G$3,A587='Price Data'!$F$4,'Price Data'!$G$4,A587='Price Data'!$F$5,'Price Data'!$G$5,A587='Price Data'!$F$6,'Price Data'!$G$6,A587='Price Data'!$F$7,'Price Data'!$G$7,TRUE,"")</f>
        <v>4.4586315789473705</v>
      </c>
      <c r="E587" s="108" t="b">
        <f t="shared" si="45"/>
        <v>0</v>
      </c>
      <c r="G587" s="108" t="b">
        <f t="shared" si="46"/>
        <v>0</v>
      </c>
      <c r="I587" s="108">
        <f t="shared" si="47"/>
        <v>0.56999999999999995</v>
      </c>
      <c r="K587" s="108" t="b">
        <f t="shared" si="48"/>
        <v>0</v>
      </c>
      <c r="M587" s="108" t="b">
        <f t="shared" si="49"/>
        <v>0</v>
      </c>
    </row>
    <row r="588" spans="1:13" x14ac:dyDescent="0.25">
      <c r="A588" t="s">
        <v>112</v>
      </c>
      <c r="B588" s="108">
        <v>0</v>
      </c>
      <c r="C588" t="str" cm="1">
        <f t="array" ref="C588">_xlfn.IFS(A588='Price Data'!$F$3,'Price Data'!$G$3,A588='Price Data'!$F$4,'Price Data'!$G$4,A588='Price Data'!$F$5,'Price Data'!$G$5,A588='Price Data'!$F$6,'Price Data'!$G$6,A588='Price Data'!$F$7,'Price Data'!$G$7,TRUE,"")</f>
        <v/>
      </c>
      <c r="E588" s="108" t="b">
        <f t="shared" si="45"/>
        <v>0</v>
      </c>
      <c r="G588" s="108" t="b">
        <f t="shared" si="46"/>
        <v>0</v>
      </c>
      <c r="I588" s="108" t="b">
        <f t="shared" si="47"/>
        <v>0</v>
      </c>
      <c r="K588" s="108" t="b">
        <f t="shared" si="48"/>
        <v>0</v>
      </c>
      <c r="M588" s="108" t="b">
        <f t="shared" si="49"/>
        <v>0</v>
      </c>
    </row>
    <row r="589" spans="1:13" x14ac:dyDescent="0.25">
      <c r="A589" t="s">
        <v>112</v>
      </c>
      <c r="B589" s="108">
        <v>0</v>
      </c>
      <c r="C589" t="str" cm="1">
        <f t="array" ref="C589">_xlfn.IFS(A589='Price Data'!$F$3,'Price Data'!$G$3,A589='Price Data'!$F$4,'Price Data'!$G$4,A589='Price Data'!$F$5,'Price Data'!$G$5,A589='Price Data'!$F$6,'Price Data'!$G$6,A589='Price Data'!$F$7,'Price Data'!$G$7,TRUE,"")</f>
        <v/>
      </c>
      <c r="E589" s="108" t="b">
        <f t="shared" si="45"/>
        <v>0</v>
      </c>
      <c r="G589" s="108" t="b">
        <f t="shared" si="46"/>
        <v>0</v>
      </c>
      <c r="I589" s="108" t="b">
        <f t="shared" si="47"/>
        <v>0</v>
      </c>
      <c r="K589" s="108" t="b">
        <f t="shared" si="48"/>
        <v>0</v>
      </c>
      <c r="M589" s="108" t="b">
        <f t="shared" si="49"/>
        <v>0</v>
      </c>
    </row>
    <row r="590" spans="1:13" x14ac:dyDescent="0.25">
      <c r="A590" t="s">
        <v>112</v>
      </c>
      <c r="B590" s="108">
        <v>0</v>
      </c>
      <c r="C590" t="str" cm="1">
        <f t="array" ref="C590">_xlfn.IFS(A590='Price Data'!$F$3,'Price Data'!$G$3,A590='Price Data'!$F$4,'Price Data'!$G$4,A590='Price Data'!$F$5,'Price Data'!$G$5,A590='Price Data'!$F$6,'Price Data'!$G$6,A590='Price Data'!$F$7,'Price Data'!$G$7,TRUE,"")</f>
        <v/>
      </c>
      <c r="E590" s="108" t="b">
        <f t="shared" si="45"/>
        <v>0</v>
      </c>
      <c r="G590" s="108" t="b">
        <f t="shared" si="46"/>
        <v>0</v>
      </c>
      <c r="I590" s="108" t="b">
        <f t="shared" si="47"/>
        <v>0</v>
      </c>
      <c r="K590" s="108" t="b">
        <f t="shared" si="48"/>
        <v>0</v>
      </c>
      <c r="M590" s="108" t="b">
        <f t="shared" si="49"/>
        <v>0</v>
      </c>
    </row>
    <row r="591" spans="1:13" x14ac:dyDescent="0.25">
      <c r="A591" t="s">
        <v>112</v>
      </c>
      <c r="B591" s="108">
        <v>0</v>
      </c>
      <c r="C591" t="str" cm="1">
        <f t="array" ref="C591">_xlfn.IFS(A591='Price Data'!$F$3,'Price Data'!$G$3,A591='Price Data'!$F$4,'Price Data'!$G$4,A591='Price Data'!$F$5,'Price Data'!$G$5,A591='Price Data'!$F$6,'Price Data'!$G$6,A591='Price Data'!$F$7,'Price Data'!$G$7,TRUE,"")</f>
        <v/>
      </c>
      <c r="E591" s="108" t="b">
        <f t="shared" si="45"/>
        <v>0</v>
      </c>
      <c r="G591" s="108" t="b">
        <f t="shared" si="46"/>
        <v>0</v>
      </c>
      <c r="I591" s="108" t="b">
        <f t="shared" si="47"/>
        <v>0</v>
      </c>
      <c r="K591" s="108" t="b">
        <f t="shared" si="48"/>
        <v>0</v>
      </c>
      <c r="M591" s="108" t="b">
        <f t="shared" si="49"/>
        <v>0</v>
      </c>
    </row>
    <row r="592" spans="1:13" x14ac:dyDescent="0.25">
      <c r="A592" t="s">
        <v>112</v>
      </c>
      <c r="B592" s="108">
        <v>0</v>
      </c>
      <c r="C592" t="str" cm="1">
        <f t="array" ref="C592">_xlfn.IFS(A592='Price Data'!$F$3,'Price Data'!$G$3,A592='Price Data'!$F$4,'Price Data'!$G$4,A592='Price Data'!$F$5,'Price Data'!$G$5,A592='Price Data'!$F$6,'Price Data'!$G$6,A592='Price Data'!$F$7,'Price Data'!$G$7,TRUE,"")</f>
        <v/>
      </c>
      <c r="E592" s="108" t="b">
        <f t="shared" si="45"/>
        <v>0</v>
      </c>
      <c r="G592" s="108" t="b">
        <f t="shared" si="46"/>
        <v>0</v>
      </c>
      <c r="I592" s="108" t="b">
        <f t="shared" si="47"/>
        <v>0</v>
      </c>
      <c r="K592" s="108" t="b">
        <f t="shared" si="48"/>
        <v>0</v>
      </c>
      <c r="M592" s="108" t="b">
        <f t="shared" si="49"/>
        <v>0</v>
      </c>
    </row>
    <row r="593" spans="1:13" x14ac:dyDescent="0.25">
      <c r="A593" t="s">
        <v>112</v>
      </c>
      <c r="B593" s="108">
        <v>0</v>
      </c>
      <c r="C593" t="str" cm="1">
        <f t="array" ref="C593">_xlfn.IFS(A593='Price Data'!$F$3,'Price Data'!$G$3,A593='Price Data'!$F$4,'Price Data'!$G$4,A593='Price Data'!$F$5,'Price Data'!$G$5,A593='Price Data'!$F$6,'Price Data'!$G$6,A593='Price Data'!$F$7,'Price Data'!$G$7,TRUE,"")</f>
        <v/>
      </c>
      <c r="E593" s="108" t="b">
        <f t="shared" si="45"/>
        <v>0</v>
      </c>
      <c r="G593" s="108" t="b">
        <f t="shared" si="46"/>
        <v>0</v>
      </c>
      <c r="I593" s="108" t="b">
        <f t="shared" si="47"/>
        <v>0</v>
      </c>
      <c r="K593" s="108" t="b">
        <f t="shared" si="48"/>
        <v>0</v>
      </c>
      <c r="M593" s="108" t="b">
        <f t="shared" si="49"/>
        <v>0</v>
      </c>
    </row>
    <row r="594" spans="1:13" x14ac:dyDescent="0.25">
      <c r="A594" t="s">
        <v>112</v>
      </c>
      <c r="B594" s="108">
        <v>0</v>
      </c>
      <c r="C594" t="str" cm="1">
        <f t="array" ref="C594">_xlfn.IFS(A594='Price Data'!$F$3,'Price Data'!$G$3,A594='Price Data'!$F$4,'Price Data'!$G$4,A594='Price Data'!$F$5,'Price Data'!$G$5,A594='Price Data'!$F$6,'Price Data'!$G$6,A594='Price Data'!$F$7,'Price Data'!$G$7,TRUE,"")</f>
        <v/>
      </c>
      <c r="E594" s="108" t="b">
        <f t="shared" si="45"/>
        <v>0</v>
      </c>
      <c r="G594" s="108" t="b">
        <f t="shared" si="46"/>
        <v>0</v>
      </c>
      <c r="I594" s="108" t="b">
        <f t="shared" si="47"/>
        <v>0</v>
      </c>
      <c r="K594" s="108" t="b">
        <f t="shared" si="48"/>
        <v>0</v>
      </c>
      <c r="M594" s="108" t="b">
        <f t="shared" si="49"/>
        <v>0</v>
      </c>
    </row>
    <row r="595" spans="1:13" x14ac:dyDescent="0.25">
      <c r="A595" t="s">
        <v>113</v>
      </c>
      <c r="B595" s="108">
        <v>0.75</v>
      </c>
      <c r="C595" cm="1">
        <f t="array" ref="C595">_xlfn.IFS(A595='Price Data'!$F$3,'Price Data'!$G$3,A595='Price Data'!$F$4,'Price Data'!$G$4,A595='Price Data'!$F$5,'Price Data'!$G$5,A595='Price Data'!$F$6,'Price Data'!$G$6,A595='Price Data'!$F$7,'Price Data'!$G$7,TRUE,"")</f>
        <v>10.493246963562758</v>
      </c>
      <c r="E595" s="108" t="b">
        <f t="shared" si="45"/>
        <v>0</v>
      </c>
      <c r="G595" s="108" t="b">
        <f t="shared" si="46"/>
        <v>0</v>
      </c>
      <c r="I595" s="108" t="b">
        <f t="shared" si="47"/>
        <v>0</v>
      </c>
      <c r="K595" s="108" t="b">
        <f t="shared" si="48"/>
        <v>0</v>
      </c>
      <c r="M595" s="108">
        <f t="shared" si="49"/>
        <v>0.75</v>
      </c>
    </row>
    <row r="596" spans="1:13" x14ac:dyDescent="0.25">
      <c r="A596" t="s">
        <v>112</v>
      </c>
      <c r="B596" s="108">
        <v>0</v>
      </c>
      <c r="C596" t="str" cm="1">
        <f t="array" ref="C596">_xlfn.IFS(A596='Price Data'!$F$3,'Price Data'!$G$3,A596='Price Data'!$F$4,'Price Data'!$G$4,A596='Price Data'!$F$5,'Price Data'!$G$5,A596='Price Data'!$F$6,'Price Data'!$G$6,A596='Price Data'!$F$7,'Price Data'!$G$7,TRUE,"")</f>
        <v/>
      </c>
      <c r="E596" s="108" t="b">
        <f t="shared" si="45"/>
        <v>0</v>
      </c>
      <c r="G596" s="108" t="b">
        <f t="shared" si="46"/>
        <v>0</v>
      </c>
      <c r="I596" s="108" t="b">
        <f t="shared" si="47"/>
        <v>0</v>
      </c>
      <c r="K596" s="108" t="b">
        <f t="shared" si="48"/>
        <v>0</v>
      </c>
      <c r="M596" s="108" t="b">
        <f t="shared" si="49"/>
        <v>0</v>
      </c>
    </row>
    <row r="597" spans="1:13" x14ac:dyDescent="0.25">
      <c r="A597" t="s">
        <v>112</v>
      </c>
      <c r="B597" s="108">
        <v>0</v>
      </c>
      <c r="C597" t="str" cm="1">
        <f t="array" ref="C597">_xlfn.IFS(A597='Price Data'!$F$3,'Price Data'!$G$3,A597='Price Data'!$F$4,'Price Data'!$G$4,A597='Price Data'!$F$5,'Price Data'!$G$5,A597='Price Data'!$F$6,'Price Data'!$G$6,A597='Price Data'!$F$7,'Price Data'!$G$7,TRUE,"")</f>
        <v/>
      </c>
      <c r="E597" s="108" t="b">
        <f t="shared" si="45"/>
        <v>0</v>
      </c>
      <c r="G597" s="108" t="b">
        <f t="shared" si="46"/>
        <v>0</v>
      </c>
      <c r="I597" s="108" t="b">
        <f t="shared" si="47"/>
        <v>0</v>
      </c>
      <c r="K597" s="108" t="b">
        <f t="shared" si="48"/>
        <v>0</v>
      </c>
      <c r="M597" s="108" t="b">
        <f t="shared" si="49"/>
        <v>0</v>
      </c>
    </row>
    <row r="598" spans="1:13" x14ac:dyDescent="0.25">
      <c r="A598" t="s">
        <v>112</v>
      </c>
      <c r="B598" s="108">
        <v>0</v>
      </c>
      <c r="C598" t="str" cm="1">
        <f t="array" ref="C598">_xlfn.IFS(A598='Price Data'!$F$3,'Price Data'!$G$3,A598='Price Data'!$F$4,'Price Data'!$G$4,A598='Price Data'!$F$5,'Price Data'!$G$5,A598='Price Data'!$F$6,'Price Data'!$G$6,A598='Price Data'!$F$7,'Price Data'!$G$7,TRUE,"")</f>
        <v/>
      </c>
      <c r="E598" s="108" t="b">
        <f t="shared" si="45"/>
        <v>0</v>
      </c>
      <c r="G598" s="108" t="b">
        <f t="shared" si="46"/>
        <v>0</v>
      </c>
      <c r="I598" s="108" t="b">
        <f t="shared" si="47"/>
        <v>0</v>
      </c>
      <c r="K598" s="108" t="b">
        <f t="shared" si="48"/>
        <v>0</v>
      </c>
      <c r="M598" s="108" t="b">
        <f t="shared" si="49"/>
        <v>0</v>
      </c>
    </row>
    <row r="599" spans="1:13" x14ac:dyDescent="0.25">
      <c r="A599" t="s">
        <v>112</v>
      </c>
      <c r="B599" s="108">
        <v>0</v>
      </c>
      <c r="C599" t="str" cm="1">
        <f t="array" ref="C599">_xlfn.IFS(A599='Price Data'!$F$3,'Price Data'!$G$3,A599='Price Data'!$F$4,'Price Data'!$G$4,A599='Price Data'!$F$5,'Price Data'!$G$5,A599='Price Data'!$F$6,'Price Data'!$G$6,A599='Price Data'!$F$7,'Price Data'!$G$7,TRUE,"")</f>
        <v/>
      </c>
      <c r="E599" s="108" t="b">
        <f t="shared" si="45"/>
        <v>0</v>
      </c>
      <c r="G599" s="108" t="b">
        <f t="shared" si="46"/>
        <v>0</v>
      </c>
      <c r="I599" s="108" t="b">
        <f t="shared" si="47"/>
        <v>0</v>
      </c>
      <c r="K599" s="108" t="b">
        <f t="shared" si="48"/>
        <v>0</v>
      </c>
      <c r="M599" s="108" t="b">
        <f t="shared" si="49"/>
        <v>0</v>
      </c>
    </row>
    <row r="600" spans="1:13" x14ac:dyDescent="0.25">
      <c r="A600" t="s">
        <v>112</v>
      </c>
      <c r="B600" s="108">
        <v>0</v>
      </c>
      <c r="C600" t="str" cm="1">
        <f t="array" ref="C600">_xlfn.IFS(A600='Price Data'!$F$3,'Price Data'!$G$3,A600='Price Data'!$F$4,'Price Data'!$G$4,A600='Price Data'!$F$5,'Price Data'!$G$5,A600='Price Data'!$F$6,'Price Data'!$G$6,A600='Price Data'!$F$7,'Price Data'!$G$7,TRUE,"")</f>
        <v/>
      </c>
      <c r="E600" s="108" t="b">
        <f t="shared" si="45"/>
        <v>0</v>
      </c>
      <c r="G600" s="108" t="b">
        <f t="shared" si="46"/>
        <v>0</v>
      </c>
      <c r="I600" s="108" t="b">
        <f t="shared" si="47"/>
        <v>0</v>
      </c>
      <c r="K600" s="108" t="b">
        <f t="shared" si="48"/>
        <v>0</v>
      </c>
      <c r="M600" s="108" t="b">
        <f t="shared" si="49"/>
        <v>0</v>
      </c>
    </row>
    <row r="601" spans="1:13" x14ac:dyDescent="0.25">
      <c r="A601" t="s">
        <v>112</v>
      </c>
      <c r="B601" s="108">
        <v>0</v>
      </c>
      <c r="C601" t="str" cm="1">
        <f t="array" ref="C601">_xlfn.IFS(A601='Price Data'!$F$3,'Price Data'!$G$3,A601='Price Data'!$F$4,'Price Data'!$G$4,A601='Price Data'!$F$5,'Price Data'!$G$5,A601='Price Data'!$F$6,'Price Data'!$G$6,A601='Price Data'!$F$7,'Price Data'!$G$7,TRUE,"")</f>
        <v/>
      </c>
      <c r="E601" s="108" t="b">
        <f t="shared" si="45"/>
        <v>0</v>
      </c>
      <c r="G601" s="108" t="b">
        <f t="shared" si="46"/>
        <v>0</v>
      </c>
      <c r="I601" s="108" t="b">
        <f t="shared" si="47"/>
        <v>0</v>
      </c>
      <c r="K601" s="108" t="b">
        <f t="shared" si="48"/>
        <v>0</v>
      </c>
      <c r="M601" s="108" t="b">
        <f t="shared" si="49"/>
        <v>0</v>
      </c>
    </row>
    <row r="602" spans="1:13" x14ac:dyDescent="0.25">
      <c r="A602" t="s">
        <v>112</v>
      </c>
      <c r="B602" s="108">
        <v>0</v>
      </c>
      <c r="C602" t="str" cm="1">
        <f t="array" ref="C602">_xlfn.IFS(A602='Price Data'!$F$3,'Price Data'!$G$3,A602='Price Data'!$F$4,'Price Data'!$G$4,A602='Price Data'!$F$5,'Price Data'!$G$5,A602='Price Data'!$F$6,'Price Data'!$G$6,A602='Price Data'!$F$7,'Price Data'!$G$7,TRUE,"")</f>
        <v/>
      </c>
      <c r="E602" s="108" t="b">
        <f t="shared" si="45"/>
        <v>0</v>
      </c>
      <c r="G602" s="108" t="b">
        <f t="shared" si="46"/>
        <v>0</v>
      </c>
      <c r="I602" s="108" t="b">
        <f t="shared" si="47"/>
        <v>0</v>
      </c>
      <c r="K602" s="108" t="b">
        <f t="shared" si="48"/>
        <v>0</v>
      </c>
      <c r="M602" s="108" t="b">
        <f t="shared" si="49"/>
        <v>0</v>
      </c>
    </row>
    <row r="603" spans="1:13" x14ac:dyDescent="0.25">
      <c r="A603" t="s">
        <v>112</v>
      </c>
      <c r="B603" s="108">
        <v>0</v>
      </c>
      <c r="C603" t="str" cm="1">
        <f t="array" ref="C603">_xlfn.IFS(A603='Price Data'!$F$3,'Price Data'!$G$3,A603='Price Data'!$F$4,'Price Data'!$G$4,A603='Price Data'!$F$5,'Price Data'!$G$5,A603='Price Data'!$F$6,'Price Data'!$G$6,A603='Price Data'!$F$7,'Price Data'!$G$7,TRUE,"")</f>
        <v/>
      </c>
      <c r="E603" s="108" t="b">
        <f t="shared" si="45"/>
        <v>0</v>
      </c>
      <c r="G603" s="108" t="b">
        <f t="shared" si="46"/>
        <v>0</v>
      </c>
      <c r="I603" s="108" t="b">
        <f t="shared" si="47"/>
        <v>0</v>
      </c>
      <c r="K603" s="108" t="b">
        <f t="shared" si="48"/>
        <v>0</v>
      </c>
      <c r="M603" s="108" t="b">
        <f t="shared" si="49"/>
        <v>0</v>
      </c>
    </row>
    <row r="604" spans="1:13" x14ac:dyDescent="0.25">
      <c r="A604" t="s">
        <v>112</v>
      </c>
      <c r="B604" s="108">
        <v>0</v>
      </c>
      <c r="C604" t="str" cm="1">
        <f t="array" ref="C604">_xlfn.IFS(A604='Price Data'!$F$3,'Price Data'!$G$3,A604='Price Data'!$F$4,'Price Data'!$G$4,A604='Price Data'!$F$5,'Price Data'!$G$5,A604='Price Data'!$F$6,'Price Data'!$G$6,A604='Price Data'!$F$7,'Price Data'!$G$7,TRUE,"")</f>
        <v/>
      </c>
      <c r="E604" s="108" t="b">
        <f t="shared" si="45"/>
        <v>0</v>
      </c>
      <c r="G604" s="108" t="b">
        <f t="shared" si="46"/>
        <v>0</v>
      </c>
      <c r="I604" s="108" t="b">
        <f t="shared" si="47"/>
        <v>0</v>
      </c>
      <c r="K604" s="108" t="b">
        <f t="shared" si="48"/>
        <v>0</v>
      </c>
      <c r="M604" s="108" t="b">
        <f t="shared" si="49"/>
        <v>0</v>
      </c>
    </row>
    <row r="605" spans="1:13" x14ac:dyDescent="0.25">
      <c r="A605" t="s">
        <v>112</v>
      </c>
      <c r="B605" s="108">
        <v>0</v>
      </c>
      <c r="C605" t="str" cm="1">
        <f t="array" ref="C605">_xlfn.IFS(A605='Price Data'!$F$3,'Price Data'!$G$3,A605='Price Data'!$F$4,'Price Data'!$G$4,A605='Price Data'!$F$5,'Price Data'!$G$5,A605='Price Data'!$F$6,'Price Data'!$G$6,A605='Price Data'!$F$7,'Price Data'!$G$7,TRUE,"")</f>
        <v/>
      </c>
      <c r="E605" s="108" t="b">
        <f t="shared" si="45"/>
        <v>0</v>
      </c>
      <c r="G605" s="108" t="b">
        <f t="shared" si="46"/>
        <v>0</v>
      </c>
      <c r="I605" s="108" t="b">
        <f t="shared" si="47"/>
        <v>0</v>
      </c>
      <c r="K605" s="108" t="b">
        <f t="shared" si="48"/>
        <v>0</v>
      </c>
      <c r="M605" s="108" t="b">
        <f t="shared" si="49"/>
        <v>0</v>
      </c>
    </row>
    <row r="606" spans="1:13" x14ac:dyDescent="0.25">
      <c r="A606" t="s">
        <v>112</v>
      </c>
      <c r="B606" s="108">
        <v>0</v>
      </c>
      <c r="C606" t="str" cm="1">
        <f t="array" ref="C606">_xlfn.IFS(A606='Price Data'!$F$3,'Price Data'!$G$3,A606='Price Data'!$F$4,'Price Data'!$G$4,A606='Price Data'!$F$5,'Price Data'!$G$5,A606='Price Data'!$F$6,'Price Data'!$G$6,A606='Price Data'!$F$7,'Price Data'!$G$7,TRUE,"")</f>
        <v/>
      </c>
      <c r="E606" s="108" t="b">
        <f t="shared" si="45"/>
        <v>0</v>
      </c>
      <c r="G606" s="108" t="b">
        <f t="shared" si="46"/>
        <v>0</v>
      </c>
      <c r="I606" s="108" t="b">
        <f t="shared" si="47"/>
        <v>0</v>
      </c>
      <c r="K606" s="108" t="b">
        <f t="shared" si="48"/>
        <v>0</v>
      </c>
      <c r="M606" s="108" t="b">
        <f t="shared" si="49"/>
        <v>0</v>
      </c>
    </row>
    <row r="607" spans="1:13" x14ac:dyDescent="0.25">
      <c r="A607" t="s">
        <v>109</v>
      </c>
      <c r="B607" s="108">
        <v>0.99</v>
      </c>
      <c r="C607" cm="1">
        <f t="array" ref="C607">_xlfn.IFS(A607='Price Data'!$F$3,'Price Data'!$G$3,A607='Price Data'!$F$4,'Price Data'!$G$4,A607='Price Data'!$F$5,'Price Data'!$G$5,A607='Price Data'!$F$6,'Price Data'!$G$6,A607='Price Data'!$F$7,'Price Data'!$G$7,TRUE,"")</f>
        <v>4.4586315789473705</v>
      </c>
      <c r="E607" s="108" t="b">
        <f t="shared" si="45"/>
        <v>0</v>
      </c>
      <c r="G607" s="108" t="b">
        <f t="shared" si="46"/>
        <v>0</v>
      </c>
      <c r="I607" s="108">
        <f t="shared" si="47"/>
        <v>0.99</v>
      </c>
      <c r="K607" s="108" t="b">
        <f t="shared" si="48"/>
        <v>0</v>
      </c>
      <c r="M607" s="108" t="b">
        <f t="shared" si="49"/>
        <v>0</v>
      </c>
    </row>
    <row r="608" spans="1:13" x14ac:dyDescent="0.25">
      <c r="A608" t="s">
        <v>112</v>
      </c>
      <c r="B608" s="108">
        <v>0</v>
      </c>
      <c r="C608" t="str" cm="1">
        <f t="array" ref="C608">_xlfn.IFS(A608='Price Data'!$F$3,'Price Data'!$G$3,A608='Price Data'!$F$4,'Price Data'!$G$4,A608='Price Data'!$F$5,'Price Data'!$G$5,A608='Price Data'!$F$6,'Price Data'!$G$6,A608='Price Data'!$F$7,'Price Data'!$G$7,TRUE,"")</f>
        <v/>
      </c>
      <c r="E608" s="108" t="b">
        <f t="shared" si="45"/>
        <v>0</v>
      </c>
      <c r="G608" s="108" t="b">
        <f t="shared" si="46"/>
        <v>0</v>
      </c>
      <c r="I608" s="108" t="b">
        <f t="shared" si="47"/>
        <v>0</v>
      </c>
      <c r="K608" s="108" t="b">
        <f t="shared" si="48"/>
        <v>0</v>
      </c>
      <c r="M608" s="108" t="b">
        <f t="shared" si="49"/>
        <v>0</v>
      </c>
    </row>
    <row r="609" spans="1:13" x14ac:dyDescent="0.25">
      <c r="A609" t="s">
        <v>112</v>
      </c>
      <c r="B609" s="108">
        <v>0</v>
      </c>
      <c r="C609" t="str" cm="1">
        <f t="array" ref="C609">_xlfn.IFS(A609='Price Data'!$F$3,'Price Data'!$G$3,A609='Price Data'!$F$4,'Price Data'!$G$4,A609='Price Data'!$F$5,'Price Data'!$G$5,A609='Price Data'!$F$6,'Price Data'!$G$6,A609='Price Data'!$F$7,'Price Data'!$G$7,TRUE,"")</f>
        <v/>
      </c>
      <c r="E609" s="108" t="b">
        <f t="shared" si="45"/>
        <v>0</v>
      </c>
      <c r="G609" s="108" t="b">
        <f t="shared" si="46"/>
        <v>0</v>
      </c>
      <c r="I609" s="108" t="b">
        <f t="shared" si="47"/>
        <v>0</v>
      </c>
      <c r="K609" s="108" t="b">
        <f t="shared" si="48"/>
        <v>0</v>
      </c>
      <c r="M609" s="108" t="b">
        <f t="shared" si="49"/>
        <v>0</v>
      </c>
    </row>
    <row r="610" spans="1:13" x14ac:dyDescent="0.25">
      <c r="A610" t="s">
        <v>112</v>
      </c>
      <c r="B610" s="108">
        <v>0</v>
      </c>
      <c r="C610" t="str" cm="1">
        <f t="array" ref="C610">_xlfn.IFS(A610='Price Data'!$F$3,'Price Data'!$G$3,A610='Price Data'!$F$4,'Price Data'!$G$4,A610='Price Data'!$F$5,'Price Data'!$G$5,A610='Price Data'!$F$6,'Price Data'!$G$6,A610='Price Data'!$F$7,'Price Data'!$G$7,TRUE,"")</f>
        <v/>
      </c>
      <c r="E610" s="108" t="b">
        <f t="shared" si="45"/>
        <v>0</v>
      </c>
      <c r="G610" s="108" t="b">
        <f t="shared" si="46"/>
        <v>0</v>
      </c>
      <c r="I610" s="108" t="b">
        <f t="shared" si="47"/>
        <v>0</v>
      </c>
      <c r="K610" s="108" t="b">
        <f t="shared" si="48"/>
        <v>0</v>
      </c>
      <c r="M610" s="108" t="b">
        <f t="shared" si="49"/>
        <v>0</v>
      </c>
    </row>
    <row r="611" spans="1:13" x14ac:dyDescent="0.25">
      <c r="A611" t="s">
        <v>112</v>
      </c>
      <c r="B611" s="108">
        <v>0</v>
      </c>
      <c r="C611" t="str" cm="1">
        <f t="array" ref="C611">_xlfn.IFS(A611='Price Data'!$F$3,'Price Data'!$G$3,A611='Price Data'!$F$4,'Price Data'!$G$4,A611='Price Data'!$F$5,'Price Data'!$G$5,A611='Price Data'!$F$6,'Price Data'!$G$6,A611='Price Data'!$F$7,'Price Data'!$G$7,TRUE,"")</f>
        <v/>
      </c>
      <c r="E611" s="108" t="b">
        <f t="shared" si="45"/>
        <v>0</v>
      </c>
      <c r="G611" s="108" t="b">
        <f t="shared" si="46"/>
        <v>0</v>
      </c>
      <c r="I611" s="108" t="b">
        <f t="shared" si="47"/>
        <v>0</v>
      </c>
      <c r="K611" s="108" t="b">
        <f t="shared" si="48"/>
        <v>0</v>
      </c>
      <c r="M611" s="108" t="b">
        <f t="shared" si="49"/>
        <v>0</v>
      </c>
    </row>
    <row r="612" spans="1:13" x14ac:dyDescent="0.25">
      <c r="A612" t="s">
        <v>112</v>
      </c>
      <c r="B612" s="108">
        <v>0</v>
      </c>
      <c r="C612" t="str" cm="1">
        <f t="array" ref="C612">_xlfn.IFS(A612='Price Data'!$F$3,'Price Data'!$G$3,A612='Price Data'!$F$4,'Price Data'!$G$4,A612='Price Data'!$F$5,'Price Data'!$G$5,A612='Price Data'!$F$6,'Price Data'!$G$6,A612='Price Data'!$F$7,'Price Data'!$G$7,TRUE,"")</f>
        <v/>
      </c>
      <c r="E612" s="108" t="b">
        <f t="shared" si="45"/>
        <v>0</v>
      </c>
      <c r="G612" s="108" t="b">
        <f t="shared" si="46"/>
        <v>0</v>
      </c>
      <c r="I612" s="108" t="b">
        <f t="shared" si="47"/>
        <v>0</v>
      </c>
      <c r="K612" s="108" t="b">
        <f t="shared" si="48"/>
        <v>0</v>
      </c>
      <c r="M612" s="108" t="b">
        <f t="shared" si="49"/>
        <v>0</v>
      </c>
    </row>
    <row r="613" spans="1:13" x14ac:dyDescent="0.25">
      <c r="A613" t="s">
        <v>112</v>
      </c>
      <c r="B613" s="108">
        <v>0</v>
      </c>
      <c r="C613" t="str" cm="1">
        <f t="array" ref="C613">_xlfn.IFS(A613='Price Data'!$F$3,'Price Data'!$G$3,A613='Price Data'!$F$4,'Price Data'!$G$4,A613='Price Data'!$F$5,'Price Data'!$G$5,A613='Price Data'!$F$6,'Price Data'!$G$6,A613='Price Data'!$F$7,'Price Data'!$G$7,TRUE,"")</f>
        <v/>
      </c>
      <c r="E613" s="108" t="b">
        <f t="shared" si="45"/>
        <v>0</v>
      </c>
      <c r="G613" s="108" t="b">
        <f t="shared" si="46"/>
        <v>0</v>
      </c>
      <c r="I613" s="108" t="b">
        <f t="shared" si="47"/>
        <v>0</v>
      </c>
      <c r="K613" s="108" t="b">
        <f t="shared" si="48"/>
        <v>0</v>
      </c>
      <c r="M613" s="108" t="b">
        <f t="shared" si="49"/>
        <v>0</v>
      </c>
    </row>
    <row r="614" spans="1:13" x14ac:dyDescent="0.25">
      <c r="A614" t="s">
        <v>110</v>
      </c>
      <c r="B614" s="108">
        <v>0.8</v>
      </c>
      <c r="C614" cm="1">
        <f t="array" ref="C614">_xlfn.IFS(A614='Price Data'!$F$3,'Price Data'!$G$3,A614='Price Data'!$F$4,'Price Data'!$G$4,A614='Price Data'!$F$5,'Price Data'!$G$5,A614='Price Data'!$F$6,'Price Data'!$G$6,A614='Price Data'!$F$7,'Price Data'!$G$7,TRUE,"")</f>
        <v>2.6763636363636367</v>
      </c>
      <c r="E614" s="108">
        <f t="shared" si="45"/>
        <v>0.8</v>
      </c>
      <c r="G614" s="108" t="b">
        <f t="shared" si="46"/>
        <v>0</v>
      </c>
      <c r="I614" s="108" t="b">
        <f t="shared" si="47"/>
        <v>0</v>
      </c>
      <c r="K614" s="108" t="b">
        <f t="shared" si="48"/>
        <v>0</v>
      </c>
      <c r="M614" s="108" t="b">
        <f t="shared" si="49"/>
        <v>0</v>
      </c>
    </row>
    <row r="615" spans="1:13" x14ac:dyDescent="0.25">
      <c r="A615" t="s">
        <v>110</v>
      </c>
      <c r="B615" s="108">
        <v>0.59</v>
      </c>
      <c r="C615" cm="1">
        <f t="array" ref="C615">_xlfn.IFS(A615='Price Data'!$F$3,'Price Data'!$G$3,A615='Price Data'!$F$4,'Price Data'!$G$4,A615='Price Data'!$F$5,'Price Data'!$G$5,A615='Price Data'!$F$6,'Price Data'!$G$6,A615='Price Data'!$F$7,'Price Data'!$G$7,TRUE,"")</f>
        <v>2.6763636363636367</v>
      </c>
      <c r="E615" s="108">
        <f t="shared" si="45"/>
        <v>0.59</v>
      </c>
      <c r="G615" s="108" t="b">
        <f t="shared" si="46"/>
        <v>0</v>
      </c>
      <c r="I615" s="108" t="b">
        <f t="shared" si="47"/>
        <v>0</v>
      </c>
      <c r="K615" s="108" t="b">
        <f t="shared" si="48"/>
        <v>0</v>
      </c>
      <c r="M615" s="108" t="b">
        <f t="shared" si="49"/>
        <v>0</v>
      </c>
    </row>
    <row r="616" spans="1:13" x14ac:dyDescent="0.25">
      <c r="A616" t="s">
        <v>112</v>
      </c>
      <c r="B616" s="108">
        <v>0</v>
      </c>
      <c r="C616" t="str" cm="1">
        <f t="array" ref="C616">_xlfn.IFS(A616='Price Data'!$F$3,'Price Data'!$G$3,A616='Price Data'!$F$4,'Price Data'!$G$4,A616='Price Data'!$F$5,'Price Data'!$G$5,A616='Price Data'!$F$6,'Price Data'!$G$6,A616='Price Data'!$F$7,'Price Data'!$G$7,TRUE,"")</f>
        <v/>
      </c>
      <c r="E616" s="108" t="b">
        <f t="shared" si="45"/>
        <v>0</v>
      </c>
      <c r="G616" s="108" t="b">
        <f t="shared" si="46"/>
        <v>0</v>
      </c>
      <c r="I616" s="108" t="b">
        <f t="shared" si="47"/>
        <v>0</v>
      </c>
      <c r="K616" s="108" t="b">
        <f t="shared" si="48"/>
        <v>0</v>
      </c>
      <c r="M616" s="108" t="b">
        <f t="shared" si="49"/>
        <v>0</v>
      </c>
    </row>
    <row r="617" spans="1:13" x14ac:dyDescent="0.25">
      <c r="A617" t="s">
        <v>109</v>
      </c>
      <c r="B617" s="108">
        <v>0.93</v>
      </c>
      <c r="C617" cm="1">
        <f t="array" ref="C617">_xlfn.IFS(A617='Price Data'!$F$3,'Price Data'!$G$3,A617='Price Data'!$F$4,'Price Data'!$G$4,A617='Price Data'!$F$5,'Price Data'!$G$5,A617='Price Data'!$F$6,'Price Data'!$G$6,A617='Price Data'!$F$7,'Price Data'!$G$7,TRUE,"")</f>
        <v>4.4586315789473705</v>
      </c>
      <c r="E617" s="108" t="b">
        <f t="shared" si="45"/>
        <v>0</v>
      </c>
      <c r="G617" s="108" t="b">
        <f t="shared" si="46"/>
        <v>0</v>
      </c>
      <c r="I617" s="108">
        <f t="shared" si="47"/>
        <v>0.93</v>
      </c>
      <c r="K617" s="108" t="b">
        <f t="shared" si="48"/>
        <v>0</v>
      </c>
      <c r="M617" s="108" t="b">
        <f t="shared" si="49"/>
        <v>0</v>
      </c>
    </row>
    <row r="618" spans="1:13" x14ac:dyDescent="0.25">
      <c r="A618" t="s">
        <v>109</v>
      </c>
      <c r="B618" s="108">
        <v>0.52</v>
      </c>
      <c r="C618" cm="1">
        <f t="array" ref="C618">_xlfn.IFS(A618='Price Data'!$F$3,'Price Data'!$G$3,A618='Price Data'!$F$4,'Price Data'!$G$4,A618='Price Data'!$F$5,'Price Data'!$G$5,A618='Price Data'!$F$6,'Price Data'!$G$6,A618='Price Data'!$F$7,'Price Data'!$G$7,TRUE,"")</f>
        <v>4.4586315789473705</v>
      </c>
      <c r="E618" s="108" t="b">
        <f t="shared" si="45"/>
        <v>0</v>
      </c>
      <c r="G618" s="108" t="b">
        <f t="shared" si="46"/>
        <v>0</v>
      </c>
      <c r="I618" s="108">
        <f t="shared" si="47"/>
        <v>0.52</v>
      </c>
      <c r="K618" s="108" t="b">
        <f t="shared" si="48"/>
        <v>0</v>
      </c>
      <c r="M618" s="108" t="b">
        <f t="shared" si="49"/>
        <v>0</v>
      </c>
    </row>
    <row r="619" spans="1:13" x14ac:dyDescent="0.25">
      <c r="A619" t="s">
        <v>110</v>
      </c>
      <c r="B619" s="108">
        <v>0.97</v>
      </c>
      <c r="C619" cm="1">
        <f t="array" ref="C619">_xlfn.IFS(A619='Price Data'!$F$3,'Price Data'!$G$3,A619='Price Data'!$F$4,'Price Data'!$G$4,A619='Price Data'!$F$5,'Price Data'!$G$5,A619='Price Data'!$F$6,'Price Data'!$G$6,A619='Price Data'!$F$7,'Price Data'!$G$7,TRUE,"")</f>
        <v>2.6763636363636367</v>
      </c>
      <c r="E619" s="108">
        <f t="shared" si="45"/>
        <v>0.97</v>
      </c>
      <c r="G619" s="108" t="b">
        <f t="shared" si="46"/>
        <v>0</v>
      </c>
      <c r="I619" s="108" t="b">
        <f t="shared" si="47"/>
        <v>0</v>
      </c>
      <c r="K619" s="108" t="b">
        <f t="shared" si="48"/>
        <v>0</v>
      </c>
      <c r="M619" s="108" t="b">
        <f t="shared" si="49"/>
        <v>0</v>
      </c>
    </row>
    <row r="620" spans="1:13" x14ac:dyDescent="0.25">
      <c r="A620" t="s">
        <v>114</v>
      </c>
      <c r="B620" s="108">
        <v>2.0699999999999998</v>
      </c>
      <c r="C620" cm="1">
        <f t="array" ref="C620">_xlfn.IFS(A620='Price Data'!$F$3,'Price Data'!$G$3,A620='Price Data'!$F$4,'Price Data'!$G$4,A620='Price Data'!$F$5,'Price Data'!$G$5,A620='Price Data'!$F$6,'Price Data'!$G$6,A620='Price Data'!$F$7,'Price Data'!$G$7,TRUE,"")</f>
        <v>6.0346153846153863</v>
      </c>
      <c r="E620" s="108" t="b">
        <f t="shared" si="45"/>
        <v>0</v>
      </c>
      <c r="G620" s="108">
        <f t="shared" si="46"/>
        <v>2.0699999999999998</v>
      </c>
      <c r="I620" s="108" t="b">
        <f t="shared" si="47"/>
        <v>0</v>
      </c>
      <c r="K620" s="108" t="b">
        <f t="shared" si="48"/>
        <v>0</v>
      </c>
      <c r="M620" s="108" t="b">
        <f t="shared" si="49"/>
        <v>0</v>
      </c>
    </row>
    <row r="621" spans="1:13" x14ac:dyDescent="0.25">
      <c r="A621" t="s">
        <v>109</v>
      </c>
      <c r="B621" s="108">
        <v>0.65</v>
      </c>
      <c r="C621" cm="1">
        <f t="array" ref="C621">_xlfn.IFS(A621='Price Data'!$F$3,'Price Data'!$G$3,A621='Price Data'!$F$4,'Price Data'!$G$4,A621='Price Data'!$F$5,'Price Data'!$G$5,A621='Price Data'!$F$6,'Price Data'!$G$6,A621='Price Data'!$F$7,'Price Data'!$G$7,TRUE,"")</f>
        <v>4.4586315789473705</v>
      </c>
      <c r="E621" s="108" t="b">
        <f t="shared" si="45"/>
        <v>0</v>
      </c>
      <c r="G621" s="108" t="b">
        <f t="shared" si="46"/>
        <v>0</v>
      </c>
      <c r="I621" s="108">
        <f t="shared" si="47"/>
        <v>0.65</v>
      </c>
      <c r="K621" s="108" t="b">
        <f t="shared" si="48"/>
        <v>0</v>
      </c>
      <c r="M621" s="108" t="b">
        <f t="shared" si="49"/>
        <v>0</v>
      </c>
    </row>
    <row r="622" spans="1:13" x14ac:dyDescent="0.25">
      <c r="A622" t="s">
        <v>113</v>
      </c>
      <c r="B622" s="108">
        <v>1.5</v>
      </c>
      <c r="C622" cm="1">
        <f t="array" ref="C622">_xlfn.IFS(A622='Price Data'!$F$3,'Price Data'!$G$3,A622='Price Data'!$F$4,'Price Data'!$G$4,A622='Price Data'!$F$5,'Price Data'!$G$5,A622='Price Data'!$F$6,'Price Data'!$G$6,A622='Price Data'!$F$7,'Price Data'!$G$7,TRUE,"")</f>
        <v>10.493246963562758</v>
      </c>
      <c r="E622" s="108" t="b">
        <f t="shared" si="45"/>
        <v>0</v>
      </c>
      <c r="G622" s="108" t="b">
        <f t="shared" si="46"/>
        <v>0</v>
      </c>
      <c r="I622" s="108" t="b">
        <f t="shared" si="47"/>
        <v>0</v>
      </c>
      <c r="K622" s="108" t="b">
        <f t="shared" si="48"/>
        <v>0</v>
      </c>
      <c r="M622" s="108">
        <f t="shared" si="49"/>
        <v>1.5</v>
      </c>
    </row>
    <row r="623" spans="1:13" x14ac:dyDescent="0.25">
      <c r="A623" t="s">
        <v>109</v>
      </c>
      <c r="B623" s="108">
        <v>0.56999999999999995</v>
      </c>
      <c r="C623" cm="1">
        <f t="array" ref="C623">_xlfn.IFS(A623='Price Data'!$F$3,'Price Data'!$G$3,A623='Price Data'!$F$4,'Price Data'!$G$4,A623='Price Data'!$F$5,'Price Data'!$G$5,A623='Price Data'!$F$6,'Price Data'!$G$6,A623='Price Data'!$F$7,'Price Data'!$G$7,TRUE,"")</f>
        <v>4.4586315789473705</v>
      </c>
      <c r="E623" s="108" t="b">
        <f t="shared" si="45"/>
        <v>0</v>
      </c>
      <c r="G623" s="108" t="b">
        <f t="shared" si="46"/>
        <v>0</v>
      </c>
      <c r="I623" s="108">
        <f t="shared" si="47"/>
        <v>0.56999999999999995</v>
      </c>
      <c r="K623" s="108" t="b">
        <f t="shared" si="48"/>
        <v>0</v>
      </c>
      <c r="M623" s="108" t="b">
        <f t="shared" si="49"/>
        <v>0</v>
      </c>
    </row>
    <row r="624" spans="1:13" x14ac:dyDescent="0.25">
      <c r="A624" t="s">
        <v>111</v>
      </c>
      <c r="B624" s="108">
        <v>2.12</v>
      </c>
      <c r="C624" cm="1">
        <f t="array" ref="C624">_xlfn.IFS(A624='Price Data'!$F$3,'Price Data'!$G$3,A624='Price Data'!$F$4,'Price Data'!$G$4,A624='Price Data'!$F$5,'Price Data'!$G$5,A624='Price Data'!$F$6,'Price Data'!$G$6,A624='Price Data'!$F$7,'Price Data'!$G$7,TRUE,"")</f>
        <v>8.710979020979023</v>
      </c>
      <c r="E624" s="108" t="b">
        <f t="shared" si="45"/>
        <v>0</v>
      </c>
      <c r="G624" s="108" t="b">
        <f t="shared" si="46"/>
        <v>0</v>
      </c>
      <c r="I624" s="108" t="b">
        <f t="shared" si="47"/>
        <v>0</v>
      </c>
      <c r="K624" s="108">
        <f t="shared" si="48"/>
        <v>2.12</v>
      </c>
      <c r="M624" s="108" t="b">
        <f t="shared" si="49"/>
        <v>0</v>
      </c>
    </row>
    <row r="625" spans="1:13" x14ac:dyDescent="0.25">
      <c r="A625" t="s">
        <v>113</v>
      </c>
      <c r="B625" s="108">
        <v>2.41</v>
      </c>
      <c r="C625" cm="1">
        <f t="array" ref="C625">_xlfn.IFS(A625='Price Data'!$F$3,'Price Data'!$G$3,A625='Price Data'!$F$4,'Price Data'!$G$4,A625='Price Data'!$F$5,'Price Data'!$G$5,A625='Price Data'!$F$6,'Price Data'!$G$6,A625='Price Data'!$F$7,'Price Data'!$G$7,TRUE,"")</f>
        <v>10.493246963562758</v>
      </c>
      <c r="E625" s="108" t="b">
        <f t="shared" si="45"/>
        <v>0</v>
      </c>
      <c r="G625" s="108" t="b">
        <f t="shared" si="46"/>
        <v>0</v>
      </c>
      <c r="I625" s="108" t="b">
        <f t="shared" si="47"/>
        <v>0</v>
      </c>
      <c r="K625" s="108" t="b">
        <f t="shared" si="48"/>
        <v>0</v>
      </c>
      <c r="M625" s="108">
        <f t="shared" si="49"/>
        <v>2.41</v>
      </c>
    </row>
    <row r="626" spans="1:13" x14ac:dyDescent="0.25">
      <c r="A626" t="s">
        <v>114</v>
      </c>
      <c r="B626" s="108">
        <v>2.17</v>
      </c>
      <c r="C626" cm="1">
        <f t="array" ref="C626">_xlfn.IFS(A626='Price Data'!$F$3,'Price Data'!$G$3,A626='Price Data'!$F$4,'Price Data'!$G$4,A626='Price Data'!$F$5,'Price Data'!$G$5,A626='Price Data'!$F$6,'Price Data'!$G$6,A626='Price Data'!$F$7,'Price Data'!$G$7,TRUE,"")</f>
        <v>6.0346153846153863</v>
      </c>
      <c r="E626" s="108" t="b">
        <f t="shared" si="45"/>
        <v>0</v>
      </c>
      <c r="G626" s="108">
        <f t="shared" si="46"/>
        <v>2.17</v>
      </c>
      <c r="I626" s="108" t="b">
        <f t="shared" si="47"/>
        <v>0</v>
      </c>
      <c r="K626" s="108" t="b">
        <f t="shared" si="48"/>
        <v>0</v>
      </c>
      <c r="M626" s="108" t="b">
        <f t="shared" si="49"/>
        <v>0</v>
      </c>
    </row>
    <row r="627" spans="1:13" x14ac:dyDescent="0.25">
      <c r="A627" t="s">
        <v>109</v>
      </c>
      <c r="B627" s="108">
        <v>0.5</v>
      </c>
      <c r="C627" cm="1">
        <f t="array" ref="C627">_xlfn.IFS(A627='Price Data'!$F$3,'Price Data'!$G$3,A627='Price Data'!$F$4,'Price Data'!$G$4,A627='Price Data'!$F$5,'Price Data'!$G$5,A627='Price Data'!$F$6,'Price Data'!$G$6,A627='Price Data'!$F$7,'Price Data'!$G$7,TRUE,"")</f>
        <v>4.4586315789473705</v>
      </c>
      <c r="E627" s="108" t="b">
        <f t="shared" si="45"/>
        <v>0</v>
      </c>
      <c r="G627" s="108" t="b">
        <f t="shared" si="46"/>
        <v>0</v>
      </c>
      <c r="I627" s="108">
        <f t="shared" si="47"/>
        <v>0.5</v>
      </c>
      <c r="K627" s="108" t="b">
        <f t="shared" si="48"/>
        <v>0</v>
      </c>
      <c r="M627" s="108" t="b">
        <f t="shared" si="49"/>
        <v>0</v>
      </c>
    </row>
    <row r="628" spans="1:13" x14ac:dyDescent="0.25">
      <c r="A628" t="s">
        <v>113</v>
      </c>
      <c r="B628" s="108">
        <v>2.25</v>
      </c>
      <c r="C628" cm="1">
        <f t="array" ref="C628">_xlfn.IFS(A628='Price Data'!$F$3,'Price Data'!$G$3,A628='Price Data'!$F$4,'Price Data'!$G$4,A628='Price Data'!$F$5,'Price Data'!$G$5,A628='Price Data'!$F$6,'Price Data'!$G$6,A628='Price Data'!$F$7,'Price Data'!$G$7,TRUE,"")</f>
        <v>10.493246963562758</v>
      </c>
      <c r="E628" s="108" t="b">
        <f t="shared" si="45"/>
        <v>0</v>
      </c>
      <c r="G628" s="108" t="b">
        <f t="shared" si="46"/>
        <v>0</v>
      </c>
      <c r="I628" s="108" t="b">
        <f t="shared" si="47"/>
        <v>0</v>
      </c>
      <c r="K628" s="108" t="b">
        <f t="shared" si="48"/>
        <v>0</v>
      </c>
      <c r="M628" s="108">
        <f t="shared" si="49"/>
        <v>2.25</v>
      </c>
    </row>
    <row r="629" spans="1:13" x14ac:dyDescent="0.25">
      <c r="A629" t="s">
        <v>113</v>
      </c>
      <c r="B629" s="108">
        <v>1.41</v>
      </c>
      <c r="C629" cm="1">
        <f t="array" ref="C629">_xlfn.IFS(A629='Price Data'!$F$3,'Price Data'!$G$3,A629='Price Data'!$F$4,'Price Data'!$G$4,A629='Price Data'!$F$5,'Price Data'!$G$5,A629='Price Data'!$F$6,'Price Data'!$G$6,A629='Price Data'!$F$7,'Price Data'!$G$7,TRUE,"")</f>
        <v>10.493246963562758</v>
      </c>
      <c r="E629" s="108" t="b">
        <f t="shared" si="45"/>
        <v>0</v>
      </c>
      <c r="G629" s="108" t="b">
        <f t="shared" si="46"/>
        <v>0</v>
      </c>
      <c r="I629" s="108" t="b">
        <f t="shared" si="47"/>
        <v>0</v>
      </c>
      <c r="K629" s="108" t="b">
        <f t="shared" si="48"/>
        <v>0</v>
      </c>
      <c r="M629" s="108">
        <f t="shared" si="49"/>
        <v>1.41</v>
      </c>
    </row>
    <row r="630" spans="1:13" x14ac:dyDescent="0.25">
      <c r="A630" t="s">
        <v>114</v>
      </c>
      <c r="B630" s="108">
        <v>1.45</v>
      </c>
      <c r="C630" cm="1">
        <f t="array" ref="C630">_xlfn.IFS(A630='Price Data'!$F$3,'Price Data'!$G$3,A630='Price Data'!$F$4,'Price Data'!$G$4,A630='Price Data'!$F$5,'Price Data'!$G$5,A630='Price Data'!$F$6,'Price Data'!$G$6,A630='Price Data'!$F$7,'Price Data'!$G$7,TRUE,"")</f>
        <v>6.0346153846153863</v>
      </c>
      <c r="E630" s="108" t="b">
        <f t="shared" si="45"/>
        <v>0</v>
      </c>
      <c r="G630" s="108">
        <f t="shared" si="46"/>
        <v>1.45</v>
      </c>
      <c r="I630" s="108" t="b">
        <f t="shared" si="47"/>
        <v>0</v>
      </c>
      <c r="K630" s="108" t="b">
        <f t="shared" si="48"/>
        <v>0</v>
      </c>
      <c r="M630" s="108" t="b">
        <f t="shared" si="49"/>
        <v>0</v>
      </c>
    </row>
    <row r="631" spans="1:13" x14ac:dyDescent="0.25">
      <c r="A631" t="s">
        <v>113</v>
      </c>
      <c r="B631" s="108">
        <v>0.76</v>
      </c>
      <c r="C631" cm="1">
        <f t="array" ref="C631">_xlfn.IFS(A631='Price Data'!$F$3,'Price Data'!$G$3,A631='Price Data'!$F$4,'Price Data'!$G$4,A631='Price Data'!$F$5,'Price Data'!$G$5,A631='Price Data'!$F$6,'Price Data'!$G$6,A631='Price Data'!$F$7,'Price Data'!$G$7,TRUE,"")</f>
        <v>10.493246963562758</v>
      </c>
      <c r="E631" s="108" t="b">
        <f t="shared" si="45"/>
        <v>0</v>
      </c>
      <c r="G631" s="108" t="b">
        <f t="shared" si="46"/>
        <v>0</v>
      </c>
      <c r="I631" s="108" t="b">
        <f t="shared" si="47"/>
        <v>0</v>
      </c>
      <c r="K631" s="108" t="b">
        <f t="shared" si="48"/>
        <v>0</v>
      </c>
      <c r="M631" s="108">
        <f t="shared" si="49"/>
        <v>0.76</v>
      </c>
    </row>
    <row r="632" spans="1:13" x14ac:dyDescent="0.25">
      <c r="A632" t="s">
        <v>113</v>
      </c>
      <c r="B632" s="108">
        <v>1.79</v>
      </c>
      <c r="C632" cm="1">
        <f t="array" ref="C632">_xlfn.IFS(A632='Price Data'!$F$3,'Price Data'!$G$3,A632='Price Data'!$F$4,'Price Data'!$G$4,A632='Price Data'!$F$5,'Price Data'!$G$5,A632='Price Data'!$F$6,'Price Data'!$G$6,A632='Price Data'!$F$7,'Price Data'!$G$7,TRUE,"")</f>
        <v>10.493246963562758</v>
      </c>
      <c r="E632" s="108" t="b">
        <f t="shared" si="45"/>
        <v>0</v>
      </c>
      <c r="G632" s="108" t="b">
        <f t="shared" si="46"/>
        <v>0</v>
      </c>
      <c r="I632" s="108" t="b">
        <f t="shared" si="47"/>
        <v>0</v>
      </c>
      <c r="K632" s="108" t="b">
        <f t="shared" si="48"/>
        <v>0</v>
      </c>
      <c r="M632" s="108">
        <f t="shared" si="49"/>
        <v>1.79</v>
      </c>
    </row>
    <row r="633" spans="1:13" x14ac:dyDescent="0.25">
      <c r="A633" t="s">
        <v>109</v>
      </c>
      <c r="B633" s="108">
        <v>0.6</v>
      </c>
      <c r="C633" cm="1">
        <f t="array" ref="C633">_xlfn.IFS(A633='Price Data'!$F$3,'Price Data'!$G$3,A633='Price Data'!$F$4,'Price Data'!$G$4,A633='Price Data'!$F$5,'Price Data'!$G$5,A633='Price Data'!$F$6,'Price Data'!$G$6,A633='Price Data'!$F$7,'Price Data'!$G$7,TRUE,"")</f>
        <v>4.4586315789473705</v>
      </c>
      <c r="E633" s="108" t="b">
        <f t="shared" si="45"/>
        <v>0</v>
      </c>
      <c r="G633" s="108" t="b">
        <f t="shared" si="46"/>
        <v>0</v>
      </c>
      <c r="I633" s="108">
        <f t="shared" si="47"/>
        <v>0.6</v>
      </c>
      <c r="K633" s="108" t="b">
        <f t="shared" si="48"/>
        <v>0</v>
      </c>
      <c r="M633" s="108" t="b">
        <f t="shared" si="49"/>
        <v>0</v>
      </c>
    </row>
    <row r="634" spans="1:13" x14ac:dyDescent="0.25">
      <c r="A634" t="s">
        <v>113</v>
      </c>
      <c r="B634" s="108">
        <v>2.04</v>
      </c>
      <c r="C634" cm="1">
        <f t="array" ref="C634">_xlfn.IFS(A634='Price Data'!$F$3,'Price Data'!$G$3,A634='Price Data'!$F$4,'Price Data'!$G$4,A634='Price Data'!$F$5,'Price Data'!$G$5,A634='Price Data'!$F$6,'Price Data'!$G$6,A634='Price Data'!$F$7,'Price Data'!$G$7,TRUE,"")</f>
        <v>10.493246963562758</v>
      </c>
      <c r="E634" s="108" t="b">
        <f t="shared" si="45"/>
        <v>0</v>
      </c>
      <c r="G634" s="108" t="b">
        <f t="shared" si="46"/>
        <v>0</v>
      </c>
      <c r="I634" s="108" t="b">
        <f t="shared" si="47"/>
        <v>0</v>
      </c>
      <c r="K634" s="108" t="b">
        <f t="shared" si="48"/>
        <v>0</v>
      </c>
      <c r="M634" s="108">
        <f t="shared" si="49"/>
        <v>2.04</v>
      </c>
    </row>
    <row r="635" spans="1:13" x14ac:dyDescent="0.25">
      <c r="A635" t="s">
        <v>113</v>
      </c>
      <c r="B635" s="108">
        <v>2.14</v>
      </c>
      <c r="C635" cm="1">
        <f t="array" ref="C635">_xlfn.IFS(A635='Price Data'!$F$3,'Price Data'!$G$3,A635='Price Data'!$F$4,'Price Data'!$G$4,A635='Price Data'!$F$5,'Price Data'!$G$5,A635='Price Data'!$F$6,'Price Data'!$G$6,A635='Price Data'!$F$7,'Price Data'!$G$7,TRUE,"")</f>
        <v>10.493246963562758</v>
      </c>
      <c r="E635" s="108" t="b">
        <f t="shared" si="45"/>
        <v>0</v>
      </c>
      <c r="G635" s="108" t="b">
        <f t="shared" si="46"/>
        <v>0</v>
      </c>
      <c r="I635" s="108" t="b">
        <f t="shared" si="47"/>
        <v>0</v>
      </c>
      <c r="K635" s="108" t="b">
        <f t="shared" si="48"/>
        <v>0</v>
      </c>
      <c r="M635" s="108">
        <f t="shared" si="49"/>
        <v>2.14</v>
      </c>
    </row>
    <row r="636" spans="1:13" x14ac:dyDescent="0.25">
      <c r="A636" t="s">
        <v>114</v>
      </c>
      <c r="B636" s="108">
        <v>1.2</v>
      </c>
      <c r="C636" cm="1">
        <f t="array" ref="C636">_xlfn.IFS(A636='Price Data'!$F$3,'Price Data'!$G$3,A636='Price Data'!$F$4,'Price Data'!$G$4,A636='Price Data'!$F$5,'Price Data'!$G$5,A636='Price Data'!$F$6,'Price Data'!$G$6,A636='Price Data'!$F$7,'Price Data'!$G$7,TRUE,"")</f>
        <v>6.0346153846153863</v>
      </c>
      <c r="E636" s="108" t="b">
        <f t="shared" si="45"/>
        <v>0</v>
      </c>
      <c r="G636" s="108">
        <f t="shared" si="46"/>
        <v>1.2</v>
      </c>
      <c r="I636" s="108" t="b">
        <f t="shared" si="47"/>
        <v>0</v>
      </c>
      <c r="K636" s="108" t="b">
        <f t="shared" si="48"/>
        <v>0</v>
      </c>
      <c r="M636" s="108" t="b">
        <f t="shared" si="49"/>
        <v>0</v>
      </c>
    </row>
    <row r="637" spans="1:13" x14ac:dyDescent="0.25">
      <c r="A637" t="s">
        <v>113</v>
      </c>
      <c r="B637" s="108">
        <v>1.62</v>
      </c>
      <c r="C637" cm="1">
        <f t="array" ref="C637">_xlfn.IFS(A637='Price Data'!$F$3,'Price Data'!$G$3,A637='Price Data'!$F$4,'Price Data'!$G$4,A637='Price Data'!$F$5,'Price Data'!$G$5,A637='Price Data'!$F$6,'Price Data'!$G$6,A637='Price Data'!$F$7,'Price Data'!$G$7,TRUE,"")</f>
        <v>10.493246963562758</v>
      </c>
      <c r="E637" s="108" t="b">
        <f t="shared" si="45"/>
        <v>0</v>
      </c>
      <c r="G637" s="108" t="b">
        <f t="shared" si="46"/>
        <v>0</v>
      </c>
      <c r="I637" s="108" t="b">
        <f t="shared" si="47"/>
        <v>0</v>
      </c>
      <c r="K637" s="108" t="b">
        <f t="shared" si="48"/>
        <v>0</v>
      </c>
      <c r="M637" s="108">
        <f t="shared" si="49"/>
        <v>1.62</v>
      </c>
    </row>
    <row r="638" spans="1:13" x14ac:dyDescent="0.25">
      <c r="A638" t="s">
        <v>112</v>
      </c>
      <c r="B638" s="108">
        <v>0</v>
      </c>
      <c r="C638" t="str" cm="1">
        <f t="array" ref="C638">_xlfn.IFS(A638='Price Data'!$F$3,'Price Data'!$G$3,A638='Price Data'!$F$4,'Price Data'!$G$4,A638='Price Data'!$F$5,'Price Data'!$G$5,A638='Price Data'!$F$6,'Price Data'!$G$6,A638='Price Data'!$F$7,'Price Data'!$G$7,TRUE,"")</f>
        <v/>
      </c>
      <c r="E638" s="108" t="b">
        <f t="shared" si="45"/>
        <v>0</v>
      </c>
      <c r="G638" s="108" t="b">
        <f t="shared" si="46"/>
        <v>0</v>
      </c>
      <c r="I638" s="108" t="b">
        <f t="shared" si="47"/>
        <v>0</v>
      </c>
      <c r="K638" s="108" t="b">
        <f t="shared" si="48"/>
        <v>0</v>
      </c>
      <c r="M638" s="108" t="b">
        <f t="shared" si="49"/>
        <v>0</v>
      </c>
    </row>
    <row r="639" spans="1:13" x14ac:dyDescent="0.25">
      <c r="A639" t="s">
        <v>113</v>
      </c>
      <c r="B639" s="108">
        <v>2.3199999999999998</v>
      </c>
      <c r="C639" cm="1">
        <f t="array" ref="C639">_xlfn.IFS(A639='Price Data'!$F$3,'Price Data'!$G$3,A639='Price Data'!$F$4,'Price Data'!$G$4,A639='Price Data'!$F$5,'Price Data'!$G$5,A639='Price Data'!$F$6,'Price Data'!$G$6,A639='Price Data'!$F$7,'Price Data'!$G$7,TRUE,"")</f>
        <v>10.493246963562758</v>
      </c>
      <c r="E639" s="108" t="b">
        <f t="shared" si="45"/>
        <v>0</v>
      </c>
      <c r="G639" s="108" t="b">
        <f t="shared" si="46"/>
        <v>0</v>
      </c>
      <c r="I639" s="108" t="b">
        <f t="shared" si="47"/>
        <v>0</v>
      </c>
      <c r="K639" s="108" t="b">
        <f t="shared" si="48"/>
        <v>0</v>
      </c>
      <c r="M639" s="108">
        <f t="shared" si="49"/>
        <v>2.3199999999999998</v>
      </c>
    </row>
    <row r="640" spans="1:13" x14ac:dyDescent="0.25">
      <c r="A640" t="s">
        <v>109</v>
      </c>
      <c r="B640" s="108">
        <v>0.99</v>
      </c>
      <c r="C640" cm="1">
        <f t="array" ref="C640">_xlfn.IFS(A640='Price Data'!$F$3,'Price Data'!$G$3,A640='Price Data'!$F$4,'Price Data'!$G$4,A640='Price Data'!$F$5,'Price Data'!$G$5,A640='Price Data'!$F$6,'Price Data'!$G$6,A640='Price Data'!$F$7,'Price Data'!$G$7,TRUE,"")</f>
        <v>4.4586315789473705</v>
      </c>
      <c r="E640" s="108" t="b">
        <f t="shared" si="45"/>
        <v>0</v>
      </c>
      <c r="G640" s="108" t="b">
        <f t="shared" si="46"/>
        <v>0</v>
      </c>
      <c r="I640" s="108">
        <f t="shared" si="47"/>
        <v>0.99</v>
      </c>
      <c r="K640" s="108" t="b">
        <f t="shared" si="48"/>
        <v>0</v>
      </c>
      <c r="M640" s="108" t="b">
        <f t="shared" si="49"/>
        <v>0</v>
      </c>
    </row>
    <row r="641" spans="1:13" x14ac:dyDescent="0.25">
      <c r="A641" t="s">
        <v>112</v>
      </c>
      <c r="B641" s="108">
        <v>0</v>
      </c>
      <c r="C641" t="str" cm="1">
        <f t="array" ref="C641">_xlfn.IFS(A641='Price Data'!$F$3,'Price Data'!$G$3,A641='Price Data'!$F$4,'Price Data'!$G$4,A641='Price Data'!$F$5,'Price Data'!$G$5,A641='Price Data'!$F$6,'Price Data'!$G$6,A641='Price Data'!$F$7,'Price Data'!$G$7,TRUE,"")</f>
        <v/>
      </c>
      <c r="E641" s="108" t="b">
        <f t="shared" si="45"/>
        <v>0</v>
      </c>
      <c r="G641" s="108" t="b">
        <f t="shared" si="46"/>
        <v>0</v>
      </c>
      <c r="I641" s="108" t="b">
        <f t="shared" si="47"/>
        <v>0</v>
      </c>
      <c r="K641" s="108" t="b">
        <f t="shared" si="48"/>
        <v>0</v>
      </c>
      <c r="M641" s="108" t="b">
        <f t="shared" si="49"/>
        <v>0</v>
      </c>
    </row>
    <row r="642" spans="1:13" x14ac:dyDescent="0.25">
      <c r="A642" t="s">
        <v>113</v>
      </c>
      <c r="B642" s="108">
        <v>2.2000000000000002</v>
      </c>
      <c r="C642" cm="1">
        <f t="array" ref="C642">_xlfn.IFS(A642='Price Data'!$F$3,'Price Data'!$G$3,A642='Price Data'!$F$4,'Price Data'!$G$4,A642='Price Data'!$F$5,'Price Data'!$G$5,A642='Price Data'!$F$6,'Price Data'!$G$6,A642='Price Data'!$F$7,'Price Data'!$G$7,TRUE,"")</f>
        <v>10.493246963562758</v>
      </c>
      <c r="E642" s="108" t="b">
        <f t="shared" si="45"/>
        <v>0</v>
      </c>
      <c r="G642" s="108" t="b">
        <f t="shared" si="46"/>
        <v>0</v>
      </c>
      <c r="I642" s="108" t="b">
        <f t="shared" si="47"/>
        <v>0</v>
      </c>
      <c r="K642" s="108" t="b">
        <f t="shared" si="48"/>
        <v>0</v>
      </c>
      <c r="M642" s="108">
        <f t="shared" si="49"/>
        <v>2.2000000000000002</v>
      </c>
    </row>
    <row r="643" spans="1:13" x14ac:dyDescent="0.25">
      <c r="A643" t="s">
        <v>109</v>
      </c>
      <c r="B643" s="108">
        <v>0.75</v>
      </c>
      <c r="C643" cm="1">
        <f t="array" ref="C643">_xlfn.IFS(A643='Price Data'!$F$3,'Price Data'!$G$3,A643='Price Data'!$F$4,'Price Data'!$G$4,A643='Price Data'!$F$5,'Price Data'!$G$5,A643='Price Data'!$F$6,'Price Data'!$G$6,A643='Price Data'!$F$7,'Price Data'!$G$7,TRUE,"")</f>
        <v>4.4586315789473705</v>
      </c>
      <c r="E643" s="108" t="b">
        <f t="shared" ref="E643:E706" si="50">IF(A643="Coffee Only", B643)</f>
        <v>0</v>
      </c>
      <c r="G643" s="108" t="b">
        <f t="shared" ref="G643:G706" si="51">IF(A643="Food Only", B643)</f>
        <v>0</v>
      </c>
      <c r="I643" s="108">
        <f t="shared" ref="I643:I706" si="52">IF(A643="Specialty Drink Only", B643)</f>
        <v>0.75</v>
      </c>
      <c r="K643" s="108" t="b">
        <f t="shared" ref="K643:K706" si="53">IF(A643="Food + Coffee", B643)</f>
        <v>0</v>
      </c>
      <c r="M643" s="108" t="b">
        <f t="shared" ref="M643:M706" si="54">IF(A643="Food + Specialty Drink", B643)</f>
        <v>0</v>
      </c>
    </row>
    <row r="644" spans="1:13" x14ac:dyDescent="0.25">
      <c r="A644" t="s">
        <v>111</v>
      </c>
      <c r="B644" s="108">
        <v>1.77</v>
      </c>
      <c r="C644" cm="1">
        <f t="array" ref="C644">_xlfn.IFS(A644='Price Data'!$F$3,'Price Data'!$G$3,A644='Price Data'!$F$4,'Price Data'!$G$4,A644='Price Data'!$F$5,'Price Data'!$G$5,A644='Price Data'!$F$6,'Price Data'!$G$6,A644='Price Data'!$F$7,'Price Data'!$G$7,TRUE,"")</f>
        <v>8.710979020979023</v>
      </c>
      <c r="E644" s="108" t="b">
        <f t="shared" si="50"/>
        <v>0</v>
      </c>
      <c r="G644" s="108" t="b">
        <f t="shared" si="51"/>
        <v>0</v>
      </c>
      <c r="I644" s="108" t="b">
        <f t="shared" si="52"/>
        <v>0</v>
      </c>
      <c r="K644" s="108">
        <f t="shared" si="53"/>
        <v>1.77</v>
      </c>
      <c r="M644" s="108" t="b">
        <f t="shared" si="54"/>
        <v>0</v>
      </c>
    </row>
    <row r="645" spans="1:13" x14ac:dyDescent="0.25">
      <c r="A645" t="s">
        <v>109</v>
      </c>
      <c r="B645" s="108">
        <v>0.81</v>
      </c>
      <c r="C645" cm="1">
        <f t="array" ref="C645">_xlfn.IFS(A645='Price Data'!$F$3,'Price Data'!$G$3,A645='Price Data'!$F$4,'Price Data'!$G$4,A645='Price Data'!$F$5,'Price Data'!$G$5,A645='Price Data'!$F$6,'Price Data'!$G$6,A645='Price Data'!$F$7,'Price Data'!$G$7,TRUE,"")</f>
        <v>4.4586315789473705</v>
      </c>
      <c r="E645" s="108" t="b">
        <f t="shared" si="50"/>
        <v>0</v>
      </c>
      <c r="G645" s="108" t="b">
        <f t="shared" si="51"/>
        <v>0</v>
      </c>
      <c r="I645" s="108">
        <f t="shared" si="52"/>
        <v>0.81</v>
      </c>
      <c r="K645" s="108" t="b">
        <f t="shared" si="53"/>
        <v>0</v>
      </c>
      <c r="M645" s="108" t="b">
        <f t="shared" si="54"/>
        <v>0</v>
      </c>
    </row>
    <row r="646" spans="1:13" x14ac:dyDescent="0.25">
      <c r="A646" t="s">
        <v>110</v>
      </c>
      <c r="B646" s="108">
        <v>0.93</v>
      </c>
      <c r="C646" cm="1">
        <f t="array" ref="C646">_xlfn.IFS(A646='Price Data'!$F$3,'Price Data'!$G$3,A646='Price Data'!$F$4,'Price Data'!$G$4,A646='Price Data'!$F$5,'Price Data'!$G$5,A646='Price Data'!$F$6,'Price Data'!$G$6,A646='Price Data'!$F$7,'Price Data'!$G$7,TRUE,"")</f>
        <v>2.6763636363636367</v>
      </c>
      <c r="E646" s="108">
        <f t="shared" si="50"/>
        <v>0.93</v>
      </c>
      <c r="G646" s="108" t="b">
        <f t="shared" si="51"/>
        <v>0</v>
      </c>
      <c r="I646" s="108" t="b">
        <f t="shared" si="52"/>
        <v>0</v>
      </c>
      <c r="K646" s="108" t="b">
        <f t="shared" si="53"/>
        <v>0</v>
      </c>
      <c r="M646" s="108" t="b">
        <f t="shared" si="54"/>
        <v>0</v>
      </c>
    </row>
    <row r="647" spans="1:13" x14ac:dyDescent="0.25">
      <c r="A647" t="s">
        <v>110</v>
      </c>
      <c r="B647" s="108">
        <v>0.62</v>
      </c>
      <c r="C647" cm="1">
        <f t="array" ref="C647">_xlfn.IFS(A647='Price Data'!$F$3,'Price Data'!$G$3,A647='Price Data'!$F$4,'Price Data'!$G$4,A647='Price Data'!$F$5,'Price Data'!$G$5,A647='Price Data'!$F$6,'Price Data'!$G$6,A647='Price Data'!$F$7,'Price Data'!$G$7,TRUE,"")</f>
        <v>2.6763636363636367</v>
      </c>
      <c r="E647" s="108">
        <f t="shared" si="50"/>
        <v>0.62</v>
      </c>
      <c r="G647" s="108" t="b">
        <f t="shared" si="51"/>
        <v>0</v>
      </c>
      <c r="I647" s="108" t="b">
        <f t="shared" si="52"/>
        <v>0</v>
      </c>
      <c r="K647" s="108" t="b">
        <f t="shared" si="53"/>
        <v>0</v>
      </c>
      <c r="M647" s="108" t="b">
        <f t="shared" si="54"/>
        <v>0</v>
      </c>
    </row>
    <row r="648" spans="1:13" x14ac:dyDescent="0.25">
      <c r="A648" t="s">
        <v>109</v>
      </c>
      <c r="B648" s="108">
        <v>0.62</v>
      </c>
      <c r="C648" cm="1">
        <f t="array" ref="C648">_xlfn.IFS(A648='Price Data'!$F$3,'Price Data'!$G$3,A648='Price Data'!$F$4,'Price Data'!$G$4,A648='Price Data'!$F$5,'Price Data'!$G$5,A648='Price Data'!$F$6,'Price Data'!$G$6,A648='Price Data'!$F$7,'Price Data'!$G$7,TRUE,"")</f>
        <v>4.4586315789473705</v>
      </c>
      <c r="E648" s="108" t="b">
        <f t="shared" si="50"/>
        <v>0</v>
      </c>
      <c r="G648" s="108" t="b">
        <f t="shared" si="51"/>
        <v>0</v>
      </c>
      <c r="I648" s="108">
        <f t="shared" si="52"/>
        <v>0.62</v>
      </c>
      <c r="K648" s="108" t="b">
        <f t="shared" si="53"/>
        <v>0</v>
      </c>
      <c r="M648" s="108" t="b">
        <f t="shared" si="54"/>
        <v>0</v>
      </c>
    </row>
    <row r="649" spans="1:13" x14ac:dyDescent="0.25">
      <c r="A649" t="s">
        <v>111</v>
      </c>
      <c r="B649" s="108">
        <v>1.76</v>
      </c>
      <c r="C649" cm="1">
        <f t="array" ref="C649">_xlfn.IFS(A649='Price Data'!$F$3,'Price Data'!$G$3,A649='Price Data'!$F$4,'Price Data'!$G$4,A649='Price Data'!$F$5,'Price Data'!$G$5,A649='Price Data'!$F$6,'Price Data'!$G$6,A649='Price Data'!$F$7,'Price Data'!$G$7,TRUE,"")</f>
        <v>8.710979020979023</v>
      </c>
      <c r="E649" s="108" t="b">
        <f t="shared" si="50"/>
        <v>0</v>
      </c>
      <c r="G649" s="108" t="b">
        <f t="shared" si="51"/>
        <v>0</v>
      </c>
      <c r="I649" s="108" t="b">
        <f t="shared" si="52"/>
        <v>0</v>
      </c>
      <c r="K649" s="108">
        <f t="shared" si="53"/>
        <v>1.76</v>
      </c>
      <c r="M649" s="108" t="b">
        <f t="shared" si="54"/>
        <v>0</v>
      </c>
    </row>
    <row r="650" spans="1:13" x14ac:dyDescent="0.25">
      <c r="A650" t="s">
        <v>110</v>
      </c>
      <c r="B650" s="108">
        <v>0.97</v>
      </c>
      <c r="C650" cm="1">
        <f t="array" ref="C650">_xlfn.IFS(A650='Price Data'!$F$3,'Price Data'!$G$3,A650='Price Data'!$F$4,'Price Data'!$G$4,A650='Price Data'!$F$5,'Price Data'!$G$5,A650='Price Data'!$F$6,'Price Data'!$G$6,A650='Price Data'!$F$7,'Price Data'!$G$7,TRUE,"")</f>
        <v>2.6763636363636367</v>
      </c>
      <c r="E650" s="108">
        <f t="shared" si="50"/>
        <v>0.97</v>
      </c>
      <c r="G650" s="108" t="b">
        <f t="shared" si="51"/>
        <v>0</v>
      </c>
      <c r="I650" s="108" t="b">
        <f t="shared" si="52"/>
        <v>0</v>
      </c>
      <c r="K650" s="108" t="b">
        <f t="shared" si="53"/>
        <v>0</v>
      </c>
      <c r="M650" s="108" t="b">
        <f t="shared" si="54"/>
        <v>0</v>
      </c>
    </row>
    <row r="651" spans="1:13" x14ac:dyDescent="0.25">
      <c r="A651" t="s">
        <v>113</v>
      </c>
      <c r="B651" s="108">
        <v>1</v>
      </c>
      <c r="C651" cm="1">
        <f t="array" ref="C651">_xlfn.IFS(A651='Price Data'!$F$3,'Price Data'!$G$3,A651='Price Data'!$F$4,'Price Data'!$G$4,A651='Price Data'!$F$5,'Price Data'!$G$5,A651='Price Data'!$F$6,'Price Data'!$G$6,A651='Price Data'!$F$7,'Price Data'!$G$7,TRUE,"")</f>
        <v>10.493246963562758</v>
      </c>
      <c r="E651" s="108" t="b">
        <f t="shared" si="50"/>
        <v>0</v>
      </c>
      <c r="G651" s="108" t="b">
        <f t="shared" si="51"/>
        <v>0</v>
      </c>
      <c r="I651" s="108" t="b">
        <f t="shared" si="52"/>
        <v>0</v>
      </c>
      <c r="K651" s="108" t="b">
        <f t="shared" si="53"/>
        <v>0</v>
      </c>
      <c r="M651" s="108">
        <f t="shared" si="54"/>
        <v>1</v>
      </c>
    </row>
    <row r="652" spans="1:13" x14ac:dyDescent="0.25">
      <c r="A652" t="s">
        <v>114</v>
      </c>
      <c r="B652" s="108">
        <v>1.48</v>
      </c>
      <c r="C652" cm="1">
        <f t="array" ref="C652">_xlfn.IFS(A652='Price Data'!$F$3,'Price Data'!$G$3,A652='Price Data'!$F$4,'Price Data'!$G$4,A652='Price Data'!$F$5,'Price Data'!$G$5,A652='Price Data'!$F$6,'Price Data'!$G$6,A652='Price Data'!$F$7,'Price Data'!$G$7,TRUE,"")</f>
        <v>6.0346153846153863</v>
      </c>
      <c r="E652" s="108" t="b">
        <f t="shared" si="50"/>
        <v>0</v>
      </c>
      <c r="G652" s="108">
        <f t="shared" si="51"/>
        <v>1.48</v>
      </c>
      <c r="I652" s="108" t="b">
        <f t="shared" si="52"/>
        <v>0</v>
      </c>
      <c r="K652" s="108" t="b">
        <f t="shared" si="53"/>
        <v>0</v>
      </c>
      <c r="M652" s="108" t="b">
        <f t="shared" si="54"/>
        <v>0</v>
      </c>
    </row>
    <row r="653" spans="1:13" x14ac:dyDescent="0.25">
      <c r="A653" t="s">
        <v>109</v>
      </c>
      <c r="B653" s="108">
        <v>0.85</v>
      </c>
      <c r="C653" cm="1">
        <f t="array" ref="C653">_xlfn.IFS(A653='Price Data'!$F$3,'Price Data'!$G$3,A653='Price Data'!$F$4,'Price Data'!$G$4,A653='Price Data'!$F$5,'Price Data'!$G$5,A653='Price Data'!$F$6,'Price Data'!$G$6,A653='Price Data'!$F$7,'Price Data'!$G$7,TRUE,"")</f>
        <v>4.4586315789473705</v>
      </c>
      <c r="E653" s="108" t="b">
        <f t="shared" si="50"/>
        <v>0</v>
      </c>
      <c r="G653" s="108" t="b">
        <f t="shared" si="51"/>
        <v>0</v>
      </c>
      <c r="I653" s="108">
        <f t="shared" si="52"/>
        <v>0.85</v>
      </c>
      <c r="K653" s="108" t="b">
        <f t="shared" si="53"/>
        <v>0</v>
      </c>
      <c r="M653" s="108" t="b">
        <f t="shared" si="54"/>
        <v>0</v>
      </c>
    </row>
    <row r="654" spans="1:13" x14ac:dyDescent="0.25">
      <c r="A654" t="s">
        <v>109</v>
      </c>
      <c r="B654" s="108">
        <v>0.79</v>
      </c>
      <c r="C654" cm="1">
        <f t="array" ref="C654">_xlfn.IFS(A654='Price Data'!$F$3,'Price Data'!$G$3,A654='Price Data'!$F$4,'Price Data'!$G$4,A654='Price Data'!$F$5,'Price Data'!$G$5,A654='Price Data'!$F$6,'Price Data'!$G$6,A654='Price Data'!$F$7,'Price Data'!$G$7,TRUE,"")</f>
        <v>4.4586315789473705</v>
      </c>
      <c r="E654" s="108" t="b">
        <f t="shared" si="50"/>
        <v>0</v>
      </c>
      <c r="G654" s="108" t="b">
        <f t="shared" si="51"/>
        <v>0</v>
      </c>
      <c r="I654" s="108">
        <f t="shared" si="52"/>
        <v>0.79</v>
      </c>
      <c r="K654" s="108" t="b">
        <f t="shared" si="53"/>
        <v>0</v>
      </c>
      <c r="M654" s="108" t="b">
        <f t="shared" si="54"/>
        <v>0</v>
      </c>
    </row>
    <row r="655" spans="1:13" x14ac:dyDescent="0.25">
      <c r="A655" t="s">
        <v>110</v>
      </c>
      <c r="B655" s="108">
        <v>0.89</v>
      </c>
      <c r="C655" cm="1">
        <f t="array" ref="C655">_xlfn.IFS(A655='Price Data'!$F$3,'Price Data'!$G$3,A655='Price Data'!$F$4,'Price Data'!$G$4,A655='Price Data'!$F$5,'Price Data'!$G$5,A655='Price Data'!$F$6,'Price Data'!$G$6,A655='Price Data'!$F$7,'Price Data'!$G$7,TRUE,"")</f>
        <v>2.6763636363636367</v>
      </c>
      <c r="E655" s="108">
        <f t="shared" si="50"/>
        <v>0.89</v>
      </c>
      <c r="G655" s="108" t="b">
        <f t="shared" si="51"/>
        <v>0</v>
      </c>
      <c r="I655" s="108" t="b">
        <f t="shared" si="52"/>
        <v>0</v>
      </c>
      <c r="K655" s="108" t="b">
        <f t="shared" si="53"/>
        <v>0</v>
      </c>
      <c r="M655" s="108" t="b">
        <f t="shared" si="54"/>
        <v>0</v>
      </c>
    </row>
    <row r="656" spans="1:13" x14ac:dyDescent="0.25">
      <c r="A656" t="s">
        <v>109</v>
      </c>
      <c r="B656" s="108">
        <v>0.82</v>
      </c>
      <c r="C656" cm="1">
        <f t="array" ref="C656">_xlfn.IFS(A656='Price Data'!$F$3,'Price Data'!$G$3,A656='Price Data'!$F$4,'Price Data'!$G$4,A656='Price Data'!$F$5,'Price Data'!$G$5,A656='Price Data'!$F$6,'Price Data'!$G$6,A656='Price Data'!$F$7,'Price Data'!$G$7,TRUE,"")</f>
        <v>4.4586315789473705</v>
      </c>
      <c r="E656" s="108" t="b">
        <f t="shared" si="50"/>
        <v>0</v>
      </c>
      <c r="G656" s="108" t="b">
        <f t="shared" si="51"/>
        <v>0</v>
      </c>
      <c r="I656" s="108">
        <f t="shared" si="52"/>
        <v>0.82</v>
      </c>
      <c r="K656" s="108" t="b">
        <f t="shared" si="53"/>
        <v>0</v>
      </c>
      <c r="M656" s="108" t="b">
        <f t="shared" si="54"/>
        <v>0</v>
      </c>
    </row>
    <row r="657" spans="1:13" x14ac:dyDescent="0.25">
      <c r="A657" t="s">
        <v>113</v>
      </c>
      <c r="B657" s="108">
        <v>2.48</v>
      </c>
      <c r="C657" cm="1">
        <f t="array" ref="C657">_xlfn.IFS(A657='Price Data'!$F$3,'Price Data'!$G$3,A657='Price Data'!$F$4,'Price Data'!$G$4,A657='Price Data'!$F$5,'Price Data'!$G$5,A657='Price Data'!$F$6,'Price Data'!$G$6,A657='Price Data'!$F$7,'Price Data'!$G$7,TRUE,"")</f>
        <v>10.493246963562758</v>
      </c>
      <c r="E657" s="108" t="b">
        <f t="shared" si="50"/>
        <v>0</v>
      </c>
      <c r="G657" s="108" t="b">
        <f t="shared" si="51"/>
        <v>0</v>
      </c>
      <c r="I657" s="108" t="b">
        <f t="shared" si="52"/>
        <v>0</v>
      </c>
      <c r="K657" s="108" t="b">
        <f t="shared" si="53"/>
        <v>0</v>
      </c>
      <c r="M657" s="108">
        <f t="shared" si="54"/>
        <v>2.48</v>
      </c>
    </row>
    <row r="658" spans="1:13" x14ac:dyDescent="0.25">
      <c r="A658" t="s">
        <v>112</v>
      </c>
      <c r="B658" s="108">
        <v>0</v>
      </c>
      <c r="C658" t="str" cm="1">
        <f t="array" ref="C658">_xlfn.IFS(A658='Price Data'!$F$3,'Price Data'!$G$3,A658='Price Data'!$F$4,'Price Data'!$G$4,A658='Price Data'!$F$5,'Price Data'!$G$5,A658='Price Data'!$F$6,'Price Data'!$G$6,A658='Price Data'!$F$7,'Price Data'!$G$7,TRUE,"")</f>
        <v/>
      </c>
      <c r="E658" s="108" t="b">
        <f t="shared" si="50"/>
        <v>0</v>
      </c>
      <c r="G658" s="108" t="b">
        <f t="shared" si="51"/>
        <v>0</v>
      </c>
      <c r="I658" s="108" t="b">
        <f t="shared" si="52"/>
        <v>0</v>
      </c>
      <c r="K658" s="108" t="b">
        <f t="shared" si="53"/>
        <v>0</v>
      </c>
      <c r="M658" s="108" t="b">
        <f t="shared" si="54"/>
        <v>0</v>
      </c>
    </row>
    <row r="659" spans="1:13" x14ac:dyDescent="0.25">
      <c r="A659" t="s">
        <v>113</v>
      </c>
      <c r="B659" s="108">
        <v>2.0699999999999998</v>
      </c>
      <c r="C659" cm="1">
        <f t="array" ref="C659">_xlfn.IFS(A659='Price Data'!$F$3,'Price Data'!$G$3,A659='Price Data'!$F$4,'Price Data'!$G$4,A659='Price Data'!$F$5,'Price Data'!$G$5,A659='Price Data'!$F$6,'Price Data'!$G$6,A659='Price Data'!$F$7,'Price Data'!$G$7,TRUE,"")</f>
        <v>10.493246963562758</v>
      </c>
      <c r="E659" s="108" t="b">
        <f t="shared" si="50"/>
        <v>0</v>
      </c>
      <c r="G659" s="108" t="b">
        <f t="shared" si="51"/>
        <v>0</v>
      </c>
      <c r="I659" s="108" t="b">
        <f t="shared" si="52"/>
        <v>0</v>
      </c>
      <c r="K659" s="108" t="b">
        <f t="shared" si="53"/>
        <v>0</v>
      </c>
      <c r="M659" s="108">
        <f t="shared" si="54"/>
        <v>2.0699999999999998</v>
      </c>
    </row>
    <row r="660" spans="1:13" x14ac:dyDescent="0.25">
      <c r="A660" t="s">
        <v>112</v>
      </c>
      <c r="B660" s="108">
        <v>0</v>
      </c>
      <c r="C660" t="str" cm="1">
        <f t="array" ref="C660">_xlfn.IFS(A660='Price Data'!$F$3,'Price Data'!$G$3,A660='Price Data'!$F$4,'Price Data'!$G$4,A660='Price Data'!$F$5,'Price Data'!$G$5,A660='Price Data'!$F$6,'Price Data'!$G$6,A660='Price Data'!$F$7,'Price Data'!$G$7,TRUE,"")</f>
        <v/>
      </c>
      <c r="E660" s="108" t="b">
        <f t="shared" si="50"/>
        <v>0</v>
      </c>
      <c r="G660" s="108" t="b">
        <f t="shared" si="51"/>
        <v>0</v>
      </c>
      <c r="I660" s="108" t="b">
        <f t="shared" si="52"/>
        <v>0</v>
      </c>
      <c r="K660" s="108" t="b">
        <f t="shared" si="53"/>
        <v>0</v>
      </c>
      <c r="M660" s="108" t="b">
        <f t="shared" si="54"/>
        <v>0</v>
      </c>
    </row>
    <row r="661" spans="1:13" x14ac:dyDescent="0.25">
      <c r="A661" t="s">
        <v>110</v>
      </c>
      <c r="B661" s="108">
        <v>0.63</v>
      </c>
      <c r="C661" cm="1">
        <f t="array" ref="C661">_xlfn.IFS(A661='Price Data'!$F$3,'Price Data'!$G$3,A661='Price Data'!$F$4,'Price Data'!$G$4,A661='Price Data'!$F$5,'Price Data'!$G$5,A661='Price Data'!$F$6,'Price Data'!$G$6,A661='Price Data'!$F$7,'Price Data'!$G$7,TRUE,"")</f>
        <v>2.6763636363636367</v>
      </c>
      <c r="E661" s="108">
        <f t="shared" si="50"/>
        <v>0.63</v>
      </c>
      <c r="G661" s="108" t="b">
        <f t="shared" si="51"/>
        <v>0</v>
      </c>
      <c r="I661" s="108" t="b">
        <f t="shared" si="52"/>
        <v>0</v>
      </c>
      <c r="K661" s="108" t="b">
        <f t="shared" si="53"/>
        <v>0</v>
      </c>
      <c r="M661" s="108" t="b">
        <f t="shared" si="54"/>
        <v>0</v>
      </c>
    </row>
    <row r="662" spans="1:13" x14ac:dyDescent="0.25">
      <c r="A662" t="s">
        <v>114</v>
      </c>
      <c r="B662" s="108">
        <v>2.36</v>
      </c>
      <c r="C662" cm="1">
        <f t="array" ref="C662">_xlfn.IFS(A662='Price Data'!$F$3,'Price Data'!$G$3,A662='Price Data'!$F$4,'Price Data'!$G$4,A662='Price Data'!$F$5,'Price Data'!$G$5,A662='Price Data'!$F$6,'Price Data'!$G$6,A662='Price Data'!$F$7,'Price Data'!$G$7,TRUE,"")</f>
        <v>6.0346153846153863</v>
      </c>
      <c r="E662" s="108" t="b">
        <f t="shared" si="50"/>
        <v>0</v>
      </c>
      <c r="G662" s="108">
        <f t="shared" si="51"/>
        <v>2.36</v>
      </c>
      <c r="I662" s="108" t="b">
        <f t="shared" si="52"/>
        <v>0</v>
      </c>
      <c r="K662" s="108" t="b">
        <f t="shared" si="53"/>
        <v>0</v>
      </c>
      <c r="M662" s="108" t="b">
        <f t="shared" si="54"/>
        <v>0</v>
      </c>
    </row>
    <row r="663" spans="1:13" x14ac:dyDescent="0.25">
      <c r="A663" t="s">
        <v>113</v>
      </c>
      <c r="B663" s="108">
        <v>2.48</v>
      </c>
      <c r="C663" cm="1">
        <f t="array" ref="C663">_xlfn.IFS(A663='Price Data'!$F$3,'Price Data'!$G$3,A663='Price Data'!$F$4,'Price Data'!$G$4,A663='Price Data'!$F$5,'Price Data'!$G$5,A663='Price Data'!$F$6,'Price Data'!$G$6,A663='Price Data'!$F$7,'Price Data'!$G$7,TRUE,"")</f>
        <v>10.493246963562758</v>
      </c>
      <c r="E663" s="108" t="b">
        <f t="shared" si="50"/>
        <v>0</v>
      </c>
      <c r="G663" s="108" t="b">
        <f t="shared" si="51"/>
        <v>0</v>
      </c>
      <c r="I663" s="108" t="b">
        <f t="shared" si="52"/>
        <v>0</v>
      </c>
      <c r="K663" s="108" t="b">
        <f t="shared" si="53"/>
        <v>0</v>
      </c>
      <c r="M663" s="108">
        <f t="shared" si="54"/>
        <v>2.48</v>
      </c>
    </row>
    <row r="664" spans="1:13" x14ac:dyDescent="0.25">
      <c r="A664" t="s">
        <v>112</v>
      </c>
      <c r="B664" s="108">
        <v>0</v>
      </c>
      <c r="C664" t="str" cm="1">
        <f t="array" ref="C664">_xlfn.IFS(A664='Price Data'!$F$3,'Price Data'!$G$3,A664='Price Data'!$F$4,'Price Data'!$G$4,A664='Price Data'!$F$5,'Price Data'!$G$5,A664='Price Data'!$F$6,'Price Data'!$G$6,A664='Price Data'!$F$7,'Price Data'!$G$7,TRUE,"")</f>
        <v/>
      </c>
      <c r="E664" s="108" t="b">
        <f t="shared" si="50"/>
        <v>0</v>
      </c>
      <c r="G664" s="108" t="b">
        <f t="shared" si="51"/>
        <v>0</v>
      </c>
      <c r="I664" s="108" t="b">
        <f t="shared" si="52"/>
        <v>0</v>
      </c>
      <c r="K664" s="108" t="b">
        <f t="shared" si="53"/>
        <v>0</v>
      </c>
      <c r="M664" s="108" t="b">
        <f t="shared" si="54"/>
        <v>0</v>
      </c>
    </row>
    <row r="665" spans="1:13" x14ac:dyDescent="0.25">
      <c r="A665" t="s">
        <v>113</v>
      </c>
      <c r="B665" s="108">
        <v>1.45</v>
      </c>
      <c r="C665" cm="1">
        <f t="array" ref="C665">_xlfn.IFS(A665='Price Data'!$F$3,'Price Data'!$G$3,A665='Price Data'!$F$4,'Price Data'!$G$4,A665='Price Data'!$F$5,'Price Data'!$G$5,A665='Price Data'!$F$6,'Price Data'!$G$6,A665='Price Data'!$F$7,'Price Data'!$G$7,TRUE,"")</f>
        <v>10.493246963562758</v>
      </c>
      <c r="E665" s="108" t="b">
        <f t="shared" si="50"/>
        <v>0</v>
      </c>
      <c r="G665" s="108" t="b">
        <f t="shared" si="51"/>
        <v>0</v>
      </c>
      <c r="I665" s="108" t="b">
        <f t="shared" si="52"/>
        <v>0</v>
      </c>
      <c r="K665" s="108" t="b">
        <f t="shared" si="53"/>
        <v>0</v>
      </c>
      <c r="M665" s="108">
        <f t="shared" si="54"/>
        <v>1.45</v>
      </c>
    </row>
    <row r="666" spans="1:13" x14ac:dyDescent="0.25">
      <c r="A666" t="s">
        <v>112</v>
      </c>
      <c r="B666" s="108">
        <v>0</v>
      </c>
      <c r="C666" t="str" cm="1">
        <f t="array" ref="C666">_xlfn.IFS(A666='Price Data'!$F$3,'Price Data'!$G$3,A666='Price Data'!$F$4,'Price Data'!$G$4,A666='Price Data'!$F$5,'Price Data'!$G$5,A666='Price Data'!$F$6,'Price Data'!$G$6,A666='Price Data'!$F$7,'Price Data'!$G$7,TRUE,"")</f>
        <v/>
      </c>
      <c r="E666" s="108" t="b">
        <f t="shared" si="50"/>
        <v>0</v>
      </c>
      <c r="G666" s="108" t="b">
        <f t="shared" si="51"/>
        <v>0</v>
      </c>
      <c r="I666" s="108" t="b">
        <f t="shared" si="52"/>
        <v>0</v>
      </c>
      <c r="K666" s="108" t="b">
        <f t="shared" si="53"/>
        <v>0</v>
      </c>
      <c r="M666" s="108" t="b">
        <f t="shared" si="54"/>
        <v>0</v>
      </c>
    </row>
    <row r="667" spans="1:13" x14ac:dyDescent="0.25">
      <c r="A667" t="s">
        <v>114</v>
      </c>
      <c r="B667" s="108">
        <v>1.25</v>
      </c>
      <c r="C667" cm="1">
        <f t="array" ref="C667">_xlfn.IFS(A667='Price Data'!$F$3,'Price Data'!$G$3,A667='Price Data'!$F$4,'Price Data'!$G$4,A667='Price Data'!$F$5,'Price Data'!$G$5,A667='Price Data'!$F$6,'Price Data'!$G$6,A667='Price Data'!$F$7,'Price Data'!$G$7,TRUE,"")</f>
        <v>6.0346153846153863</v>
      </c>
      <c r="E667" s="108" t="b">
        <f t="shared" si="50"/>
        <v>0</v>
      </c>
      <c r="G667" s="108">
        <f t="shared" si="51"/>
        <v>1.25</v>
      </c>
      <c r="I667" s="108" t="b">
        <f t="shared" si="52"/>
        <v>0</v>
      </c>
      <c r="K667" s="108" t="b">
        <f t="shared" si="53"/>
        <v>0</v>
      </c>
      <c r="M667" s="108" t="b">
        <f t="shared" si="54"/>
        <v>0</v>
      </c>
    </row>
    <row r="668" spans="1:13" x14ac:dyDescent="0.25">
      <c r="A668" t="s">
        <v>112</v>
      </c>
      <c r="B668" s="108">
        <v>0</v>
      </c>
      <c r="C668" t="str" cm="1">
        <f t="array" ref="C668">_xlfn.IFS(A668='Price Data'!$F$3,'Price Data'!$G$3,A668='Price Data'!$F$4,'Price Data'!$G$4,A668='Price Data'!$F$5,'Price Data'!$G$5,A668='Price Data'!$F$6,'Price Data'!$G$6,A668='Price Data'!$F$7,'Price Data'!$G$7,TRUE,"")</f>
        <v/>
      </c>
      <c r="E668" s="108" t="b">
        <f t="shared" si="50"/>
        <v>0</v>
      </c>
      <c r="G668" s="108" t="b">
        <f t="shared" si="51"/>
        <v>0</v>
      </c>
      <c r="I668" s="108" t="b">
        <f t="shared" si="52"/>
        <v>0</v>
      </c>
      <c r="K668" s="108" t="b">
        <f t="shared" si="53"/>
        <v>0</v>
      </c>
      <c r="M668" s="108" t="b">
        <f t="shared" si="54"/>
        <v>0</v>
      </c>
    </row>
    <row r="669" spans="1:13" x14ac:dyDescent="0.25">
      <c r="A669" t="s">
        <v>112</v>
      </c>
      <c r="B669" s="108">
        <v>0</v>
      </c>
      <c r="C669" t="str" cm="1">
        <f t="array" ref="C669">_xlfn.IFS(A669='Price Data'!$F$3,'Price Data'!$G$3,A669='Price Data'!$F$4,'Price Data'!$G$4,A669='Price Data'!$F$5,'Price Data'!$G$5,A669='Price Data'!$F$6,'Price Data'!$G$6,A669='Price Data'!$F$7,'Price Data'!$G$7,TRUE,"")</f>
        <v/>
      </c>
      <c r="E669" s="108" t="b">
        <f t="shared" si="50"/>
        <v>0</v>
      </c>
      <c r="G669" s="108" t="b">
        <f t="shared" si="51"/>
        <v>0</v>
      </c>
      <c r="I669" s="108" t="b">
        <f t="shared" si="52"/>
        <v>0</v>
      </c>
      <c r="K669" s="108" t="b">
        <f t="shared" si="53"/>
        <v>0</v>
      </c>
      <c r="M669" s="108" t="b">
        <f t="shared" si="54"/>
        <v>0</v>
      </c>
    </row>
    <row r="670" spans="1:13" x14ac:dyDescent="0.25">
      <c r="A670" t="s">
        <v>114</v>
      </c>
      <c r="B670" s="108">
        <v>0.82</v>
      </c>
      <c r="C670" cm="1">
        <f t="array" ref="C670">_xlfn.IFS(A670='Price Data'!$F$3,'Price Data'!$G$3,A670='Price Data'!$F$4,'Price Data'!$G$4,A670='Price Data'!$F$5,'Price Data'!$G$5,A670='Price Data'!$F$6,'Price Data'!$G$6,A670='Price Data'!$F$7,'Price Data'!$G$7,TRUE,"")</f>
        <v>6.0346153846153863</v>
      </c>
      <c r="E670" s="108" t="b">
        <f t="shared" si="50"/>
        <v>0</v>
      </c>
      <c r="G670" s="108">
        <f t="shared" si="51"/>
        <v>0.82</v>
      </c>
      <c r="I670" s="108" t="b">
        <f t="shared" si="52"/>
        <v>0</v>
      </c>
      <c r="K670" s="108" t="b">
        <f t="shared" si="53"/>
        <v>0</v>
      </c>
      <c r="M670" s="108" t="b">
        <f t="shared" si="54"/>
        <v>0</v>
      </c>
    </row>
    <row r="671" spans="1:13" x14ac:dyDescent="0.25">
      <c r="A671" t="s">
        <v>109</v>
      </c>
      <c r="B671" s="108">
        <v>0.86</v>
      </c>
      <c r="C671" cm="1">
        <f t="array" ref="C671">_xlfn.IFS(A671='Price Data'!$F$3,'Price Data'!$G$3,A671='Price Data'!$F$4,'Price Data'!$G$4,A671='Price Data'!$F$5,'Price Data'!$G$5,A671='Price Data'!$F$6,'Price Data'!$G$6,A671='Price Data'!$F$7,'Price Data'!$G$7,TRUE,"")</f>
        <v>4.4586315789473705</v>
      </c>
      <c r="E671" s="108" t="b">
        <f t="shared" si="50"/>
        <v>0</v>
      </c>
      <c r="G671" s="108" t="b">
        <f t="shared" si="51"/>
        <v>0</v>
      </c>
      <c r="I671" s="108">
        <f t="shared" si="52"/>
        <v>0.86</v>
      </c>
      <c r="K671" s="108" t="b">
        <f t="shared" si="53"/>
        <v>0</v>
      </c>
      <c r="M671" s="108" t="b">
        <f t="shared" si="54"/>
        <v>0</v>
      </c>
    </row>
    <row r="672" spans="1:13" x14ac:dyDescent="0.25">
      <c r="A672" t="s">
        <v>112</v>
      </c>
      <c r="B672" s="108">
        <v>0</v>
      </c>
      <c r="C672" t="str" cm="1">
        <f t="array" ref="C672">_xlfn.IFS(A672='Price Data'!$F$3,'Price Data'!$G$3,A672='Price Data'!$F$4,'Price Data'!$G$4,A672='Price Data'!$F$5,'Price Data'!$G$5,A672='Price Data'!$F$6,'Price Data'!$G$6,A672='Price Data'!$F$7,'Price Data'!$G$7,TRUE,"")</f>
        <v/>
      </c>
      <c r="E672" s="108" t="b">
        <f t="shared" si="50"/>
        <v>0</v>
      </c>
      <c r="G672" s="108" t="b">
        <f t="shared" si="51"/>
        <v>0</v>
      </c>
      <c r="I672" s="108" t="b">
        <f t="shared" si="52"/>
        <v>0</v>
      </c>
      <c r="K672" s="108" t="b">
        <f t="shared" si="53"/>
        <v>0</v>
      </c>
      <c r="M672" s="108" t="b">
        <f t="shared" si="54"/>
        <v>0</v>
      </c>
    </row>
    <row r="673" spans="1:13" x14ac:dyDescent="0.25">
      <c r="A673" t="s">
        <v>112</v>
      </c>
      <c r="B673" s="108">
        <v>0</v>
      </c>
      <c r="C673" t="str" cm="1">
        <f t="array" ref="C673">_xlfn.IFS(A673='Price Data'!$F$3,'Price Data'!$G$3,A673='Price Data'!$F$4,'Price Data'!$G$4,A673='Price Data'!$F$5,'Price Data'!$G$5,A673='Price Data'!$F$6,'Price Data'!$G$6,A673='Price Data'!$F$7,'Price Data'!$G$7,TRUE,"")</f>
        <v/>
      </c>
      <c r="E673" s="108" t="b">
        <f t="shared" si="50"/>
        <v>0</v>
      </c>
      <c r="G673" s="108" t="b">
        <f t="shared" si="51"/>
        <v>0</v>
      </c>
      <c r="I673" s="108" t="b">
        <f t="shared" si="52"/>
        <v>0</v>
      </c>
      <c r="K673" s="108" t="b">
        <f t="shared" si="53"/>
        <v>0</v>
      </c>
      <c r="M673" s="108" t="b">
        <f t="shared" si="54"/>
        <v>0</v>
      </c>
    </row>
    <row r="674" spans="1:13" x14ac:dyDescent="0.25">
      <c r="A674" t="s">
        <v>112</v>
      </c>
      <c r="B674" s="108">
        <v>0</v>
      </c>
      <c r="C674" t="str" cm="1">
        <f t="array" ref="C674">_xlfn.IFS(A674='Price Data'!$F$3,'Price Data'!$G$3,A674='Price Data'!$F$4,'Price Data'!$G$4,A674='Price Data'!$F$5,'Price Data'!$G$5,A674='Price Data'!$F$6,'Price Data'!$G$6,A674='Price Data'!$F$7,'Price Data'!$G$7,TRUE,"")</f>
        <v/>
      </c>
      <c r="E674" s="108" t="b">
        <f t="shared" si="50"/>
        <v>0</v>
      </c>
      <c r="G674" s="108" t="b">
        <f t="shared" si="51"/>
        <v>0</v>
      </c>
      <c r="I674" s="108" t="b">
        <f t="shared" si="52"/>
        <v>0</v>
      </c>
      <c r="K674" s="108" t="b">
        <f t="shared" si="53"/>
        <v>0</v>
      </c>
      <c r="M674" s="108" t="b">
        <f t="shared" si="54"/>
        <v>0</v>
      </c>
    </row>
    <row r="675" spans="1:13" x14ac:dyDescent="0.25">
      <c r="A675" t="s">
        <v>110</v>
      </c>
      <c r="B675" s="108">
        <v>0.7</v>
      </c>
      <c r="C675" cm="1">
        <f t="array" ref="C675">_xlfn.IFS(A675='Price Data'!$F$3,'Price Data'!$G$3,A675='Price Data'!$F$4,'Price Data'!$G$4,A675='Price Data'!$F$5,'Price Data'!$G$5,A675='Price Data'!$F$6,'Price Data'!$G$6,A675='Price Data'!$F$7,'Price Data'!$G$7,TRUE,"")</f>
        <v>2.6763636363636367</v>
      </c>
      <c r="E675" s="108">
        <f t="shared" si="50"/>
        <v>0.7</v>
      </c>
      <c r="G675" s="108" t="b">
        <f t="shared" si="51"/>
        <v>0</v>
      </c>
      <c r="I675" s="108" t="b">
        <f t="shared" si="52"/>
        <v>0</v>
      </c>
      <c r="K675" s="108" t="b">
        <f t="shared" si="53"/>
        <v>0</v>
      </c>
      <c r="M675" s="108" t="b">
        <f t="shared" si="54"/>
        <v>0</v>
      </c>
    </row>
    <row r="676" spans="1:13" x14ac:dyDescent="0.25">
      <c r="A676" t="s">
        <v>114</v>
      </c>
      <c r="B676" s="108">
        <v>1.61</v>
      </c>
      <c r="C676" cm="1">
        <f t="array" ref="C676">_xlfn.IFS(A676='Price Data'!$F$3,'Price Data'!$G$3,A676='Price Data'!$F$4,'Price Data'!$G$4,A676='Price Data'!$F$5,'Price Data'!$G$5,A676='Price Data'!$F$6,'Price Data'!$G$6,A676='Price Data'!$F$7,'Price Data'!$G$7,TRUE,"")</f>
        <v>6.0346153846153863</v>
      </c>
      <c r="E676" s="108" t="b">
        <f t="shared" si="50"/>
        <v>0</v>
      </c>
      <c r="G676" s="108">
        <f t="shared" si="51"/>
        <v>1.61</v>
      </c>
      <c r="I676" s="108" t="b">
        <f t="shared" si="52"/>
        <v>0</v>
      </c>
      <c r="K676" s="108" t="b">
        <f t="shared" si="53"/>
        <v>0</v>
      </c>
      <c r="M676" s="108" t="b">
        <f t="shared" si="54"/>
        <v>0</v>
      </c>
    </row>
    <row r="677" spans="1:13" x14ac:dyDescent="0.25">
      <c r="A677" t="s">
        <v>112</v>
      </c>
      <c r="B677" s="108">
        <v>0</v>
      </c>
      <c r="C677" t="str" cm="1">
        <f t="array" ref="C677">_xlfn.IFS(A677='Price Data'!$F$3,'Price Data'!$G$3,A677='Price Data'!$F$4,'Price Data'!$G$4,A677='Price Data'!$F$5,'Price Data'!$G$5,A677='Price Data'!$F$6,'Price Data'!$G$6,A677='Price Data'!$F$7,'Price Data'!$G$7,TRUE,"")</f>
        <v/>
      </c>
      <c r="E677" s="108" t="b">
        <f t="shared" si="50"/>
        <v>0</v>
      </c>
      <c r="G677" s="108" t="b">
        <f t="shared" si="51"/>
        <v>0</v>
      </c>
      <c r="I677" s="108" t="b">
        <f t="shared" si="52"/>
        <v>0</v>
      </c>
      <c r="K677" s="108" t="b">
        <f t="shared" si="53"/>
        <v>0</v>
      </c>
      <c r="M677" s="108" t="b">
        <f t="shared" si="54"/>
        <v>0</v>
      </c>
    </row>
    <row r="678" spans="1:13" x14ac:dyDescent="0.25">
      <c r="A678" t="s">
        <v>112</v>
      </c>
      <c r="B678" s="108">
        <v>0</v>
      </c>
      <c r="C678" t="str" cm="1">
        <f t="array" ref="C678">_xlfn.IFS(A678='Price Data'!$F$3,'Price Data'!$G$3,A678='Price Data'!$F$4,'Price Data'!$G$4,A678='Price Data'!$F$5,'Price Data'!$G$5,A678='Price Data'!$F$6,'Price Data'!$G$6,A678='Price Data'!$F$7,'Price Data'!$G$7,TRUE,"")</f>
        <v/>
      </c>
      <c r="E678" s="108" t="b">
        <f t="shared" si="50"/>
        <v>0</v>
      </c>
      <c r="G678" s="108" t="b">
        <f t="shared" si="51"/>
        <v>0</v>
      </c>
      <c r="I678" s="108" t="b">
        <f t="shared" si="52"/>
        <v>0</v>
      </c>
      <c r="K678" s="108" t="b">
        <f t="shared" si="53"/>
        <v>0</v>
      </c>
      <c r="M678" s="108" t="b">
        <f t="shared" si="54"/>
        <v>0</v>
      </c>
    </row>
    <row r="679" spans="1:13" x14ac:dyDescent="0.25">
      <c r="A679" t="s">
        <v>111</v>
      </c>
      <c r="B679" s="108">
        <v>1.63</v>
      </c>
      <c r="C679" cm="1">
        <f t="array" ref="C679">_xlfn.IFS(A679='Price Data'!$F$3,'Price Data'!$G$3,A679='Price Data'!$F$4,'Price Data'!$G$4,A679='Price Data'!$F$5,'Price Data'!$G$5,A679='Price Data'!$F$6,'Price Data'!$G$6,A679='Price Data'!$F$7,'Price Data'!$G$7,TRUE,"")</f>
        <v>8.710979020979023</v>
      </c>
      <c r="E679" s="108" t="b">
        <f t="shared" si="50"/>
        <v>0</v>
      </c>
      <c r="G679" s="108" t="b">
        <f t="shared" si="51"/>
        <v>0</v>
      </c>
      <c r="I679" s="108" t="b">
        <f t="shared" si="52"/>
        <v>0</v>
      </c>
      <c r="K679" s="108">
        <f t="shared" si="53"/>
        <v>1.63</v>
      </c>
      <c r="M679" s="108" t="b">
        <f t="shared" si="54"/>
        <v>0</v>
      </c>
    </row>
    <row r="680" spans="1:13" x14ac:dyDescent="0.25">
      <c r="A680" t="s">
        <v>110</v>
      </c>
      <c r="B680" s="108">
        <v>0.8</v>
      </c>
      <c r="C680" cm="1">
        <f t="array" ref="C680">_xlfn.IFS(A680='Price Data'!$F$3,'Price Data'!$G$3,A680='Price Data'!$F$4,'Price Data'!$G$4,A680='Price Data'!$F$5,'Price Data'!$G$5,A680='Price Data'!$F$6,'Price Data'!$G$6,A680='Price Data'!$F$7,'Price Data'!$G$7,TRUE,"")</f>
        <v>2.6763636363636367</v>
      </c>
      <c r="E680" s="108">
        <f t="shared" si="50"/>
        <v>0.8</v>
      </c>
      <c r="G680" s="108" t="b">
        <f t="shared" si="51"/>
        <v>0</v>
      </c>
      <c r="I680" s="108" t="b">
        <f t="shared" si="52"/>
        <v>0</v>
      </c>
      <c r="K680" s="108" t="b">
        <f t="shared" si="53"/>
        <v>0</v>
      </c>
      <c r="M680" s="108" t="b">
        <f t="shared" si="54"/>
        <v>0</v>
      </c>
    </row>
    <row r="681" spans="1:13" x14ac:dyDescent="0.25">
      <c r="A681" t="s">
        <v>112</v>
      </c>
      <c r="B681" s="108">
        <v>0</v>
      </c>
      <c r="C681" t="str" cm="1">
        <f t="array" ref="C681">_xlfn.IFS(A681='Price Data'!$F$3,'Price Data'!$G$3,A681='Price Data'!$F$4,'Price Data'!$G$4,A681='Price Data'!$F$5,'Price Data'!$G$5,A681='Price Data'!$F$6,'Price Data'!$G$6,A681='Price Data'!$F$7,'Price Data'!$G$7,TRUE,"")</f>
        <v/>
      </c>
      <c r="E681" s="108" t="b">
        <f t="shared" si="50"/>
        <v>0</v>
      </c>
      <c r="G681" s="108" t="b">
        <f t="shared" si="51"/>
        <v>0</v>
      </c>
      <c r="I681" s="108" t="b">
        <f t="shared" si="52"/>
        <v>0</v>
      </c>
      <c r="K681" s="108" t="b">
        <f t="shared" si="53"/>
        <v>0</v>
      </c>
      <c r="M681" s="108" t="b">
        <f t="shared" si="54"/>
        <v>0</v>
      </c>
    </row>
    <row r="682" spans="1:13" x14ac:dyDescent="0.25">
      <c r="A682" t="s">
        <v>112</v>
      </c>
      <c r="B682" s="108">
        <v>0</v>
      </c>
      <c r="C682" t="str" cm="1">
        <f t="array" ref="C682">_xlfn.IFS(A682='Price Data'!$F$3,'Price Data'!$G$3,A682='Price Data'!$F$4,'Price Data'!$G$4,A682='Price Data'!$F$5,'Price Data'!$G$5,A682='Price Data'!$F$6,'Price Data'!$G$6,A682='Price Data'!$F$7,'Price Data'!$G$7,TRUE,"")</f>
        <v/>
      </c>
      <c r="E682" s="108" t="b">
        <f t="shared" si="50"/>
        <v>0</v>
      </c>
      <c r="G682" s="108" t="b">
        <f t="shared" si="51"/>
        <v>0</v>
      </c>
      <c r="I682" s="108" t="b">
        <f t="shared" si="52"/>
        <v>0</v>
      </c>
      <c r="K682" s="108" t="b">
        <f t="shared" si="53"/>
        <v>0</v>
      </c>
      <c r="M682" s="108" t="b">
        <f t="shared" si="54"/>
        <v>0</v>
      </c>
    </row>
    <row r="683" spans="1:13" x14ac:dyDescent="0.25">
      <c r="A683" t="s">
        <v>112</v>
      </c>
      <c r="B683" s="108">
        <v>0</v>
      </c>
      <c r="C683" t="str" cm="1">
        <f t="array" ref="C683">_xlfn.IFS(A683='Price Data'!$F$3,'Price Data'!$G$3,A683='Price Data'!$F$4,'Price Data'!$G$4,A683='Price Data'!$F$5,'Price Data'!$G$5,A683='Price Data'!$F$6,'Price Data'!$G$6,A683='Price Data'!$F$7,'Price Data'!$G$7,TRUE,"")</f>
        <v/>
      </c>
      <c r="E683" s="108" t="b">
        <f t="shared" si="50"/>
        <v>0</v>
      </c>
      <c r="G683" s="108" t="b">
        <f t="shared" si="51"/>
        <v>0</v>
      </c>
      <c r="I683" s="108" t="b">
        <f t="shared" si="52"/>
        <v>0</v>
      </c>
      <c r="K683" s="108" t="b">
        <f t="shared" si="53"/>
        <v>0</v>
      </c>
      <c r="M683" s="108" t="b">
        <f t="shared" si="54"/>
        <v>0</v>
      </c>
    </row>
    <row r="684" spans="1:13" x14ac:dyDescent="0.25">
      <c r="A684" t="s">
        <v>109</v>
      </c>
      <c r="B684" s="108">
        <v>0.91</v>
      </c>
      <c r="C684" cm="1">
        <f t="array" ref="C684">_xlfn.IFS(A684='Price Data'!$F$3,'Price Data'!$G$3,A684='Price Data'!$F$4,'Price Data'!$G$4,A684='Price Data'!$F$5,'Price Data'!$G$5,A684='Price Data'!$F$6,'Price Data'!$G$6,A684='Price Data'!$F$7,'Price Data'!$G$7,TRUE,"")</f>
        <v>4.4586315789473705</v>
      </c>
      <c r="E684" s="108" t="b">
        <f t="shared" si="50"/>
        <v>0</v>
      </c>
      <c r="G684" s="108" t="b">
        <f t="shared" si="51"/>
        <v>0</v>
      </c>
      <c r="I684" s="108">
        <f t="shared" si="52"/>
        <v>0.91</v>
      </c>
      <c r="K684" s="108" t="b">
        <f t="shared" si="53"/>
        <v>0</v>
      </c>
      <c r="M684" s="108" t="b">
        <f t="shared" si="54"/>
        <v>0</v>
      </c>
    </row>
    <row r="685" spans="1:13" x14ac:dyDescent="0.25">
      <c r="A685" t="s">
        <v>112</v>
      </c>
      <c r="B685" s="108">
        <v>0</v>
      </c>
      <c r="C685" t="str" cm="1">
        <f t="array" ref="C685">_xlfn.IFS(A685='Price Data'!$F$3,'Price Data'!$G$3,A685='Price Data'!$F$4,'Price Data'!$G$4,A685='Price Data'!$F$5,'Price Data'!$G$5,A685='Price Data'!$F$6,'Price Data'!$G$6,A685='Price Data'!$F$7,'Price Data'!$G$7,TRUE,"")</f>
        <v/>
      </c>
      <c r="E685" s="108" t="b">
        <f t="shared" si="50"/>
        <v>0</v>
      </c>
      <c r="G685" s="108" t="b">
        <f t="shared" si="51"/>
        <v>0</v>
      </c>
      <c r="I685" s="108" t="b">
        <f t="shared" si="52"/>
        <v>0</v>
      </c>
      <c r="K685" s="108" t="b">
        <f t="shared" si="53"/>
        <v>0</v>
      </c>
      <c r="M685" s="108" t="b">
        <f t="shared" si="54"/>
        <v>0</v>
      </c>
    </row>
    <row r="686" spans="1:13" x14ac:dyDescent="0.25">
      <c r="A686" t="s">
        <v>109</v>
      </c>
      <c r="B686" s="108">
        <v>0.77</v>
      </c>
      <c r="C686" cm="1">
        <f t="array" ref="C686">_xlfn.IFS(A686='Price Data'!$F$3,'Price Data'!$G$3,A686='Price Data'!$F$4,'Price Data'!$G$4,A686='Price Data'!$F$5,'Price Data'!$G$5,A686='Price Data'!$F$6,'Price Data'!$G$6,A686='Price Data'!$F$7,'Price Data'!$G$7,TRUE,"")</f>
        <v>4.4586315789473705</v>
      </c>
      <c r="E686" s="108" t="b">
        <f t="shared" si="50"/>
        <v>0</v>
      </c>
      <c r="G686" s="108" t="b">
        <f t="shared" si="51"/>
        <v>0</v>
      </c>
      <c r="I686" s="108">
        <f t="shared" si="52"/>
        <v>0.77</v>
      </c>
      <c r="K686" s="108" t="b">
        <f t="shared" si="53"/>
        <v>0</v>
      </c>
      <c r="M686" s="108" t="b">
        <f t="shared" si="54"/>
        <v>0</v>
      </c>
    </row>
    <row r="687" spans="1:13" x14ac:dyDescent="0.25">
      <c r="A687" t="s">
        <v>112</v>
      </c>
      <c r="B687" s="108">
        <v>0</v>
      </c>
      <c r="C687" t="str" cm="1">
        <f t="array" ref="C687">_xlfn.IFS(A687='Price Data'!$F$3,'Price Data'!$G$3,A687='Price Data'!$F$4,'Price Data'!$G$4,A687='Price Data'!$F$5,'Price Data'!$G$5,A687='Price Data'!$F$6,'Price Data'!$G$6,A687='Price Data'!$F$7,'Price Data'!$G$7,TRUE,"")</f>
        <v/>
      </c>
      <c r="E687" s="108" t="b">
        <f t="shared" si="50"/>
        <v>0</v>
      </c>
      <c r="G687" s="108" t="b">
        <f t="shared" si="51"/>
        <v>0</v>
      </c>
      <c r="I687" s="108" t="b">
        <f t="shared" si="52"/>
        <v>0</v>
      </c>
      <c r="K687" s="108" t="b">
        <f t="shared" si="53"/>
        <v>0</v>
      </c>
      <c r="M687" s="108" t="b">
        <f t="shared" si="54"/>
        <v>0</v>
      </c>
    </row>
    <row r="688" spans="1:13" x14ac:dyDescent="0.25">
      <c r="A688" t="s">
        <v>110</v>
      </c>
      <c r="B688" s="108">
        <v>0.82</v>
      </c>
      <c r="C688" cm="1">
        <f t="array" ref="C688">_xlfn.IFS(A688='Price Data'!$F$3,'Price Data'!$G$3,A688='Price Data'!$F$4,'Price Data'!$G$4,A688='Price Data'!$F$5,'Price Data'!$G$5,A688='Price Data'!$F$6,'Price Data'!$G$6,A688='Price Data'!$F$7,'Price Data'!$G$7,TRUE,"")</f>
        <v>2.6763636363636367</v>
      </c>
      <c r="E688" s="108">
        <f t="shared" si="50"/>
        <v>0.82</v>
      </c>
      <c r="G688" s="108" t="b">
        <f t="shared" si="51"/>
        <v>0</v>
      </c>
      <c r="I688" s="108" t="b">
        <f t="shared" si="52"/>
        <v>0</v>
      </c>
      <c r="K688" s="108" t="b">
        <f t="shared" si="53"/>
        <v>0</v>
      </c>
      <c r="M688" s="108" t="b">
        <f t="shared" si="54"/>
        <v>0</v>
      </c>
    </row>
    <row r="689" spans="1:13" x14ac:dyDescent="0.25">
      <c r="A689" t="s">
        <v>113</v>
      </c>
      <c r="B689" s="108">
        <v>2.4300000000000002</v>
      </c>
      <c r="C689" cm="1">
        <f t="array" ref="C689">_xlfn.IFS(A689='Price Data'!$F$3,'Price Data'!$G$3,A689='Price Data'!$F$4,'Price Data'!$G$4,A689='Price Data'!$F$5,'Price Data'!$G$5,A689='Price Data'!$F$6,'Price Data'!$G$6,A689='Price Data'!$F$7,'Price Data'!$G$7,TRUE,"")</f>
        <v>10.493246963562758</v>
      </c>
      <c r="E689" s="108" t="b">
        <f t="shared" si="50"/>
        <v>0</v>
      </c>
      <c r="G689" s="108" t="b">
        <f t="shared" si="51"/>
        <v>0</v>
      </c>
      <c r="I689" s="108" t="b">
        <f t="shared" si="52"/>
        <v>0</v>
      </c>
      <c r="K689" s="108" t="b">
        <f t="shared" si="53"/>
        <v>0</v>
      </c>
      <c r="M689" s="108">
        <f t="shared" si="54"/>
        <v>2.4300000000000002</v>
      </c>
    </row>
    <row r="690" spans="1:13" x14ac:dyDescent="0.25">
      <c r="A690" t="s">
        <v>113</v>
      </c>
      <c r="B690" s="108">
        <v>0.94</v>
      </c>
      <c r="C690" cm="1">
        <f t="array" ref="C690">_xlfn.IFS(A690='Price Data'!$F$3,'Price Data'!$G$3,A690='Price Data'!$F$4,'Price Data'!$G$4,A690='Price Data'!$F$5,'Price Data'!$G$5,A690='Price Data'!$F$6,'Price Data'!$G$6,A690='Price Data'!$F$7,'Price Data'!$G$7,TRUE,"")</f>
        <v>10.493246963562758</v>
      </c>
      <c r="E690" s="108" t="b">
        <f t="shared" si="50"/>
        <v>0</v>
      </c>
      <c r="G690" s="108" t="b">
        <f t="shared" si="51"/>
        <v>0</v>
      </c>
      <c r="I690" s="108" t="b">
        <f t="shared" si="52"/>
        <v>0</v>
      </c>
      <c r="K690" s="108" t="b">
        <f t="shared" si="53"/>
        <v>0</v>
      </c>
      <c r="M690" s="108">
        <f t="shared" si="54"/>
        <v>0.94</v>
      </c>
    </row>
    <row r="691" spans="1:13" x14ac:dyDescent="0.25">
      <c r="A691" t="s">
        <v>109</v>
      </c>
      <c r="B691" s="108">
        <v>0.89</v>
      </c>
      <c r="C691" cm="1">
        <f t="array" ref="C691">_xlfn.IFS(A691='Price Data'!$F$3,'Price Data'!$G$3,A691='Price Data'!$F$4,'Price Data'!$G$4,A691='Price Data'!$F$5,'Price Data'!$G$5,A691='Price Data'!$F$6,'Price Data'!$G$6,A691='Price Data'!$F$7,'Price Data'!$G$7,TRUE,"")</f>
        <v>4.4586315789473705</v>
      </c>
      <c r="E691" s="108" t="b">
        <f t="shared" si="50"/>
        <v>0</v>
      </c>
      <c r="G691" s="108" t="b">
        <f t="shared" si="51"/>
        <v>0</v>
      </c>
      <c r="I691" s="108">
        <f t="shared" si="52"/>
        <v>0.89</v>
      </c>
      <c r="K691" s="108" t="b">
        <f t="shared" si="53"/>
        <v>0</v>
      </c>
      <c r="M691" s="108" t="b">
        <f t="shared" si="54"/>
        <v>0</v>
      </c>
    </row>
    <row r="692" spans="1:13" x14ac:dyDescent="0.25">
      <c r="A692" t="s">
        <v>114</v>
      </c>
      <c r="B692" s="108">
        <v>1.73</v>
      </c>
      <c r="C692" cm="1">
        <f t="array" ref="C692">_xlfn.IFS(A692='Price Data'!$F$3,'Price Data'!$G$3,A692='Price Data'!$F$4,'Price Data'!$G$4,A692='Price Data'!$F$5,'Price Data'!$G$5,A692='Price Data'!$F$6,'Price Data'!$G$6,A692='Price Data'!$F$7,'Price Data'!$G$7,TRUE,"")</f>
        <v>6.0346153846153863</v>
      </c>
      <c r="E692" s="108" t="b">
        <f t="shared" si="50"/>
        <v>0</v>
      </c>
      <c r="G692" s="108">
        <f t="shared" si="51"/>
        <v>1.73</v>
      </c>
      <c r="I692" s="108" t="b">
        <f t="shared" si="52"/>
        <v>0</v>
      </c>
      <c r="K692" s="108" t="b">
        <f t="shared" si="53"/>
        <v>0</v>
      </c>
      <c r="M692" s="108" t="b">
        <f t="shared" si="54"/>
        <v>0</v>
      </c>
    </row>
    <row r="693" spans="1:13" x14ac:dyDescent="0.25">
      <c r="A693" t="s">
        <v>112</v>
      </c>
      <c r="B693" s="108">
        <v>0</v>
      </c>
      <c r="C693" t="str" cm="1">
        <f t="array" ref="C693">_xlfn.IFS(A693='Price Data'!$F$3,'Price Data'!$G$3,A693='Price Data'!$F$4,'Price Data'!$G$4,A693='Price Data'!$F$5,'Price Data'!$G$5,A693='Price Data'!$F$6,'Price Data'!$G$6,A693='Price Data'!$F$7,'Price Data'!$G$7,TRUE,"")</f>
        <v/>
      </c>
      <c r="E693" s="108" t="b">
        <f t="shared" si="50"/>
        <v>0</v>
      </c>
      <c r="G693" s="108" t="b">
        <f t="shared" si="51"/>
        <v>0</v>
      </c>
      <c r="I693" s="108" t="b">
        <f t="shared" si="52"/>
        <v>0</v>
      </c>
      <c r="K693" s="108" t="b">
        <f t="shared" si="53"/>
        <v>0</v>
      </c>
      <c r="M693" s="108" t="b">
        <f t="shared" si="54"/>
        <v>0</v>
      </c>
    </row>
    <row r="694" spans="1:13" x14ac:dyDescent="0.25">
      <c r="A694" t="s">
        <v>114</v>
      </c>
      <c r="B694" s="108">
        <v>1.78</v>
      </c>
      <c r="C694" cm="1">
        <f t="array" ref="C694">_xlfn.IFS(A694='Price Data'!$F$3,'Price Data'!$G$3,A694='Price Data'!$F$4,'Price Data'!$G$4,A694='Price Data'!$F$5,'Price Data'!$G$5,A694='Price Data'!$F$6,'Price Data'!$G$6,A694='Price Data'!$F$7,'Price Data'!$G$7,TRUE,"")</f>
        <v>6.0346153846153863</v>
      </c>
      <c r="E694" s="108" t="b">
        <f t="shared" si="50"/>
        <v>0</v>
      </c>
      <c r="G694" s="108">
        <f t="shared" si="51"/>
        <v>1.78</v>
      </c>
      <c r="I694" s="108" t="b">
        <f t="shared" si="52"/>
        <v>0</v>
      </c>
      <c r="K694" s="108" t="b">
        <f t="shared" si="53"/>
        <v>0</v>
      </c>
      <c r="M694" s="108" t="b">
        <f t="shared" si="54"/>
        <v>0</v>
      </c>
    </row>
    <row r="695" spans="1:13" x14ac:dyDescent="0.25">
      <c r="A695" t="s">
        <v>110</v>
      </c>
      <c r="B695" s="108">
        <v>0.8</v>
      </c>
      <c r="C695" cm="1">
        <f t="array" ref="C695">_xlfn.IFS(A695='Price Data'!$F$3,'Price Data'!$G$3,A695='Price Data'!$F$4,'Price Data'!$G$4,A695='Price Data'!$F$5,'Price Data'!$G$5,A695='Price Data'!$F$6,'Price Data'!$G$6,A695='Price Data'!$F$7,'Price Data'!$G$7,TRUE,"")</f>
        <v>2.6763636363636367</v>
      </c>
      <c r="E695" s="108">
        <f t="shared" si="50"/>
        <v>0.8</v>
      </c>
      <c r="G695" s="108" t="b">
        <f t="shared" si="51"/>
        <v>0</v>
      </c>
      <c r="I695" s="108" t="b">
        <f t="shared" si="52"/>
        <v>0</v>
      </c>
      <c r="K695" s="108" t="b">
        <f t="shared" si="53"/>
        <v>0</v>
      </c>
      <c r="M695" s="108" t="b">
        <f t="shared" si="54"/>
        <v>0</v>
      </c>
    </row>
    <row r="696" spans="1:13" x14ac:dyDescent="0.25">
      <c r="A696" t="s">
        <v>109</v>
      </c>
      <c r="B696" s="108">
        <v>0.89</v>
      </c>
      <c r="C696" cm="1">
        <f t="array" ref="C696">_xlfn.IFS(A696='Price Data'!$F$3,'Price Data'!$G$3,A696='Price Data'!$F$4,'Price Data'!$G$4,A696='Price Data'!$F$5,'Price Data'!$G$5,A696='Price Data'!$F$6,'Price Data'!$G$6,A696='Price Data'!$F$7,'Price Data'!$G$7,TRUE,"")</f>
        <v>4.4586315789473705</v>
      </c>
      <c r="E696" s="108" t="b">
        <f t="shared" si="50"/>
        <v>0</v>
      </c>
      <c r="G696" s="108" t="b">
        <f t="shared" si="51"/>
        <v>0</v>
      </c>
      <c r="I696" s="108">
        <f t="shared" si="52"/>
        <v>0.89</v>
      </c>
      <c r="K696" s="108" t="b">
        <f t="shared" si="53"/>
        <v>0</v>
      </c>
      <c r="M696" s="108" t="b">
        <f t="shared" si="54"/>
        <v>0</v>
      </c>
    </row>
    <row r="697" spans="1:13" x14ac:dyDescent="0.25">
      <c r="A697" t="s">
        <v>109</v>
      </c>
      <c r="B697" s="108">
        <v>0.76</v>
      </c>
      <c r="C697" cm="1">
        <f t="array" ref="C697">_xlfn.IFS(A697='Price Data'!$F$3,'Price Data'!$G$3,A697='Price Data'!$F$4,'Price Data'!$G$4,A697='Price Data'!$F$5,'Price Data'!$G$5,A697='Price Data'!$F$6,'Price Data'!$G$6,A697='Price Data'!$F$7,'Price Data'!$G$7,TRUE,"")</f>
        <v>4.4586315789473705</v>
      </c>
      <c r="E697" s="108" t="b">
        <f t="shared" si="50"/>
        <v>0</v>
      </c>
      <c r="G697" s="108" t="b">
        <f t="shared" si="51"/>
        <v>0</v>
      </c>
      <c r="I697" s="108">
        <f t="shared" si="52"/>
        <v>0.76</v>
      </c>
      <c r="K697" s="108" t="b">
        <f t="shared" si="53"/>
        <v>0</v>
      </c>
      <c r="M697" s="108" t="b">
        <f t="shared" si="54"/>
        <v>0</v>
      </c>
    </row>
    <row r="698" spans="1:13" x14ac:dyDescent="0.25">
      <c r="A698" t="s">
        <v>114</v>
      </c>
      <c r="B698" s="108">
        <v>0.82</v>
      </c>
      <c r="C698" cm="1">
        <f t="array" ref="C698">_xlfn.IFS(A698='Price Data'!$F$3,'Price Data'!$G$3,A698='Price Data'!$F$4,'Price Data'!$G$4,A698='Price Data'!$F$5,'Price Data'!$G$5,A698='Price Data'!$F$6,'Price Data'!$G$6,A698='Price Data'!$F$7,'Price Data'!$G$7,TRUE,"")</f>
        <v>6.0346153846153863</v>
      </c>
      <c r="E698" s="108" t="b">
        <f t="shared" si="50"/>
        <v>0</v>
      </c>
      <c r="G698" s="108">
        <f t="shared" si="51"/>
        <v>0.82</v>
      </c>
      <c r="I698" s="108" t="b">
        <f t="shared" si="52"/>
        <v>0</v>
      </c>
      <c r="K698" s="108" t="b">
        <f t="shared" si="53"/>
        <v>0</v>
      </c>
      <c r="M698" s="108" t="b">
        <f t="shared" si="54"/>
        <v>0</v>
      </c>
    </row>
    <row r="699" spans="1:13" x14ac:dyDescent="0.25">
      <c r="A699" t="s">
        <v>109</v>
      </c>
      <c r="B699" s="108">
        <v>0.84</v>
      </c>
      <c r="C699" cm="1">
        <f t="array" ref="C699">_xlfn.IFS(A699='Price Data'!$F$3,'Price Data'!$G$3,A699='Price Data'!$F$4,'Price Data'!$G$4,A699='Price Data'!$F$5,'Price Data'!$G$5,A699='Price Data'!$F$6,'Price Data'!$G$6,A699='Price Data'!$F$7,'Price Data'!$G$7,TRUE,"")</f>
        <v>4.4586315789473705</v>
      </c>
      <c r="E699" s="108" t="b">
        <f t="shared" si="50"/>
        <v>0</v>
      </c>
      <c r="G699" s="108" t="b">
        <f t="shared" si="51"/>
        <v>0</v>
      </c>
      <c r="I699" s="108">
        <f t="shared" si="52"/>
        <v>0.84</v>
      </c>
      <c r="K699" s="108" t="b">
        <f t="shared" si="53"/>
        <v>0</v>
      </c>
      <c r="M699" s="108" t="b">
        <f t="shared" si="54"/>
        <v>0</v>
      </c>
    </row>
    <row r="700" spans="1:13" x14ac:dyDescent="0.25">
      <c r="A700" t="s">
        <v>111</v>
      </c>
      <c r="B700" s="108">
        <v>2.37</v>
      </c>
      <c r="C700" cm="1">
        <f t="array" ref="C700">_xlfn.IFS(A700='Price Data'!$F$3,'Price Data'!$G$3,A700='Price Data'!$F$4,'Price Data'!$G$4,A700='Price Data'!$F$5,'Price Data'!$G$5,A700='Price Data'!$F$6,'Price Data'!$G$6,A700='Price Data'!$F$7,'Price Data'!$G$7,TRUE,"")</f>
        <v>8.710979020979023</v>
      </c>
      <c r="E700" s="108" t="b">
        <f t="shared" si="50"/>
        <v>0</v>
      </c>
      <c r="G700" s="108" t="b">
        <f t="shared" si="51"/>
        <v>0</v>
      </c>
      <c r="I700" s="108" t="b">
        <f t="shared" si="52"/>
        <v>0</v>
      </c>
      <c r="K700" s="108">
        <f t="shared" si="53"/>
        <v>2.37</v>
      </c>
      <c r="M700" s="108" t="b">
        <f t="shared" si="54"/>
        <v>0</v>
      </c>
    </row>
    <row r="701" spans="1:13" x14ac:dyDescent="0.25">
      <c r="A701" t="s">
        <v>114</v>
      </c>
      <c r="B701" s="108">
        <v>2</v>
      </c>
      <c r="C701" cm="1">
        <f t="array" ref="C701">_xlfn.IFS(A701='Price Data'!$F$3,'Price Data'!$G$3,A701='Price Data'!$F$4,'Price Data'!$G$4,A701='Price Data'!$F$5,'Price Data'!$G$5,A701='Price Data'!$F$6,'Price Data'!$G$6,A701='Price Data'!$F$7,'Price Data'!$G$7,TRUE,"")</f>
        <v>6.0346153846153863</v>
      </c>
      <c r="E701" s="108" t="b">
        <f t="shared" si="50"/>
        <v>0</v>
      </c>
      <c r="G701" s="108">
        <f t="shared" si="51"/>
        <v>2</v>
      </c>
      <c r="I701" s="108" t="b">
        <f t="shared" si="52"/>
        <v>0</v>
      </c>
      <c r="K701" s="108" t="b">
        <f t="shared" si="53"/>
        <v>0</v>
      </c>
      <c r="M701" s="108" t="b">
        <f t="shared" si="54"/>
        <v>0</v>
      </c>
    </row>
    <row r="702" spans="1:13" x14ac:dyDescent="0.25">
      <c r="A702" t="s">
        <v>112</v>
      </c>
      <c r="B702" s="108">
        <v>0</v>
      </c>
      <c r="C702" t="str" cm="1">
        <f t="array" ref="C702">_xlfn.IFS(A702='Price Data'!$F$3,'Price Data'!$G$3,A702='Price Data'!$F$4,'Price Data'!$G$4,A702='Price Data'!$F$5,'Price Data'!$G$5,A702='Price Data'!$F$6,'Price Data'!$G$6,A702='Price Data'!$F$7,'Price Data'!$G$7,TRUE,"")</f>
        <v/>
      </c>
      <c r="E702" s="108" t="b">
        <f t="shared" si="50"/>
        <v>0</v>
      </c>
      <c r="G702" s="108" t="b">
        <f t="shared" si="51"/>
        <v>0</v>
      </c>
      <c r="I702" s="108" t="b">
        <f t="shared" si="52"/>
        <v>0</v>
      </c>
      <c r="K702" s="108" t="b">
        <f t="shared" si="53"/>
        <v>0</v>
      </c>
      <c r="M702" s="108" t="b">
        <f t="shared" si="54"/>
        <v>0</v>
      </c>
    </row>
    <row r="703" spans="1:13" x14ac:dyDescent="0.25">
      <c r="A703" t="s">
        <v>109</v>
      </c>
      <c r="B703" s="108">
        <v>0.97</v>
      </c>
      <c r="C703" cm="1">
        <f t="array" ref="C703">_xlfn.IFS(A703='Price Data'!$F$3,'Price Data'!$G$3,A703='Price Data'!$F$4,'Price Data'!$G$4,A703='Price Data'!$F$5,'Price Data'!$G$5,A703='Price Data'!$F$6,'Price Data'!$G$6,A703='Price Data'!$F$7,'Price Data'!$G$7,TRUE,"")</f>
        <v>4.4586315789473705</v>
      </c>
      <c r="E703" s="108" t="b">
        <f t="shared" si="50"/>
        <v>0</v>
      </c>
      <c r="G703" s="108" t="b">
        <f t="shared" si="51"/>
        <v>0</v>
      </c>
      <c r="I703" s="108">
        <f t="shared" si="52"/>
        <v>0.97</v>
      </c>
      <c r="K703" s="108" t="b">
        <f t="shared" si="53"/>
        <v>0</v>
      </c>
      <c r="M703" s="108" t="b">
        <f t="shared" si="54"/>
        <v>0</v>
      </c>
    </row>
    <row r="704" spans="1:13" x14ac:dyDescent="0.25">
      <c r="A704" t="s">
        <v>112</v>
      </c>
      <c r="B704" s="108">
        <v>0</v>
      </c>
      <c r="C704" t="str" cm="1">
        <f t="array" ref="C704">_xlfn.IFS(A704='Price Data'!$F$3,'Price Data'!$G$3,A704='Price Data'!$F$4,'Price Data'!$G$4,A704='Price Data'!$F$5,'Price Data'!$G$5,A704='Price Data'!$F$6,'Price Data'!$G$6,A704='Price Data'!$F$7,'Price Data'!$G$7,TRUE,"")</f>
        <v/>
      </c>
      <c r="E704" s="108" t="b">
        <f t="shared" si="50"/>
        <v>0</v>
      </c>
      <c r="G704" s="108" t="b">
        <f t="shared" si="51"/>
        <v>0</v>
      </c>
      <c r="I704" s="108" t="b">
        <f t="shared" si="52"/>
        <v>0</v>
      </c>
      <c r="K704" s="108" t="b">
        <f t="shared" si="53"/>
        <v>0</v>
      </c>
      <c r="M704" s="108" t="b">
        <f t="shared" si="54"/>
        <v>0</v>
      </c>
    </row>
    <row r="705" spans="1:13" x14ac:dyDescent="0.25">
      <c r="A705" t="s">
        <v>112</v>
      </c>
      <c r="B705" s="108">
        <v>0</v>
      </c>
      <c r="C705" t="str" cm="1">
        <f t="array" ref="C705">_xlfn.IFS(A705='Price Data'!$F$3,'Price Data'!$G$3,A705='Price Data'!$F$4,'Price Data'!$G$4,A705='Price Data'!$F$5,'Price Data'!$G$5,A705='Price Data'!$F$6,'Price Data'!$G$6,A705='Price Data'!$F$7,'Price Data'!$G$7,TRUE,"")</f>
        <v/>
      </c>
      <c r="E705" s="108" t="b">
        <f t="shared" si="50"/>
        <v>0</v>
      </c>
      <c r="G705" s="108" t="b">
        <f t="shared" si="51"/>
        <v>0</v>
      </c>
      <c r="I705" s="108" t="b">
        <f t="shared" si="52"/>
        <v>0</v>
      </c>
      <c r="K705" s="108" t="b">
        <f t="shared" si="53"/>
        <v>0</v>
      </c>
      <c r="M705" s="108" t="b">
        <f t="shared" si="54"/>
        <v>0</v>
      </c>
    </row>
    <row r="706" spans="1:13" x14ac:dyDescent="0.25">
      <c r="A706" t="s">
        <v>112</v>
      </c>
      <c r="B706" s="108">
        <v>0</v>
      </c>
      <c r="C706" t="str" cm="1">
        <f t="array" ref="C706">_xlfn.IFS(A706='Price Data'!$F$3,'Price Data'!$G$3,A706='Price Data'!$F$4,'Price Data'!$G$4,A706='Price Data'!$F$5,'Price Data'!$G$5,A706='Price Data'!$F$6,'Price Data'!$G$6,A706='Price Data'!$F$7,'Price Data'!$G$7,TRUE,"")</f>
        <v/>
      </c>
      <c r="E706" s="108" t="b">
        <f t="shared" si="50"/>
        <v>0</v>
      </c>
      <c r="G706" s="108" t="b">
        <f t="shared" si="51"/>
        <v>0</v>
      </c>
      <c r="I706" s="108" t="b">
        <f t="shared" si="52"/>
        <v>0</v>
      </c>
      <c r="K706" s="108" t="b">
        <f t="shared" si="53"/>
        <v>0</v>
      </c>
      <c r="M706" s="108" t="b">
        <f t="shared" si="54"/>
        <v>0</v>
      </c>
    </row>
    <row r="707" spans="1:13" x14ac:dyDescent="0.25">
      <c r="A707" t="s">
        <v>111</v>
      </c>
      <c r="B707" s="108">
        <v>2.31</v>
      </c>
      <c r="C707" cm="1">
        <f t="array" ref="C707">_xlfn.IFS(A707='Price Data'!$F$3,'Price Data'!$G$3,A707='Price Data'!$F$4,'Price Data'!$G$4,A707='Price Data'!$F$5,'Price Data'!$G$5,A707='Price Data'!$F$6,'Price Data'!$G$6,A707='Price Data'!$F$7,'Price Data'!$G$7,TRUE,"")</f>
        <v>8.710979020979023</v>
      </c>
      <c r="E707" s="108" t="b">
        <f t="shared" ref="E707:E770" si="55">IF(A707="Coffee Only", B707)</f>
        <v>0</v>
      </c>
      <c r="G707" s="108" t="b">
        <f t="shared" ref="G707:G770" si="56">IF(A707="Food Only", B707)</f>
        <v>0</v>
      </c>
      <c r="I707" s="108" t="b">
        <f t="shared" ref="I707:I770" si="57">IF(A707="Specialty Drink Only", B707)</f>
        <v>0</v>
      </c>
      <c r="K707" s="108">
        <f t="shared" ref="K707:K770" si="58">IF(A707="Food + Coffee", B707)</f>
        <v>2.31</v>
      </c>
      <c r="M707" s="108" t="b">
        <f t="shared" ref="M707:M770" si="59">IF(A707="Food + Specialty Drink", B707)</f>
        <v>0</v>
      </c>
    </row>
    <row r="708" spans="1:13" x14ac:dyDescent="0.25">
      <c r="A708" t="s">
        <v>112</v>
      </c>
      <c r="B708" s="108">
        <v>0</v>
      </c>
      <c r="C708" t="str" cm="1">
        <f t="array" ref="C708">_xlfn.IFS(A708='Price Data'!$F$3,'Price Data'!$G$3,A708='Price Data'!$F$4,'Price Data'!$G$4,A708='Price Data'!$F$5,'Price Data'!$G$5,A708='Price Data'!$F$6,'Price Data'!$G$6,A708='Price Data'!$F$7,'Price Data'!$G$7,TRUE,"")</f>
        <v/>
      </c>
      <c r="E708" s="108" t="b">
        <f t="shared" si="55"/>
        <v>0</v>
      </c>
      <c r="G708" s="108" t="b">
        <f t="shared" si="56"/>
        <v>0</v>
      </c>
      <c r="I708" s="108" t="b">
        <f t="shared" si="57"/>
        <v>0</v>
      </c>
      <c r="K708" s="108" t="b">
        <f t="shared" si="58"/>
        <v>0</v>
      </c>
      <c r="M708" s="108" t="b">
        <f t="shared" si="59"/>
        <v>0</v>
      </c>
    </row>
    <row r="709" spans="1:13" x14ac:dyDescent="0.25">
      <c r="A709" t="s">
        <v>112</v>
      </c>
      <c r="B709" s="108">
        <v>0</v>
      </c>
      <c r="C709" t="str" cm="1">
        <f t="array" ref="C709">_xlfn.IFS(A709='Price Data'!$F$3,'Price Data'!$G$3,A709='Price Data'!$F$4,'Price Data'!$G$4,A709='Price Data'!$F$5,'Price Data'!$G$5,A709='Price Data'!$F$6,'Price Data'!$G$6,A709='Price Data'!$F$7,'Price Data'!$G$7,TRUE,"")</f>
        <v/>
      </c>
      <c r="E709" s="108" t="b">
        <f t="shared" si="55"/>
        <v>0</v>
      </c>
      <c r="G709" s="108" t="b">
        <f t="shared" si="56"/>
        <v>0</v>
      </c>
      <c r="I709" s="108" t="b">
        <f t="shared" si="57"/>
        <v>0</v>
      </c>
      <c r="K709" s="108" t="b">
        <f t="shared" si="58"/>
        <v>0</v>
      </c>
      <c r="M709" s="108" t="b">
        <f t="shared" si="59"/>
        <v>0</v>
      </c>
    </row>
    <row r="710" spans="1:13" x14ac:dyDescent="0.25">
      <c r="A710" t="s">
        <v>112</v>
      </c>
      <c r="B710" s="108">
        <v>0</v>
      </c>
      <c r="C710" t="str" cm="1">
        <f t="array" ref="C710">_xlfn.IFS(A710='Price Data'!$F$3,'Price Data'!$G$3,A710='Price Data'!$F$4,'Price Data'!$G$4,A710='Price Data'!$F$5,'Price Data'!$G$5,A710='Price Data'!$F$6,'Price Data'!$G$6,A710='Price Data'!$F$7,'Price Data'!$G$7,TRUE,"")</f>
        <v/>
      </c>
      <c r="E710" s="108" t="b">
        <f t="shared" si="55"/>
        <v>0</v>
      </c>
      <c r="G710" s="108" t="b">
        <f t="shared" si="56"/>
        <v>0</v>
      </c>
      <c r="I710" s="108" t="b">
        <f t="shared" si="57"/>
        <v>0</v>
      </c>
      <c r="K710" s="108" t="b">
        <f t="shared" si="58"/>
        <v>0</v>
      </c>
      <c r="M710" s="108" t="b">
        <f t="shared" si="59"/>
        <v>0</v>
      </c>
    </row>
    <row r="711" spans="1:13" x14ac:dyDescent="0.25">
      <c r="A711" t="s">
        <v>112</v>
      </c>
      <c r="B711" s="108">
        <v>0</v>
      </c>
      <c r="C711" t="str" cm="1">
        <f t="array" ref="C711">_xlfn.IFS(A711='Price Data'!$F$3,'Price Data'!$G$3,A711='Price Data'!$F$4,'Price Data'!$G$4,A711='Price Data'!$F$5,'Price Data'!$G$5,A711='Price Data'!$F$6,'Price Data'!$G$6,A711='Price Data'!$F$7,'Price Data'!$G$7,TRUE,"")</f>
        <v/>
      </c>
      <c r="E711" s="108" t="b">
        <f t="shared" si="55"/>
        <v>0</v>
      </c>
      <c r="G711" s="108" t="b">
        <f t="shared" si="56"/>
        <v>0</v>
      </c>
      <c r="I711" s="108" t="b">
        <f t="shared" si="57"/>
        <v>0</v>
      </c>
      <c r="K711" s="108" t="b">
        <f t="shared" si="58"/>
        <v>0</v>
      </c>
      <c r="M711" s="108" t="b">
        <f t="shared" si="59"/>
        <v>0</v>
      </c>
    </row>
    <row r="712" spans="1:13" x14ac:dyDescent="0.25">
      <c r="A712" t="s">
        <v>112</v>
      </c>
      <c r="B712" s="108">
        <v>0</v>
      </c>
      <c r="C712" t="str" cm="1">
        <f t="array" ref="C712">_xlfn.IFS(A712='Price Data'!$F$3,'Price Data'!$G$3,A712='Price Data'!$F$4,'Price Data'!$G$4,A712='Price Data'!$F$5,'Price Data'!$G$5,A712='Price Data'!$F$6,'Price Data'!$G$6,A712='Price Data'!$F$7,'Price Data'!$G$7,TRUE,"")</f>
        <v/>
      </c>
      <c r="E712" s="108" t="b">
        <f t="shared" si="55"/>
        <v>0</v>
      </c>
      <c r="G712" s="108" t="b">
        <f t="shared" si="56"/>
        <v>0</v>
      </c>
      <c r="I712" s="108" t="b">
        <f t="shared" si="57"/>
        <v>0</v>
      </c>
      <c r="K712" s="108" t="b">
        <f t="shared" si="58"/>
        <v>0</v>
      </c>
      <c r="M712" s="108" t="b">
        <f t="shared" si="59"/>
        <v>0</v>
      </c>
    </row>
    <row r="713" spans="1:13" x14ac:dyDescent="0.25">
      <c r="A713" t="s">
        <v>112</v>
      </c>
      <c r="B713" s="108">
        <v>0</v>
      </c>
      <c r="C713" t="str" cm="1">
        <f t="array" ref="C713">_xlfn.IFS(A713='Price Data'!$F$3,'Price Data'!$G$3,A713='Price Data'!$F$4,'Price Data'!$G$4,A713='Price Data'!$F$5,'Price Data'!$G$5,A713='Price Data'!$F$6,'Price Data'!$G$6,A713='Price Data'!$F$7,'Price Data'!$G$7,TRUE,"")</f>
        <v/>
      </c>
      <c r="E713" s="108" t="b">
        <f t="shared" si="55"/>
        <v>0</v>
      </c>
      <c r="G713" s="108" t="b">
        <f t="shared" si="56"/>
        <v>0</v>
      </c>
      <c r="I713" s="108" t="b">
        <f t="shared" si="57"/>
        <v>0</v>
      </c>
      <c r="K713" s="108" t="b">
        <f t="shared" si="58"/>
        <v>0</v>
      </c>
      <c r="M713" s="108" t="b">
        <f t="shared" si="59"/>
        <v>0</v>
      </c>
    </row>
    <row r="714" spans="1:13" x14ac:dyDescent="0.25">
      <c r="A714" t="s">
        <v>112</v>
      </c>
      <c r="B714" s="108">
        <v>0</v>
      </c>
      <c r="C714" t="str" cm="1">
        <f t="array" ref="C714">_xlfn.IFS(A714='Price Data'!$F$3,'Price Data'!$G$3,A714='Price Data'!$F$4,'Price Data'!$G$4,A714='Price Data'!$F$5,'Price Data'!$G$5,A714='Price Data'!$F$6,'Price Data'!$G$6,A714='Price Data'!$F$7,'Price Data'!$G$7,TRUE,"")</f>
        <v/>
      </c>
      <c r="E714" s="108" t="b">
        <f t="shared" si="55"/>
        <v>0</v>
      </c>
      <c r="G714" s="108" t="b">
        <f t="shared" si="56"/>
        <v>0</v>
      </c>
      <c r="I714" s="108" t="b">
        <f t="shared" si="57"/>
        <v>0</v>
      </c>
      <c r="K714" s="108" t="b">
        <f t="shared" si="58"/>
        <v>0</v>
      </c>
      <c r="M714" s="108" t="b">
        <f t="shared" si="59"/>
        <v>0</v>
      </c>
    </row>
    <row r="715" spans="1:13" x14ac:dyDescent="0.25">
      <c r="A715" t="s">
        <v>110</v>
      </c>
      <c r="B715" s="108">
        <v>0.88</v>
      </c>
      <c r="C715" cm="1">
        <f t="array" ref="C715">_xlfn.IFS(A715='Price Data'!$F$3,'Price Data'!$G$3,A715='Price Data'!$F$4,'Price Data'!$G$4,A715='Price Data'!$F$5,'Price Data'!$G$5,A715='Price Data'!$F$6,'Price Data'!$G$6,A715='Price Data'!$F$7,'Price Data'!$G$7,TRUE,"")</f>
        <v>2.6763636363636367</v>
      </c>
      <c r="E715" s="108">
        <f t="shared" si="55"/>
        <v>0.88</v>
      </c>
      <c r="G715" s="108" t="b">
        <f t="shared" si="56"/>
        <v>0</v>
      </c>
      <c r="I715" s="108" t="b">
        <f t="shared" si="57"/>
        <v>0</v>
      </c>
      <c r="K715" s="108" t="b">
        <f t="shared" si="58"/>
        <v>0</v>
      </c>
      <c r="M715" s="108" t="b">
        <f t="shared" si="59"/>
        <v>0</v>
      </c>
    </row>
    <row r="716" spans="1:13" x14ac:dyDescent="0.25">
      <c r="A716" t="s">
        <v>112</v>
      </c>
      <c r="B716" s="108">
        <v>0</v>
      </c>
      <c r="C716" t="str" cm="1">
        <f t="array" ref="C716">_xlfn.IFS(A716='Price Data'!$F$3,'Price Data'!$G$3,A716='Price Data'!$F$4,'Price Data'!$G$4,A716='Price Data'!$F$5,'Price Data'!$G$5,A716='Price Data'!$F$6,'Price Data'!$G$6,A716='Price Data'!$F$7,'Price Data'!$G$7,TRUE,"")</f>
        <v/>
      </c>
      <c r="E716" s="108" t="b">
        <f t="shared" si="55"/>
        <v>0</v>
      </c>
      <c r="G716" s="108" t="b">
        <f t="shared" si="56"/>
        <v>0</v>
      </c>
      <c r="I716" s="108" t="b">
        <f t="shared" si="57"/>
        <v>0</v>
      </c>
      <c r="K716" s="108" t="b">
        <f t="shared" si="58"/>
        <v>0</v>
      </c>
      <c r="M716" s="108" t="b">
        <f t="shared" si="59"/>
        <v>0</v>
      </c>
    </row>
    <row r="717" spans="1:13" x14ac:dyDescent="0.25">
      <c r="A717" t="s">
        <v>112</v>
      </c>
      <c r="B717" s="108">
        <v>0</v>
      </c>
      <c r="C717" t="str" cm="1">
        <f t="array" ref="C717">_xlfn.IFS(A717='Price Data'!$F$3,'Price Data'!$G$3,A717='Price Data'!$F$4,'Price Data'!$G$4,A717='Price Data'!$F$5,'Price Data'!$G$5,A717='Price Data'!$F$6,'Price Data'!$G$6,A717='Price Data'!$F$7,'Price Data'!$G$7,TRUE,"")</f>
        <v/>
      </c>
      <c r="E717" s="108" t="b">
        <f t="shared" si="55"/>
        <v>0</v>
      </c>
      <c r="G717" s="108" t="b">
        <f t="shared" si="56"/>
        <v>0</v>
      </c>
      <c r="I717" s="108" t="b">
        <f t="shared" si="57"/>
        <v>0</v>
      </c>
      <c r="K717" s="108" t="b">
        <f t="shared" si="58"/>
        <v>0</v>
      </c>
      <c r="M717" s="108" t="b">
        <f t="shared" si="59"/>
        <v>0</v>
      </c>
    </row>
    <row r="718" spans="1:13" x14ac:dyDescent="0.25">
      <c r="A718" t="s">
        <v>112</v>
      </c>
      <c r="B718" s="108">
        <v>0</v>
      </c>
      <c r="C718" t="str" cm="1">
        <f t="array" ref="C718">_xlfn.IFS(A718='Price Data'!$F$3,'Price Data'!$G$3,A718='Price Data'!$F$4,'Price Data'!$G$4,A718='Price Data'!$F$5,'Price Data'!$G$5,A718='Price Data'!$F$6,'Price Data'!$G$6,A718='Price Data'!$F$7,'Price Data'!$G$7,TRUE,"")</f>
        <v/>
      </c>
      <c r="E718" s="108" t="b">
        <f t="shared" si="55"/>
        <v>0</v>
      </c>
      <c r="G718" s="108" t="b">
        <f t="shared" si="56"/>
        <v>0</v>
      </c>
      <c r="I718" s="108" t="b">
        <f t="shared" si="57"/>
        <v>0</v>
      </c>
      <c r="K718" s="108" t="b">
        <f t="shared" si="58"/>
        <v>0</v>
      </c>
      <c r="M718" s="108" t="b">
        <f t="shared" si="59"/>
        <v>0</v>
      </c>
    </row>
    <row r="719" spans="1:13" x14ac:dyDescent="0.25">
      <c r="A719" t="s">
        <v>109</v>
      </c>
      <c r="B719" s="108">
        <v>0.69</v>
      </c>
      <c r="C719" cm="1">
        <f t="array" ref="C719">_xlfn.IFS(A719='Price Data'!$F$3,'Price Data'!$G$3,A719='Price Data'!$F$4,'Price Data'!$G$4,A719='Price Data'!$F$5,'Price Data'!$G$5,A719='Price Data'!$F$6,'Price Data'!$G$6,A719='Price Data'!$F$7,'Price Data'!$G$7,TRUE,"")</f>
        <v>4.4586315789473705</v>
      </c>
      <c r="E719" s="108" t="b">
        <f t="shared" si="55"/>
        <v>0</v>
      </c>
      <c r="G719" s="108" t="b">
        <f t="shared" si="56"/>
        <v>0</v>
      </c>
      <c r="I719" s="108">
        <f t="shared" si="57"/>
        <v>0.69</v>
      </c>
      <c r="K719" s="108" t="b">
        <f t="shared" si="58"/>
        <v>0</v>
      </c>
      <c r="M719" s="108" t="b">
        <f t="shared" si="59"/>
        <v>0</v>
      </c>
    </row>
    <row r="720" spans="1:13" x14ac:dyDescent="0.25">
      <c r="A720" t="s">
        <v>112</v>
      </c>
      <c r="B720" s="108">
        <v>0</v>
      </c>
      <c r="C720" t="str" cm="1">
        <f t="array" ref="C720">_xlfn.IFS(A720='Price Data'!$F$3,'Price Data'!$G$3,A720='Price Data'!$F$4,'Price Data'!$G$4,A720='Price Data'!$F$5,'Price Data'!$G$5,A720='Price Data'!$F$6,'Price Data'!$G$6,A720='Price Data'!$F$7,'Price Data'!$G$7,TRUE,"")</f>
        <v/>
      </c>
      <c r="E720" s="108" t="b">
        <f t="shared" si="55"/>
        <v>0</v>
      </c>
      <c r="G720" s="108" t="b">
        <f t="shared" si="56"/>
        <v>0</v>
      </c>
      <c r="I720" s="108" t="b">
        <f t="shared" si="57"/>
        <v>0</v>
      </c>
      <c r="K720" s="108" t="b">
        <f t="shared" si="58"/>
        <v>0</v>
      </c>
      <c r="M720" s="108" t="b">
        <f t="shared" si="59"/>
        <v>0</v>
      </c>
    </row>
    <row r="721" spans="1:13" x14ac:dyDescent="0.25">
      <c r="A721" t="s">
        <v>112</v>
      </c>
      <c r="B721" s="108">
        <v>0</v>
      </c>
      <c r="C721" t="str" cm="1">
        <f t="array" ref="C721">_xlfn.IFS(A721='Price Data'!$F$3,'Price Data'!$G$3,A721='Price Data'!$F$4,'Price Data'!$G$4,A721='Price Data'!$F$5,'Price Data'!$G$5,A721='Price Data'!$F$6,'Price Data'!$G$6,A721='Price Data'!$F$7,'Price Data'!$G$7,TRUE,"")</f>
        <v/>
      </c>
      <c r="E721" s="108" t="b">
        <f t="shared" si="55"/>
        <v>0</v>
      </c>
      <c r="G721" s="108" t="b">
        <f t="shared" si="56"/>
        <v>0</v>
      </c>
      <c r="I721" s="108" t="b">
        <f t="shared" si="57"/>
        <v>0</v>
      </c>
      <c r="K721" s="108" t="b">
        <f t="shared" si="58"/>
        <v>0</v>
      </c>
      <c r="M721" s="108" t="b">
        <f t="shared" si="59"/>
        <v>0</v>
      </c>
    </row>
    <row r="722" spans="1:13" x14ac:dyDescent="0.25">
      <c r="A722" t="s">
        <v>112</v>
      </c>
      <c r="B722" s="108">
        <v>0</v>
      </c>
      <c r="C722" t="str" cm="1">
        <f t="array" ref="C722">_xlfn.IFS(A722='Price Data'!$F$3,'Price Data'!$G$3,A722='Price Data'!$F$4,'Price Data'!$G$4,A722='Price Data'!$F$5,'Price Data'!$G$5,A722='Price Data'!$F$6,'Price Data'!$G$6,A722='Price Data'!$F$7,'Price Data'!$G$7,TRUE,"")</f>
        <v/>
      </c>
      <c r="E722" s="108" t="b">
        <f t="shared" si="55"/>
        <v>0</v>
      </c>
      <c r="G722" s="108" t="b">
        <f t="shared" si="56"/>
        <v>0</v>
      </c>
      <c r="I722" s="108" t="b">
        <f t="shared" si="57"/>
        <v>0</v>
      </c>
      <c r="K722" s="108" t="b">
        <f t="shared" si="58"/>
        <v>0</v>
      </c>
      <c r="M722" s="108" t="b">
        <f t="shared" si="59"/>
        <v>0</v>
      </c>
    </row>
    <row r="723" spans="1:13" x14ac:dyDescent="0.25">
      <c r="A723" t="s">
        <v>109</v>
      </c>
      <c r="B723" s="108">
        <v>0.93</v>
      </c>
      <c r="C723" cm="1">
        <f t="array" ref="C723">_xlfn.IFS(A723='Price Data'!$F$3,'Price Data'!$G$3,A723='Price Data'!$F$4,'Price Data'!$G$4,A723='Price Data'!$F$5,'Price Data'!$G$5,A723='Price Data'!$F$6,'Price Data'!$G$6,A723='Price Data'!$F$7,'Price Data'!$G$7,TRUE,"")</f>
        <v>4.4586315789473705</v>
      </c>
      <c r="E723" s="108" t="b">
        <f t="shared" si="55"/>
        <v>0</v>
      </c>
      <c r="G723" s="108" t="b">
        <f t="shared" si="56"/>
        <v>0</v>
      </c>
      <c r="I723" s="108">
        <f t="shared" si="57"/>
        <v>0.93</v>
      </c>
      <c r="K723" s="108" t="b">
        <f t="shared" si="58"/>
        <v>0</v>
      </c>
      <c r="M723" s="108" t="b">
        <f t="shared" si="59"/>
        <v>0</v>
      </c>
    </row>
    <row r="724" spans="1:13" x14ac:dyDescent="0.25">
      <c r="A724" t="s">
        <v>112</v>
      </c>
      <c r="B724" s="108">
        <v>0</v>
      </c>
      <c r="C724" t="str" cm="1">
        <f t="array" ref="C724">_xlfn.IFS(A724='Price Data'!$F$3,'Price Data'!$G$3,A724='Price Data'!$F$4,'Price Data'!$G$4,A724='Price Data'!$F$5,'Price Data'!$G$5,A724='Price Data'!$F$6,'Price Data'!$G$6,A724='Price Data'!$F$7,'Price Data'!$G$7,TRUE,"")</f>
        <v/>
      </c>
      <c r="E724" s="108" t="b">
        <f t="shared" si="55"/>
        <v>0</v>
      </c>
      <c r="G724" s="108" t="b">
        <f t="shared" si="56"/>
        <v>0</v>
      </c>
      <c r="I724" s="108" t="b">
        <f t="shared" si="57"/>
        <v>0</v>
      </c>
      <c r="K724" s="108" t="b">
        <f t="shared" si="58"/>
        <v>0</v>
      </c>
      <c r="M724" s="108" t="b">
        <f t="shared" si="59"/>
        <v>0</v>
      </c>
    </row>
    <row r="725" spans="1:13" x14ac:dyDescent="0.25">
      <c r="A725" t="s">
        <v>112</v>
      </c>
      <c r="B725" s="108">
        <v>0</v>
      </c>
      <c r="C725" t="str" cm="1">
        <f t="array" ref="C725">_xlfn.IFS(A725='Price Data'!$F$3,'Price Data'!$G$3,A725='Price Data'!$F$4,'Price Data'!$G$4,A725='Price Data'!$F$5,'Price Data'!$G$5,A725='Price Data'!$F$6,'Price Data'!$G$6,A725='Price Data'!$F$7,'Price Data'!$G$7,TRUE,"")</f>
        <v/>
      </c>
      <c r="E725" s="108" t="b">
        <f t="shared" si="55"/>
        <v>0</v>
      </c>
      <c r="G725" s="108" t="b">
        <f t="shared" si="56"/>
        <v>0</v>
      </c>
      <c r="I725" s="108" t="b">
        <f t="shared" si="57"/>
        <v>0</v>
      </c>
      <c r="K725" s="108" t="b">
        <f t="shared" si="58"/>
        <v>0</v>
      </c>
      <c r="M725" s="108" t="b">
        <f t="shared" si="59"/>
        <v>0</v>
      </c>
    </row>
    <row r="726" spans="1:13" x14ac:dyDescent="0.25">
      <c r="A726" t="s">
        <v>112</v>
      </c>
      <c r="B726" s="108">
        <v>0</v>
      </c>
      <c r="C726" t="str" cm="1">
        <f t="array" ref="C726">_xlfn.IFS(A726='Price Data'!$F$3,'Price Data'!$G$3,A726='Price Data'!$F$4,'Price Data'!$G$4,A726='Price Data'!$F$5,'Price Data'!$G$5,A726='Price Data'!$F$6,'Price Data'!$G$6,A726='Price Data'!$F$7,'Price Data'!$G$7,TRUE,"")</f>
        <v/>
      </c>
      <c r="E726" s="108" t="b">
        <f t="shared" si="55"/>
        <v>0</v>
      </c>
      <c r="G726" s="108" t="b">
        <f t="shared" si="56"/>
        <v>0</v>
      </c>
      <c r="I726" s="108" t="b">
        <f t="shared" si="57"/>
        <v>0</v>
      </c>
      <c r="K726" s="108" t="b">
        <f t="shared" si="58"/>
        <v>0</v>
      </c>
      <c r="M726" s="108" t="b">
        <f t="shared" si="59"/>
        <v>0</v>
      </c>
    </row>
    <row r="727" spans="1:13" x14ac:dyDescent="0.25">
      <c r="A727" t="s">
        <v>112</v>
      </c>
      <c r="B727" s="108">
        <v>0</v>
      </c>
      <c r="C727" t="str" cm="1">
        <f t="array" ref="C727">_xlfn.IFS(A727='Price Data'!$F$3,'Price Data'!$G$3,A727='Price Data'!$F$4,'Price Data'!$G$4,A727='Price Data'!$F$5,'Price Data'!$G$5,A727='Price Data'!$F$6,'Price Data'!$G$6,A727='Price Data'!$F$7,'Price Data'!$G$7,TRUE,"")</f>
        <v/>
      </c>
      <c r="E727" s="108" t="b">
        <f t="shared" si="55"/>
        <v>0</v>
      </c>
      <c r="G727" s="108" t="b">
        <f t="shared" si="56"/>
        <v>0</v>
      </c>
      <c r="I727" s="108" t="b">
        <f t="shared" si="57"/>
        <v>0</v>
      </c>
      <c r="K727" s="108" t="b">
        <f t="shared" si="58"/>
        <v>0</v>
      </c>
      <c r="M727" s="108" t="b">
        <f t="shared" si="59"/>
        <v>0</v>
      </c>
    </row>
    <row r="728" spans="1:13" x14ac:dyDescent="0.25">
      <c r="A728" t="s">
        <v>111</v>
      </c>
      <c r="B728" s="108">
        <v>1.51</v>
      </c>
      <c r="C728" cm="1">
        <f t="array" ref="C728">_xlfn.IFS(A728='Price Data'!$F$3,'Price Data'!$G$3,A728='Price Data'!$F$4,'Price Data'!$G$4,A728='Price Data'!$F$5,'Price Data'!$G$5,A728='Price Data'!$F$6,'Price Data'!$G$6,A728='Price Data'!$F$7,'Price Data'!$G$7,TRUE,"")</f>
        <v>8.710979020979023</v>
      </c>
      <c r="E728" s="108" t="b">
        <f t="shared" si="55"/>
        <v>0</v>
      </c>
      <c r="G728" s="108" t="b">
        <f t="shared" si="56"/>
        <v>0</v>
      </c>
      <c r="I728" s="108" t="b">
        <f t="shared" si="57"/>
        <v>0</v>
      </c>
      <c r="K728" s="108">
        <f t="shared" si="58"/>
        <v>1.51</v>
      </c>
      <c r="M728" s="108" t="b">
        <f t="shared" si="59"/>
        <v>0</v>
      </c>
    </row>
    <row r="729" spans="1:13" x14ac:dyDescent="0.25">
      <c r="A729" t="s">
        <v>112</v>
      </c>
      <c r="B729" s="108">
        <v>0</v>
      </c>
      <c r="C729" t="str" cm="1">
        <f t="array" ref="C729">_xlfn.IFS(A729='Price Data'!$F$3,'Price Data'!$G$3,A729='Price Data'!$F$4,'Price Data'!$G$4,A729='Price Data'!$F$5,'Price Data'!$G$5,A729='Price Data'!$F$6,'Price Data'!$G$6,A729='Price Data'!$F$7,'Price Data'!$G$7,TRUE,"")</f>
        <v/>
      </c>
      <c r="E729" s="108" t="b">
        <f t="shared" si="55"/>
        <v>0</v>
      </c>
      <c r="G729" s="108" t="b">
        <f t="shared" si="56"/>
        <v>0</v>
      </c>
      <c r="I729" s="108" t="b">
        <f t="shared" si="57"/>
        <v>0</v>
      </c>
      <c r="K729" s="108" t="b">
        <f t="shared" si="58"/>
        <v>0</v>
      </c>
      <c r="M729" s="108" t="b">
        <f t="shared" si="59"/>
        <v>0</v>
      </c>
    </row>
    <row r="730" spans="1:13" x14ac:dyDescent="0.25">
      <c r="A730" t="s">
        <v>112</v>
      </c>
      <c r="B730" s="108">
        <v>0</v>
      </c>
      <c r="C730" t="str" cm="1">
        <f t="array" ref="C730">_xlfn.IFS(A730='Price Data'!$F$3,'Price Data'!$G$3,A730='Price Data'!$F$4,'Price Data'!$G$4,A730='Price Data'!$F$5,'Price Data'!$G$5,A730='Price Data'!$F$6,'Price Data'!$G$6,A730='Price Data'!$F$7,'Price Data'!$G$7,TRUE,"")</f>
        <v/>
      </c>
      <c r="E730" s="108" t="b">
        <f t="shared" si="55"/>
        <v>0</v>
      </c>
      <c r="G730" s="108" t="b">
        <f t="shared" si="56"/>
        <v>0</v>
      </c>
      <c r="I730" s="108" t="b">
        <f t="shared" si="57"/>
        <v>0</v>
      </c>
      <c r="K730" s="108" t="b">
        <f t="shared" si="58"/>
        <v>0</v>
      </c>
      <c r="M730" s="108" t="b">
        <f t="shared" si="59"/>
        <v>0</v>
      </c>
    </row>
    <row r="731" spans="1:13" x14ac:dyDescent="0.25">
      <c r="A731" t="s">
        <v>112</v>
      </c>
      <c r="B731" s="108">
        <v>0</v>
      </c>
      <c r="C731" t="str" cm="1">
        <f t="array" ref="C731">_xlfn.IFS(A731='Price Data'!$F$3,'Price Data'!$G$3,A731='Price Data'!$F$4,'Price Data'!$G$4,A731='Price Data'!$F$5,'Price Data'!$G$5,A731='Price Data'!$F$6,'Price Data'!$G$6,A731='Price Data'!$F$7,'Price Data'!$G$7,TRUE,"")</f>
        <v/>
      </c>
      <c r="E731" s="108" t="b">
        <f t="shared" si="55"/>
        <v>0</v>
      </c>
      <c r="G731" s="108" t="b">
        <f t="shared" si="56"/>
        <v>0</v>
      </c>
      <c r="I731" s="108" t="b">
        <f t="shared" si="57"/>
        <v>0</v>
      </c>
      <c r="K731" s="108" t="b">
        <f t="shared" si="58"/>
        <v>0</v>
      </c>
      <c r="M731" s="108" t="b">
        <f t="shared" si="59"/>
        <v>0</v>
      </c>
    </row>
    <row r="732" spans="1:13" x14ac:dyDescent="0.25">
      <c r="A732" t="s">
        <v>112</v>
      </c>
      <c r="B732" s="108">
        <v>0</v>
      </c>
      <c r="C732" t="str" cm="1">
        <f t="array" ref="C732">_xlfn.IFS(A732='Price Data'!$F$3,'Price Data'!$G$3,A732='Price Data'!$F$4,'Price Data'!$G$4,A732='Price Data'!$F$5,'Price Data'!$G$5,A732='Price Data'!$F$6,'Price Data'!$G$6,A732='Price Data'!$F$7,'Price Data'!$G$7,TRUE,"")</f>
        <v/>
      </c>
      <c r="E732" s="108" t="b">
        <f t="shared" si="55"/>
        <v>0</v>
      </c>
      <c r="G732" s="108" t="b">
        <f t="shared" si="56"/>
        <v>0</v>
      </c>
      <c r="I732" s="108" t="b">
        <f t="shared" si="57"/>
        <v>0</v>
      </c>
      <c r="K732" s="108" t="b">
        <f t="shared" si="58"/>
        <v>0</v>
      </c>
      <c r="M732" s="108" t="b">
        <f t="shared" si="59"/>
        <v>0</v>
      </c>
    </row>
    <row r="733" spans="1:13" x14ac:dyDescent="0.25">
      <c r="A733" t="s">
        <v>112</v>
      </c>
      <c r="B733" s="108">
        <v>0</v>
      </c>
      <c r="C733" t="str" cm="1">
        <f t="array" ref="C733">_xlfn.IFS(A733='Price Data'!$F$3,'Price Data'!$G$3,A733='Price Data'!$F$4,'Price Data'!$G$4,A733='Price Data'!$F$5,'Price Data'!$G$5,A733='Price Data'!$F$6,'Price Data'!$G$6,A733='Price Data'!$F$7,'Price Data'!$G$7,TRUE,"")</f>
        <v/>
      </c>
      <c r="E733" s="108" t="b">
        <f t="shared" si="55"/>
        <v>0</v>
      </c>
      <c r="G733" s="108" t="b">
        <f t="shared" si="56"/>
        <v>0</v>
      </c>
      <c r="I733" s="108" t="b">
        <f t="shared" si="57"/>
        <v>0</v>
      </c>
      <c r="K733" s="108" t="b">
        <f t="shared" si="58"/>
        <v>0</v>
      </c>
      <c r="M733" s="108" t="b">
        <f t="shared" si="59"/>
        <v>0</v>
      </c>
    </row>
    <row r="734" spans="1:13" x14ac:dyDescent="0.25">
      <c r="A734" t="s">
        <v>112</v>
      </c>
      <c r="B734" s="108">
        <v>0</v>
      </c>
      <c r="C734" t="str" cm="1">
        <f t="array" ref="C734">_xlfn.IFS(A734='Price Data'!$F$3,'Price Data'!$G$3,A734='Price Data'!$F$4,'Price Data'!$G$4,A734='Price Data'!$F$5,'Price Data'!$G$5,A734='Price Data'!$F$6,'Price Data'!$G$6,A734='Price Data'!$F$7,'Price Data'!$G$7,TRUE,"")</f>
        <v/>
      </c>
      <c r="E734" s="108" t="b">
        <f t="shared" si="55"/>
        <v>0</v>
      </c>
      <c r="G734" s="108" t="b">
        <f t="shared" si="56"/>
        <v>0</v>
      </c>
      <c r="I734" s="108" t="b">
        <f t="shared" si="57"/>
        <v>0</v>
      </c>
      <c r="K734" s="108" t="b">
        <f t="shared" si="58"/>
        <v>0</v>
      </c>
      <c r="M734" s="108" t="b">
        <f t="shared" si="59"/>
        <v>0</v>
      </c>
    </row>
    <row r="735" spans="1:13" x14ac:dyDescent="0.25">
      <c r="A735" t="s">
        <v>109</v>
      </c>
      <c r="B735" s="108">
        <v>0.96</v>
      </c>
      <c r="C735" cm="1">
        <f t="array" ref="C735">_xlfn.IFS(A735='Price Data'!$F$3,'Price Data'!$G$3,A735='Price Data'!$F$4,'Price Data'!$G$4,A735='Price Data'!$F$5,'Price Data'!$G$5,A735='Price Data'!$F$6,'Price Data'!$G$6,A735='Price Data'!$F$7,'Price Data'!$G$7,TRUE,"")</f>
        <v>4.4586315789473705</v>
      </c>
      <c r="E735" s="108" t="b">
        <f t="shared" si="55"/>
        <v>0</v>
      </c>
      <c r="G735" s="108" t="b">
        <f t="shared" si="56"/>
        <v>0</v>
      </c>
      <c r="I735" s="108">
        <f t="shared" si="57"/>
        <v>0.96</v>
      </c>
      <c r="K735" s="108" t="b">
        <f t="shared" si="58"/>
        <v>0</v>
      </c>
      <c r="M735" s="108" t="b">
        <f t="shared" si="59"/>
        <v>0</v>
      </c>
    </row>
    <row r="736" spans="1:13" x14ac:dyDescent="0.25">
      <c r="A736" t="s">
        <v>112</v>
      </c>
      <c r="B736" s="108">
        <v>0</v>
      </c>
      <c r="C736" t="str" cm="1">
        <f t="array" ref="C736">_xlfn.IFS(A736='Price Data'!$F$3,'Price Data'!$G$3,A736='Price Data'!$F$4,'Price Data'!$G$4,A736='Price Data'!$F$5,'Price Data'!$G$5,A736='Price Data'!$F$6,'Price Data'!$G$6,A736='Price Data'!$F$7,'Price Data'!$G$7,TRUE,"")</f>
        <v/>
      </c>
      <c r="E736" s="108" t="b">
        <f t="shared" si="55"/>
        <v>0</v>
      </c>
      <c r="G736" s="108" t="b">
        <f t="shared" si="56"/>
        <v>0</v>
      </c>
      <c r="I736" s="108" t="b">
        <f t="shared" si="57"/>
        <v>0</v>
      </c>
      <c r="K736" s="108" t="b">
        <f t="shared" si="58"/>
        <v>0</v>
      </c>
      <c r="M736" s="108" t="b">
        <f t="shared" si="59"/>
        <v>0</v>
      </c>
    </row>
    <row r="737" spans="1:13" x14ac:dyDescent="0.25">
      <c r="A737" t="s">
        <v>112</v>
      </c>
      <c r="B737" s="108">
        <v>0</v>
      </c>
      <c r="C737" t="str" cm="1">
        <f t="array" ref="C737">_xlfn.IFS(A737='Price Data'!$F$3,'Price Data'!$G$3,A737='Price Data'!$F$4,'Price Data'!$G$4,A737='Price Data'!$F$5,'Price Data'!$G$5,A737='Price Data'!$F$6,'Price Data'!$G$6,A737='Price Data'!$F$7,'Price Data'!$G$7,TRUE,"")</f>
        <v/>
      </c>
      <c r="E737" s="108" t="b">
        <f t="shared" si="55"/>
        <v>0</v>
      </c>
      <c r="G737" s="108" t="b">
        <f t="shared" si="56"/>
        <v>0</v>
      </c>
      <c r="I737" s="108" t="b">
        <f t="shared" si="57"/>
        <v>0</v>
      </c>
      <c r="K737" s="108" t="b">
        <f t="shared" si="58"/>
        <v>0</v>
      </c>
      <c r="M737" s="108" t="b">
        <f t="shared" si="59"/>
        <v>0</v>
      </c>
    </row>
    <row r="738" spans="1:13" x14ac:dyDescent="0.25">
      <c r="A738" t="s">
        <v>112</v>
      </c>
      <c r="B738" s="108">
        <v>0</v>
      </c>
      <c r="C738" t="str" cm="1">
        <f t="array" ref="C738">_xlfn.IFS(A738='Price Data'!$F$3,'Price Data'!$G$3,A738='Price Data'!$F$4,'Price Data'!$G$4,A738='Price Data'!$F$5,'Price Data'!$G$5,A738='Price Data'!$F$6,'Price Data'!$G$6,A738='Price Data'!$F$7,'Price Data'!$G$7,TRUE,"")</f>
        <v/>
      </c>
      <c r="E738" s="108" t="b">
        <f t="shared" si="55"/>
        <v>0</v>
      </c>
      <c r="G738" s="108" t="b">
        <f t="shared" si="56"/>
        <v>0</v>
      </c>
      <c r="I738" s="108" t="b">
        <f t="shared" si="57"/>
        <v>0</v>
      </c>
      <c r="K738" s="108" t="b">
        <f t="shared" si="58"/>
        <v>0</v>
      </c>
      <c r="M738" s="108" t="b">
        <f t="shared" si="59"/>
        <v>0</v>
      </c>
    </row>
    <row r="739" spans="1:13" x14ac:dyDescent="0.25">
      <c r="A739" t="s">
        <v>109</v>
      </c>
      <c r="B739" s="108">
        <v>0.54</v>
      </c>
      <c r="C739" cm="1">
        <f t="array" ref="C739">_xlfn.IFS(A739='Price Data'!$F$3,'Price Data'!$G$3,A739='Price Data'!$F$4,'Price Data'!$G$4,A739='Price Data'!$F$5,'Price Data'!$G$5,A739='Price Data'!$F$6,'Price Data'!$G$6,A739='Price Data'!$F$7,'Price Data'!$G$7,TRUE,"")</f>
        <v>4.4586315789473705</v>
      </c>
      <c r="E739" s="108" t="b">
        <f t="shared" si="55"/>
        <v>0</v>
      </c>
      <c r="G739" s="108" t="b">
        <f t="shared" si="56"/>
        <v>0</v>
      </c>
      <c r="I739" s="108">
        <f t="shared" si="57"/>
        <v>0.54</v>
      </c>
      <c r="K739" s="108" t="b">
        <f t="shared" si="58"/>
        <v>0</v>
      </c>
      <c r="M739" s="108" t="b">
        <f t="shared" si="59"/>
        <v>0</v>
      </c>
    </row>
    <row r="740" spans="1:13" x14ac:dyDescent="0.25">
      <c r="A740" t="s">
        <v>110</v>
      </c>
      <c r="B740" s="108">
        <v>0.96</v>
      </c>
      <c r="C740" cm="1">
        <f t="array" ref="C740">_xlfn.IFS(A740='Price Data'!$F$3,'Price Data'!$G$3,A740='Price Data'!$F$4,'Price Data'!$G$4,A740='Price Data'!$F$5,'Price Data'!$G$5,A740='Price Data'!$F$6,'Price Data'!$G$6,A740='Price Data'!$F$7,'Price Data'!$G$7,TRUE,"")</f>
        <v>2.6763636363636367</v>
      </c>
      <c r="E740" s="108">
        <f t="shared" si="55"/>
        <v>0.96</v>
      </c>
      <c r="G740" s="108" t="b">
        <f t="shared" si="56"/>
        <v>0</v>
      </c>
      <c r="I740" s="108" t="b">
        <f t="shared" si="57"/>
        <v>0</v>
      </c>
      <c r="K740" s="108" t="b">
        <f t="shared" si="58"/>
        <v>0</v>
      </c>
      <c r="M740" s="108" t="b">
        <f t="shared" si="59"/>
        <v>0</v>
      </c>
    </row>
    <row r="741" spans="1:13" x14ac:dyDescent="0.25">
      <c r="A741" t="s">
        <v>114</v>
      </c>
      <c r="B741" s="108">
        <v>2.4300000000000002</v>
      </c>
      <c r="C741" cm="1">
        <f t="array" ref="C741">_xlfn.IFS(A741='Price Data'!$F$3,'Price Data'!$G$3,A741='Price Data'!$F$4,'Price Data'!$G$4,A741='Price Data'!$F$5,'Price Data'!$G$5,A741='Price Data'!$F$6,'Price Data'!$G$6,A741='Price Data'!$F$7,'Price Data'!$G$7,TRUE,"")</f>
        <v>6.0346153846153863</v>
      </c>
      <c r="E741" s="108" t="b">
        <f t="shared" si="55"/>
        <v>0</v>
      </c>
      <c r="G741" s="108">
        <f t="shared" si="56"/>
        <v>2.4300000000000002</v>
      </c>
      <c r="I741" s="108" t="b">
        <f t="shared" si="57"/>
        <v>0</v>
      </c>
      <c r="K741" s="108" t="b">
        <f t="shared" si="58"/>
        <v>0</v>
      </c>
      <c r="M741" s="108" t="b">
        <f t="shared" si="59"/>
        <v>0</v>
      </c>
    </row>
    <row r="742" spans="1:13" x14ac:dyDescent="0.25">
      <c r="A742" t="s">
        <v>112</v>
      </c>
      <c r="B742" s="108">
        <v>0</v>
      </c>
      <c r="C742" t="str" cm="1">
        <f t="array" ref="C742">_xlfn.IFS(A742='Price Data'!$F$3,'Price Data'!$G$3,A742='Price Data'!$F$4,'Price Data'!$G$4,A742='Price Data'!$F$5,'Price Data'!$G$5,A742='Price Data'!$F$6,'Price Data'!$G$6,A742='Price Data'!$F$7,'Price Data'!$G$7,TRUE,"")</f>
        <v/>
      </c>
      <c r="E742" s="108" t="b">
        <f t="shared" si="55"/>
        <v>0</v>
      </c>
      <c r="G742" s="108" t="b">
        <f t="shared" si="56"/>
        <v>0</v>
      </c>
      <c r="I742" s="108" t="b">
        <f t="shared" si="57"/>
        <v>0</v>
      </c>
      <c r="K742" s="108" t="b">
        <f t="shared" si="58"/>
        <v>0</v>
      </c>
      <c r="M742" s="108" t="b">
        <f t="shared" si="59"/>
        <v>0</v>
      </c>
    </row>
    <row r="743" spans="1:13" x14ac:dyDescent="0.25">
      <c r="A743" t="s">
        <v>109</v>
      </c>
      <c r="B743" s="108">
        <v>0.84</v>
      </c>
      <c r="C743" cm="1">
        <f t="array" ref="C743">_xlfn.IFS(A743='Price Data'!$F$3,'Price Data'!$G$3,A743='Price Data'!$F$4,'Price Data'!$G$4,A743='Price Data'!$F$5,'Price Data'!$G$5,A743='Price Data'!$F$6,'Price Data'!$G$6,A743='Price Data'!$F$7,'Price Data'!$G$7,TRUE,"")</f>
        <v>4.4586315789473705</v>
      </c>
      <c r="E743" s="108" t="b">
        <f t="shared" si="55"/>
        <v>0</v>
      </c>
      <c r="G743" s="108" t="b">
        <f t="shared" si="56"/>
        <v>0</v>
      </c>
      <c r="I743" s="108">
        <f t="shared" si="57"/>
        <v>0.84</v>
      </c>
      <c r="K743" s="108" t="b">
        <f t="shared" si="58"/>
        <v>0</v>
      </c>
      <c r="M743" s="108" t="b">
        <f t="shared" si="59"/>
        <v>0</v>
      </c>
    </row>
    <row r="744" spans="1:13" x14ac:dyDescent="0.25">
      <c r="A744" t="s">
        <v>112</v>
      </c>
      <c r="B744" s="108">
        <v>0</v>
      </c>
      <c r="C744" t="str" cm="1">
        <f t="array" ref="C744">_xlfn.IFS(A744='Price Data'!$F$3,'Price Data'!$G$3,A744='Price Data'!$F$4,'Price Data'!$G$4,A744='Price Data'!$F$5,'Price Data'!$G$5,A744='Price Data'!$F$6,'Price Data'!$G$6,A744='Price Data'!$F$7,'Price Data'!$G$7,TRUE,"")</f>
        <v/>
      </c>
      <c r="E744" s="108" t="b">
        <f t="shared" si="55"/>
        <v>0</v>
      </c>
      <c r="G744" s="108" t="b">
        <f t="shared" si="56"/>
        <v>0</v>
      </c>
      <c r="I744" s="108" t="b">
        <f t="shared" si="57"/>
        <v>0</v>
      </c>
      <c r="K744" s="108" t="b">
        <f t="shared" si="58"/>
        <v>0</v>
      </c>
      <c r="M744" s="108" t="b">
        <f t="shared" si="59"/>
        <v>0</v>
      </c>
    </row>
    <row r="745" spans="1:13" x14ac:dyDescent="0.25">
      <c r="A745" t="s">
        <v>112</v>
      </c>
      <c r="B745" s="108">
        <v>0</v>
      </c>
      <c r="C745" t="str" cm="1">
        <f t="array" ref="C745">_xlfn.IFS(A745='Price Data'!$F$3,'Price Data'!$G$3,A745='Price Data'!$F$4,'Price Data'!$G$4,A745='Price Data'!$F$5,'Price Data'!$G$5,A745='Price Data'!$F$6,'Price Data'!$G$6,A745='Price Data'!$F$7,'Price Data'!$G$7,TRUE,"")</f>
        <v/>
      </c>
      <c r="E745" s="108" t="b">
        <f t="shared" si="55"/>
        <v>0</v>
      </c>
      <c r="G745" s="108" t="b">
        <f t="shared" si="56"/>
        <v>0</v>
      </c>
      <c r="I745" s="108" t="b">
        <f t="shared" si="57"/>
        <v>0</v>
      </c>
      <c r="K745" s="108" t="b">
        <f t="shared" si="58"/>
        <v>0</v>
      </c>
      <c r="M745" s="108" t="b">
        <f t="shared" si="59"/>
        <v>0</v>
      </c>
    </row>
    <row r="746" spans="1:13" x14ac:dyDescent="0.25">
      <c r="A746" t="s">
        <v>112</v>
      </c>
      <c r="B746" s="108">
        <v>0</v>
      </c>
      <c r="C746" t="str" cm="1">
        <f t="array" ref="C746">_xlfn.IFS(A746='Price Data'!$F$3,'Price Data'!$G$3,A746='Price Data'!$F$4,'Price Data'!$G$4,A746='Price Data'!$F$5,'Price Data'!$G$5,A746='Price Data'!$F$6,'Price Data'!$G$6,A746='Price Data'!$F$7,'Price Data'!$G$7,TRUE,"")</f>
        <v/>
      </c>
      <c r="E746" s="108" t="b">
        <f t="shared" si="55"/>
        <v>0</v>
      </c>
      <c r="G746" s="108" t="b">
        <f t="shared" si="56"/>
        <v>0</v>
      </c>
      <c r="I746" s="108" t="b">
        <f t="shared" si="57"/>
        <v>0</v>
      </c>
      <c r="K746" s="108" t="b">
        <f t="shared" si="58"/>
        <v>0</v>
      </c>
      <c r="M746" s="108" t="b">
        <f t="shared" si="59"/>
        <v>0</v>
      </c>
    </row>
    <row r="747" spans="1:13" x14ac:dyDescent="0.25">
      <c r="A747" t="s">
        <v>110</v>
      </c>
      <c r="B747" s="108">
        <v>0.88</v>
      </c>
      <c r="C747" cm="1">
        <f t="array" ref="C747">_xlfn.IFS(A747='Price Data'!$F$3,'Price Data'!$G$3,A747='Price Data'!$F$4,'Price Data'!$G$4,A747='Price Data'!$F$5,'Price Data'!$G$5,A747='Price Data'!$F$6,'Price Data'!$G$6,A747='Price Data'!$F$7,'Price Data'!$G$7,TRUE,"")</f>
        <v>2.6763636363636367</v>
      </c>
      <c r="E747" s="108">
        <f t="shared" si="55"/>
        <v>0.88</v>
      </c>
      <c r="G747" s="108" t="b">
        <f t="shared" si="56"/>
        <v>0</v>
      </c>
      <c r="I747" s="108" t="b">
        <f t="shared" si="57"/>
        <v>0</v>
      </c>
      <c r="K747" s="108" t="b">
        <f t="shared" si="58"/>
        <v>0</v>
      </c>
      <c r="M747" s="108" t="b">
        <f t="shared" si="59"/>
        <v>0</v>
      </c>
    </row>
    <row r="748" spans="1:13" x14ac:dyDescent="0.25">
      <c r="A748" t="s">
        <v>112</v>
      </c>
      <c r="B748" s="108">
        <v>0</v>
      </c>
      <c r="C748" t="str" cm="1">
        <f t="array" ref="C748">_xlfn.IFS(A748='Price Data'!$F$3,'Price Data'!$G$3,A748='Price Data'!$F$4,'Price Data'!$G$4,A748='Price Data'!$F$5,'Price Data'!$G$5,A748='Price Data'!$F$6,'Price Data'!$G$6,A748='Price Data'!$F$7,'Price Data'!$G$7,TRUE,"")</f>
        <v/>
      </c>
      <c r="E748" s="108" t="b">
        <f t="shared" si="55"/>
        <v>0</v>
      </c>
      <c r="G748" s="108" t="b">
        <f t="shared" si="56"/>
        <v>0</v>
      </c>
      <c r="I748" s="108" t="b">
        <f t="shared" si="57"/>
        <v>0</v>
      </c>
      <c r="K748" s="108" t="b">
        <f t="shared" si="58"/>
        <v>0</v>
      </c>
      <c r="M748" s="108" t="b">
        <f t="shared" si="59"/>
        <v>0</v>
      </c>
    </row>
    <row r="749" spans="1:13" x14ac:dyDescent="0.25">
      <c r="A749" t="s">
        <v>112</v>
      </c>
      <c r="B749" s="108">
        <v>0</v>
      </c>
      <c r="C749" t="str" cm="1">
        <f t="array" ref="C749">_xlfn.IFS(A749='Price Data'!$F$3,'Price Data'!$G$3,A749='Price Data'!$F$4,'Price Data'!$G$4,A749='Price Data'!$F$5,'Price Data'!$G$5,A749='Price Data'!$F$6,'Price Data'!$G$6,A749='Price Data'!$F$7,'Price Data'!$G$7,TRUE,"")</f>
        <v/>
      </c>
      <c r="E749" s="108" t="b">
        <f t="shared" si="55"/>
        <v>0</v>
      </c>
      <c r="G749" s="108" t="b">
        <f t="shared" si="56"/>
        <v>0</v>
      </c>
      <c r="I749" s="108" t="b">
        <f t="shared" si="57"/>
        <v>0</v>
      </c>
      <c r="K749" s="108" t="b">
        <f t="shared" si="58"/>
        <v>0</v>
      </c>
      <c r="M749" s="108" t="b">
        <f t="shared" si="59"/>
        <v>0</v>
      </c>
    </row>
    <row r="750" spans="1:13" x14ac:dyDescent="0.25">
      <c r="A750" t="s">
        <v>112</v>
      </c>
      <c r="B750" s="108">
        <v>0</v>
      </c>
      <c r="C750" t="str" cm="1">
        <f t="array" ref="C750">_xlfn.IFS(A750='Price Data'!$F$3,'Price Data'!$G$3,A750='Price Data'!$F$4,'Price Data'!$G$4,A750='Price Data'!$F$5,'Price Data'!$G$5,A750='Price Data'!$F$6,'Price Data'!$G$6,A750='Price Data'!$F$7,'Price Data'!$G$7,TRUE,"")</f>
        <v/>
      </c>
      <c r="E750" s="108" t="b">
        <f t="shared" si="55"/>
        <v>0</v>
      </c>
      <c r="G750" s="108" t="b">
        <f t="shared" si="56"/>
        <v>0</v>
      </c>
      <c r="I750" s="108" t="b">
        <f t="shared" si="57"/>
        <v>0</v>
      </c>
      <c r="K750" s="108" t="b">
        <f t="shared" si="58"/>
        <v>0</v>
      </c>
      <c r="M750" s="108" t="b">
        <f t="shared" si="59"/>
        <v>0</v>
      </c>
    </row>
    <row r="751" spans="1:13" x14ac:dyDescent="0.25">
      <c r="A751" t="s">
        <v>112</v>
      </c>
      <c r="B751" s="108">
        <v>0</v>
      </c>
      <c r="C751" t="str" cm="1">
        <f t="array" ref="C751">_xlfn.IFS(A751='Price Data'!$F$3,'Price Data'!$G$3,A751='Price Data'!$F$4,'Price Data'!$G$4,A751='Price Data'!$F$5,'Price Data'!$G$5,A751='Price Data'!$F$6,'Price Data'!$G$6,A751='Price Data'!$F$7,'Price Data'!$G$7,TRUE,"")</f>
        <v/>
      </c>
      <c r="E751" s="108" t="b">
        <f t="shared" si="55"/>
        <v>0</v>
      </c>
      <c r="G751" s="108" t="b">
        <f t="shared" si="56"/>
        <v>0</v>
      </c>
      <c r="I751" s="108" t="b">
        <f t="shared" si="57"/>
        <v>0</v>
      </c>
      <c r="K751" s="108" t="b">
        <f t="shared" si="58"/>
        <v>0</v>
      </c>
      <c r="M751" s="108" t="b">
        <f t="shared" si="59"/>
        <v>0</v>
      </c>
    </row>
    <row r="752" spans="1:13" x14ac:dyDescent="0.25">
      <c r="A752" t="s">
        <v>112</v>
      </c>
      <c r="B752" s="108">
        <v>0</v>
      </c>
      <c r="C752" t="str" cm="1">
        <f t="array" ref="C752">_xlfn.IFS(A752='Price Data'!$F$3,'Price Data'!$G$3,A752='Price Data'!$F$4,'Price Data'!$G$4,A752='Price Data'!$F$5,'Price Data'!$G$5,A752='Price Data'!$F$6,'Price Data'!$G$6,A752='Price Data'!$F$7,'Price Data'!$G$7,TRUE,"")</f>
        <v/>
      </c>
      <c r="E752" s="108" t="b">
        <f t="shared" si="55"/>
        <v>0</v>
      </c>
      <c r="G752" s="108" t="b">
        <f t="shared" si="56"/>
        <v>0</v>
      </c>
      <c r="I752" s="108" t="b">
        <f t="shared" si="57"/>
        <v>0</v>
      </c>
      <c r="K752" s="108" t="b">
        <f t="shared" si="58"/>
        <v>0</v>
      </c>
      <c r="M752" s="108" t="b">
        <f t="shared" si="59"/>
        <v>0</v>
      </c>
    </row>
    <row r="753" spans="1:13" x14ac:dyDescent="0.25">
      <c r="A753" t="s">
        <v>112</v>
      </c>
      <c r="B753" s="108">
        <v>0</v>
      </c>
      <c r="C753" t="str" cm="1">
        <f t="array" ref="C753">_xlfn.IFS(A753='Price Data'!$F$3,'Price Data'!$G$3,A753='Price Data'!$F$4,'Price Data'!$G$4,A753='Price Data'!$F$5,'Price Data'!$G$5,A753='Price Data'!$F$6,'Price Data'!$G$6,A753='Price Data'!$F$7,'Price Data'!$G$7,TRUE,"")</f>
        <v/>
      </c>
      <c r="E753" s="108" t="b">
        <f t="shared" si="55"/>
        <v>0</v>
      </c>
      <c r="G753" s="108" t="b">
        <f t="shared" si="56"/>
        <v>0</v>
      </c>
      <c r="I753" s="108" t="b">
        <f t="shared" si="57"/>
        <v>0</v>
      </c>
      <c r="K753" s="108" t="b">
        <f t="shared" si="58"/>
        <v>0</v>
      </c>
      <c r="M753" s="108" t="b">
        <f t="shared" si="59"/>
        <v>0</v>
      </c>
    </row>
    <row r="754" spans="1:13" x14ac:dyDescent="0.25">
      <c r="A754" t="s">
        <v>112</v>
      </c>
      <c r="B754" s="108">
        <v>0</v>
      </c>
      <c r="C754" t="str" cm="1">
        <f t="array" ref="C754">_xlfn.IFS(A754='Price Data'!$F$3,'Price Data'!$G$3,A754='Price Data'!$F$4,'Price Data'!$G$4,A754='Price Data'!$F$5,'Price Data'!$G$5,A754='Price Data'!$F$6,'Price Data'!$G$6,A754='Price Data'!$F$7,'Price Data'!$G$7,TRUE,"")</f>
        <v/>
      </c>
      <c r="E754" s="108" t="b">
        <f t="shared" si="55"/>
        <v>0</v>
      </c>
      <c r="G754" s="108" t="b">
        <f t="shared" si="56"/>
        <v>0</v>
      </c>
      <c r="I754" s="108" t="b">
        <f t="shared" si="57"/>
        <v>0</v>
      </c>
      <c r="K754" s="108" t="b">
        <f t="shared" si="58"/>
        <v>0</v>
      </c>
      <c r="M754" s="108" t="b">
        <f t="shared" si="59"/>
        <v>0</v>
      </c>
    </row>
    <row r="755" spans="1:13" x14ac:dyDescent="0.25">
      <c r="A755" t="s">
        <v>112</v>
      </c>
      <c r="B755" s="108">
        <v>0</v>
      </c>
      <c r="C755" t="str" cm="1">
        <f t="array" ref="C755">_xlfn.IFS(A755='Price Data'!$F$3,'Price Data'!$G$3,A755='Price Data'!$F$4,'Price Data'!$G$4,A755='Price Data'!$F$5,'Price Data'!$G$5,A755='Price Data'!$F$6,'Price Data'!$G$6,A755='Price Data'!$F$7,'Price Data'!$G$7,TRUE,"")</f>
        <v/>
      </c>
      <c r="E755" s="108" t="b">
        <f t="shared" si="55"/>
        <v>0</v>
      </c>
      <c r="G755" s="108" t="b">
        <f t="shared" si="56"/>
        <v>0</v>
      </c>
      <c r="I755" s="108" t="b">
        <f t="shared" si="57"/>
        <v>0</v>
      </c>
      <c r="K755" s="108" t="b">
        <f t="shared" si="58"/>
        <v>0</v>
      </c>
      <c r="M755" s="108" t="b">
        <f t="shared" si="59"/>
        <v>0</v>
      </c>
    </row>
    <row r="756" spans="1:13" x14ac:dyDescent="0.25">
      <c r="A756" t="s">
        <v>112</v>
      </c>
      <c r="B756" s="108">
        <v>0</v>
      </c>
      <c r="C756" t="str" cm="1">
        <f t="array" ref="C756">_xlfn.IFS(A756='Price Data'!$F$3,'Price Data'!$G$3,A756='Price Data'!$F$4,'Price Data'!$G$4,A756='Price Data'!$F$5,'Price Data'!$G$5,A756='Price Data'!$F$6,'Price Data'!$G$6,A756='Price Data'!$F$7,'Price Data'!$G$7,TRUE,"")</f>
        <v/>
      </c>
      <c r="E756" s="108" t="b">
        <f t="shared" si="55"/>
        <v>0</v>
      </c>
      <c r="G756" s="108" t="b">
        <f t="shared" si="56"/>
        <v>0</v>
      </c>
      <c r="I756" s="108" t="b">
        <f t="shared" si="57"/>
        <v>0</v>
      </c>
      <c r="K756" s="108" t="b">
        <f t="shared" si="58"/>
        <v>0</v>
      </c>
      <c r="M756" s="108" t="b">
        <f t="shared" si="59"/>
        <v>0</v>
      </c>
    </row>
    <row r="757" spans="1:13" x14ac:dyDescent="0.25">
      <c r="A757" t="s">
        <v>112</v>
      </c>
      <c r="B757" s="108">
        <v>0</v>
      </c>
      <c r="C757" t="str" cm="1">
        <f t="array" ref="C757">_xlfn.IFS(A757='Price Data'!$F$3,'Price Data'!$G$3,A757='Price Data'!$F$4,'Price Data'!$G$4,A757='Price Data'!$F$5,'Price Data'!$G$5,A757='Price Data'!$F$6,'Price Data'!$G$6,A757='Price Data'!$F$7,'Price Data'!$G$7,TRUE,"")</f>
        <v/>
      </c>
      <c r="E757" s="108" t="b">
        <f t="shared" si="55"/>
        <v>0</v>
      </c>
      <c r="G757" s="108" t="b">
        <f t="shared" si="56"/>
        <v>0</v>
      </c>
      <c r="I757" s="108" t="b">
        <f t="shared" si="57"/>
        <v>0</v>
      </c>
      <c r="K757" s="108" t="b">
        <f t="shared" si="58"/>
        <v>0</v>
      </c>
      <c r="M757" s="108" t="b">
        <f t="shared" si="59"/>
        <v>0</v>
      </c>
    </row>
    <row r="758" spans="1:13" x14ac:dyDescent="0.25">
      <c r="A758" t="s">
        <v>112</v>
      </c>
      <c r="B758" s="108">
        <v>0</v>
      </c>
      <c r="C758" t="str" cm="1">
        <f t="array" ref="C758">_xlfn.IFS(A758='Price Data'!$F$3,'Price Data'!$G$3,A758='Price Data'!$F$4,'Price Data'!$G$4,A758='Price Data'!$F$5,'Price Data'!$G$5,A758='Price Data'!$F$6,'Price Data'!$G$6,A758='Price Data'!$F$7,'Price Data'!$G$7,TRUE,"")</f>
        <v/>
      </c>
      <c r="E758" s="108" t="b">
        <f t="shared" si="55"/>
        <v>0</v>
      </c>
      <c r="G758" s="108" t="b">
        <f t="shared" si="56"/>
        <v>0</v>
      </c>
      <c r="I758" s="108" t="b">
        <f t="shared" si="57"/>
        <v>0</v>
      </c>
      <c r="K758" s="108" t="b">
        <f t="shared" si="58"/>
        <v>0</v>
      </c>
      <c r="M758" s="108" t="b">
        <f t="shared" si="59"/>
        <v>0</v>
      </c>
    </row>
    <row r="759" spans="1:13" x14ac:dyDescent="0.25">
      <c r="A759" t="s">
        <v>112</v>
      </c>
      <c r="B759" s="108">
        <v>0</v>
      </c>
      <c r="C759" t="str" cm="1">
        <f t="array" ref="C759">_xlfn.IFS(A759='Price Data'!$F$3,'Price Data'!$G$3,A759='Price Data'!$F$4,'Price Data'!$G$4,A759='Price Data'!$F$5,'Price Data'!$G$5,A759='Price Data'!$F$6,'Price Data'!$G$6,A759='Price Data'!$F$7,'Price Data'!$G$7,TRUE,"")</f>
        <v/>
      </c>
      <c r="E759" s="108" t="b">
        <f t="shared" si="55"/>
        <v>0</v>
      </c>
      <c r="G759" s="108" t="b">
        <f t="shared" si="56"/>
        <v>0</v>
      </c>
      <c r="I759" s="108" t="b">
        <f t="shared" si="57"/>
        <v>0</v>
      </c>
      <c r="K759" s="108" t="b">
        <f t="shared" si="58"/>
        <v>0</v>
      </c>
      <c r="M759" s="108" t="b">
        <f t="shared" si="59"/>
        <v>0</v>
      </c>
    </row>
    <row r="760" spans="1:13" x14ac:dyDescent="0.25">
      <c r="A760" t="s">
        <v>112</v>
      </c>
      <c r="B760" s="108">
        <v>0</v>
      </c>
      <c r="C760" t="str" cm="1">
        <f t="array" ref="C760">_xlfn.IFS(A760='Price Data'!$F$3,'Price Data'!$G$3,A760='Price Data'!$F$4,'Price Data'!$G$4,A760='Price Data'!$F$5,'Price Data'!$G$5,A760='Price Data'!$F$6,'Price Data'!$G$6,A760='Price Data'!$F$7,'Price Data'!$G$7,TRUE,"")</f>
        <v/>
      </c>
      <c r="E760" s="108" t="b">
        <f t="shared" si="55"/>
        <v>0</v>
      </c>
      <c r="G760" s="108" t="b">
        <f t="shared" si="56"/>
        <v>0</v>
      </c>
      <c r="I760" s="108" t="b">
        <f t="shared" si="57"/>
        <v>0</v>
      </c>
      <c r="K760" s="108" t="b">
        <f t="shared" si="58"/>
        <v>0</v>
      </c>
      <c r="M760" s="108" t="b">
        <f t="shared" si="59"/>
        <v>0</v>
      </c>
    </row>
    <row r="761" spans="1:13" x14ac:dyDescent="0.25">
      <c r="A761" t="s">
        <v>112</v>
      </c>
      <c r="B761" s="108">
        <v>0</v>
      </c>
      <c r="C761" t="str" cm="1">
        <f t="array" ref="C761">_xlfn.IFS(A761='Price Data'!$F$3,'Price Data'!$G$3,A761='Price Data'!$F$4,'Price Data'!$G$4,A761='Price Data'!$F$5,'Price Data'!$G$5,A761='Price Data'!$F$6,'Price Data'!$G$6,A761='Price Data'!$F$7,'Price Data'!$G$7,TRUE,"")</f>
        <v/>
      </c>
      <c r="E761" s="108" t="b">
        <f t="shared" si="55"/>
        <v>0</v>
      </c>
      <c r="G761" s="108" t="b">
        <f t="shared" si="56"/>
        <v>0</v>
      </c>
      <c r="I761" s="108" t="b">
        <f t="shared" si="57"/>
        <v>0</v>
      </c>
      <c r="K761" s="108" t="b">
        <f t="shared" si="58"/>
        <v>0</v>
      </c>
      <c r="M761" s="108" t="b">
        <f t="shared" si="59"/>
        <v>0</v>
      </c>
    </row>
    <row r="762" spans="1:13" x14ac:dyDescent="0.25">
      <c r="A762" t="s">
        <v>112</v>
      </c>
      <c r="B762" s="108">
        <v>0</v>
      </c>
      <c r="C762" t="str" cm="1">
        <f t="array" ref="C762">_xlfn.IFS(A762='Price Data'!$F$3,'Price Data'!$G$3,A762='Price Data'!$F$4,'Price Data'!$G$4,A762='Price Data'!$F$5,'Price Data'!$G$5,A762='Price Data'!$F$6,'Price Data'!$G$6,A762='Price Data'!$F$7,'Price Data'!$G$7,TRUE,"")</f>
        <v/>
      </c>
      <c r="E762" s="108" t="b">
        <f t="shared" si="55"/>
        <v>0</v>
      </c>
      <c r="G762" s="108" t="b">
        <f t="shared" si="56"/>
        <v>0</v>
      </c>
      <c r="I762" s="108" t="b">
        <f t="shared" si="57"/>
        <v>0</v>
      </c>
      <c r="K762" s="108" t="b">
        <f t="shared" si="58"/>
        <v>0</v>
      </c>
      <c r="M762" s="108" t="b">
        <f t="shared" si="59"/>
        <v>0</v>
      </c>
    </row>
    <row r="763" spans="1:13" x14ac:dyDescent="0.25">
      <c r="A763" t="s">
        <v>109</v>
      </c>
      <c r="B763" s="108">
        <v>0.71</v>
      </c>
      <c r="C763" cm="1">
        <f t="array" ref="C763">_xlfn.IFS(A763='Price Data'!$F$3,'Price Data'!$G$3,A763='Price Data'!$F$4,'Price Data'!$G$4,A763='Price Data'!$F$5,'Price Data'!$G$5,A763='Price Data'!$F$6,'Price Data'!$G$6,A763='Price Data'!$F$7,'Price Data'!$G$7,TRUE,"")</f>
        <v>4.4586315789473705</v>
      </c>
      <c r="E763" s="108" t="b">
        <f t="shared" si="55"/>
        <v>0</v>
      </c>
      <c r="G763" s="108" t="b">
        <f t="shared" si="56"/>
        <v>0</v>
      </c>
      <c r="I763" s="108">
        <f t="shared" si="57"/>
        <v>0.71</v>
      </c>
      <c r="K763" s="108" t="b">
        <f t="shared" si="58"/>
        <v>0</v>
      </c>
      <c r="M763" s="108" t="b">
        <f t="shared" si="59"/>
        <v>0</v>
      </c>
    </row>
    <row r="764" spans="1:13" x14ac:dyDescent="0.25">
      <c r="A764" t="s">
        <v>112</v>
      </c>
      <c r="B764" s="108">
        <v>0</v>
      </c>
      <c r="C764" t="str" cm="1">
        <f t="array" ref="C764">_xlfn.IFS(A764='Price Data'!$F$3,'Price Data'!$G$3,A764='Price Data'!$F$4,'Price Data'!$G$4,A764='Price Data'!$F$5,'Price Data'!$G$5,A764='Price Data'!$F$6,'Price Data'!$G$6,A764='Price Data'!$F$7,'Price Data'!$G$7,TRUE,"")</f>
        <v/>
      </c>
      <c r="E764" s="108" t="b">
        <f t="shared" si="55"/>
        <v>0</v>
      </c>
      <c r="G764" s="108" t="b">
        <f t="shared" si="56"/>
        <v>0</v>
      </c>
      <c r="I764" s="108" t="b">
        <f t="shared" si="57"/>
        <v>0</v>
      </c>
      <c r="K764" s="108" t="b">
        <f t="shared" si="58"/>
        <v>0</v>
      </c>
      <c r="M764" s="108" t="b">
        <f t="shared" si="59"/>
        <v>0</v>
      </c>
    </row>
    <row r="765" spans="1:13" x14ac:dyDescent="0.25">
      <c r="A765" t="s">
        <v>112</v>
      </c>
      <c r="B765" s="108">
        <v>0</v>
      </c>
      <c r="C765" t="str" cm="1">
        <f t="array" ref="C765">_xlfn.IFS(A765='Price Data'!$F$3,'Price Data'!$G$3,A765='Price Data'!$F$4,'Price Data'!$G$4,A765='Price Data'!$F$5,'Price Data'!$G$5,A765='Price Data'!$F$6,'Price Data'!$G$6,A765='Price Data'!$F$7,'Price Data'!$G$7,TRUE,"")</f>
        <v/>
      </c>
      <c r="E765" s="108" t="b">
        <f t="shared" si="55"/>
        <v>0</v>
      </c>
      <c r="G765" s="108" t="b">
        <f t="shared" si="56"/>
        <v>0</v>
      </c>
      <c r="I765" s="108" t="b">
        <f t="shared" si="57"/>
        <v>0</v>
      </c>
      <c r="K765" s="108" t="b">
        <f t="shared" si="58"/>
        <v>0</v>
      </c>
      <c r="M765" s="108" t="b">
        <f t="shared" si="59"/>
        <v>0</v>
      </c>
    </row>
    <row r="766" spans="1:13" x14ac:dyDescent="0.25">
      <c r="A766" t="s">
        <v>112</v>
      </c>
      <c r="B766" s="108">
        <v>0</v>
      </c>
      <c r="C766" t="str" cm="1">
        <f t="array" ref="C766">_xlfn.IFS(A766='Price Data'!$F$3,'Price Data'!$G$3,A766='Price Data'!$F$4,'Price Data'!$G$4,A766='Price Data'!$F$5,'Price Data'!$G$5,A766='Price Data'!$F$6,'Price Data'!$G$6,A766='Price Data'!$F$7,'Price Data'!$G$7,TRUE,"")</f>
        <v/>
      </c>
      <c r="E766" s="108" t="b">
        <f t="shared" si="55"/>
        <v>0</v>
      </c>
      <c r="G766" s="108" t="b">
        <f t="shared" si="56"/>
        <v>0</v>
      </c>
      <c r="I766" s="108" t="b">
        <f t="shared" si="57"/>
        <v>0</v>
      </c>
      <c r="K766" s="108" t="b">
        <f t="shared" si="58"/>
        <v>0</v>
      </c>
      <c r="M766" s="108" t="b">
        <f t="shared" si="59"/>
        <v>0</v>
      </c>
    </row>
    <row r="767" spans="1:13" x14ac:dyDescent="0.25">
      <c r="A767" t="s">
        <v>112</v>
      </c>
      <c r="B767" s="108">
        <v>0</v>
      </c>
      <c r="C767" t="str" cm="1">
        <f t="array" ref="C767">_xlfn.IFS(A767='Price Data'!$F$3,'Price Data'!$G$3,A767='Price Data'!$F$4,'Price Data'!$G$4,A767='Price Data'!$F$5,'Price Data'!$G$5,A767='Price Data'!$F$6,'Price Data'!$G$6,A767='Price Data'!$F$7,'Price Data'!$G$7,TRUE,"")</f>
        <v/>
      </c>
      <c r="E767" s="108" t="b">
        <f t="shared" si="55"/>
        <v>0</v>
      </c>
      <c r="G767" s="108" t="b">
        <f t="shared" si="56"/>
        <v>0</v>
      </c>
      <c r="I767" s="108" t="b">
        <f t="shared" si="57"/>
        <v>0</v>
      </c>
      <c r="K767" s="108" t="b">
        <f t="shared" si="58"/>
        <v>0</v>
      </c>
      <c r="M767" s="108" t="b">
        <f t="shared" si="59"/>
        <v>0</v>
      </c>
    </row>
    <row r="768" spans="1:13" x14ac:dyDescent="0.25">
      <c r="A768" t="s">
        <v>112</v>
      </c>
      <c r="B768" s="108">
        <v>0</v>
      </c>
      <c r="C768" t="str" cm="1">
        <f t="array" ref="C768">_xlfn.IFS(A768='Price Data'!$F$3,'Price Data'!$G$3,A768='Price Data'!$F$4,'Price Data'!$G$4,A768='Price Data'!$F$5,'Price Data'!$G$5,A768='Price Data'!$F$6,'Price Data'!$G$6,A768='Price Data'!$F$7,'Price Data'!$G$7,TRUE,"")</f>
        <v/>
      </c>
      <c r="E768" s="108" t="b">
        <f t="shared" si="55"/>
        <v>0</v>
      </c>
      <c r="G768" s="108" t="b">
        <f t="shared" si="56"/>
        <v>0</v>
      </c>
      <c r="I768" s="108" t="b">
        <f t="shared" si="57"/>
        <v>0</v>
      </c>
      <c r="K768" s="108" t="b">
        <f t="shared" si="58"/>
        <v>0</v>
      </c>
      <c r="M768" s="108" t="b">
        <f t="shared" si="59"/>
        <v>0</v>
      </c>
    </row>
    <row r="769" spans="1:13" x14ac:dyDescent="0.25">
      <c r="A769" t="s">
        <v>112</v>
      </c>
      <c r="B769" s="108">
        <v>0</v>
      </c>
      <c r="C769" t="str" cm="1">
        <f t="array" ref="C769">_xlfn.IFS(A769='Price Data'!$F$3,'Price Data'!$G$3,A769='Price Data'!$F$4,'Price Data'!$G$4,A769='Price Data'!$F$5,'Price Data'!$G$5,A769='Price Data'!$F$6,'Price Data'!$G$6,A769='Price Data'!$F$7,'Price Data'!$G$7,TRUE,"")</f>
        <v/>
      </c>
      <c r="E769" s="108" t="b">
        <f t="shared" si="55"/>
        <v>0</v>
      </c>
      <c r="G769" s="108" t="b">
        <f t="shared" si="56"/>
        <v>0</v>
      </c>
      <c r="I769" s="108" t="b">
        <f t="shared" si="57"/>
        <v>0</v>
      </c>
      <c r="K769" s="108" t="b">
        <f t="shared" si="58"/>
        <v>0</v>
      </c>
      <c r="M769" s="108" t="b">
        <f t="shared" si="59"/>
        <v>0</v>
      </c>
    </row>
    <row r="770" spans="1:13" x14ac:dyDescent="0.25">
      <c r="A770" t="s">
        <v>112</v>
      </c>
      <c r="B770" s="108">
        <v>0</v>
      </c>
      <c r="C770" t="str" cm="1">
        <f t="array" ref="C770">_xlfn.IFS(A770='Price Data'!$F$3,'Price Data'!$G$3,A770='Price Data'!$F$4,'Price Data'!$G$4,A770='Price Data'!$F$5,'Price Data'!$G$5,A770='Price Data'!$F$6,'Price Data'!$G$6,A770='Price Data'!$F$7,'Price Data'!$G$7,TRUE,"")</f>
        <v/>
      </c>
      <c r="E770" s="108" t="b">
        <f t="shared" si="55"/>
        <v>0</v>
      </c>
      <c r="G770" s="108" t="b">
        <f t="shared" si="56"/>
        <v>0</v>
      </c>
      <c r="I770" s="108" t="b">
        <f t="shared" si="57"/>
        <v>0</v>
      </c>
      <c r="K770" s="108" t="b">
        <f t="shared" si="58"/>
        <v>0</v>
      </c>
      <c r="M770" s="108" t="b">
        <f t="shared" si="59"/>
        <v>0</v>
      </c>
    </row>
    <row r="771" spans="1:13" x14ac:dyDescent="0.25">
      <c r="A771" t="s">
        <v>112</v>
      </c>
      <c r="B771" s="108">
        <v>0</v>
      </c>
      <c r="C771" t="str" cm="1">
        <f t="array" ref="C771">_xlfn.IFS(A771='Price Data'!$F$3,'Price Data'!$G$3,A771='Price Data'!$F$4,'Price Data'!$G$4,A771='Price Data'!$F$5,'Price Data'!$G$5,A771='Price Data'!$F$6,'Price Data'!$G$6,A771='Price Data'!$F$7,'Price Data'!$G$7,TRUE,"")</f>
        <v/>
      </c>
      <c r="E771" s="108" t="b">
        <f t="shared" ref="E771:E834" si="60">IF(A771="Coffee Only", B771)</f>
        <v>0</v>
      </c>
      <c r="G771" s="108" t="b">
        <f t="shared" ref="G771:G834" si="61">IF(A771="Food Only", B771)</f>
        <v>0</v>
      </c>
      <c r="I771" s="108" t="b">
        <f t="shared" ref="I771:I834" si="62">IF(A771="Specialty Drink Only", B771)</f>
        <v>0</v>
      </c>
      <c r="K771" s="108" t="b">
        <f t="shared" ref="K771:K834" si="63">IF(A771="Food + Coffee", B771)</f>
        <v>0</v>
      </c>
      <c r="M771" s="108" t="b">
        <f t="shared" ref="M771:M834" si="64">IF(A771="Food + Specialty Drink", B771)</f>
        <v>0</v>
      </c>
    </row>
    <row r="772" spans="1:13" x14ac:dyDescent="0.25">
      <c r="A772" t="s">
        <v>112</v>
      </c>
      <c r="B772" s="108">
        <v>0</v>
      </c>
      <c r="C772" t="str" cm="1">
        <f t="array" ref="C772">_xlfn.IFS(A772='Price Data'!$F$3,'Price Data'!$G$3,A772='Price Data'!$F$4,'Price Data'!$G$4,A772='Price Data'!$F$5,'Price Data'!$G$5,A772='Price Data'!$F$6,'Price Data'!$G$6,A772='Price Data'!$F$7,'Price Data'!$G$7,TRUE,"")</f>
        <v/>
      </c>
      <c r="E772" s="108" t="b">
        <f t="shared" si="60"/>
        <v>0</v>
      </c>
      <c r="G772" s="108" t="b">
        <f t="shared" si="61"/>
        <v>0</v>
      </c>
      <c r="I772" s="108" t="b">
        <f t="shared" si="62"/>
        <v>0</v>
      </c>
      <c r="K772" s="108" t="b">
        <f t="shared" si="63"/>
        <v>0</v>
      </c>
      <c r="M772" s="108" t="b">
        <f t="shared" si="64"/>
        <v>0</v>
      </c>
    </row>
    <row r="773" spans="1:13" x14ac:dyDescent="0.25">
      <c r="A773" t="s">
        <v>112</v>
      </c>
      <c r="B773" s="108">
        <v>0</v>
      </c>
      <c r="C773" t="str" cm="1">
        <f t="array" ref="C773">_xlfn.IFS(A773='Price Data'!$F$3,'Price Data'!$G$3,A773='Price Data'!$F$4,'Price Data'!$G$4,A773='Price Data'!$F$5,'Price Data'!$G$5,A773='Price Data'!$F$6,'Price Data'!$G$6,A773='Price Data'!$F$7,'Price Data'!$G$7,TRUE,"")</f>
        <v/>
      </c>
      <c r="E773" s="108" t="b">
        <f t="shared" si="60"/>
        <v>0</v>
      </c>
      <c r="G773" s="108" t="b">
        <f t="shared" si="61"/>
        <v>0</v>
      </c>
      <c r="I773" s="108" t="b">
        <f t="shared" si="62"/>
        <v>0</v>
      </c>
      <c r="K773" s="108" t="b">
        <f t="shared" si="63"/>
        <v>0</v>
      </c>
      <c r="M773" s="108" t="b">
        <f t="shared" si="64"/>
        <v>0</v>
      </c>
    </row>
    <row r="774" spans="1:13" x14ac:dyDescent="0.25">
      <c r="A774" t="s">
        <v>112</v>
      </c>
      <c r="B774" s="108">
        <v>0</v>
      </c>
      <c r="C774" t="str" cm="1">
        <f t="array" ref="C774">_xlfn.IFS(A774='Price Data'!$F$3,'Price Data'!$G$3,A774='Price Data'!$F$4,'Price Data'!$G$4,A774='Price Data'!$F$5,'Price Data'!$G$5,A774='Price Data'!$F$6,'Price Data'!$G$6,A774='Price Data'!$F$7,'Price Data'!$G$7,TRUE,"")</f>
        <v/>
      </c>
      <c r="E774" s="108" t="b">
        <f t="shared" si="60"/>
        <v>0</v>
      </c>
      <c r="G774" s="108" t="b">
        <f t="shared" si="61"/>
        <v>0</v>
      </c>
      <c r="I774" s="108" t="b">
        <f t="shared" si="62"/>
        <v>0</v>
      </c>
      <c r="K774" s="108" t="b">
        <f t="shared" si="63"/>
        <v>0</v>
      </c>
      <c r="M774" s="108" t="b">
        <f t="shared" si="64"/>
        <v>0</v>
      </c>
    </row>
    <row r="775" spans="1:13" x14ac:dyDescent="0.25">
      <c r="A775" t="s">
        <v>112</v>
      </c>
      <c r="B775" s="108">
        <v>0</v>
      </c>
      <c r="C775" t="str" cm="1">
        <f t="array" ref="C775">_xlfn.IFS(A775='Price Data'!$F$3,'Price Data'!$G$3,A775='Price Data'!$F$4,'Price Data'!$G$4,A775='Price Data'!$F$5,'Price Data'!$G$5,A775='Price Data'!$F$6,'Price Data'!$G$6,A775='Price Data'!$F$7,'Price Data'!$G$7,TRUE,"")</f>
        <v/>
      </c>
      <c r="E775" s="108" t="b">
        <f t="shared" si="60"/>
        <v>0</v>
      </c>
      <c r="G775" s="108" t="b">
        <f t="shared" si="61"/>
        <v>0</v>
      </c>
      <c r="I775" s="108" t="b">
        <f t="shared" si="62"/>
        <v>0</v>
      </c>
      <c r="K775" s="108" t="b">
        <f t="shared" si="63"/>
        <v>0</v>
      </c>
      <c r="M775" s="108" t="b">
        <f t="shared" si="64"/>
        <v>0</v>
      </c>
    </row>
    <row r="776" spans="1:13" x14ac:dyDescent="0.25">
      <c r="A776" t="s">
        <v>112</v>
      </c>
      <c r="B776" s="108">
        <v>0</v>
      </c>
      <c r="C776" t="str" cm="1">
        <f t="array" ref="C776">_xlfn.IFS(A776='Price Data'!$F$3,'Price Data'!$G$3,A776='Price Data'!$F$4,'Price Data'!$G$4,A776='Price Data'!$F$5,'Price Data'!$G$5,A776='Price Data'!$F$6,'Price Data'!$G$6,A776='Price Data'!$F$7,'Price Data'!$G$7,TRUE,"")</f>
        <v/>
      </c>
      <c r="E776" s="108" t="b">
        <f t="shared" si="60"/>
        <v>0</v>
      </c>
      <c r="G776" s="108" t="b">
        <f t="shared" si="61"/>
        <v>0</v>
      </c>
      <c r="I776" s="108" t="b">
        <f t="shared" si="62"/>
        <v>0</v>
      </c>
      <c r="K776" s="108" t="b">
        <f t="shared" si="63"/>
        <v>0</v>
      </c>
      <c r="M776" s="108" t="b">
        <f t="shared" si="64"/>
        <v>0</v>
      </c>
    </row>
    <row r="777" spans="1:13" x14ac:dyDescent="0.25">
      <c r="A777" t="s">
        <v>112</v>
      </c>
      <c r="B777" s="108">
        <v>0</v>
      </c>
      <c r="C777" t="str" cm="1">
        <f t="array" ref="C777">_xlfn.IFS(A777='Price Data'!$F$3,'Price Data'!$G$3,A777='Price Data'!$F$4,'Price Data'!$G$4,A777='Price Data'!$F$5,'Price Data'!$G$5,A777='Price Data'!$F$6,'Price Data'!$G$6,A777='Price Data'!$F$7,'Price Data'!$G$7,TRUE,"")</f>
        <v/>
      </c>
      <c r="E777" s="108" t="b">
        <f t="shared" si="60"/>
        <v>0</v>
      </c>
      <c r="G777" s="108" t="b">
        <f t="shared" si="61"/>
        <v>0</v>
      </c>
      <c r="I777" s="108" t="b">
        <f t="shared" si="62"/>
        <v>0</v>
      </c>
      <c r="K777" s="108" t="b">
        <f t="shared" si="63"/>
        <v>0</v>
      </c>
      <c r="M777" s="108" t="b">
        <f t="shared" si="64"/>
        <v>0</v>
      </c>
    </row>
    <row r="778" spans="1:13" x14ac:dyDescent="0.25">
      <c r="A778" t="s">
        <v>112</v>
      </c>
      <c r="B778" s="108">
        <v>0</v>
      </c>
      <c r="C778" t="str" cm="1">
        <f t="array" ref="C778">_xlfn.IFS(A778='Price Data'!$F$3,'Price Data'!$G$3,A778='Price Data'!$F$4,'Price Data'!$G$4,A778='Price Data'!$F$5,'Price Data'!$G$5,A778='Price Data'!$F$6,'Price Data'!$G$6,A778='Price Data'!$F$7,'Price Data'!$G$7,TRUE,"")</f>
        <v/>
      </c>
      <c r="E778" s="108" t="b">
        <f t="shared" si="60"/>
        <v>0</v>
      </c>
      <c r="G778" s="108" t="b">
        <f t="shared" si="61"/>
        <v>0</v>
      </c>
      <c r="I778" s="108" t="b">
        <f t="shared" si="62"/>
        <v>0</v>
      </c>
      <c r="K778" s="108" t="b">
        <f t="shared" si="63"/>
        <v>0</v>
      </c>
      <c r="M778" s="108" t="b">
        <f t="shared" si="64"/>
        <v>0</v>
      </c>
    </row>
    <row r="779" spans="1:13" x14ac:dyDescent="0.25">
      <c r="A779" t="s">
        <v>112</v>
      </c>
      <c r="B779" s="108">
        <v>0</v>
      </c>
      <c r="C779" t="str" cm="1">
        <f t="array" ref="C779">_xlfn.IFS(A779='Price Data'!$F$3,'Price Data'!$G$3,A779='Price Data'!$F$4,'Price Data'!$G$4,A779='Price Data'!$F$5,'Price Data'!$G$5,A779='Price Data'!$F$6,'Price Data'!$G$6,A779='Price Data'!$F$7,'Price Data'!$G$7,TRUE,"")</f>
        <v/>
      </c>
      <c r="E779" s="108" t="b">
        <f t="shared" si="60"/>
        <v>0</v>
      </c>
      <c r="G779" s="108" t="b">
        <f t="shared" si="61"/>
        <v>0</v>
      </c>
      <c r="I779" s="108" t="b">
        <f t="shared" si="62"/>
        <v>0</v>
      </c>
      <c r="K779" s="108" t="b">
        <f t="shared" si="63"/>
        <v>0</v>
      </c>
      <c r="M779" s="108" t="b">
        <f t="shared" si="64"/>
        <v>0</v>
      </c>
    </row>
    <row r="780" spans="1:13" x14ac:dyDescent="0.25">
      <c r="A780" t="s">
        <v>112</v>
      </c>
      <c r="B780" s="108">
        <v>0</v>
      </c>
      <c r="C780" t="str" cm="1">
        <f t="array" ref="C780">_xlfn.IFS(A780='Price Data'!$F$3,'Price Data'!$G$3,A780='Price Data'!$F$4,'Price Data'!$G$4,A780='Price Data'!$F$5,'Price Data'!$G$5,A780='Price Data'!$F$6,'Price Data'!$G$6,A780='Price Data'!$F$7,'Price Data'!$G$7,TRUE,"")</f>
        <v/>
      </c>
      <c r="E780" s="108" t="b">
        <f t="shared" si="60"/>
        <v>0</v>
      </c>
      <c r="G780" s="108" t="b">
        <f t="shared" si="61"/>
        <v>0</v>
      </c>
      <c r="I780" s="108" t="b">
        <f t="shared" si="62"/>
        <v>0</v>
      </c>
      <c r="K780" s="108" t="b">
        <f t="shared" si="63"/>
        <v>0</v>
      </c>
      <c r="M780" s="108" t="b">
        <f t="shared" si="64"/>
        <v>0</v>
      </c>
    </row>
    <row r="781" spans="1:13" x14ac:dyDescent="0.25">
      <c r="A781" t="s">
        <v>112</v>
      </c>
      <c r="B781" s="108">
        <v>0</v>
      </c>
      <c r="C781" t="str" cm="1">
        <f t="array" ref="C781">_xlfn.IFS(A781='Price Data'!$F$3,'Price Data'!$G$3,A781='Price Data'!$F$4,'Price Data'!$G$4,A781='Price Data'!$F$5,'Price Data'!$G$5,A781='Price Data'!$F$6,'Price Data'!$G$6,A781='Price Data'!$F$7,'Price Data'!$G$7,TRUE,"")</f>
        <v/>
      </c>
      <c r="E781" s="108" t="b">
        <f t="shared" si="60"/>
        <v>0</v>
      </c>
      <c r="G781" s="108" t="b">
        <f t="shared" si="61"/>
        <v>0</v>
      </c>
      <c r="I781" s="108" t="b">
        <f t="shared" si="62"/>
        <v>0</v>
      </c>
      <c r="K781" s="108" t="b">
        <f t="shared" si="63"/>
        <v>0</v>
      </c>
      <c r="M781" s="108" t="b">
        <f t="shared" si="64"/>
        <v>0</v>
      </c>
    </row>
    <row r="782" spans="1:13" x14ac:dyDescent="0.25">
      <c r="A782" t="s">
        <v>112</v>
      </c>
      <c r="B782" s="108">
        <v>0</v>
      </c>
      <c r="C782" t="str" cm="1">
        <f t="array" ref="C782">_xlfn.IFS(A782='Price Data'!$F$3,'Price Data'!$G$3,A782='Price Data'!$F$4,'Price Data'!$G$4,A782='Price Data'!$F$5,'Price Data'!$G$5,A782='Price Data'!$F$6,'Price Data'!$G$6,A782='Price Data'!$F$7,'Price Data'!$G$7,TRUE,"")</f>
        <v/>
      </c>
      <c r="E782" s="108" t="b">
        <f t="shared" si="60"/>
        <v>0</v>
      </c>
      <c r="G782" s="108" t="b">
        <f t="shared" si="61"/>
        <v>0</v>
      </c>
      <c r="I782" s="108" t="b">
        <f t="shared" si="62"/>
        <v>0</v>
      </c>
      <c r="K782" s="108" t="b">
        <f t="shared" si="63"/>
        <v>0</v>
      </c>
      <c r="M782" s="108" t="b">
        <f t="shared" si="64"/>
        <v>0</v>
      </c>
    </row>
    <row r="783" spans="1:13" x14ac:dyDescent="0.25">
      <c r="A783" t="s">
        <v>110</v>
      </c>
      <c r="B783" s="108">
        <v>0.6</v>
      </c>
      <c r="C783" cm="1">
        <f t="array" ref="C783">_xlfn.IFS(A783='Price Data'!$F$3,'Price Data'!$G$3,A783='Price Data'!$F$4,'Price Data'!$G$4,A783='Price Data'!$F$5,'Price Data'!$G$5,A783='Price Data'!$F$6,'Price Data'!$G$6,A783='Price Data'!$F$7,'Price Data'!$G$7,TRUE,"")</f>
        <v>2.6763636363636367</v>
      </c>
      <c r="E783" s="108">
        <f t="shared" si="60"/>
        <v>0.6</v>
      </c>
      <c r="G783" s="108" t="b">
        <f t="shared" si="61"/>
        <v>0</v>
      </c>
      <c r="I783" s="108" t="b">
        <f t="shared" si="62"/>
        <v>0</v>
      </c>
      <c r="K783" s="108" t="b">
        <f t="shared" si="63"/>
        <v>0</v>
      </c>
      <c r="M783" s="108" t="b">
        <f t="shared" si="64"/>
        <v>0</v>
      </c>
    </row>
    <row r="784" spans="1:13" x14ac:dyDescent="0.25">
      <c r="A784" t="s">
        <v>112</v>
      </c>
      <c r="B784" s="108">
        <v>0</v>
      </c>
      <c r="C784" t="str" cm="1">
        <f t="array" ref="C784">_xlfn.IFS(A784='Price Data'!$F$3,'Price Data'!$G$3,A784='Price Data'!$F$4,'Price Data'!$G$4,A784='Price Data'!$F$5,'Price Data'!$G$5,A784='Price Data'!$F$6,'Price Data'!$G$6,A784='Price Data'!$F$7,'Price Data'!$G$7,TRUE,"")</f>
        <v/>
      </c>
      <c r="E784" s="108" t="b">
        <f t="shared" si="60"/>
        <v>0</v>
      </c>
      <c r="G784" s="108" t="b">
        <f t="shared" si="61"/>
        <v>0</v>
      </c>
      <c r="I784" s="108" t="b">
        <f t="shared" si="62"/>
        <v>0</v>
      </c>
      <c r="K784" s="108" t="b">
        <f t="shared" si="63"/>
        <v>0</v>
      </c>
      <c r="M784" s="108" t="b">
        <f t="shared" si="64"/>
        <v>0</v>
      </c>
    </row>
    <row r="785" spans="1:13" x14ac:dyDescent="0.25">
      <c r="A785" t="s">
        <v>112</v>
      </c>
      <c r="B785" s="108">
        <v>0</v>
      </c>
      <c r="C785" t="str" cm="1">
        <f t="array" ref="C785">_xlfn.IFS(A785='Price Data'!$F$3,'Price Data'!$G$3,A785='Price Data'!$F$4,'Price Data'!$G$4,A785='Price Data'!$F$5,'Price Data'!$G$5,A785='Price Data'!$F$6,'Price Data'!$G$6,A785='Price Data'!$F$7,'Price Data'!$G$7,TRUE,"")</f>
        <v/>
      </c>
      <c r="E785" s="108" t="b">
        <f t="shared" si="60"/>
        <v>0</v>
      </c>
      <c r="G785" s="108" t="b">
        <f t="shared" si="61"/>
        <v>0</v>
      </c>
      <c r="I785" s="108" t="b">
        <f t="shared" si="62"/>
        <v>0</v>
      </c>
      <c r="K785" s="108" t="b">
        <f t="shared" si="63"/>
        <v>0</v>
      </c>
      <c r="M785" s="108" t="b">
        <f t="shared" si="64"/>
        <v>0</v>
      </c>
    </row>
    <row r="786" spans="1:13" x14ac:dyDescent="0.25">
      <c r="A786" t="s">
        <v>112</v>
      </c>
      <c r="B786" s="108">
        <v>0</v>
      </c>
      <c r="C786" t="str" cm="1">
        <f t="array" ref="C786">_xlfn.IFS(A786='Price Data'!$F$3,'Price Data'!$G$3,A786='Price Data'!$F$4,'Price Data'!$G$4,A786='Price Data'!$F$5,'Price Data'!$G$5,A786='Price Data'!$F$6,'Price Data'!$G$6,A786='Price Data'!$F$7,'Price Data'!$G$7,TRUE,"")</f>
        <v/>
      </c>
      <c r="E786" s="108" t="b">
        <f t="shared" si="60"/>
        <v>0</v>
      </c>
      <c r="G786" s="108" t="b">
        <f t="shared" si="61"/>
        <v>0</v>
      </c>
      <c r="I786" s="108" t="b">
        <f t="shared" si="62"/>
        <v>0</v>
      </c>
      <c r="K786" s="108" t="b">
        <f t="shared" si="63"/>
        <v>0</v>
      </c>
      <c r="M786" s="108" t="b">
        <f t="shared" si="64"/>
        <v>0</v>
      </c>
    </row>
    <row r="787" spans="1:13" x14ac:dyDescent="0.25">
      <c r="A787" t="s">
        <v>110</v>
      </c>
      <c r="B787" s="108">
        <v>0.82</v>
      </c>
      <c r="C787" cm="1">
        <f t="array" ref="C787">_xlfn.IFS(A787='Price Data'!$F$3,'Price Data'!$G$3,A787='Price Data'!$F$4,'Price Data'!$G$4,A787='Price Data'!$F$5,'Price Data'!$G$5,A787='Price Data'!$F$6,'Price Data'!$G$6,A787='Price Data'!$F$7,'Price Data'!$G$7,TRUE,"")</f>
        <v>2.6763636363636367</v>
      </c>
      <c r="E787" s="108">
        <f t="shared" si="60"/>
        <v>0.82</v>
      </c>
      <c r="G787" s="108" t="b">
        <f t="shared" si="61"/>
        <v>0</v>
      </c>
      <c r="I787" s="108" t="b">
        <f t="shared" si="62"/>
        <v>0</v>
      </c>
      <c r="K787" s="108" t="b">
        <f t="shared" si="63"/>
        <v>0</v>
      </c>
      <c r="M787" s="108" t="b">
        <f t="shared" si="64"/>
        <v>0</v>
      </c>
    </row>
    <row r="788" spans="1:13" x14ac:dyDescent="0.25">
      <c r="A788" t="s">
        <v>112</v>
      </c>
      <c r="B788" s="108">
        <v>0</v>
      </c>
      <c r="C788" t="str" cm="1">
        <f t="array" ref="C788">_xlfn.IFS(A788='Price Data'!$F$3,'Price Data'!$G$3,A788='Price Data'!$F$4,'Price Data'!$G$4,A788='Price Data'!$F$5,'Price Data'!$G$5,A788='Price Data'!$F$6,'Price Data'!$G$6,A788='Price Data'!$F$7,'Price Data'!$G$7,TRUE,"")</f>
        <v/>
      </c>
      <c r="E788" s="108" t="b">
        <f t="shared" si="60"/>
        <v>0</v>
      </c>
      <c r="G788" s="108" t="b">
        <f t="shared" si="61"/>
        <v>0</v>
      </c>
      <c r="I788" s="108" t="b">
        <f t="shared" si="62"/>
        <v>0</v>
      </c>
      <c r="K788" s="108" t="b">
        <f t="shared" si="63"/>
        <v>0</v>
      </c>
      <c r="M788" s="108" t="b">
        <f t="shared" si="64"/>
        <v>0</v>
      </c>
    </row>
    <row r="789" spans="1:13" x14ac:dyDescent="0.25">
      <c r="A789" t="s">
        <v>112</v>
      </c>
      <c r="B789" s="108">
        <v>0</v>
      </c>
      <c r="C789" t="str" cm="1">
        <f t="array" ref="C789">_xlfn.IFS(A789='Price Data'!$F$3,'Price Data'!$G$3,A789='Price Data'!$F$4,'Price Data'!$G$4,A789='Price Data'!$F$5,'Price Data'!$G$5,A789='Price Data'!$F$6,'Price Data'!$G$6,A789='Price Data'!$F$7,'Price Data'!$G$7,TRUE,"")</f>
        <v/>
      </c>
      <c r="E789" s="108" t="b">
        <f t="shared" si="60"/>
        <v>0</v>
      </c>
      <c r="G789" s="108" t="b">
        <f t="shared" si="61"/>
        <v>0</v>
      </c>
      <c r="I789" s="108" t="b">
        <f t="shared" si="62"/>
        <v>0</v>
      </c>
      <c r="K789" s="108" t="b">
        <f t="shared" si="63"/>
        <v>0</v>
      </c>
      <c r="M789" s="108" t="b">
        <f t="shared" si="64"/>
        <v>0</v>
      </c>
    </row>
    <row r="790" spans="1:13" x14ac:dyDescent="0.25">
      <c r="A790" t="s">
        <v>109</v>
      </c>
      <c r="B790" s="108">
        <v>0.84</v>
      </c>
      <c r="C790" cm="1">
        <f t="array" ref="C790">_xlfn.IFS(A790='Price Data'!$F$3,'Price Data'!$G$3,A790='Price Data'!$F$4,'Price Data'!$G$4,A790='Price Data'!$F$5,'Price Data'!$G$5,A790='Price Data'!$F$6,'Price Data'!$G$6,A790='Price Data'!$F$7,'Price Data'!$G$7,TRUE,"")</f>
        <v>4.4586315789473705</v>
      </c>
      <c r="E790" s="108" t="b">
        <f t="shared" si="60"/>
        <v>0</v>
      </c>
      <c r="G790" s="108" t="b">
        <f t="shared" si="61"/>
        <v>0</v>
      </c>
      <c r="I790" s="108">
        <f t="shared" si="62"/>
        <v>0.84</v>
      </c>
      <c r="K790" s="108" t="b">
        <f t="shared" si="63"/>
        <v>0</v>
      </c>
      <c r="M790" s="108" t="b">
        <f t="shared" si="64"/>
        <v>0</v>
      </c>
    </row>
    <row r="791" spans="1:13" x14ac:dyDescent="0.25">
      <c r="A791" t="s">
        <v>109</v>
      </c>
      <c r="B791" s="108">
        <v>0.8</v>
      </c>
      <c r="C791" cm="1">
        <f t="array" ref="C791">_xlfn.IFS(A791='Price Data'!$F$3,'Price Data'!$G$3,A791='Price Data'!$F$4,'Price Data'!$G$4,A791='Price Data'!$F$5,'Price Data'!$G$5,A791='Price Data'!$F$6,'Price Data'!$G$6,A791='Price Data'!$F$7,'Price Data'!$G$7,TRUE,"")</f>
        <v>4.4586315789473705</v>
      </c>
      <c r="E791" s="108" t="b">
        <f t="shared" si="60"/>
        <v>0</v>
      </c>
      <c r="G791" s="108" t="b">
        <f t="shared" si="61"/>
        <v>0</v>
      </c>
      <c r="I791" s="108">
        <f t="shared" si="62"/>
        <v>0.8</v>
      </c>
      <c r="K791" s="108" t="b">
        <f t="shared" si="63"/>
        <v>0</v>
      </c>
      <c r="M791" s="108" t="b">
        <f t="shared" si="64"/>
        <v>0</v>
      </c>
    </row>
    <row r="792" spans="1:13" x14ac:dyDescent="0.25">
      <c r="A792" t="s">
        <v>113</v>
      </c>
      <c r="B792" s="108">
        <v>2.34</v>
      </c>
      <c r="C792" cm="1">
        <f t="array" ref="C792">_xlfn.IFS(A792='Price Data'!$F$3,'Price Data'!$G$3,A792='Price Data'!$F$4,'Price Data'!$G$4,A792='Price Data'!$F$5,'Price Data'!$G$5,A792='Price Data'!$F$6,'Price Data'!$G$6,A792='Price Data'!$F$7,'Price Data'!$G$7,TRUE,"")</f>
        <v>10.493246963562758</v>
      </c>
      <c r="E792" s="108" t="b">
        <f t="shared" si="60"/>
        <v>0</v>
      </c>
      <c r="G792" s="108" t="b">
        <f t="shared" si="61"/>
        <v>0</v>
      </c>
      <c r="I792" s="108" t="b">
        <f t="shared" si="62"/>
        <v>0</v>
      </c>
      <c r="K792" s="108" t="b">
        <f t="shared" si="63"/>
        <v>0</v>
      </c>
      <c r="M792" s="108">
        <f t="shared" si="64"/>
        <v>2.34</v>
      </c>
    </row>
    <row r="793" spans="1:13" x14ac:dyDescent="0.25">
      <c r="A793" t="s">
        <v>109</v>
      </c>
      <c r="B793" s="108">
        <v>0.91</v>
      </c>
      <c r="C793" cm="1">
        <f t="array" ref="C793">_xlfn.IFS(A793='Price Data'!$F$3,'Price Data'!$G$3,A793='Price Data'!$F$4,'Price Data'!$G$4,A793='Price Data'!$F$5,'Price Data'!$G$5,A793='Price Data'!$F$6,'Price Data'!$G$6,A793='Price Data'!$F$7,'Price Data'!$G$7,TRUE,"")</f>
        <v>4.4586315789473705</v>
      </c>
      <c r="E793" s="108" t="b">
        <f t="shared" si="60"/>
        <v>0</v>
      </c>
      <c r="G793" s="108" t="b">
        <f t="shared" si="61"/>
        <v>0</v>
      </c>
      <c r="I793" s="108">
        <f t="shared" si="62"/>
        <v>0.91</v>
      </c>
      <c r="K793" s="108" t="b">
        <f t="shared" si="63"/>
        <v>0</v>
      </c>
      <c r="M793" s="108" t="b">
        <f t="shared" si="64"/>
        <v>0</v>
      </c>
    </row>
    <row r="794" spans="1:13" x14ac:dyDescent="0.25">
      <c r="A794" t="s">
        <v>110</v>
      </c>
      <c r="B794" s="108">
        <v>0.62</v>
      </c>
      <c r="C794" cm="1">
        <f t="array" ref="C794">_xlfn.IFS(A794='Price Data'!$F$3,'Price Data'!$G$3,A794='Price Data'!$F$4,'Price Data'!$G$4,A794='Price Data'!$F$5,'Price Data'!$G$5,A794='Price Data'!$F$6,'Price Data'!$G$6,A794='Price Data'!$F$7,'Price Data'!$G$7,TRUE,"")</f>
        <v>2.6763636363636367</v>
      </c>
      <c r="E794" s="108">
        <f t="shared" si="60"/>
        <v>0.62</v>
      </c>
      <c r="G794" s="108" t="b">
        <f t="shared" si="61"/>
        <v>0</v>
      </c>
      <c r="I794" s="108" t="b">
        <f t="shared" si="62"/>
        <v>0</v>
      </c>
      <c r="K794" s="108" t="b">
        <f t="shared" si="63"/>
        <v>0</v>
      </c>
      <c r="M794" s="108" t="b">
        <f t="shared" si="64"/>
        <v>0</v>
      </c>
    </row>
    <row r="795" spans="1:13" x14ac:dyDescent="0.25">
      <c r="A795" t="s">
        <v>113</v>
      </c>
      <c r="B795" s="108">
        <v>2.31</v>
      </c>
      <c r="C795" cm="1">
        <f t="array" ref="C795">_xlfn.IFS(A795='Price Data'!$F$3,'Price Data'!$G$3,A795='Price Data'!$F$4,'Price Data'!$G$4,A795='Price Data'!$F$5,'Price Data'!$G$5,A795='Price Data'!$F$6,'Price Data'!$G$6,A795='Price Data'!$F$7,'Price Data'!$G$7,TRUE,"")</f>
        <v>10.493246963562758</v>
      </c>
      <c r="E795" s="108" t="b">
        <f t="shared" si="60"/>
        <v>0</v>
      </c>
      <c r="G795" s="108" t="b">
        <f t="shared" si="61"/>
        <v>0</v>
      </c>
      <c r="I795" s="108" t="b">
        <f t="shared" si="62"/>
        <v>0</v>
      </c>
      <c r="K795" s="108" t="b">
        <f t="shared" si="63"/>
        <v>0</v>
      </c>
      <c r="M795" s="108">
        <f t="shared" si="64"/>
        <v>2.31</v>
      </c>
    </row>
    <row r="796" spans="1:13" x14ac:dyDescent="0.25">
      <c r="A796" t="s">
        <v>109</v>
      </c>
      <c r="B796" s="108">
        <v>0.7</v>
      </c>
      <c r="C796" cm="1">
        <f t="array" ref="C796">_xlfn.IFS(A796='Price Data'!$F$3,'Price Data'!$G$3,A796='Price Data'!$F$4,'Price Data'!$G$4,A796='Price Data'!$F$5,'Price Data'!$G$5,A796='Price Data'!$F$6,'Price Data'!$G$6,A796='Price Data'!$F$7,'Price Data'!$G$7,TRUE,"")</f>
        <v>4.4586315789473705</v>
      </c>
      <c r="E796" s="108" t="b">
        <f t="shared" si="60"/>
        <v>0</v>
      </c>
      <c r="G796" s="108" t="b">
        <f t="shared" si="61"/>
        <v>0</v>
      </c>
      <c r="I796" s="108">
        <f t="shared" si="62"/>
        <v>0.7</v>
      </c>
      <c r="K796" s="108" t="b">
        <f t="shared" si="63"/>
        <v>0</v>
      </c>
      <c r="M796" s="108" t="b">
        <f t="shared" si="64"/>
        <v>0</v>
      </c>
    </row>
    <row r="797" spans="1:13" x14ac:dyDescent="0.25">
      <c r="A797" t="s">
        <v>113</v>
      </c>
      <c r="B797" s="108">
        <v>2.19</v>
      </c>
      <c r="C797" cm="1">
        <f t="array" ref="C797">_xlfn.IFS(A797='Price Data'!$F$3,'Price Data'!$G$3,A797='Price Data'!$F$4,'Price Data'!$G$4,A797='Price Data'!$F$5,'Price Data'!$G$5,A797='Price Data'!$F$6,'Price Data'!$G$6,A797='Price Data'!$F$7,'Price Data'!$G$7,TRUE,"")</f>
        <v>10.493246963562758</v>
      </c>
      <c r="E797" s="108" t="b">
        <f t="shared" si="60"/>
        <v>0</v>
      </c>
      <c r="G797" s="108" t="b">
        <f t="shared" si="61"/>
        <v>0</v>
      </c>
      <c r="I797" s="108" t="b">
        <f t="shared" si="62"/>
        <v>0</v>
      </c>
      <c r="K797" s="108" t="b">
        <f t="shared" si="63"/>
        <v>0</v>
      </c>
      <c r="M797" s="108">
        <f t="shared" si="64"/>
        <v>2.19</v>
      </c>
    </row>
    <row r="798" spans="1:13" x14ac:dyDescent="0.25">
      <c r="A798" t="s">
        <v>113</v>
      </c>
      <c r="B798" s="108">
        <v>2.21</v>
      </c>
      <c r="C798" cm="1">
        <f t="array" ref="C798">_xlfn.IFS(A798='Price Data'!$F$3,'Price Data'!$G$3,A798='Price Data'!$F$4,'Price Data'!$G$4,A798='Price Data'!$F$5,'Price Data'!$G$5,A798='Price Data'!$F$6,'Price Data'!$G$6,A798='Price Data'!$F$7,'Price Data'!$G$7,TRUE,"")</f>
        <v>10.493246963562758</v>
      </c>
      <c r="E798" s="108" t="b">
        <f t="shared" si="60"/>
        <v>0</v>
      </c>
      <c r="G798" s="108" t="b">
        <f t="shared" si="61"/>
        <v>0</v>
      </c>
      <c r="I798" s="108" t="b">
        <f t="shared" si="62"/>
        <v>0</v>
      </c>
      <c r="K798" s="108" t="b">
        <f t="shared" si="63"/>
        <v>0</v>
      </c>
      <c r="M798" s="108">
        <f t="shared" si="64"/>
        <v>2.21</v>
      </c>
    </row>
    <row r="799" spans="1:13" x14ac:dyDescent="0.25">
      <c r="A799" t="s">
        <v>112</v>
      </c>
      <c r="B799" s="108">
        <v>0</v>
      </c>
      <c r="C799" t="str" cm="1">
        <f t="array" ref="C799">_xlfn.IFS(A799='Price Data'!$F$3,'Price Data'!$G$3,A799='Price Data'!$F$4,'Price Data'!$G$4,A799='Price Data'!$F$5,'Price Data'!$G$5,A799='Price Data'!$F$6,'Price Data'!$G$6,A799='Price Data'!$F$7,'Price Data'!$G$7,TRUE,"")</f>
        <v/>
      </c>
      <c r="E799" s="108" t="b">
        <f t="shared" si="60"/>
        <v>0</v>
      </c>
      <c r="G799" s="108" t="b">
        <f t="shared" si="61"/>
        <v>0</v>
      </c>
      <c r="I799" s="108" t="b">
        <f t="shared" si="62"/>
        <v>0</v>
      </c>
      <c r="K799" s="108" t="b">
        <f t="shared" si="63"/>
        <v>0</v>
      </c>
      <c r="M799" s="108" t="b">
        <f t="shared" si="64"/>
        <v>0</v>
      </c>
    </row>
    <row r="800" spans="1:13" x14ac:dyDescent="0.25">
      <c r="A800" t="s">
        <v>109</v>
      </c>
      <c r="B800" s="108">
        <v>0.63</v>
      </c>
      <c r="C800" cm="1">
        <f t="array" ref="C800">_xlfn.IFS(A800='Price Data'!$F$3,'Price Data'!$G$3,A800='Price Data'!$F$4,'Price Data'!$G$4,A800='Price Data'!$F$5,'Price Data'!$G$5,A800='Price Data'!$F$6,'Price Data'!$G$6,A800='Price Data'!$F$7,'Price Data'!$G$7,TRUE,"")</f>
        <v>4.4586315789473705</v>
      </c>
      <c r="E800" s="108" t="b">
        <f t="shared" si="60"/>
        <v>0</v>
      </c>
      <c r="G800" s="108" t="b">
        <f t="shared" si="61"/>
        <v>0</v>
      </c>
      <c r="I800" s="108">
        <f t="shared" si="62"/>
        <v>0.63</v>
      </c>
      <c r="K800" s="108" t="b">
        <f t="shared" si="63"/>
        <v>0</v>
      </c>
      <c r="M800" s="108" t="b">
        <f t="shared" si="64"/>
        <v>0</v>
      </c>
    </row>
    <row r="801" spans="1:13" x14ac:dyDescent="0.25">
      <c r="A801" t="s">
        <v>110</v>
      </c>
      <c r="B801" s="108">
        <v>0.88</v>
      </c>
      <c r="C801" cm="1">
        <f t="array" ref="C801">_xlfn.IFS(A801='Price Data'!$F$3,'Price Data'!$G$3,A801='Price Data'!$F$4,'Price Data'!$G$4,A801='Price Data'!$F$5,'Price Data'!$G$5,A801='Price Data'!$F$6,'Price Data'!$G$6,A801='Price Data'!$F$7,'Price Data'!$G$7,TRUE,"")</f>
        <v>2.6763636363636367</v>
      </c>
      <c r="E801" s="108">
        <f t="shared" si="60"/>
        <v>0.88</v>
      </c>
      <c r="G801" s="108" t="b">
        <f t="shared" si="61"/>
        <v>0</v>
      </c>
      <c r="I801" s="108" t="b">
        <f t="shared" si="62"/>
        <v>0</v>
      </c>
      <c r="K801" s="108" t="b">
        <f t="shared" si="63"/>
        <v>0</v>
      </c>
      <c r="M801" s="108" t="b">
        <f t="shared" si="64"/>
        <v>0</v>
      </c>
    </row>
    <row r="802" spans="1:13" x14ac:dyDescent="0.25">
      <c r="A802" t="s">
        <v>109</v>
      </c>
      <c r="B802" s="108">
        <v>0.63</v>
      </c>
      <c r="C802" cm="1">
        <f t="array" ref="C802">_xlfn.IFS(A802='Price Data'!$F$3,'Price Data'!$G$3,A802='Price Data'!$F$4,'Price Data'!$G$4,A802='Price Data'!$F$5,'Price Data'!$G$5,A802='Price Data'!$F$6,'Price Data'!$G$6,A802='Price Data'!$F$7,'Price Data'!$G$7,TRUE,"")</f>
        <v>4.4586315789473705</v>
      </c>
      <c r="E802" s="108" t="b">
        <f t="shared" si="60"/>
        <v>0</v>
      </c>
      <c r="G802" s="108" t="b">
        <f t="shared" si="61"/>
        <v>0</v>
      </c>
      <c r="I802" s="108">
        <f t="shared" si="62"/>
        <v>0.63</v>
      </c>
      <c r="K802" s="108" t="b">
        <f t="shared" si="63"/>
        <v>0</v>
      </c>
      <c r="M802" s="108" t="b">
        <f t="shared" si="64"/>
        <v>0</v>
      </c>
    </row>
    <row r="803" spans="1:13" x14ac:dyDescent="0.25">
      <c r="A803" t="s">
        <v>113</v>
      </c>
      <c r="B803" s="108">
        <v>1.5</v>
      </c>
      <c r="C803" cm="1">
        <f t="array" ref="C803">_xlfn.IFS(A803='Price Data'!$F$3,'Price Data'!$G$3,A803='Price Data'!$F$4,'Price Data'!$G$4,A803='Price Data'!$F$5,'Price Data'!$G$5,A803='Price Data'!$F$6,'Price Data'!$G$6,A803='Price Data'!$F$7,'Price Data'!$G$7,TRUE,"")</f>
        <v>10.493246963562758</v>
      </c>
      <c r="E803" s="108" t="b">
        <f t="shared" si="60"/>
        <v>0</v>
      </c>
      <c r="G803" s="108" t="b">
        <f t="shared" si="61"/>
        <v>0</v>
      </c>
      <c r="I803" s="108" t="b">
        <f t="shared" si="62"/>
        <v>0</v>
      </c>
      <c r="K803" s="108" t="b">
        <f t="shared" si="63"/>
        <v>0</v>
      </c>
      <c r="M803" s="108">
        <f t="shared" si="64"/>
        <v>1.5</v>
      </c>
    </row>
    <row r="804" spans="1:13" x14ac:dyDescent="0.25">
      <c r="A804" t="s">
        <v>109</v>
      </c>
      <c r="B804" s="108">
        <v>0.85</v>
      </c>
      <c r="C804" cm="1">
        <f t="array" ref="C804">_xlfn.IFS(A804='Price Data'!$F$3,'Price Data'!$G$3,A804='Price Data'!$F$4,'Price Data'!$G$4,A804='Price Data'!$F$5,'Price Data'!$G$5,A804='Price Data'!$F$6,'Price Data'!$G$6,A804='Price Data'!$F$7,'Price Data'!$G$7,TRUE,"")</f>
        <v>4.4586315789473705</v>
      </c>
      <c r="E804" s="108" t="b">
        <f t="shared" si="60"/>
        <v>0</v>
      </c>
      <c r="G804" s="108" t="b">
        <f t="shared" si="61"/>
        <v>0</v>
      </c>
      <c r="I804" s="108">
        <f t="shared" si="62"/>
        <v>0.85</v>
      </c>
      <c r="K804" s="108" t="b">
        <f t="shared" si="63"/>
        <v>0</v>
      </c>
      <c r="M804" s="108" t="b">
        <f t="shared" si="64"/>
        <v>0</v>
      </c>
    </row>
    <row r="805" spans="1:13" x14ac:dyDescent="0.25">
      <c r="A805" t="s">
        <v>110</v>
      </c>
      <c r="B805" s="108">
        <v>0.54</v>
      </c>
      <c r="C805" cm="1">
        <f t="array" ref="C805">_xlfn.IFS(A805='Price Data'!$F$3,'Price Data'!$G$3,A805='Price Data'!$F$4,'Price Data'!$G$4,A805='Price Data'!$F$5,'Price Data'!$G$5,A805='Price Data'!$F$6,'Price Data'!$G$6,A805='Price Data'!$F$7,'Price Data'!$G$7,TRUE,"")</f>
        <v>2.6763636363636367</v>
      </c>
      <c r="E805" s="108">
        <f t="shared" si="60"/>
        <v>0.54</v>
      </c>
      <c r="G805" s="108" t="b">
        <f t="shared" si="61"/>
        <v>0</v>
      </c>
      <c r="I805" s="108" t="b">
        <f t="shared" si="62"/>
        <v>0</v>
      </c>
      <c r="K805" s="108" t="b">
        <f t="shared" si="63"/>
        <v>0</v>
      </c>
      <c r="M805" s="108" t="b">
        <f t="shared" si="64"/>
        <v>0</v>
      </c>
    </row>
    <row r="806" spans="1:13" x14ac:dyDescent="0.25">
      <c r="A806" t="s">
        <v>111</v>
      </c>
      <c r="B806" s="108">
        <v>2.4300000000000002</v>
      </c>
      <c r="C806" cm="1">
        <f t="array" ref="C806">_xlfn.IFS(A806='Price Data'!$F$3,'Price Data'!$G$3,A806='Price Data'!$F$4,'Price Data'!$G$4,A806='Price Data'!$F$5,'Price Data'!$G$5,A806='Price Data'!$F$6,'Price Data'!$G$6,A806='Price Data'!$F$7,'Price Data'!$G$7,TRUE,"")</f>
        <v>8.710979020979023</v>
      </c>
      <c r="E806" s="108" t="b">
        <f t="shared" si="60"/>
        <v>0</v>
      </c>
      <c r="G806" s="108" t="b">
        <f t="shared" si="61"/>
        <v>0</v>
      </c>
      <c r="I806" s="108" t="b">
        <f t="shared" si="62"/>
        <v>0</v>
      </c>
      <c r="K806" s="108">
        <f t="shared" si="63"/>
        <v>2.4300000000000002</v>
      </c>
      <c r="M806" s="108" t="b">
        <f t="shared" si="64"/>
        <v>0</v>
      </c>
    </row>
    <row r="807" spans="1:13" x14ac:dyDescent="0.25">
      <c r="A807" t="s">
        <v>110</v>
      </c>
      <c r="B807" s="108">
        <v>0.76</v>
      </c>
      <c r="C807" cm="1">
        <f t="array" ref="C807">_xlfn.IFS(A807='Price Data'!$F$3,'Price Data'!$G$3,A807='Price Data'!$F$4,'Price Data'!$G$4,A807='Price Data'!$F$5,'Price Data'!$G$5,A807='Price Data'!$F$6,'Price Data'!$G$6,A807='Price Data'!$F$7,'Price Data'!$G$7,TRUE,"")</f>
        <v>2.6763636363636367</v>
      </c>
      <c r="E807" s="108">
        <f t="shared" si="60"/>
        <v>0.76</v>
      </c>
      <c r="G807" s="108" t="b">
        <f t="shared" si="61"/>
        <v>0</v>
      </c>
      <c r="I807" s="108" t="b">
        <f t="shared" si="62"/>
        <v>0</v>
      </c>
      <c r="K807" s="108" t="b">
        <f t="shared" si="63"/>
        <v>0</v>
      </c>
      <c r="M807" s="108" t="b">
        <f t="shared" si="64"/>
        <v>0</v>
      </c>
    </row>
    <row r="808" spans="1:13" x14ac:dyDescent="0.25">
      <c r="A808" t="s">
        <v>109</v>
      </c>
      <c r="B808" s="108">
        <v>0.79</v>
      </c>
      <c r="C808" cm="1">
        <f t="array" ref="C808">_xlfn.IFS(A808='Price Data'!$F$3,'Price Data'!$G$3,A808='Price Data'!$F$4,'Price Data'!$G$4,A808='Price Data'!$F$5,'Price Data'!$G$5,A808='Price Data'!$F$6,'Price Data'!$G$6,A808='Price Data'!$F$7,'Price Data'!$G$7,TRUE,"")</f>
        <v>4.4586315789473705</v>
      </c>
      <c r="E808" s="108" t="b">
        <f t="shared" si="60"/>
        <v>0</v>
      </c>
      <c r="G808" s="108" t="b">
        <f t="shared" si="61"/>
        <v>0</v>
      </c>
      <c r="I808" s="108">
        <f t="shared" si="62"/>
        <v>0.79</v>
      </c>
      <c r="K808" s="108" t="b">
        <f t="shared" si="63"/>
        <v>0</v>
      </c>
      <c r="M808" s="108" t="b">
        <f t="shared" si="64"/>
        <v>0</v>
      </c>
    </row>
    <row r="809" spans="1:13" x14ac:dyDescent="0.25">
      <c r="A809" t="s">
        <v>112</v>
      </c>
      <c r="B809" s="108">
        <v>0</v>
      </c>
      <c r="C809" t="str" cm="1">
        <f t="array" ref="C809">_xlfn.IFS(A809='Price Data'!$F$3,'Price Data'!$G$3,A809='Price Data'!$F$4,'Price Data'!$G$4,A809='Price Data'!$F$5,'Price Data'!$G$5,A809='Price Data'!$F$6,'Price Data'!$G$6,A809='Price Data'!$F$7,'Price Data'!$G$7,TRUE,"")</f>
        <v/>
      </c>
      <c r="E809" s="108" t="b">
        <f t="shared" si="60"/>
        <v>0</v>
      </c>
      <c r="G809" s="108" t="b">
        <f t="shared" si="61"/>
        <v>0</v>
      </c>
      <c r="I809" s="108" t="b">
        <f t="shared" si="62"/>
        <v>0</v>
      </c>
      <c r="K809" s="108" t="b">
        <f t="shared" si="63"/>
        <v>0</v>
      </c>
      <c r="M809" s="108" t="b">
        <f t="shared" si="64"/>
        <v>0</v>
      </c>
    </row>
    <row r="810" spans="1:13" x14ac:dyDescent="0.25">
      <c r="A810" t="s">
        <v>113</v>
      </c>
      <c r="B810" s="108">
        <v>1.24</v>
      </c>
      <c r="C810" cm="1">
        <f t="array" ref="C810">_xlfn.IFS(A810='Price Data'!$F$3,'Price Data'!$G$3,A810='Price Data'!$F$4,'Price Data'!$G$4,A810='Price Data'!$F$5,'Price Data'!$G$5,A810='Price Data'!$F$6,'Price Data'!$G$6,A810='Price Data'!$F$7,'Price Data'!$G$7,TRUE,"")</f>
        <v>10.493246963562758</v>
      </c>
      <c r="E810" s="108" t="b">
        <f t="shared" si="60"/>
        <v>0</v>
      </c>
      <c r="G810" s="108" t="b">
        <f t="shared" si="61"/>
        <v>0</v>
      </c>
      <c r="I810" s="108" t="b">
        <f t="shared" si="62"/>
        <v>0</v>
      </c>
      <c r="K810" s="108" t="b">
        <f t="shared" si="63"/>
        <v>0</v>
      </c>
      <c r="M810" s="108">
        <f t="shared" si="64"/>
        <v>1.24</v>
      </c>
    </row>
    <row r="811" spans="1:13" x14ac:dyDescent="0.25">
      <c r="A811" t="s">
        <v>109</v>
      </c>
      <c r="B811" s="108">
        <v>0.55000000000000004</v>
      </c>
      <c r="C811" cm="1">
        <f t="array" ref="C811">_xlfn.IFS(A811='Price Data'!$F$3,'Price Data'!$G$3,A811='Price Data'!$F$4,'Price Data'!$G$4,A811='Price Data'!$F$5,'Price Data'!$G$5,A811='Price Data'!$F$6,'Price Data'!$G$6,A811='Price Data'!$F$7,'Price Data'!$G$7,TRUE,"")</f>
        <v>4.4586315789473705</v>
      </c>
      <c r="E811" s="108" t="b">
        <f t="shared" si="60"/>
        <v>0</v>
      </c>
      <c r="G811" s="108" t="b">
        <f t="shared" si="61"/>
        <v>0</v>
      </c>
      <c r="I811" s="108">
        <f t="shared" si="62"/>
        <v>0.55000000000000004</v>
      </c>
      <c r="K811" s="108" t="b">
        <f t="shared" si="63"/>
        <v>0</v>
      </c>
      <c r="M811" s="108" t="b">
        <f t="shared" si="64"/>
        <v>0</v>
      </c>
    </row>
    <row r="812" spans="1:13" x14ac:dyDescent="0.25">
      <c r="A812" t="s">
        <v>109</v>
      </c>
      <c r="B812" s="108">
        <v>0.9</v>
      </c>
      <c r="C812" cm="1">
        <f t="array" ref="C812">_xlfn.IFS(A812='Price Data'!$F$3,'Price Data'!$G$3,A812='Price Data'!$F$4,'Price Data'!$G$4,A812='Price Data'!$F$5,'Price Data'!$G$5,A812='Price Data'!$F$6,'Price Data'!$G$6,A812='Price Data'!$F$7,'Price Data'!$G$7,TRUE,"")</f>
        <v>4.4586315789473705</v>
      </c>
      <c r="E812" s="108" t="b">
        <f t="shared" si="60"/>
        <v>0</v>
      </c>
      <c r="G812" s="108" t="b">
        <f t="shared" si="61"/>
        <v>0</v>
      </c>
      <c r="I812" s="108">
        <f t="shared" si="62"/>
        <v>0.9</v>
      </c>
      <c r="K812" s="108" t="b">
        <f t="shared" si="63"/>
        <v>0</v>
      </c>
      <c r="M812" s="108" t="b">
        <f t="shared" si="64"/>
        <v>0</v>
      </c>
    </row>
    <row r="813" spans="1:13" x14ac:dyDescent="0.25">
      <c r="A813" t="s">
        <v>109</v>
      </c>
      <c r="B813" s="108">
        <v>0.84</v>
      </c>
      <c r="C813" cm="1">
        <f t="array" ref="C813">_xlfn.IFS(A813='Price Data'!$F$3,'Price Data'!$G$3,A813='Price Data'!$F$4,'Price Data'!$G$4,A813='Price Data'!$F$5,'Price Data'!$G$5,A813='Price Data'!$F$6,'Price Data'!$G$6,A813='Price Data'!$F$7,'Price Data'!$G$7,TRUE,"")</f>
        <v>4.4586315789473705</v>
      </c>
      <c r="E813" s="108" t="b">
        <f t="shared" si="60"/>
        <v>0</v>
      </c>
      <c r="G813" s="108" t="b">
        <f t="shared" si="61"/>
        <v>0</v>
      </c>
      <c r="I813" s="108">
        <f t="shared" si="62"/>
        <v>0.84</v>
      </c>
      <c r="K813" s="108" t="b">
        <f t="shared" si="63"/>
        <v>0</v>
      </c>
      <c r="M813" s="108" t="b">
        <f t="shared" si="64"/>
        <v>0</v>
      </c>
    </row>
    <row r="814" spans="1:13" x14ac:dyDescent="0.25">
      <c r="A814" t="s">
        <v>110</v>
      </c>
      <c r="B814" s="108">
        <v>0.66</v>
      </c>
      <c r="C814" cm="1">
        <f t="array" ref="C814">_xlfn.IFS(A814='Price Data'!$F$3,'Price Data'!$G$3,A814='Price Data'!$F$4,'Price Data'!$G$4,A814='Price Data'!$F$5,'Price Data'!$G$5,A814='Price Data'!$F$6,'Price Data'!$G$6,A814='Price Data'!$F$7,'Price Data'!$G$7,TRUE,"")</f>
        <v>2.6763636363636367</v>
      </c>
      <c r="E814" s="108">
        <f t="shared" si="60"/>
        <v>0.66</v>
      </c>
      <c r="G814" s="108" t="b">
        <f t="shared" si="61"/>
        <v>0</v>
      </c>
      <c r="I814" s="108" t="b">
        <f t="shared" si="62"/>
        <v>0</v>
      </c>
      <c r="K814" s="108" t="b">
        <f t="shared" si="63"/>
        <v>0</v>
      </c>
      <c r="M814" s="108" t="b">
        <f t="shared" si="64"/>
        <v>0</v>
      </c>
    </row>
    <row r="815" spans="1:13" x14ac:dyDescent="0.25">
      <c r="A815" t="s">
        <v>109</v>
      </c>
      <c r="B815" s="108">
        <v>0.8</v>
      </c>
      <c r="C815" cm="1">
        <f t="array" ref="C815">_xlfn.IFS(A815='Price Data'!$F$3,'Price Data'!$G$3,A815='Price Data'!$F$4,'Price Data'!$G$4,A815='Price Data'!$F$5,'Price Data'!$G$5,A815='Price Data'!$F$6,'Price Data'!$G$6,A815='Price Data'!$F$7,'Price Data'!$G$7,TRUE,"")</f>
        <v>4.4586315789473705</v>
      </c>
      <c r="E815" s="108" t="b">
        <f t="shared" si="60"/>
        <v>0</v>
      </c>
      <c r="G815" s="108" t="b">
        <f t="shared" si="61"/>
        <v>0</v>
      </c>
      <c r="I815" s="108">
        <f t="shared" si="62"/>
        <v>0.8</v>
      </c>
      <c r="K815" s="108" t="b">
        <f t="shared" si="63"/>
        <v>0</v>
      </c>
      <c r="M815" s="108" t="b">
        <f t="shared" si="64"/>
        <v>0</v>
      </c>
    </row>
    <row r="816" spans="1:13" x14ac:dyDescent="0.25">
      <c r="A816" t="s">
        <v>109</v>
      </c>
      <c r="B816" s="108">
        <v>0.85</v>
      </c>
      <c r="C816" cm="1">
        <f t="array" ref="C816">_xlfn.IFS(A816='Price Data'!$F$3,'Price Data'!$G$3,A816='Price Data'!$F$4,'Price Data'!$G$4,A816='Price Data'!$F$5,'Price Data'!$G$5,A816='Price Data'!$F$6,'Price Data'!$G$6,A816='Price Data'!$F$7,'Price Data'!$G$7,TRUE,"")</f>
        <v>4.4586315789473705</v>
      </c>
      <c r="E816" s="108" t="b">
        <f t="shared" si="60"/>
        <v>0</v>
      </c>
      <c r="G816" s="108" t="b">
        <f t="shared" si="61"/>
        <v>0</v>
      </c>
      <c r="I816" s="108">
        <f t="shared" si="62"/>
        <v>0.85</v>
      </c>
      <c r="K816" s="108" t="b">
        <f t="shared" si="63"/>
        <v>0</v>
      </c>
      <c r="M816" s="108" t="b">
        <f t="shared" si="64"/>
        <v>0</v>
      </c>
    </row>
    <row r="817" spans="1:13" x14ac:dyDescent="0.25">
      <c r="A817" t="s">
        <v>114</v>
      </c>
      <c r="B817" s="108">
        <v>1.52</v>
      </c>
      <c r="C817" cm="1">
        <f t="array" ref="C817">_xlfn.IFS(A817='Price Data'!$F$3,'Price Data'!$G$3,A817='Price Data'!$F$4,'Price Data'!$G$4,A817='Price Data'!$F$5,'Price Data'!$G$5,A817='Price Data'!$F$6,'Price Data'!$G$6,A817='Price Data'!$F$7,'Price Data'!$G$7,TRUE,"")</f>
        <v>6.0346153846153863</v>
      </c>
      <c r="E817" s="108" t="b">
        <f t="shared" si="60"/>
        <v>0</v>
      </c>
      <c r="G817" s="108">
        <f t="shared" si="61"/>
        <v>1.52</v>
      </c>
      <c r="I817" s="108" t="b">
        <f t="shared" si="62"/>
        <v>0</v>
      </c>
      <c r="K817" s="108" t="b">
        <f t="shared" si="63"/>
        <v>0</v>
      </c>
      <c r="M817" s="108" t="b">
        <f t="shared" si="64"/>
        <v>0</v>
      </c>
    </row>
    <row r="818" spans="1:13" x14ac:dyDescent="0.25">
      <c r="A818" t="s">
        <v>109</v>
      </c>
      <c r="B818" s="108">
        <v>0.73</v>
      </c>
      <c r="C818" cm="1">
        <f t="array" ref="C818">_xlfn.IFS(A818='Price Data'!$F$3,'Price Data'!$G$3,A818='Price Data'!$F$4,'Price Data'!$G$4,A818='Price Data'!$F$5,'Price Data'!$G$5,A818='Price Data'!$F$6,'Price Data'!$G$6,A818='Price Data'!$F$7,'Price Data'!$G$7,TRUE,"")</f>
        <v>4.4586315789473705</v>
      </c>
      <c r="E818" s="108" t="b">
        <f t="shared" si="60"/>
        <v>0</v>
      </c>
      <c r="G818" s="108" t="b">
        <f t="shared" si="61"/>
        <v>0</v>
      </c>
      <c r="I818" s="108">
        <f t="shared" si="62"/>
        <v>0.73</v>
      </c>
      <c r="K818" s="108" t="b">
        <f t="shared" si="63"/>
        <v>0</v>
      </c>
      <c r="M818" s="108" t="b">
        <f t="shared" si="64"/>
        <v>0</v>
      </c>
    </row>
    <row r="819" spans="1:13" x14ac:dyDescent="0.25">
      <c r="A819" t="s">
        <v>113</v>
      </c>
      <c r="B819" s="108">
        <v>1.6</v>
      </c>
      <c r="C819" cm="1">
        <f t="array" ref="C819">_xlfn.IFS(A819='Price Data'!$F$3,'Price Data'!$G$3,A819='Price Data'!$F$4,'Price Data'!$G$4,A819='Price Data'!$F$5,'Price Data'!$G$5,A819='Price Data'!$F$6,'Price Data'!$G$6,A819='Price Data'!$F$7,'Price Data'!$G$7,TRUE,"")</f>
        <v>10.493246963562758</v>
      </c>
      <c r="E819" s="108" t="b">
        <f t="shared" si="60"/>
        <v>0</v>
      </c>
      <c r="G819" s="108" t="b">
        <f t="shared" si="61"/>
        <v>0</v>
      </c>
      <c r="I819" s="108" t="b">
        <f t="shared" si="62"/>
        <v>0</v>
      </c>
      <c r="K819" s="108" t="b">
        <f t="shared" si="63"/>
        <v>0</v>
      </c>
      <c r="M819" s="108">
        <f t="shared" si="64"/>
        <v>1.6</v>
      </c>
    </row>
    <row r="820" spans="1:13" x14ac:dyDescent="0.25">
      <c r="A820" t="s">
        <v>113</v>
      </c>
      <c r="B820" s="108">
        <v>1.43</v>
      </c>
      <c r="C820" cm="1">
        <f t="array" ref="C820">_xlfn.IFS(A820='Price Data'!$F$3,'Price Data'!$G$3,A820='Price Data'!$F$4,'Price Data'!$G$4,A820='Price Data'!$F$5,'Price Data'!$G$5,A820='Price Data'!$F$6,'Price Data'!$G$6,A820='Price Data'!$F$7,'Price Data'!$G$7,TRUE,"")</f>
        <v>10.493246963562758</v>
      </c>
      <c r="E820" s="108" t="b">
        <f t="shared" si="60"/>
        <v>0</v>
      </c>
      <c r="G820" s="108" t="b">
        <f t="shared" si="61"/>
        <v>0</v>
      </c>
      <c r="I820" s="108" t="b">
        <f t="shared" si="62"/>
        <v>0</v>
      </c>
      <c r="K820" s="108" t="b">
        <f t="shared" si="63"/>
        <v>0</v>
      </c>
      <c r="M820" s="108">
        <f t="shared" si="64"/>
        <v>1.43</v>
      </c>
    </row>
    <row r="821" spans="1:13" x14ac:dyDescent="0.25">
      <c r="A821" t="s">
        <v>109</v>
      </c>
      <c r="B821" s="108">
        <v>0.78</v>
      </c>
      <c r="C821" cm="1">
        <f t="array" ref="C821">_xlfn.IFS(A821='Price Data'!$F$3,'Price Data'!$G$3,A821='Price Data'!$F$4,'Price Data'!$G$4,A821='Price Data'!$F$5,'Price Data'!$G$5,A821='Price Data'!$F$6,'Price Data'!$G$6,A821='Price Data'!$F$7,'Price Data'!$G$7,TRUE,"")</f>
        <v>4.4586315789473705</v>
      </c>
      <c r="E821" s="108" t="b">
        <f t="shared" si="60"/>
        <v>0</v>
      </c>
      <c r="G821" s="108" t="b">
        <f t="shared" si="61"/>
        <v>0</v>
      </c>
      <c r="I821" s="108">
        <f t="shared" si="62"/>
        <v>0.78</v>
      </c>
      <c r="K821" s="108" t="b">
        <f t="shared" si="63"/>
        <v>0</v>
      </c>
      <c r="M821" s="108" t="b">
        <f t="shared" si="64"/>
        <v>0</v>
      </c>
    </row>
    <row r="822" spans="1:13" x14ac:dyDescent="0.25">
      <c r="A822" t="s">
        <v>109</v>
      </c>
      <c r="B822" s="108">
        <v>0.76</v>
      </c>
      <c r="C822" cm="1">
        <f t="array" ref="C822">_xlfn.IFS(A822='Price Data'!$F$3,'Price Data'!$G$3,A822='Price Data'!$F$4,'Price Data'!$G$4,A822='Price Data'!$F$5,'Price Data'!$G$5,A822='Price Data'!$F$6,'Price Data'!$G$6,A822='Price Data'!$F$7,'Price Data'!$G$7,TRUE,"")</f>
        <v>4.4586315789473705</v>
      </c>
      <c r="E822" s="108" t="b">
        <f t="shared" si="60"/>
        <v>0</v>
      </c>
      <c r="G822" s="108" t="b">
        <f t="shared" si="61"/>
        <v>0</v>
      </c>
      <c r="I822" s="108">
        <f t="shared" si="62"/>
        <v>0.76</v>
      </c>
      <c r="K822" s="108" t="b">
        <f t="shared" si="63"/>
        <v>0</v>
      </c>
      <c r="M822" s="108" t="b">
        <f t="shared" si="64"/>
        <v>0</v>
      </c>
    </row>
    <row r="823" spans="1:13" x14ac:dyDescent="0.25">
      <c r="A823" t="s">
        <v>109</v>
      </c>
      <c r="B823" s="108">
        <v>0.82</v>
      </c>
      <c r="C823" cm="1">
        <f t="array" ref="C823">_xlfn.IFS(A823='Price Data'!$F$3,'Price Data'!$G$3,A823='Price Data'!$F$4,'Price Data'!$G$4,A823='Price Data'!$F$5,'Price Data'!$G$5,A823='Price Data'!$F$6,'Price Data'!$G$6,A823='Price Data'!$F$7,'Price Data'!$G$7,TRUE,"")</f>
        <v>4.4586315789473705</v>
      </c>
      <c r="E823" s="108" t="b">
        <f t="shared" si="60"/>
        <v>0</v>
      </c>
      <c r="G823" s="108" t="b">
        <f t="shared" si="61"/>
        <v>0</v>
      </c>
      <c r="I823" s="108">
        <f t="shared" si="62"/>
        <v>0.82</v>
      </c>
      <c r="K823" s="108" t="b">
        <f t="shared" si="63"/>
        <v>0</v>
      </c>
      <c r="M823" s="108" t="b">
        <f t="shared" si="64"/>
        <v>0</v>
      </c>
    </row>
    <row r="824" spans="1:13" x14ac:dyDescent="0.25">
      <c r="A824" t="s">
        <v>109</v>
      </c>
      <c r="B824" s="108">
        <v>0.92</v>
      </c>
      <c r="C824" cm="1">
        <f t="array" ref="C824">_xlfn.IFS(A824='Price Data'!$F$3,'Price Data'!$G$3,A824='Price Data'!$F$4,'Price Data'!$G$4,A824='Price Data'!$F$5,'Price Data'!$G$5,A824='Price Data'!$F$6,'Price Data'!$G$6,A824='Price Data'!$F$7,'Price Data'!$G$7,TRUE,"")</f>
        <v>4.4586315789473705</v>
      </c>
      <c r="E824" s="108" t="b">
        <f t="shared" si="60"/>
        <v>0</v>
      </c>
      <c r="G824" s="108" t="b">
        <f t="shared" si="61"/>
        <v>0</v>
      </c>
      <c r="I824" s="108">
        <f t="shared" si="62"/>
        <v>0.92</v>
      </c>
      <c r="K824" s="108" t="b">
        <f t="shared" si="63"/>
        <v>0</v>
      </c>
      <c r="M824" s="108" t="b">
        <f t="shared" si="64"/>
        <v>0</v>
      </c>
    </row>
    <row r="825" spans="1:13" x14ac:dyDescent="0.25">
      <c r="A825" t="s">
        <v>114</v>
      </c>
      <c r="B825" s="108">
        <v>2.14</v>
      </c>
      <c r="C825" cm="1">
        <f t="array" ref="C825">_xlfn.IFS(A825='Price Data'!$F$3,'Price Data'!$G$3,A825='Price Data'!$F$4,'Price Data'!$G$4,A825='Price Data'!$F$5,'Price Data'!$G$5,A825='Price Data'!$F$6,'Price Data'!$G$6,A825='Price Data'!$F$7,'Price Data'!$G$7,TRUE,"")</f>
        <v>6.0346153846153863</v>
      </c>
      <c r="E825" s="108" t="b">
        <f t="shared" si="60"/>
        <v>0</v>
      </c>
      <c r="G825" s="108">
        <f t="shared" si="61"/>
        <v>2.14</v>
      </c>
      <c r="I825" s="108" t="b">
        <f t="shared" si="62"/>
        <v>0</v>
      </c>
      <c r="K825" s="108" t="b">
        <f t="shared" si="63"/>
        <v>0</v>
      </c>
      <c r="M825" s="108" t="b">
        <f t="shared" si="64"/>
        <v>0</v>
      </c>
    </row>
    <row r="826" spans="1:13" x14ac:dyDescent="0.25">
      <c r="A826" t="s">
        <v>109</v>
      </c>
      <c r="B826" s="108">
        <v>0.82</v>
      </c>
      <c r="C826" cm="1">
        <f t="array" ref="C826">_xlfn.IFS(A826='Price Data'!$F$3,'Price Data'!$G$3,A826='Price Data'!$F$4,'Price Data'!$G$4,A826='Price Data'!$F$5,'Price Data'!$G$5,A826='Price Data'!$F$6,'Price Data'!$G$6,A826='Price Data'!$F$7,'Price Data'!$G$7,TRUE,"")</f>
        <v>4.4586315789473705</v>
      </c>
      <c r="E826" s="108" t="b">
        <f t="shared" si="60"/>
        <v>0</v>
      </c>
      <c r="G826" s="108" t="b">
        <f t="shared" si="61"/>
        <v>0</v>
      </c>
      <c r="I826" s="108">
        <f t="shared" si="62"/>
        <v>0.82</v>
      </c>
      <c r="K826" s="108" t="b">
        <f t="shared" si="63"/>
        <v>0</v>
      </c>
      <c r="M826" s="108" t="b">
        <f t="shared" si="64"/>
        <v>0</v>
      </c>
    </row>
    <row r="827" spans="1:13" x14ac:dyDescent="0.25">
      <c r="A827" t="s">
        <v>113</v>
      </c>
      <c r="B827" s="108">
        <v>2.04</v>
      </c>
      <c r="C827" cm="1">
        <f t="array" ref="C827">_xlfn.IFS(A827='Price Data'!$F$3,'Price Data'!$G$3,A827='Price Data'!$F$4,'Price Data'!$G$4,A827='Price Data'!$F$5,'Price Data'!$G$5,A827='Price Data'!$F$6,'Price Data'!$G$6,A827='Price Data'!$F$7,'Price Data'!$G$7,TRUE,"")</f>
        <v>10.493246963562758</v>
      </c>
      <c r="E827" s="108" t="b">
        <f t="shared" si="60"/>
        <v>0</v>
      </c>
      <c r="G827" s="108" t="b">
        <f t="shared" si="61"/>
        <v>0</v>
      </c>
      <c r="I827" s="108" t="b">
        <f t="shared" si="62"/>
        <v>0</v>
      </c>
      <c r="K827" s="108" t="b">
        <f t="shared" si="63"/>
        <v>0</v>
      </c>
      <c r="M827" s="108">
        <f t="shared" si="64"/>
        <v>2.04</v>
      </c>
    </row>
    <row r="828" spans="1:13" x14ac:dyDescent="0.25">
      <c r="A828" t="s">
        <v>112</v>
      </c>
      <c r="B828" s="108">
        <v>0</v>
      </c>
      <c r="C828" t="str" cm="1">
        <f t="array" ref="C828">_xlfn.IFS(A828='Price Data'!$F$3,'Price Data'!$G$3,A828='Price Data'!$F$4,'Price Data'!$G$4,A828='Price Data'!$F$5,'Price Data'!$G$5,A828='Price Data'!$F$6,'Price Data'!$G$6,A828='Price Data'!$F$7,'Price Data'!$G$7,TRUE,"")</f>
        <v/>
      </c>
      <c r="E828" s="108" t="b">
        <f t="shared" si="60"/>
        <v>0</v>
      </c>
      <c r="G828" s="108" t="b">
        <f t="shared" si="61"/>
        <v>0</v>
      </c>
      <c r="I828" s="108" t="b">
        <f t="shared" si="62"/>
        <v>0</v>
      </c>
      <c r="K828" s="108" t="b">
        <f t="shared" si="63"/>
        <v>0</v>
      </c>
      <c r="M828" s="108" t="b">
        <f t="shared" si="64"/>
        <v>0</v>
      </c>
    </row>
    <row r="829" spans="1:13" x14ac:dyDescent="0.25">
      <c r="A829" t="s">
        <v>113</v>
      </c>
      <c r="B829" s="108">
        <v>1.86</v>
      </c>
      <c r="C829" cm="1">
        <f t="array" ref="C829">_xlfn.IFS(A829='Price Data'!$F$3,'Price Data'!$G$3,A829='Price Data'!$F$4,'Price Data'!$G$4,A829='Price Data'!$F$5,'Price Data'!$G$5,A829='Price Data'!$F$6,'Price Data'!$G$6,A829='Price Data'!$F$7,'Price Data'!$G$7,TRUE,"")</f>
        <v>10.493246963562758</v>
      </c>
      <c r="E829" s="108" t="b">
        <f t="shared" si="60"/>
        <v>0</v>
      </c>
      <c r="G829" s="108" t="b">
        <f t="shared" si="61"/>
        <v>0</v>
      </c>
      <c r="I829" s="108" t="b">
        <f t="shared" si="62"/>
        <v>0</v>
      </c>
      <c r="K829" s="108" t="b">
        <f t="shared" si="63"/>
        <v>0</v>
      </c>
      <c r="M829" s="108">
        <f t="shared" si="64"/>
        <v>1.86</v>
      </c>
    </row>
    <row r="830" spans="1:13" x14ac:dyDescent="0.25">
      <c r="A830" t="s">
        <v>112</v>
      </c>
      <c r="B830" s="108">
        <v>0</v>
      </c>
      <c r="C830" t="str" cm="1">
        <f t="array" ref="C830">_xlfn.IFS(A830='Price Data'!$F$3,'Price Data'!$G$3,A830='Price Data'!$F$4,'Price Data'!$G$4,A830='Price Data'!$F$5,'Price Data'!$G$5,A830='Price Data'!$F$6,'Price Data'!$G$6,A830='Price Data'!$F$7,'Price Data'!$G$7,TRUE,"")</f>
        <v/>
      </c>
      <c r="E830" s="108" t="b">
        <f t="shared" si="60"/>
        <v>0</v>
      </c>
      <c r="G830" s="108" t="b">
        <f t="shared" si="61"/>
        <v>0</v>
      </c>
      <c r="I830" s="108" t="b">
        <f t="shared" si="62"/>
        <v>0</v>
      </c>
      <c r="K830" s="108" t="b">
        <f t="shared" si="63"/>
        <v>0</v>
      </c>
      <c r="M830" s="108" t="b">
        <f t="shared" si="64"/>
        <v>0</v>
      </c>
    </row>
    <row r="831" spans="1:13" x14ac:dyDescent="0.25">
      <c r="A831" t="s">
        <v>112</v>
      </c>
      <c r="B831" s="108">
        <v>0</v>
      </c>
      <c r="C831" t="str" cm="1">
        <f t="array" ref="C831">_xlfn.IFS(A831='Price Data'!$F$3,'Price Data'!$G$3,A831='Price Data'!$F$4,'Price Data'!$G$4,A831='Price Data'!$F$5,'Price Data'!$G$5,A831='Price Data'!$F$6,'Price Data'!$G$6,A831='Price Data'!$F$7,'Price Data'!$G$7,TRUE,"")</f>
        <v/>
      </c>
      <c r="E831" s="108" t="b">
        <f t="shared" si="60"/>
        <v>0</v>
      </c>
      <c r="G831" s="108" t="b">
        <f t="shared" si="61"/>
        <v>0</v>
      </c>
      <c r="I831" s="108" t="b">
        <f t="shared" si="62"/>
        <v>0</v>
      </c>
      <c r="K831" s="108" t="b">
        <f t="shared" si="63"/>
        <v>0</v>
      </c>
      <c r="M831" s="108" t="b">
        <f t="shared" si="64"/>
        <v>0</v>
      </c>
    </row>
    <row r="832" spans="1:13" x14ac:dyDescent="0.25">
      <c r="A832" t="s">
        <v>113</v>
      </c>
      <c r="B832" s="108">
        <v>1.95</v>
      </c>
      <c r="C832" cm="1">
        <f t="array" ref="C832">_xlfn.IFS(A832='Price Data'!$F$3,'Price Data'!$G$3,A832='Price Data'!$F$4,'Price Data'!$G$4,A832='Price Data'!$F$5,'Price Data'!$G$5,A832='Price Data'!$F$6,'Price Data'!$G$6,A832='Price Data'!$F$7,'Price Data'!$G$7,TRUE,"")</f>
        <v>10.493246963562758</v>
      </c>
      <c r="E832" s="108" t="b">
        <f t="shared" si="60"/>
        <v>0</v>
      </c>
      <c r="G832" s="108" t="b">
        <f t="shared" si="61"/>
        <v>0</v>
      </c>
      <c r="I832" s="108" t="b">
        <f t="shared" si="62"/>
        <v>0</v>
      </c>
      <c r="K832" s="108" t="b">
        <f t="shared" si="63"/>
        <v>0</v>
      </c>
      <c r="M832" s="108">
        <f t="shared" si="64"/>
        <v>1.95</v>
      </c>
    </row>
    <row r="833" spans="1:13" x14ac:dyDescent="0.25">
      <c r="A833" t="s">
        <v>111</v>
      </c>
      <c r="B833" s="108">
        <v>2.0299999999999998</v>
      </c>
      <c r="C833" cm="1">
        <f t="array" ref="C833">_xlfn.IFS(A833='Price Data'!$F$3,'Price Data'!$G$3,A833='Price Data'!$F$4,'Price Data'!$G$4,A833='Price Data'!$F$5,'Price Data'!$G$5,A833='Price Data'!$F$6,'Price Data'!$G$6,A833='Price Data'!$F$7,'Price Data'!$G$7,TRUE,"")</f>
        <v>8.710979020979023</v>
      </c>
      <c r="E833" s="108" t="b">
        <f t="shared" si="60"/>
        <v>0</v>
      </c>
      <c r="G833" s="108" t="b">
        <f t="shared" si="61"/>
        <v>0</v>
      </c>
      <c r="I833" s="108" t="b">
        <f t="shared" si="62"/>
        <v>0</v>
      </c>
      <c r="K833" s="108">
        <f t="shared" si="63"/>
        <v>2.0299999999999998</v>
      </c>
      <c r="M833" s="108" t="b">
        <f t="shared" si="64"/>
        <v>0</v>
      </c>
    </row>
    <row r="834" spans="1:13" x14ac:dyDescent="0.25">
      <c r="A834" t="s">
        <v>111</v>
      </c>
      <c r="B834" s="108">
        <v>1.62</v>
      </c>
      <c r="C834" cm="1">
        <f t="array" ref="C834">_xlfn.IFS(A834='Price Data'!$F$3,'Price Data'!$G$3,A834='Price Data'!$F$4,'Price Data'!$G$4,A834='Price Data'!$F$5,'Price Data'!$G$5,A834='Price Data'!$F$6,'Price Data'!$G$6,A834='Price Data'!$F$7,'Price Data'!$G$7,TRUE,"")</f>
        <v>8.710979020979023</v>
      </c>
      <c r="E834" s="108" t="b">
        <f t="shared" si="60"/>
        <v>0</v>
      </c>
      <c r="G834" s="108" t="b">
        <f t="shared" si="61"/>
        <v>0</v>
      </c>
      <c r="I834" s="108" t="b">
        <f t="shared" si="62"/>
        <v>0</v>
      </c>
      <c r="K834" s="108">
        <f t="shared" si="63"/>
        <v>1.62</v>
      </c>
      <c r="M834" s="108" t="b">
        <f t="shared" si="64"/>
        <v>0</v>
      </c>
    </row>
    <row r="835" spans="1:13" x14ac:dyDescent="0.25">
      <c r="A835" t="s">
        <v>111</v>
      </c>
      <c r="B835" s="108">
        <v>1.05</v>
      </c>
      <c r="C835" cm="1">
        <f t="array" ref="C835">_xlfn.IFS(A835='Price Data'!$F$3,'Price Data'!$G$3,A835='Price Data'!$F$4,'Price Data'!$G$4,A835='Price Data'!$F$5,'Price Data'!$G$5,A835='Price Data'!$F$6,'Price Data'!$G$6,A835='Price Data'!$F$7,'Price Data'!$G$7,TRUE,"")</f>
        <v>8.710979020979023</v>
      </c>
      <c r="E835" s="108" t="b">
        <f t="shared" ref="E835:E898" si="65">IF(A835="Coffee Only", B835)</f>
        <v>0</v>
      </c>
      <c r="G835" s="108" t="b">
        <f t="shared" ref="G835:G898" si="66">IF(A835="Food Only", B835)</f>
        <v>0</v>
      </c>
      <c r="I835" s="108" t="b">
        <f t="shared" ref="I835:I898" si="67">IF(A835="Specialty Drink Only", B835)</f>
        <v>0</v>
      </c>
      <c r="K835" s="108">
        <f t="shared" ref="K835:K898" si="68">IF(A835="Food + Coffee", B835)</f>
        <v>1.05</v>
      </c>
      <c r="M835" s="108" t="b">
        <f t="shared" ref="M835:M898" si="69">IF(A835="Food + Specialty Drink", B835)</f>
        <v>0</v>
      </c>
    </row>
    <row r="836" spans="1:13" x14ac:dyDescent="0.25">
      <c r="A836" t="s">
        <v>112</v>
      </c>
      <c r="B836" s="108">
        <v>0</v>
      </c>
      <c r="C836" t="str" cm="1">
        <f t="array" ref="C836">_xlfn.IFS(A836='Price Data'!$F$3,'Price Data'!$G$3,A836='Price Data'!$F$4,'Price Data'!$G$4,A836='Price Data'!$F$5,'Price Data'!$G$5,A836='Price Data'!$F$6,'Price Data'!$G$6,A836='Price Data'!$F$7,'Price Data'!$G$7,TRUE,"")</f>
        <v/>
      </c>
      <c r="E836" s="108" t="b">
        <f t="shared" si="65"/>
        <v>0</v>
      </c>
      <c r="G836" s="108" t="b">
        <f t="shared" si="66"/>
        <v>0</v>
      </c>
      <c r="I836" s="108" t="b">
        <f t="shared" si="67"/>
        <v>0</v>
      </c>
      <c r="K836" s="108" t="b">
        <f t="shared" si="68"/>
        <v>0</v>
      </c>
      <c r="M836" s="108" t="b">
        <f t="shared" si="69"/>
        <v>0</v>
      </c>
    </row>
    <row r="837" spans="1:13" x14ac:dyDescent="0.25">
      <c r="A837" t="s">
        <v>109</v>
      </c>
      <c r="B837" s="108">
        <v>0.61</v>
      </c>
      <c r="C837" cm="1">
        <f t="array" ref="C837">_xlfn.IFS(A837='Price Data'!$F$3,'Price Data'!$G$3,A837='Price Data'!$F$4,'Price Data'!$G$4,A837='Price Data'!$F$5,'Price Data'!$G$5,A837='Price Data'!$F$6,'Price Data'!$G$6,A837='Price Data'!$F$7,'Price Data'!$G$7,TRUE,"")</f>
        <v>4.4586315789473705</v>
      </c>
      <c r="E837" s="108" t="b">
        <f t="shared" si="65"/>
        <v>0</v>
      </c>
      <c r="G837" s="108" t="b">
        <f t="shared" si="66"/>
        <v>0</v>
      </c>
      <c r="I837" s="108">
        <f t="shared" si="67"/>
        <v>0.61</v>
      </c>
      <c r="K837" s="108" t="b">
        <f t="shared" si="68"/>
        <v>0</v>
      </c>
      <c r="M837" s="108" t="b">
        <f t="shared" si="69"/>
        <v>0</v>
      </c>
    </row>
    <row r="838" spans="1:13" x14ac:dyDescent="0.25">
      <c r="A838" t="s">
        <v>112</v>
      </c>
      <c r="B838" s="108">
        <v>0</v>
      </c>
      <c r="C838" t="str" cm="1">
        <f t="array" ref="C838">_xlfn.IFS(A838='Price Data'!$F$3,'Price Data'!$G$3,A838='Price Data'!$F$4,'Price Data'!$G$4,A838='Price Data'!$F$5,'Price Data'!$G$5,A838='Price Data'!$F$6,'Price Data'!$G$6,A838='Price Data'!$F$7,'Price Data'!$G$7,TRUE,"")</f>
        <v/>
      </c>
      <c r="E838" s="108" t="b">
        <f t="shared" si="65"/>
        <v>0</v>
      </c>
      <c r="G838" s="108" t="b">
        <f t="shared" si="66"/>
        <v>0</v>
      </c>
      <c r="I838" s="108" t="b">
        <f t="shared" si="67"/>
        <v>0</v>
      </c>
      <c r="K838" s="108" t="b">
        <f t="shared" si="68"/>
        <v>0</v>
      </c>
      <c r="M838" s="108" t="b">
        <f t="shared" si="69"/>
        <v>0</v>
      </c>
    </row>
    <row r="839" spans="1:13" x14ac:dyDescent="0.25">
      <c r="A839" t="s">
        <v>110</v>
      </c>
      <c r="B839" s="108">
        <v>0.52</v>
      </c>
      <c r="C839" cm="1">
        <f t="array" ref="C839">_xlfn.IFS(A839='Price Data'!$F$3,'Price Data'!$G$3,A839='Price Data'!$F$4,'Price Data'!$G$4,A839='Price Data'!$F$5,'Price Data'!$G$5,A839='Price Data'!$F$6,'Price Data'!$G$6,A839='Price Data'!$F$7,'Price Data'!$G$7,TRUE,"")</f>
        <v>2.6763636363636367</v>
      </c>
      <c r="E839" s="108">
        <f t="shared" si="65"/>
        <v>0.52</v>
      </c>
      <c r="G839" s="108" t="b">
        <f t="shared" si="66"/>
        <v>0</v>
      </c>
      <c r="I839" s="108" t="b">
        <f t="shared" si="67"/>
        <v>0</v>
      </c>
      <c r="K839" s="108" t="b">
        <f t="shared" si="68"/>
        <v>0</v>
      </c>
      <c r="M839" s="108" t="b">
        <f t="shared" si="69"/>
        <v>0</v>
      </c>
    </row>
    <row r="840" spans="1:13" x14ac:dyDescent="0.25">
      <c r="A840" t="s">
        <v>109</v>
      </c>
      <c r="B840" s="108">
        <v>0.8</v>
      </c>
      <c r="C840" cm="1">
        <f t="array" ref="C840">_xlfn.IFS(A840='Price Data'!$F$3,'Price Data'!$G$3,A840='Price Data'!$F$4,'Price Data'!$G$4,A840='Price Data'!$F$5,'Price Data'!$G$5,A840='Price Data'!$F$6,'Price Data'!$G$6,A840='Price Data'!$F$7,'Price Data'!$G$7,TRUE,"")</f>
        <v>4.4586315789473705</v>
      </c>
      <c r="E840" s="108" t="b">
        <f t="shared" si="65"/>
        <v>0</v>
      </c>
      <c r="G840" s="108" t="b">
        <f t="shared" si="66"/>
        <v>0</v>
      </c>
      <c r="I840" s="108">
        <f t="shared" si="67"/>
        <v>0.8</v>
      </c>
      <c r="K840" s="108" t="b">
        <f t="shared" si="68"/>
        <v>0</v>
      </c>
      <c r="M840" s="108" t="b">
        <f t="shared" si="69"/>
        <v>0</v>
      </c>
    </row>
    <row r="841" spans="1:13" x14ac:dyDescent="0.25">
      <c r="A841" t="s">
        <v>109</v>
      </c>
      <c r="B841" s="108">
        <v>0.52</v>
      </c>
      <c r="C841" cm="1">
        <f t="array" ref="C841">_xlfn.IFS(A841='Price Data'!$F$3,'Price Data'!$G$3,A841='Price Data'!$F$4,'Price Data'!$G$4,A841='Price Data'!$F$5,'Price Data'!$G$5,A841='Price Data'!$F$6,'Price Data'!$G$6,A841='Price Data'!$F$7,'Price Data'!$G$7,TRUE,"")</f>
        <v>4.4586315789473705</v>
      </c>
      <c r="E841" s="108" t="b">
        <f t="shared" si="65"/>
        <v>0</v>
      </c>
      <c r="G841" s="108" t="b">
        <f t="shared" si="66"/>
        <v>0</v>
      </c>
      <c r="I841" s="108">
        <f t="shared" si="67"/>
        <v>0.52</v>
      </c>
      <c r="K841" s="108" t="b">
        <f t="shared" si="68"/>
        <v>0</v>
      </c>
      <c r="M841" s="108" t="b">
        <f t="shared" si="69"/>
        <v>0</v>
      </c>
    </row>
    <row r="842" spans="1:13" x14ac:dyDescent="0.25">
      <c r="A842" t="s">
        <v>109</v>
      </c>
      <c r="B842" s="108">
        <v>0.74</v>
      </c>
      <c r="C842" cm="1">
        <f t="array" ref="C842">_xlfn.IFS(A842='Price Data'!$F$3,'Price Data'!$G$3,A842='Price Data'!$F$4,'Price Data'!$G$4,A842='Price Data'!$F$5,'Price Data'!$G$5,A842='Price Data'!$F$6,'Price Data'!$G$6,A842='Price Data'!$F$7,'Price Data'!$G$7,TRUE,"")</f>
        <v>4.4586315789473705</v>
      </c>
      <c r="E842" s="108" t="b">
        <f t="shared" si="65"/>
        <v>0</v>
      </c>
      <c r="G842" s="108" t="b">
        <f t="shared" si="66"/>
        <v>0</v>
      </c>
      <c r="I842" s="108">
        <f t="shared" si="67"/>
        <v>0.74</v>
      </c>
      <c r="K842" s="108" t="b">
        <f t="shared" si="68"/>
        <v>0</v>
      </c>
      <c r="M842" s="108" t="b">
        <f t="shared" si="69"/>
        <v>0</v>
      </c>
    </row>
    <row r="843" spans="1:13" x14ac:dyDescent="0.25">
      <c r="A843" t="s">
        <v>114</v>
      </c>
      <c r="B843" s="108">
        <v>2.38</v>
      </c>
      <c r="C843" cm="1">
        <f t="array" ref="C843">_xlfn.IFS(A843='Price Data'!$F$3,'Price Data'!$G$3,A843='Price Data'!$F$4,'Price Data'!$G$4,A843='Price Data'!$F$5,'Price Data'!$G$5,A843='Price Data'!$F$6,'Price Data'!$G$6,A843='Price Data'!$F$7,'Price Data'!$G$7,TRUE,"")</f>
        <v>6.0346153846153863</v>
      </c>
      <c r="E843" s="108" t="b">
        <f t="shared" si="65"/>
        <v>0</v>
      </c>
      <c r="G843" s="108">
        <f t="shared" si="66"/>
        <v>2.38</v>
      </c>
      <c r="I843" s="108" t="b">
        <f t="shared" si="67"/>
        <v>0</v>
      </c>
      <c r="K843" s="108" t="b">
        <f t="shared" si="68"/>
        <v>0</v>
      </c>
      <c r="M843" s="108" t="b">
        <f t="shared" si="69"/>
        <v>0</v>
      </c>
    </row>
    <row r="844" spans="1:13" x14ac:dyDescent="0.25">
      <c r="A844" t="s">
        <v>112</v>
      </c>
      <c r="B844" s="108">
        <v>0</v>
      </c>
      <c r="C844" t="str" cm="1">
        <f t="array" ref="C844">_xlfn.IFS(A844='Price Data'!$F$3,'Price Data'!$G$3,A844='Price Data'!$F$4,'Price Data'!$G$4,A844='Price Data'!$F$5,'Price Data'!$G$5,A844='Price Data'!$F$6,'Price Data'!$G$6,A844='Price Data'!$F$7,'Price Data'!$G$7,TRUE,"")</f>
        <v/>
      </c>
      <c r="E844" s="108" t="b">
        <f t="shared" si="65"/>
        <v>0</v>
      </c>
      <c r="G844" s="108" t="b">
        <f t="shared" si="66"/>
        <v>0</v>
      </c>
      <c r="I844" s="108" t="b">
        <f t="shared" si="67"/>
        <v>0</v>
      </c>
      <c r="K844" s="108" t="b">
        <f t="shared" si="68"/>
        <v>0</v>
      </c>
      <c r="M844" s="108" t="b">
        <f t="shared" si="69"/>
        <v>0</v>
      </c>
    </row>
    <row r="845" spans="1:13" x14ac:dyDescent="0.25">
      <c r="A845" t="s">
        <v>110</v>
      </c>
      <c r="B845" s="108">
        <v>0.86</v>
      </c>
      <c r="C845" cm="1">
        <f t="array" ref="C845">_xlfn.IFS(A845='Price Data'!$F$3,'Price Data'!$G$3,A845='Price Data'!$F$4,'Price Data'!$G$4,A845='Price Data'!$F$5,'Price Data'!$G$5,A845='Price Data'!$F$6,'Price Data'!$G$6,A845='Price Data'!$F$7,'Price Data'!$G$7,TRUE,"")</f>
        <v>2.6763636363636367</v>
      </c>
      <c r="E845" s="108">
        <f t="shared" si="65"/>
        <v>0.86</v>
      </c>
      <c r="G845" s="108" t="b">
        <f t="shared" si="66"/>
        <v>0</v>
      </c>
      <c r="I845" s="108" t="b">
        <f t="shared" si="67"/>
        <v>0</v>
      </c>
      <c r="K845" s="108" t="b">
        <f t="shared" si="68"/>
        <v>0</v>
      </c>
      <c r="M845" s="108" t="b">
        <f t="shared" si="69"/>
        <v>0</v>
      </c>
    </row>
    <row r="846" spans="1:13" x14ac:dyDescent="0.25">
      <c r="A846" t="s">
        <v>112</v>
      </c>
      <c r="B846" s="108">
        <v>0</v>
      </c>
      <c r="C846" t="str" cm="1">
        <f t="array" ref="C846">_xlfn.IFS(A846='Price Data'!$F$3,'Price Data'!$G$3,A846='Price Data'!$F$4,'Price Data'!$G$4,A846='Price Data'!$F$5,'Price Data'!$G$5,A846='Price Data'!$F$6,'Price Data'!$G$6,A846='Price Data'!$F$7,'Price Data'!$G$7,TRUE,"")</f>
        <v/>
      </c>
      <c r="E846" s="108" t="b">
        <f t="shared" si="65"/>
        <v>0</v>
      </c>
      <c r="G846" s="108" t="b">
        <f t="shared" si="66"/>
        <v>0</v>
      </c>
      <c r="I846" s="108" t="b">
        <f t="shared" si="67"/>
        <v>0</v>
      </c>
      <c r="K846" s="108" t="b">
        <f t="shared" si="68"/>
        <v>0</v>
      </c>
      <c r="M846" s="108" t="b">
        <f t="shared" si="69"/>
        <v>0</v>
      </c>
    </row>
    <row r="847" spans="1:13" x14ac:dyDescent="0.25">
      <c r="A847" t="s">
        <v>113</v>
      </c>
      <c r="B847" s="108">
        <v>1.23</v>
      </c>
      <c r="C847" cm="1">
        <f t="array" ref="C847">_xlfn.IFS(A847='Price Data'!$F$3,'Price Data'!$G$3,A847='Price Data'!$F$4,'Price Data'!$G$4,A847='Price Data'!$F$5,'Price Data'!$G$5,A847='Price Data'!$F$6,'Price Data'!$G$6,A847='Price Data'!$F$7,'Price Data'!$G$7,TRUE,"")</f>
        <v>10.493246963562758</v>
      </c>
      <c r="E847" s="108" t="b">
        <f t="shared" si="65"/>
        <v>0</v>
      </c>
      <c r="G847" s="108" t="b">
        <f t="shared" si="66"/>
        <v>0</v>
      </c>
      <c r="I847" s="108" t="b">
        <f t="shared" si="67"/>
        <v>0</v>
      </c>
      <c r="K847" s="108" t="b">
        <f t="shared" si="68"/>
        <v>0</v>
      </c>
      <c r="M847" s="108">
        <f t="shared" si="69"/>
        <v>1.23</v>
      </c>
    </row>
    <row r="848" spans="1:13" x14ac:dyDescent="0.25">
      <c r="A848" t="s">
        <v>113</v>
      </c>
      <c r="B848" s="108">
        <v>0.91</v>
      </c>
      <c r="C848" cm="1">
        <f t="array" ref="C848">_xlfn.IFS(A848='Price Data'!$F$3,'Price Data'!$G$3,A848='Price Data'!$F$4,'Price Data'!$G$4,A848='Price Data'!$F$5,'Price Data'!$G$5,A848='Price Data'!$F$6,'Price Data'!$G$6,A848='Price Data'!$F$7,'Price Data'!$G$7,TRUE,"")</f>
        <v>10.493246963562758</v>
      </c>
      <c r="E848" s="108" t="b">
        <f t="shared" si="65"/>
        <v>0</v>
      </c>
      <c r="G848" s="108" t="b">
        <f t="shared" si="66"/>
        <v>0</v>
      </c>
      <c r="I848" s="108" t="b">
        <f t="shared" si="67"/>
        <v>0</v>
      </c>
      <c r="K848" s="108" t="b">
        <f t="shared" si="68"/>
        <v>0</v>
      </c>
      <c r="M848" s="108">
        <f t="shared" si="69"/>
        <v>0.91</v>
      </c>
    </row>
    <row r="849" spans="1:13" x14ac:dyDescent="0.25">
      <c r="A849" t="s">
        <v>109</v>
      </c>
      <c r="B849" s="108">
        <v>0.97</v>
      </c>
      <c r="C849" cm="1">
        <f t="array" ref="C849">_xlfn.IFS(A849='Price Data'!$F$3,'Price Data'!$G$3,A849='Price Data'!$F$4,'Price Data'!$G$4,A849='Price Data'!$F$5,'Price Data'!$G$5,A849='Price Data'!$F$6,'Price Data'!$G$6,A849='Price Data'!$F$7,'Price Data'!$G$7,TRUE,"")</f>
        <v>4.4586315789473705</v>
      </c>
      <c r="E849" s="108" t="b">
        <f t="shared" si="65"/>
        <v>0</v>
      </c>
      <c r="G849" s="108" t="b">
        <f t="shared" si="66"/>
        <v>0</v>
      </c>
      <c r="I849" s="108">
        <f t="shared" si="67"/>
        <v>0.97</v>
      </c>
      <c r="K849" s="108" t="b">
        <f t="shared" si="68"/>
        <v>0</v>
      </c>
      <c r="M849" s="108" t="b">
        <f t="shared" si="69"/>
        <v>0</v>
      </c>
    </row>
    <row r="850" spans="1:13" x14ac:dyDescent="0.25">
      <c r="A850" t="s">
        <v>110</v>
      </c>
      <c r="B850" s="108">
        <v>0.93</v>
      </c>
      <c r="C850" cm="1">
        <f t="array" ref="C850">_xlfn.IFS(A850='Price Data'!$F$3,'Price Data'!$G$3,A850='Price Data'!$F$4,'Price Data'!$G$4,A850='Price Data'!$F$5,'Price Data'!$G$5,A850='Price Data'!$F$6,'Price Data'!$G$6,A850='Price Data'!$F$7,'Price Data'!$G$7,TRUE,"")</f>
        <v>2.6763636363636367</v>
      </c>
      <c r="E850" s="108">
        <f t="shared" si="65"/>
        <v>0.93</v>
      </c>
      <c r="G850" s="108" t="b">
        <f t="shared" si="66"/>
        <v>0</v>
      </c>
      <c r="I850" s="108" t="b">
        <f t="shared" si="67"/>
        <v>0</v>
      </c>
      <c r="K850" s="108" t="b">
        <f t="shared" si="68"/>
        <v>0</v>
      </c>
      <c r="M850" s="108" t="b">
        <f t="shared" si="69"/>
        <v>0</v>
      </c>
    </row>
    <row r="851" spans="1:13" x14ac:dyDescent="0.25">
      <c r="A851" t="s">
        <v>114</v>
      </c>
      <c r="B851" s="108">
        <v>1.1000000000000001</v>
      </c>
      <c r="C851" cm="1">
        <f t="array" ref="C851">_xlfn.IFS(A851='Price Data'!$F$3,'Price Data'!$G$3,A851='Price Data'!$F$4,'Price Data'!$G$4,A851='Price Data'!$F$5,'Price Data'!$G$5,A851='Price Data'!$F$6,'Price Data'!$G$6,A851='Price Data'!$F$7,'Price Data'!$G$7,TRUE,"")</f>
        <v>6.0346153846153863</v>
      </c>
      <c r="E851" s="108" t="b">
        <f t="shared" si="65"/>
        <v>0</v>
      </c>
      <c r="G851" s="108">
        <f t="shared" si="66"/>
        <v>1.1000000000000001</v>
      </c>
      <c r="I851" s="108" t="b">
        <f t="shared" si="67"/>
        <v>0</v>
      </c>
      <c r="K851" s="108" t="b">
        <f t="shared" si="68"/>
        <v>0</v>
      </c>
      <c r="M851" s="108" t="b">
        <f t="shared" si="69"/>
        <v>0</v>
      </c>
    </row>
    <row r="852" spans="1:13" x14ac:dyDescent="0.25">
      <c r="A852" t="s">
        <v>109</v>
      </c>
      <c r="B852" s="108">
        <v>0.56000000000000005</v>
      </c>
      <c r="C852" cm="1">
        <f t="array" ref="C852">_xlfn.IFS(A852='Price Data'!$F$3,'Price Data'!$G$3,A852='Price Data'!$F$4,'Price Data'!$G$4,A852='Price Data'!$F$5,'Price Data'!$G$5,A852='Price Data'!$F$6,'Price Data'!$G$6,A852='Price Data'!$F$7,'Price Data'!$G$7,TRUE,"")</f>
        <v>4.4586315789473705</v>
      </c>
      <c r="E852" s="108" t="b">
        <f t="shared" si="65"/>
        <v>0</v>
      </c>
      <c r="G852" s="108" t="b">
        <f t="shared" si="66"/>
        <v>0</v>
      </c>
      <c r="I852" s="108">
        <f t="shared" si="67"/>
        <v>0.56000000000000005</v>
      </c>
      <c r="K852" s="108" t="b">
        <f t="shared" si="68"/>
        <v>0</v>
      </c>
      <c r="M852" s="108" t="b">
        <f t="shared" si="69"/>
        <v>0</v>
      </c>
    </row>
    <row r="853" spans="1:13" x14ac:dyDescent="0.25">
      <c r="A853" t="s">
        <v>114</v>
      </c>
      <c r="B853" s="108">
        <v>0.97</v>
      </c>
      <c r="C853" cm="1">
        <f t="array" ref="C853">_xlfn.IFS(A853='Price Data'!$F$3,'Price Data'!$G$3,A853='Price Data'!$F$4,'Price Data'!$G$4,A853='Price Data'!$F$5,'Price Data'!$G$5,A853='Price Data'!$F$6,'Price Data'!$G$6,A853='Price Data'!$F$7,'Price Data'!$G$7,TRUE,"")</f>
        <v>6.0346153846153863</v>
      </c>
      <c r="E853" s="108" t="b">
        <f t="shared" si="65"/>
        <v>0</v>
      </c>
      <c r="G853" s="108">
        <f t="shared" si="66"/>
        <v>0.97</v>
      </c>
      <c r="I853" s="108" t="b">
        <f t="shared" si="67"/>
        <v>0</v>
      </c>
      <c r="K853" s="108" t="b">
        <f t="shared" si="68"/>
        <v>0</v>
      </c>
      <c r="M853" s="108" t="b">
        <f t="shared" si="69"/>
        <v>0</v>
      </c>
    </row>
    <row r="854" spans="1:13" x14ac:dyDescent="0.25">
      <c r="A854" t="s">
        <v>112</v>
      </c>
      <c r="B854" s="108">
        <v>0</v>
      </c>
      <c r="C854" t="str" cm="1">
        <f t="array" ref="C854">_xlfn.IFS(A854='Price Data'!$F$3,'Price Data'!$G$3,A854='Price Data'!$F$4,'Price Data'!$G$4,A854='Price Data'!$F$5,'Price Data'!$G$5,A854='Price Data'!$F$6,'Price Data'!$G$6,A854='Price Data'!$F$7,'Price Data'!$G$7,TRUE,"")</f>
        <v/>
      </c>
      <c r="E854" s="108" t="b">
        <f t="shared" si="65"/>
        <v>0</v>
      </c>
      <c r="G854" s="108" t="b">
        <f t="shared" si="66"/>
        <v>0</v>
      </c>
      <c r="I854" s="108" t="b">
        <f t="shared" si="67"/>
        <v>0</v>
      </c>
      <c r="K854" s="108" t="b">
        <f t="shared" si="68"/>
        <v>0</v>
      </c>
      <c r="M854" s="108" t="b">
        <f t="shared" si="69"/>
        <v>0</v>
      </c>
    </row>
    <row r="855" spans="1:13" x14ac:dyDescent="0.25">
      <c r="A855" t="s">
        <v>112</v>
      </c>
      <c r="B855" s="108">
        <v>0</v>
      </c>
      <c r="C855" t="str" cm="1">
        <f t="array" ref="C855">_xlfn.IFS(A855='Price Data'!$F$3,'Price Data'!$G$3,A855='Price Data'!$F$4,'Price Data'!$G$4,A855='Price Data'!$F$5,'Price Data'!$G$5,A855='Price Data'!$F$6,'Price Data'!$G$6,A855='Price Data'!$F$7,'Price Data'!$G$7,TRUE,"")</f>
        <v/>
      </c>
      <c r="E855" s="108" t="b">
        <f t="shared" si="65"/>
        <v>0</v>
      </c>
      <c r="G855" s="108" t="b">
        <f t="shared" si="66"/>
        <v>0</v>
      </c>
      <c r="I855" s="108" t="b">
        <f t="shared" si="67"/>
        <v>0</v>
      </c>
      <c r="K855" s="108" t="b">
        <f t="shared" si="68"/>
        <v>0</v>
      </c>
      <c r="M855" s="108" t="b">
        <f t="shared" si="69"/>
        <v>0</v>
      </c>
    </row>
    <row r="856" spans="1:13" x14ac:dyDescent="0.25">
      <c r="A856" t="s">
        <v>114</v>
      </c>
      <c r="B856" s="108">
        <v>0.86</v>
      </c>
      <c r="C856" cm="1">
        <f t="array" ref="C856">_xlfn.IFS(A856='Price Data'!$F$3,'Price Data'!$G$3,A856='Price Data'!$F$4,'Price Data'!$G$4,A856='Price Data'!$F$5,'Price Data'!$G$5,A856='Price Data'!$F$6,'Price Data'!$G$6,A856='Price Data'!$F$7,'Price Data'!$G$7,TRUE,"")</f>
        <v>6.0346153846153863</v>
      </c>
      <c r="E856" s="108" t="b">
        <f t="shared" si="65"/>
        <v>0</v>
      </c>
      <c r="G856" s="108">
        <f t="shared" si="66"/>
        <v>0.86</v>
      </c>
      <c r="I856" s="108" t="b">
        <f t="shared" si="67"/>
        <v>0</v>
      </c>
      <c r="K856" s="108" t="b">
        <f t="shared" si="68"/>
        <v>0</v>
      </c>
      <c r="M856" s="108" t="b">
        <f t="shared" si="69"/>
        <v>0</v>
      </c>
    </row>
    <row r="857" spans="1:13" x14ac:dyDescent="0.25">
      <c r="A857" t="s">
        <v>109</v>
      </c>
      <c r="B857" s="108">
        <v>0.97</v>
      </c>
      <c r="C857" cm="1">
        <f t="array" ref="C857">_xlfn.IFS(A857='Price Data'!$F$3,'Price Data'!$G$3,A857='Price Data'!$F$4,'Price Data'!$G$4,A857='Price Data'!$F$5,'Price Data'!$G$5,A857='Price Data'!$F$6,'Price Data'!$G$6,A857='Price Data'!$F$7,'Price Data'!$G$7,TRUE,"")</f>
        <v>4.4586315789473705</v>
      </c>
      <c r="E857" s="108" t="b">
        <f t="shared" si="65"/>
        <v>0</v>
      </c>
      <c r="G857" s="108" t="b">
        <f t="shared" si="66"/>
        <v>0</v>
      </c>
      <c r="I857" s="108">
        <f t="shared" si="67"/>
        <v>0.97</v>
      </c>
      <c r="K857" s="108" t="b">
        <f t="shared" si="68"/>
        <v>0</v>
      </c>
      <c r="M857" s="108" t="b">
        <f t="shared" si="69"/>
        <v>0</v>
      </c>
    </row>
    <row r="858" spans="1:13" x14ac:dyDescent="0.25">
      <c r="A858" t="s">
        <v>113</v>
      </c>
      <c r="B858" s="108">
        <v>1.48</v>
      </c>
      <c r="C858" cm="1">
        <f t="array" ref="C858">_xlfn.IFS(A858='Price Data'!$F$3,'Price Data'!$G$3,A858='Price Data'!$F$4,'Price Data'!$G$4,A858='Price Data'!$F$5,'Price Data'!$G$5,A858='Price Data'!$F$6,'Price Data'!$G$6,A858='Price Data'!$F$7,'Price Data'!$G$7,TRUE,"")</f>
        <v>10.493246963562758</v>
      </c>
      <c r="E858" s="108" t="b">
        <f t="shared" si="65"/>
        <v>0</v>
      </c>
      <c r="G858" s="108" t="b">
        <f t="shared" si="66"/>
        <v>0</v>
      </c>
      <c r="I858" s="108" t="b">
        <f t="shared" si="67"/>
        <v>0</v>
      </c>
      <c r="K858" s="108" t="b">
        <f t="shared" si="68"/>
        <v>0</v>
      </c>
      <c r="M858" s="108">
        <f t="shared" si="69"/>
        <v>1.48</v>
      </c>
    </row>
    <row r="859" spans="1:13" x14ac:dyDescent="0.25">
      <c r="A859" t="s">
        <v>112</v>
      </c>
      <c r="B859" s="108">
        <v>0</v>
      </c>
      <c r="C859" t="str" cm="1">
        <f t="array" ref="C859">_xlfn.IFS(A859='Price Data'!$F$3,'Price Data'!$G$3,A859='Price Data'!$F$4,'Price Data'!$G$4,A859='Price Data'!$F$5,'Price Data'!$G$5,A859='Price Data'!$F$6,'Price Data'!$G$6,A859='Price Data'!$F$7,'Price Data'!$G$7,TRUE,"")</f>
        <v/>
      </c>
      <c r="E859" s="108" t="b">
        <f t="shared" si="65"/>
        <v>0</v>
      </c>
      <c r="G859" s="108" t="b">
        <f t="shared" si="66"/>
        <v>0</v>
      </c>
      <c r="I859" s="108" t="b">
        <f t="shared" si="67"/>
        <v>0</v>
      </c>
      <c r="K859" s="108" t="b">
        <f t="shared" si="68"/>
        <v>0</v>
      </c>
      <c r="M859" s="108" t="b">
        <f t="shared" si="69"/>
        <v>0</v>
      </c>
    </row>
    <row r="860" spans="1:13" x14ac:dyDescent="0.25">
      <c r="A860" t="s">
        <v>112</v>
      </c>
      <c r="B860" s="108">
        <v>0</v>
      </c>
      <c r="C860" t="str" cm="1">
        <f t="array" ref="C860">_xlfn.IFS(A860='Price Data'!$F$3,'Price Data'!$G$3,A860='Price Data'!$F$4,'Price Data'!$G$4,A860='Price Data'!$F$5,'Price Data'!$G$5,A860='Price Data'!$F$6,'Price Data'!$G$6,A860='Price Data'!$F$7,'Price Data'!$G$7,TRUE,"")</f>
        <v/>
      </c>
      <c r="E860" s="108" t="b">
        <f t="shared" si="65"/>
        <v>0</v>
      </c>
      <c r="G860" s="108" t="b">
        <f t="shared" si="66"/>
        <v>0</v>
      </c>
      <c r="I860" s="108" t="b">
        <f t="shared" si="67"/>
        <v>0</v>
      </c>
      <c r="K860" s="108" t="b">
        <f t="shared" si="68"/>
        <v>0</v>
      </c>
      <c r="M860" s="108" t="b">
        <f t="shared" si="69"/>
        <v>0</v>
      </c>
    </row>
    <row r="861" spans="1:13" x14ac:dyDescent="0.25">
      <c r="A861" t="s">
        <v>112</v>
      </c>
      <c r="B861" s="108">
        <v>0</v>
      </c>
      <c r="C861" t="str" cm="1">
        <f t="array" ref="C861">_xlfn.IFS(A861='Price Data'!$F$3,'Price Data'!$G$3,A861='Price Data'!$F$4,'Price Data'!$G$4,A861='Price Data'!$F$5,'Price Data'!$G$5,A861='Price Data'!$F$6,'Price Data'!$G$6,A861='Price Data'!$F$7,'Price Data'!$G$7,TRUE,"")</f>
        <v/>
      </c>
      <c r="E861" s="108" t="b">
        <f t="shared" si="65"/>
        <v>0</v>
      </c>
      <c r="G861" s="108" t="b">
        <f t="shared" si="66"/>
        <v>0</v>
      </c>
      <c r="I861" s="108" t="b">
        <f t="shared" si="67"/>
        <v>0</v>
      </c>
      <c r="K861" s="108" t="b">
        <f t="shared" si="68"/>
        <v>0</v>
      </c>
      <c r="M861" s="108" t="b">
        <f t="shared" si="69"/>
        <v>0</v>
      </c>
    </row>
    <row r="862" spans="1:13" x14ac:dyDescent="0.25">
      <c r="A862" t="s">
        <v>110</v>
      </c>
      <c r="B862" s="108">
        <v>0.61</v>
      </c>
      <c r="C862" cm="1">
        <f t="array" ref="C862">_xlfn.IFS(A862='Price Data'!$F$3,'Price Data'!$G$3,A862='Price Data'!$F$4,'Price Data'!$G$4,A862='Price Data'!$F$5,'Price Data'!$G$5,A862='Price Data'!$F$6,'Price Data'!$G$6,A862='Price Data'!$F$7,'Price Data'!$G$7,TRUE,"")</f>
        <v>2.6763636363636367</v>
      </c>
      <c r="E862" s="108">
        <f t="shared" si="65"/>
        <v>0.61</v>
      </c>
      <c r="G862" s="108" t="b">
        <f t="shared" si="66"/>
        <v>0</v>
      </c>
      <c r="I862" s="108" t="b">
        <f t="shared" si="67"/>
        <v>0</v>
      </c>
      <c r="K862" s="108" t="b">
        <f t="shared" si="68"/>
        <v>0</v>
      </c>
      <c r="M862" s="108" t="b">
        <f t="shared" si="69"/>
        <v>0</v>
      </c>
    </row>
    <row r="863" spans="1:13" x14ac:dyDescent="0.25">
      <c r="A863" t="s">
        <v>109</v>
      </c>
      <c r="B863" s="108">
        <v>0.61</v>
      </c>
      <c r="C863" cm="1">
        <f t="array" ref="C863">_xlfn.IFS(A863='Price Data'!$F$3,'Price Data'!$G$3,A863='Price Data'!$F$4,'Price Data'!$G$4,A863='Price Data'!$F$5,'Price Data'!$G$5,A863='Price Data'!$F$6,'Price Data'!$G$6,A863='Price Data'!$F$7,'Price Data'!$G$7,TRUE,"")</f>
        <v>4.4586315789473705</v>
      </c>
      <c r="E863" s="108" t="b">
        <f t="shared" si="65"/>
        <v>0</v>
      </c>
      <c r="G863" s="108" t="b">
        <f t="shared" si="66"/>
        <v>0</v>
      </c>
      <c r="I863" s="108">
        <f t="shared" si="67"/>
        <v>0.61</v>
      </c>
      <c r="K863" s="108" t="b">
        <f t="shared" si="68"/>
        <v>0</v>
      </c>
      <c r="M863" s="108" t="b">
        <f t="shared" si="69"/>
        <v>0</v>
      </c>
    </row>
    <row r="864" spans="1:13" x14ac:dyDescent="0.25">
      <c r="A864" t="s">
        <v>112</v>
      </c>
      <c r="B864" s="108">
        <v>0</v>
      </c>
      <c r="C864" t="str" cm="1">
        <f t="array" ref="C864">_xlfn.IFS(A864='Price Data'!$F$3,'Price Data'!$G$3,A864='Price Data'!$F$4,'Price Data'!$G$4,A864='Price Data'!$F$5,'Price Data'!$G$5,A864='Price Data'!$F$6,'Price Data'!$G$6,A864='Price Data'!$F$7,'Price Data'!$G$7,TRUE,"")</f>
        <v/>
      </c>
      <c r="E864" s="108" t="b">
        <f t="shared" si="65"/>
        <v>0</v>
      </c>
      <c r="G864" s="108" t="b">
        <f t="shared" si="66"/>
        <v>0</v>
      </c>
      <c r="I864" s="108" t="b">
        <f t="shared" si="67"/>
        <v>0</v>
      </c>
      <c r="K864" s="108" t="b">
        <f t="shared" si="68"/>
        <v>0</v>
      </c>
      <c r="M864" s="108" t="b">
        <f t="shared" si="69"/>
        <v>0</v>
      </c>
    </row>
    <row r="865" spans="1:13" x14ac:dyDescent="0.25">
      <c r="A865" t="s">
        <v>112</v>
      </c>
      <c r="B865" s="108">
        <v>0</v>
      </c>
      <c r="C865" t="str" cm="1">
        <f t="array" ref="C865">_xlfn.IFS(A865='Price Data'!$F$3,'Price Data'!$G$3,A865='Price Data'!$F$4,'Price Data'!$G$4,A865='Price Data'!$F$5,'Price Data'!$G$5,A865='Price Data'!$F$6,'Price Data'!$G$6,A865='Price Data'!$F$7,'Price Data'!$G$7,TRUE,"")</f>
        <v/>
      </c>
      <c r="E865" s="108" t="b">
        <f t="shared" si="65"/>
        <v>0</v>
      </c>
      <c r="G865" s="108" t="b">
        <f t="shared" si="66"/>
        <v>0</v>
      </c>
      <c r="I865" s="108" t="b">
        <f t="shared" si="67"/>
        <v>0</v>
      </c>
      <c r="K865" s="108" t="b">
        <f t="shared" si="68"/>
        <v>0</v>
      </c>
      <c r="M865" s="108" t="b">
        <f t="shared" si="69"/>
        <v>0</v>
      </c>
    </row>
    <row r="866" spans="1:13" x14ac:dyDescent="0.25">
      <c r="A866" t="s">
        <v>112</v>
      </c>
      <c r="B866" s="108">
        <v>0</v>
      </c>
      <c r="C866" t="str" cm="1">
        <f t="array" ref="C866">_xlfn.IFS(A866='Price Data'!$F$3,'Price Data'!$G$3,A866='Price Data'!$F$4,'Price Data'!$G$4,A866='Price Data'!$F$5,'Price Data'!$G$5,A866='Price Data'!$F$6,'Price Data'!$G$6,A866='Price Data'!$F$7,'Price Data'!$G$7,TRUE,"")</f>
        <v/>
      </c>
      <c r="E866" s="108" t="b">
        <f t="shared" si="65"/>
        <v>0</v>
      </c>
      <c r="G866" s="108" t="b">
        <f t="shared" si="66"/>
        <v>0</v>
      </c>
      <c r="I866" s="108" t="b">
        <f t="shared" si="67"/>
        <v>0</v>
      </c>
      <c r="K866" s="108" t="b">
        <f t="shared" si="68"/>
        <v>0</v>
      </c>
      <c r="M866" s="108" t="b">
        <f t="shared" si="69"/>
        <v>0</v>
      </c>
    </row>
    <row r="867" spans="1:13" x14ac:dyDescent="0.25">
      <c r="A867" t="s">
        <v>112</v>
      </c>
      <c r="B867" s="108">
        <v>0</v>
      </c>
      <c r="C867" t="str" cm="1">
        <f t="array" ref="C867">_xlfn.IFS(A867='Price Data'!$F$3,'Price Data'!$G$3,A867='Price Data'!$F$4,'Price Data'!$G$4,A867='Price Data'!$F$5,'Price Data'!$G$5,A867='Price Data'!$F$6,'Price Data'!$G$6,A867='Price Data'!$F$7,'Price Data'!$G$7,TRUE,"")</f>
        <v/>
      </c>
      <c r="E867" s="108" t="b">
        <f t="shared" si="65"/>
        <v>0</v>
      </c>
      <c r="G867" s="108" t="b">
        <f t="shared" si="66"/>
        <v>0</v>
      </c>
      <c r="I867" s="108" t="b">
        <f t="shared" si="67"/>
        <v>0</v>
      </c>
      <c r="K867" s="108" t="b">
        <f t="shared" si="68"/>
        <v>0</v>
      </c>
      <c r="M867" s="108" t="b">
        <f t="shared" si="69"/>
        <v>0</v>
      </c>
    </row>
    <row r="868" spans="1:13" x14ac:dyDescent="0.25">
      <c r="A868" t="s">
        <v>112</v>
      </c>
      <c r="B868" s="108">
        <v>0</v>
      </c>
      <c r="C868" t="str" cm="1">
        <f t="array" ref="C868">_xlfn.IFS(A868='Price Data'!$F$3,'Price Data'!$G$3,A868='Price Data'!$F$4,'Price Data'!$G$4,A868='Price Data'!$F$5,'Price Data'!$G$5,A868='Price Data'!$F$6,'Price Data'!$G$6,A868='Price Data'!$F$7,'Price Data'!$G$7,TRUE,"")</f>
        <v/>
      </c>
      <c r="E868" s="108" t="b">
        <f t="shared" si="65"/>
        <v>0</v>
      </c>
      <c r="G868" s="108" t="b">
        <f t="shared" si="66"/>
        <v>0</v>
      </c>
      <c r="I868" s="108" t="b">
        <f t="shared" si="67"/>
        <v>0</v>
      </c>
      <c r="K868" s="108" t="b">
        <f t="shared" si="68"/>
        <v>0</v>
      </c>
      <c r="M868" s="108" t="b">
        <f t="shared" si="69"/>
        <v>0</v>
      </c>
    </row>
    <row r="869" spans="1:13" x14ac:dyDescent="0.25">
      <c r="A869" t="s">
        <v>112</v>
      </c>
      <c r="B869" s="108">
        <v>0</v>
      </c>
      <c r="C869" t="str" cm="1">
        <f t="array" ref="C869">_xlfn.IFS(A869='Price Data'!$F$3,'Price Data'!$G$3,A869='Price Data'!$F$4,'Price Data'!$G$4,A869='Price Data'!$F$5,'Price Data'!$G$5,A869='Price Data'!$F$6,'Price Data'!$G$6,A869='Price Data'!$F$7,'Price Data'!$G$7,TRUE,"")</f>
        <v/>
      </c>
      <c r="E869" s="108" t="b">
        <f t="shared" si="65"/>
        <v>0</v>
      </c>
      <c r="G869" s="108" t="b">
        <f t="shared" si="66"/>
        <v>0</v>
      </c>
      <c r="I869" s="108" t="b">
        <f t="shared" si="67"/>
        <v>0</v>
      </c>
      <c r="K869" s="108" t="b">
        <f t="shared" si="68"/>
        <v>0</v>
      </c>
      <c r="M869" s="108" t="b">
        <f t="shared" si="69"/>
        <v>0</v>
      </c>
    </row>
    <row r="870" spans="1:13" x14ac:dyDescent="0.25">
      <c r="A870" t="s">
        <v>112</v>
      </c>
      <c r="B870" s="108">
        <v>0</v>
      </c>
      <c r="C870" t="str" cm="1">
        <f t="array" ref="C870">_xlfn.IFS(A870='Price Data'!$F$3,'Price Data'!$G$3,A870='Price Data'!$F$4,'Price Data'!$G$4,A870='Price Data'!$F$5,'Price Data'!$G$5,A870='Price Data'!$F$6,'Price Data'!$G$6,A870='Price Data'!$F$7,'Price Data'!$G$7,TRUE,"")</f>
        <v/>
      </c>
      <c r="E870" s="108" t="b">
        <f t="shared" si="65"/>
        <v>0</v>
      </c>
      <c r="G870" s="108" t="b">
        <f t="shared" si="66"/>
        <v>0</v>
      </c>
      <c r="I870" s="108" t="b">
        <f t="shared" si="67"/>
        <v>0</v>
      </c>
      <c r="K870" s="108" t="b">
        <f t="shared" si="68"/>
        <v>0</v>
      </c>
      <c r="M870" s="108" t="b">
        <f t="shared" si="69"/>
        <v>0</v>
      </c>
    </row>
    <row r="871" spans="1:13" x14ac:dyDescent="0.25">
      <c r="A871" t="s">
        <v>112</v>
      </c>
      <c r="B871" s="108">
        <v>0</v>
      </c>
      <c r="C871" t="str" cm="1">
        <f t="array" ref="C871">_xlfn.IFS(A871='Price Data'!$F$3,'Price Data'!$G$3,A871='Price Data'!$F$4,'Price Data'!$G$4,A871='Price Data'!$F$5,'Price Data'!$G$5,A871='Price Data'!$F$6,'Price Data'!$G$6,A871='Price Data'!$F$7,'Price Data'!$G$7,TRUE,"")</f>
        <v/>
      </c>
      <c r="E871" s="108" t="b">
        <f t="shared" si="65"/>
        <v>0</v>
      </c>
      <c r="G871" s="108" t="b">
        <f t="shared" si="66"/>
        <v>0</v>
      </c>
      <c r="I871" s="108" t="b">
        <f t="shared" si="67"/>
        <v>0</v>
      </c>
      <c r="K871" s="108" t="b">
        <f t="shared" si="68"/>
        <v>0</v>
      </c>
      <c r="M871" s="108" t="b">
        <f t="shared" si="69"/>
        <v>0</v>
      </c>
    </row>
    <row r="872" spans="1:13" x14ac:dyDescent="0.25">
      <c r="A872" t="s">
        <v>110</v>
      </c>
      <c r="B872" s="108">
        <v>0.53</v>
      </c>
      <c r="C872" cm="1">
        <f t="array" ref="C872">_xlfn.IFS(A872='Price Data'!$F$3,'Price Data'!$G$3,A872='Price Data'!$F$4,'Price Data'!$G$4,A872='Price Data'!$F$5,'Price Data'!$G$5,A872='Price Data'!$F$6,'Price Data'!$G$6,A872='Price Data'!$F$7,'Price Data'!$G$7,TRUE,"")</f>
        <v>2.6763636363636367</v>
      </c>
      <c r="E872" s="108">
        <f t="shared" si="65"/>
        <v>0.53</v>
      </c>
      <c r="G872" s="108" t="b">
        <f t="shared" si="66"/>
        <v>0</v>
      </c>
      <c r="I872" s="108" t="b">
        <f t="shared" si="67"/>
        <v>0</v>
      </c>
      <c r="K872" s="108" t="b">
        <f t="shared" si="68"/>
        <v>0</v>
      </c>
      <c r="M872" s="108" t="b">
        <f t="shared" si="69"/>
        <v>0</v>
      </c>
    </row>
    <row r="873" spans="1:13" x14ac:dyDescent="0.25">
      <c r="A873" t="s">
        <v>112</v>
      </c>
      <c r="B873" s="108">
        <v>0</v>
      </c>
      <c r="C873" t="str" cm="1">
        <f t="array" ref="C873">_xlfn.IFS(A873='Price Data'!$F$3,'Price Data'!$G$3,A873='Price Data'!$F$4,'Price Data'!$G$4,A873='Price Data'!$F$5,'Price Data'!$G$5,A873='Price Data'!$F$6,'Price Data'!$G$6,A873='Price Data'!$F$7,'Price Data'!$G$7,TRUE,"")</f>
        <v/>
      </c>
      <c r="E873" s="108" t="b">
        <f t="shared" si="65"/>
        <v>0</v>
      </c>
      <c r="G873" s="108" t="b">
        <f t="shared" si="66"/>
        <v>0</v>
      </c>
      <c r="I873" s="108" t="b">
        <f t="shared" si="67"/>
        <v>0</v>
      </c>
      <c r="K873" s="108" t="b">
        <f t="shared" si="68"/>
        <v>0</v>
      </c>
      <c r="M873" s="108" t="b">
        <f t="shared" si="69"/>
        <v>0</v>
      </c>
    </row>
    <row r="874" spans="1:13" x14ac:dyDescent="0.25">
      <c r="A874" t="s">
        <v>112</v>
      </c>
      <c r="B874" s="108">
        <v>0</v>
      </c>
      <c r="C874" t="str" cm="1">
        <f t="array" ref="C874">_xlfn.IFS(A874='Price Data'!$F$3,'Price Data'!$G$3,A874='Price Data'!$F$4,'Price Data'!$G$4,A874='Price Data'!$F$5,'Price Data'!$G$5,A874='Price Data'!$F$6,'Price Data'!$G$6,A874='Price Data'!$F$7,'Price Data'!$G$7,TRUE,"")</f>
        <v/>
      </c>
      <c r="E874" s="108" t="b">
        <f t="shared" si="65"/>
        <v>0</v>
      </c>
      <c r="G874" s="108" t="b">
        <f t="shared" si="66"/>
        <v>0</v>
      </c>
      <c r="I874" s="108" t="b">
        <f t="shared" si="67"/>
        <v>0</v>
      </c>
      <c r="K874" s="108" t="b">
        <f t="shared" si="68"/>
        <v>0</v>
      </c>
      <c r="M874" s="108" t="b">
        <f t="shared" si="69"/>
        <v>0</v>
      </c>
    </row>
    <row r="875" spans="1:13" x14ac:dyDescent="0.25">
      <c r="A875" t="s">
        <v>112</v>
      </c>
      <c r="B875" s="108">
        <v>0</v>
      </c>
      <c r="C875" t="str" cm="1">
        <f t="array" ref="C875">_xlfn.IFS(A875='Price Data'!$F$3,'Price Data'!$G$3,A875='Price Data'!$F$4,'Price Data'!$G$4,A875='Price Data'!$F$5,'Price Data'!$G$5,A875='Price Data'!$F$6,'Price Data'!$G$6,A875='Price Data'!$F$7,'Price Data'!$G$7,TRUE,"")</f>
        <v/>
      </c>
      <c r="E875" s="108" t="b">
        <f t="shared" si="65"/>
        <v>0</v>
      </c>
      <c r="G875" s="108" t="b">
        <f t="shared" si="66"/>
        <v>0</v>
      </c>
      <c r="I875" s="108" t="b">
        <f t="shared" si="67"/>
        <v>0</v>
      </c>
      <c r="K875" s="108" t="b">
        <f t="shared" si="68"/>
        <v>0</v>
      </c>
      <c r="M875" s="108" t="b">
        <f t="shared" si="69"/>
        <v>0</v>
      </c>
    </row>
    <row r="876" spans="1:13" x14ac:dyDescent="0.25">
      <c r="A876" t="s">
        <v>112</v>
      </c>
      <c r="B876" s="108">
        <v>0</v>
      </c>
      <c r="C876" t="str" cm="1">
        <f t="array" ref="C876">_xlfn.IFS(A876='Price Data'!$F$3,'Price Data'!$G$3,A876='Price Data'!$F$4,'Price Data'!$G$4,A876='Price Data'!$F$5,'Price Data'!$G$5,A876='Price Data'!$F$6,'Price Data'!$G$6,A876='Price Data'!$F$7,'Price Data'!$G$7,TRUE,"")</f>
        <v/>
      </c>
      <c r="E876" s="108" t="b">
        <f t="shared" si="65"/>
        <v>0</v>
      </c>
      <c r="G876" s="108" t="b">
        <f t="shared" si="66"/>
        <v>0</v>
      </c>
      <c r="I876" s="108" t="b">
        <f t="shared" si="67"/>
        <v>0</v>
      </c>
      <c r="K876" s="108" t="b">
        <f t="shared" si="68"/>
        <v>0</v>
      </c>
      <c r="M876" s="108" t="b">
        <f t="shared" si="69"/>
        <v>0</v>
      </c>
    </row>
    <row r="877" spans="1:13" x14ac:dyDescent="0.25">
      <c r="A877" t="s">
        <v>112</v>
      </c>
      <c r="B877" s="108">
        <v>0</v>
      </c>
      <c r="C877" t="str" cm="1">
        <f t="array" ref="C877">_xlfn.IFS(A877='Price Data'!$F$3,'Price Data'!$G$3,A877='Price Data'!$F$4,'Price Data'!$G$4,A877='Price Data'!$F$5,'Price Data'!$G$5,A877='Price Data'!$F$6,'Price Data'!$G$6,A877='Price Data'!$F$7,'Price Data'!$G$7,TRUE,"")</f>
        <v/>
      </c>
      <c r="E877" s="108" t="b">
        <f t="shared" si="65"/>
        <v>0</v>
      </c>
      <c r="G877" s="108" t="b">
        <f t="shared" si="66"/>
        <v>0</v>
      </c>
      <c r="I877" s="108" t="b">
        <f t="shared" si="67"/>
        <v>0</v>
      </c>
      <c r="K877" s="108" t="b">
        <f t="shared" si="68"/>
        <v>0</v>
      </c>
      <c r="M877" s="108" t="b">
        <f t="shared" si="69"/>
        <v>0</v>
      </c>
    </row>
    <row r="878" spans="1:13" x14ac:dyDescent="0.25">
      <c r="A878" t="s">
        <v>112</v>
      </c>
      <c r="B878" s="108">
        <v>0</v>
      </c>
      <c r="C878" t="str" cm="1">
        <f t="array" ref="C878">_xlfn.IFS(A878='Price Data'!$F$3,'Price Data'!$G$3,A878='Price Data'!$F$4,'Price Data'!$G$4,A878='Price Data'!$F$5,'Price Data'!$G$5,A878='Price Data'!$F$6,'Price Data'!$G$6,A878='Price Data'!$F$7,'Price Data'!$G$7,TRUE,"")</f>
        <v/>
      </c>
      <c r="E878" s="108" t="b">
        <f t="shared" si="65"/>
        <v>0</v>
      </c>
      <c r="G878" s="108" t="b">
        <f t="shared" si="66"/>
        <v>0</v>
      </c>
      <c r="I878" s="108" t="b">
        <f t="shared" si="67"/>
        <v>0</v>
      </c>
      <c r="K878" s="108" t="b">
        <f t="shared" si="68"/>
        <v>0</v>
      </c>
      <c r="M878" s="108" t="b">
        <f t="shared" si="69"/>
        <v>0</v>
      </c>
    </row>
    <row r="879" spans="1:13" x14ac:dyDescent="0.25">
      <c r="A879" t="s">
        <v>112</v>
      </c>
      <c r="B879" s="108">
        <v>0</v>
      </c>
      <c r="C879" t="str" cm="1">
        <f t="array" ref="C879">_xlfn.IFS(A879='Price Data'!$F$3,'Price Data'!$G$3,A879='Price Data'!$F$4,'Price Data'!$G$4,A879='Price Data'!$F$5,'Price Data'!$G$5,A879='Price Data'!$F$6,'Price Data'!$G$6,A879='Price Data'!$F$7,'Price Data'!$G$7,TRUE,"")</f>
        <v/>
      </c>
      <c r="E879" s="108" t="b">
        <f t="shared" si="65"/>
        <v>0</v>
      </c>
      <c r="G879" s="108" t="b">
        <f t="shared" si="66"/>
        <v>0</v>
      </c>
      <c r="I879" s="108" t="b">
        <f t="shared" si="67"/>
        <v>0</v>
      </c>
      <c r="K879" s="108" t="b">
        <f t="shared" si="68"/>
        <v>0</v>
      </c>
      <c r="M879" s="108" t="b">
        <f t="shared" si="69"/>
        <v>0</v>
      </c>
    </row>
    <row r="880" spans="1:13" x14ac:dyDescent="0.25">
      <c r="A880" t="s">
        <v>109</v>
      </c>
      <c r="B880" s="108">
        <v>0.86</v>
      </c>
      <c r="C880" cm="1">
        <f t="array" ref="C880">_xlfn.IFS(A880='Price Data'!$F$3,'Price Data'!$G$3,A880='Price Data'!$F$4,'Price Data'!$G$4,A880='Price Data'!$F$5,'Price Data'!$G$5,A880='Price Data'!$F$6,'Price Data'!$G$6,A880='Price Data'!$F$7,'Price Data'!$G$7,TRUE,"")</f>
        <v>4.4586315789473705</v>
      </c>
      <c r="E880" s="108" t="b">
        <f t="shared" si="65"/>
        <v>0</v>
      </c>
      <c r="G880" s="108" t="b">
        <f t="shared" si="66"/>
        <v>0</v>
      </c>
      <c r="I880" s="108">
        <f t="shared" si="67"/>
        <v>0.86</v>
      </c>
      <c r="K880" s="108" t="b">
        <f t="shared" si="68"/>
        <v>0</v>
      </c>
      <c r="M880" s="108" t="b">
        <f t="shared" si="69"/>
        <v>0</v>
      </c>
    </row>
    <row r="881" spans="1:13" x14ac:dyDescent="0.25">
      <c r="A881" t="s">
        <v>112</v>
      </c>
      <c r="B881" s="108">
        <v>0</v>
      </c>
      <c r="C881" t="str" cm="1">
        <f t="array" ref="C881">_xlfn.IFS(A881='Price Data'!$F$3,'Price Data'!$G$3,A881='Price Data'!$F$4,'Price Data'!$G$4,A881='Price Data'!$F$5,'Price Data'!$G$5,A881='Price Data'!$F$6,'Price Data'!$G$6,A881='Price Data'!$F$7,'Price Data'!$G$7,TRUE,"")</f>
        <v/>
      </c>
      <c r="E881" s="108" t="b">
        <f t="shared" si="65"/>
        <v>0</v>
      </c>
      <c r="G881" s="108" t="b">
        <f t="shared" si="66"/>
        <v>0</v>
      </c>
      <c r="I881" s="108" t="b">
        <f t="shared" si="67"/>
        <v>0</v>
      </c>
      <c r="K881" s="108" t="b">
        <f t="shared" si="68"/>
        <v>0</v>
      </c>
      <c r="M881" s="108" t="b">
        <f t="shared" si="69"/>
        <v>0</v>
      </c>
    </row>
    <row r="882" spans="1:13" x14ac:dyDescent="0.25">
      <c r="A882" t="s">
        <v>109</v>
      </c>
      <c r="B882" s="108">
        <v>0.64</v>
      </c>
      <c r="C882" cm="1">
        <f t="array" ref="C882">_xlfn.IFS(A882='Price Data'!$F$3,'Price Data'!$G$3,A882='Price Data'!$F$4,'Price Data'!$G$4,A882='Price Data'!$F$5,'Price Data'!$G$5,A882='Price Data'!$F$6,'Price Data'!$G$6,A882='Price Data'!$F$7,'Price Data'!$G$7,TRUE,"")</f>
        <v>4.4586315789473705</v>
      </c>
      <c r="E882" s="108" t="b">
        <f t="shared" si="65"/>
        <v>0</v>
      </c>
      <c r="G882" s="108" t="b">
        <f t="shared" si="66"/>
        <v>0</v>
      </c>
      <c r="I882" s="108">
        <f t="shared" si="67"/>
        <v>0.64</v>
      </c>
      <c r="K882" s="108" t="b">
        <f t="shared" si="68"/>
        <v>0</v>
      </c>
      <c r="M882" s="108" t="b">
        <f t="shared" si="69"/>
        <v>0</v>
      </c>
    </row>
    <row r="883" spans="1:13" x14ac:dyDescent="0.25">
      <c r="A883" t="s">
        <v>112</v>
      </c>
      <c r="B883" s="108">
        <v>0</v>
      </c>
      <c r="C883" t="str" cm="1">
        <f t="array" ref="C883">_xlfn.IFS(A883='Price Data'!$F$3,'Price Data'!$G$3,A883='Price Data'!$F$4,'Price Data'!$G$4,A883='Price Data'!$F$5,'Price Data'!$G$5,A883='Price Data'!$F$6,'Price Data'!$G$6,A883='Price Data'!$F$7,'Price Data'!$G$7,TRUE,"")</f>
        <v/>
      </c>
      <c r="E883" s="108" t="b">
        <f t="shared" si="65"/>
        <v>0</v>
      </c>
      <c r="G883" s="108" t="b">
        <f t="shared" si="66"/>
        <v>0</v>
      </c>
      <c r="I883" s="108" t="b">
        <f t="shared" si="67"/>
        <v>0</v>
      </c>
      <c r="K883" s="108" t="b">
        <f t="shared" si="68"/>
        <v>0</v>
      </c>
      <c r="M883" s="108" t="b">
        <f t="shared" si="69"/>
        <v>0</v>
      </c>
    </row>
    <row r="884" spans="1:13" x14ac:dyDescent="0.25">
      <c r="A884" t="s">
        <v>112</v>
      </c>
      <c r="B884" s="108">
        <v>0</v>
      </c>
      <c r="C884" t="str" cm="1">
        <f t="array" ref="C884">_xlfn.IFS(A884='Price Data'!$F$3,'Price Data'!$G$3,A884='Price Data'!$F$4,'Price Data'!$G$4,A884='Price Data'!$F$5,'Price Data'!$G$5,A884='Price Data'!$F$6,'Price Data'!$G$6,A884='Price Data'!$F$7,'Price Data'!$G$7,TRUE,"")</f>
        <v/>
      </c>
      <c r="E884" s="108" t="b">
        <f t="shared" si="65"/>
        <v>0</v>
      </c>
      <c r="G884" s="108" t="b">
        <f t="shared" si="66"/>
        <v>0</v>
      </c>
      <c r="I884" s="108" t="b">
        <f t="shared" si="67"/>
        <v>0</v>
      </c>
      <c r="K884" s="108" t="b">
        <f t="shared" si="68"/>
        <v>0</v>
      </c>
      <c r="M884" s="108" t="b">
        <f t="shared" si="69"/>
        <v>0</v>
      </c>
    </row>
    <row r="885" spans="1:13" x14ac:dyDescent="0.25">
      <c r="A885" t="s">
        <v>112</v>
      </c>
      <c r="B885" s="108">
        <v>0</v>
      </c>
      <c r="C885" t="str" cm="1">
        <f t="array" ref="C885">_xlfn.IFS(A885='Price Data'!$F$3,'Price Data'!$G$3,A885='Price Data'!$F$4,'Price Data'!$G$4,A885='Price Data'!$F$5,'Price Data'!$G$5,A885='Price Data'!$F$6,'Price Data'!$G$6,A885='Price Data'!$F$7,'Price Data'!$G$7,TRUE,"")</f>
        <v/>
      </c>
      <c r="E885" s="108" t="b">
        <f t="shared" si="65"/>
        <v>0</v>
      </c>
      <c r="G885" s="108" t="b">
        <f t="shared" si="66"/>
        <v>0</v>
      </c>
      <c r="I885" s="108" t="b">
        <f t="shared" si="67"/>
        <v>0</v>
      </c>
      <c r="K885" s="108" t="b">
        <f t="shared" si="68"/>
        <v>0</v>
      </c>
      <c r="M885" s="108" t="b">
        <f t="shared" si="69"/>
        <v>0</v>
      </c>
    </row>
    <row r="886" spans="1:13" x14ac:dyDescent="0.25">
      <c r="A886" t="s">
        <v>112</v>
      </c>
      <c r="B886" s="108">
        <v>0</v>
      </c>
      <c r="C886" t="str" cm="1">
        <f t="array" ref="C886">_xlfn.IFS(A886='Price Data'!$F$3,'Price Data'!$G$3,A886='Price Data'!$F$4,'Price Data'!$G$4,A886='Price Data'!$F$5,'Price Data'!$G$5,A886='Price Data'!$F$6,'Price Data'!$G$6,A886='Price Data'!$F$7,'Price Data'!$G$7,TRUE,"")</f>
        <v/>
      </c>
      <c r="E886" s="108" t="b">
        <f t="shared" si="65"/>
        <v>0</v>
      </c>
      <c r="G886" s="108" t="b">
        <f t="shared" si="66"/>
        <v>0</v>
      </c>
      <c r="I886" s="108" t="b">
        <f t="shared" si="67"/>
        <v>0</v>
      </c>
      <c r="K886" s="108" t="b">
        <f t="shared" si="68"/>
        <v>0</v>
      </c>
      <c r="M886" s="108" t="b">
        <f t="shared" si="69"/>
        <v>0</v>
      </c>
    </row>
    <row r="887" spans="1:13" x14ac:dyDescent="0.25">
      <c r="A887" t="s">
        <v>110</v>
      </c>
      <c r="B887" s="108">
        <v>0.65</v>
      </c>
      <c r="C887" cm="1">
        <f t="array" ref="C887">_xlfn.IFS(A887='Price Data'!$F$3,'Price Data'!$G$3,A887='Price Data'!$F$4,'Price Data'!$G$4,A887='Price Data'!$F$5,'Price Data'!$G$5,A887='Price Data'!$F$6,'Price Data'!$G$6,A887='Price Data'!$F$7,'Price Data'!$G$7,TRUE,"")</f>
        <v>2.6763636363636367</v>
      </c>
      <c r="E887" s="108">
        <f t="shared" si="65"/>
        <v>0.65</v>
      </c>
      <c r="G887" s="108" t="b">
        <f t="shared" si="66"/>
        <v>0</v>
      </c>
      <c r="I887" s="108" t="b">
        <f t="shared" si="67"/>
        <v>0</v>
      </c>
      <c r="K887" s="108" t="b">
        <f t="shared" si="68"/>
        <v>0</v>
      </c>
      <c r="M887" s="108" t="b">
        <f t="shared" si="69"/>
        <v>0</v>
      </c>
    </row>
    <row r="888" spans="1:13" x14ac:dyDescent="0.25">
      <c r="A888" t="s">
        <v>112</v>
      </c>
      <c r="B888" s="108">
        <v>0</v>
      </c>
      <c r="C888" t="str" cm="1">
        <f t="array" ref="C888">_xlfn.IFS(A888='Price Data'!$F$3,'Price Data'!$G$3,A888='Price Data'!$F$4,'Price Data'!$G$4,A888='Price Data'!$F$5,'Price Data'!$G$5,A888='Price Data'!$F$6,'Price Data'!$G$6,A888='Price Data'!$F$7,'Price Data'!$G$7,TRUE,"")</f>
        <v/>
      </c>
      <c r="E888" s="108" t="b">
        <f t="shared" si="65"/>
        <v>0</v>
      </c>
      <c r="G888" s="108" t="b">
        <f t="shared" si="66"/>
        <v>0</v>
      </c>
      <c r="I888" s="108" t="b">
        <f t="shared" si="67"/>
        <v>0</v>
      </c>
      <c r="K888" s="108" t="b">
        <f t="shared" si="68"/>
        <v>0</v>
      </c>
      <c r="M888" s="108" t="b">
        <f t="shared" si="69"/>
        <v>0</v>
      </c>
    </row>
    <row r="889" spans="1:13" x14ac:dyDescent="0.25">
      <c r="A889" t="s">
        <v>109</v>
      </c>
      <c r="B889" s="108">
        <v>0.56999999999999995</v>
      </c>
      <c r="C889" cm="1">
        <f t="array" ref="C889">_xlfn.IFS(A889='Price Data'!$F$3,'Price Data'!$G$3,A889='Price Data'!$F$4,'Price Data'!$G$4,A889='Price Data'!$F$5,'Price Data'!$G$5,A889='Price Data'!$F$6,'Price Data'!$G$6,A889='Price Data'!$F$7,'Price Data'!$G$7,TRUE,"")</f>
        <v>4.4586315789473705</v>
      </c>
      <c r="E889" s="108" t="b">
        <f t="shared" si="65"/>
        <v>0</v>
      </c>
      <c r="G889" s="108" t="b">
        <f t="shared" si="66"/>
        <v>0</v>
      </c>
      <c r="I889" s="108">
        <f t="shared" si="67"/>
        <v>0.56999999999999995</v>
      </c>
      <c r="K889" s="108" t="b">
        <f t="shared" si="68"/>
        <v>0</v>
      </c>
      <c r="M889" s="108" t="b">
        <f t="shared" si="69"/>
        <v>0</v>
      </c>
    </row>
    <row r="890" spans="1:13" x14ac:dyDescent="0.25">
      <c r="A890" t="s">
        <v>110</v>
      </c>
      <c r="B890" s="108">
        <v>0.76</v>
      </c>
      <c r="C890" cm="1">
        <f t="array" ref="C890">_xlfn.IFS(A890='Price Data'!$F$3,'Price Data'!$G$3,A890='Price Data'!$F$4,'Price Data'!$G$4,A890='Price Data'!$F$5,'Price Data'!$G$5,A890='Price Data'!$F$6,'Price Data'!$G$6,A890='Price Data'!$F$7,'Price Data'!$G$7,TRUE,"")</f>
        <v>2.6763636363636367</v>
      </c>
      <c r="E890" s="108">
        <f t="shared" si="65"/>
        <v>0.76</v>
      </c>
      <c r="G890" s="108" t="b">
        <f t="shared" si="66"/>
        <v>0</v>
      </c>
      <c r="I890" s="108" t="b">
        <f t="shared" si="67"/>
        <v>0</v>
      </c>
      <c r="K890" s="108" t="b">
        <f t="shared" si="68"/>
        <v>0</v>
      </c>
      <c r="M890" s="108" t="b">
        <f t="shared" si="69"/>
        <v>0</v>
      </c>
    </row>
    <row r="891" spans="1:13" x14ac:dyDescent="0.25">
      <c r="A891" t="s">
        <v>112</v>
      </c>
      <c r="B891" s="108">
        <v>0</v>
      </c>
      <c r="C891" t="str" cm="1">
        <f t="array" ref="C891">_xlfn.IFS(A891='Price Data'!$F$3,'Price Data'!$G$3,A891='Price Data'!$F$4,'Price Data'!$G$4,A891='Price Data'!$F$5,'Price Data'!$G$5,A891='Price Data'!$F$6,'Price Data'!$G$6,A891='Price Data'!$F$7,'Price Data'!$G$7,TRUE,"")</f>
        <v/>
      </c>
      <c r="E891" s="108" t="b">
        <f t="shared" si="65"/>
        <v>0</v>
      </c>
      <c r="G891" s="108" t="b">
        <f t="shared" si="66"/>
        <v>0</v>
      </c>
      <c r="I891" s="108" t="b">
        <f t="shared" si="67"/>
        <v>0</v>
      </c>
      <c r="K891" s="108" t="b">
        <f t="shared" si="68"/>
        <v>0</v>
      </c>
      <c r="M891" s="108" t="b">
        <f t="shared" si="69"/>
        <v>0</v>
      </c>
    </row>
    <row r="892" spans="1:13" x14ac:dyDescent="0.25">
      <c r="A892" t="s">
        <v>112</v>
      </c>
      <c r="B892" s="108">
        <v>0</v>
      </c>
      <c r="C892" t="str" cm="1">
        <f t="array" ref="C892">_xlfn.IFS(A892='Price Data'!$F$3,'Price Data'!$G$3,A892='Price Data'!$F$4,'Price Data'!$G$4,A892='Price Data'!$F$5,'Price Data'!$G$5,A892='Price Data'!$F$6,'Price Data'!$G$6,A892='Price Data'!$F$7,'Price Data'!$G$7,TRUE,"")</f>
        <v/>
      </c>
      <c r="E892" s="108" t="b">
        <f t="shared" si="65"/>
        <v>0</v>
      </c>
      <c r="G892" s="108" t="b">
        <f t="shared" si="66"/>
        <v>0</v>
      </c>
      <c r="I892" s="108" t="b">
        <f t="shared" si="67"/>
        <v>0</v>
      </c>
      <c r="K892" s="108" t="b">
        <f t="shared" si="68"/>
        <v>0</v>
      </c>
      <c r="M892" s="108" t="b">
        <f t="shared" si="69"/>
        <v>0</v>
      </c>
    </row>
    <row r="893" spans="1:13" x14ac:dyDescent="0.25">
      <c r="A893" t="s">
        <v>111</v>
      </c>
      <c r="B893" s="108">
        <v>1.46</v>
      </c>
      <c r="C893" cm="1">
        <f t="array" ref="C893">_xlfn.IFS(A893='Price Data'!$F$3,'Price Data'!$G$3,A893='Price Data'!$F$4,'Price Data'!$G$4,A893='Price Data'!$F$5,'Price Data'!$G$5,A893='Price Data'!$F$6,'Price Data'!$G$6,A893='Price Data'!$F$7,'Price Data'!$G$7,TRUE,"")</f>
        <v>8.710979020979023</v>
      </c>
      <c r="E893" s="108" t="b">
        <f t="shared" si="65"/>
        <v>0</v>
      </c>
      <c r="G893" s="108" t="b">
        <f t="shared" si="66"/>
        <v>0</v>
      </c>
      <c r="I893" s="108" t="b">
        <f t="shared" si="67"/>
        <v>0</v>
      </c>
      <c r="K893" s="108">
        <f t="shared" si="68"/>
        <v>1.46</v>
      </c>
      <c r="M893" s="108" t="b">
        <f t="shared" si="69"/>
        <v>0</v>
      </c>
    </row>
    <row r="894" spans="1:13" x14ac:dyDescent="0.25">
      <c r="A894" t="s">
        <v>112</v>
      </c>
      <c r="B894" s="108">
        <v>0</v>
      </c>
      <c r="C894" t="str" cm="1">
        <f t="array" ref="C894">_xlfn.IFS(A894='Price Data'!$F$3,'Price Data'!$G$3,A894='Price Data'!$F$4,'Price Data'!$G$4,A894='Price Data'!$F$5,'Price Data'!$G$5,A894='Price Data'!$F$6,'Price Data'!$G$6,A894='Price Data'!$F$7,'Price Data'!$G$7,TRUE,"")</f>
        <v/>
      </c>
      <c r="E894" s="108" t="b">
        <f t="shared" si="65"/>
        <v>0</v>
      </c>
      <c r="G894" s="108" t="b">
        <f t="shared" si="66"/>
        <v>0</v>
      </c>
      <c r="I894" s="108" t="b">
        <f t="shared" si="67"/>
        <v>0</v>
      </c>
      <c r="K894" s="108" t="b">
        <f t="shared" si="68"/>
        <v>0</v>
      </c>
      <c r="M894" s="108" t="b">
        <f t="shared" si="69"/>
        <v>0</v>
      </c>
    </row>
    <row r="895" spans="1:13" x14ac:dyDescent="0.25">
      <c r="A895" t="s">
        <v>114</v>
      </c>
      <c r="B895" s="108">
        <v>1.01</v>
      </c>
      <c r="C895" cm="1">
        <f t="array" ref="C895">_xlfn.IFS(A895='Price Data'!$F$3,'Price Data'!$G$3,A895='Price Data'!$F$4,'Price Data'!$G$4,A895='Price Data'!$F$5,'Price Data'!$G$5,A895='Price Data'!$F$6,'Price Data'!$G$6,A895='Price Data'!$F$7,'Price Data'!$G$7,TRUE,"")</f>
        <v>6.0346153846153863</v>
      </c>
      <c r="E895" s="108" t="b">
        <f t="shared" si="65"/>
        <v>0</v>
      </c>
      <c r="G895" s="108">
        <f t="shared" si="66"/>
        <v>1.01</v>
      </c>
      <c r="I895" s="108" t="b">
        <f t="shared" si="67"/>
        <v>0</v>
      </c>
      <c r="K895" s="108" t="b">
        <f t="shared" si="68"/>
        <v>0</v>
      </c>
      <c r="M895" s="108" t="b">
        <f t="shared" si="69"/>
        <v>0</v>
      </c>
    </row>
    <row r="896" spans="1:13" x14ac:dyDescent="0.25">
      <c r="A896" t="s">
        <v>112</v>
      </c>
      <c r="B896" s="108">
        <v>0</v>
      </c>
      <c r="C896" t="str" cm="1">
        <f t="array" ref="C896">_xlfn.IFS(A896='Price Data'!$F$3,'Price Data'!$G$3,A896='Price Data'!$F$4,'Price Data'!$G$4,A896='Price Data'!$F$5,'Price Data'!$G$5,A896='Price Data'!$F$6,'Price Data'!$G$6,A896='Price Data'!$F$7,'Price Data'!$G$7,TRUE,"")</f>
        <v/>
      </c>
      <c r="E896" s="108" t="b">
        <f t="shared" si="65"/>
        <v>0</v>
      </c>
      <c r="G896" s="108" t="b">
        <f t="shared" si="66"/>
        <v>0</v>
      </c>
      <c r="I896" s="108" t="b">
        <f t="shared" si="67"/>
        <v>0</v>
      </c>
      <c r="K896" s="108" t="b">
        <f t="shared" si="68"/>
        <v>0</v>
      </c>
      <c r="M896" s="108" t="b">
        <f t="shared" si="69"/>
        <v>0</v>
      </c>
    </row>
    <row r="897" spans="1:13" x14ac:dyDescent="0.25">
      <c r="A897" t="s">
        <v>112</v>
      </c>
      <c r="B897" s="108">
        <v>0</v>
      </c>
      <c r="C897" t="str" cm="1">
        <f t="array" ref="C897">_xlfn.IFS(A897='Price Data'!$F$3,'Price Data'!$G$3,A897='Price Data'!$F$4,'Price Data'!$G$4,A897='Price Data'!$F$5,'Price Data'!$G$5,A897='Price Data'!$F$6,'Price Data'!$G$6,A897='Price Data'!$F$7,'Price Data'!$G$7,TRUE,"")</f>
        <v/>
      </c>
      <c r="E897" s="108" t="b">
        <f t="shared" si="65"/>
        <v>0</v>
      </c>
      <c r="G897" s="108" t="b">
        <f t="shared" si="66"/>
        <v>0</v>
      </c>
      <c r="I897" s="108" t="b">
        <f t="shared" si="67"/>
        <v>0</v>
      </c>
      <c r="K897" s="108" t="b">
        <f t="shared" si="68"/>
        <v>0</v>
      </c>
      <c r="M897" s="108" t="b">
        <f t="shared" si="69"/>
        <v>0</v>
      </c>
    </row>
    <row r="898" spans="1:13" x14ac:dyDescent="0.25">
      <c r="A898" t="s">
        <v>112</v>
      </c>
      <c r="B898" s="108">
        <v>0</v>
      </c>
      <c r="C898" t="str" cm="1">
        <f t="array" ref="C898">_xlfn.IFS(A898='Price Data'!$F$3,'Price Data'!$G$3,A898='Price Data'!$F$4,'Price Data'!$G$4,A898='Price Data'!$F$5,'Price Data'!$G$5,A898='Price Data'!$F$6,'Price Data'!$G$6,A898='Price Data'!$F$7,'Price Data'!$G$7,TRUE,"")</f>
        <v/>
      </c>
      <c r="E898" s="108" t="b">
        <f t="shared" si="65"/>
        <v>0</v>
      </c>
      <c r="G898" s="108" t="b">
        <f t="shared" si="66"/>
        <v>0</v>
      </c>
      <c r="I898" s="108" t="b">
        <f t="shared" si="67"/>
        <v>0</v>
      </c>
      <c r="K898" s="108" t="b">
        <f t="shared" si="68"/>
        <v>0</v>
      </c>
      <c r="M898" s="108" t="b">
        <f t="shared" si="69"/>
        <v>0</v>
      </c>
    </row>
    <row r="899" spans="1:13" x14ac:dyDescent="0.25">
      <c r="A899" t="s">
        <v>110</v>
      </c>
      <c r="B899" s="108">
        <v>0.69</v>
      </c>
      <c r="C899" cm="1">
        <f t="array" ref="C899">_xlfn.IFS(A899='Price Data'!$F$3,'Price Data'!$G$3,A899='Price Data'!$F$4,'Price Data'!$G$4,A899='Price Data'!$F$5,'Price Data'!$G$5,A899='Price Data'!$F$6,'Price Data'!$G$6,A899='Price Data'!$F$7,'Price Data'!$G$7,TRUE,"")</f>
        <v>2.6763636363636367</v>
      </c>
      <c r="E899" s="108">
        <f t="shared" ref="E899:E962" si="70">IF(A899="Coffee Only", B899)</f>
        <v>0.69</v>
      </c>
      <c r="G899" s="108" t="b">
        <f t="shared" ref="G899:G962" si="71">IF(A899="Food Only", B899)</f>
        <v>0</v>
      </c>
      <c r="I899" s="108" t="b">
        <f t="shared" ref="I899:I962" si="72">IF(A899="Specialty Drink Only", B899)</f>
        <v>0</v>
      </c>
      <c r="K899" s="108" t="b">
        <f t="shared" ref="K899:K962" si="73">IF(A899="Food + Coffee", B899)</f>
        <v>0</v>
      </c>
      <c r="M899" s="108" t="b">
        <f t="shared" ref="M899:M962" si="74">IF(A899="Food + Specialty Drink", B899)</f>
        <v>0</v>
      </c>
    </row>
    <row r="900" spans="1:13" x14ac:dyDescent="0.25">
      <c r="A900" t="s">
        <v>112</v>
      </c>
      <c r="B900" s="108">
        <v>0</v>
      </c>
      <c r="C900" t="str" cm="1">
        <f t="array" ref="C900">_xlfn.IFS(A900='Price Data'!$F$3,'Price Data'!$G$3,A900='Price Data'!$F$4,'Price Data'!$G$4,A900='Price Data'!$F$5,'Price Data'!$G$5,A900='Price Data'!$F$6,'Price Data'!$G$6,A900='Price Data'!$F$7,'Price Data'!$G$7,TRUE,"")</f>
        <v/>
      </c>
      <c r="E900" s="108" t="b">
        <f t="shared" si="70"/>
        <v>0</v>
      </c>
      <c r="G900" s="108" t="b">
        <f t="shared" si="71"/>
        <v>0</v>
      </c>
      <c r="I900" s="108" t="b">
        <f t="shared" si="72"/>
        <v>0</v>
      </c>
      <c r="K900" s="108" t="b">
        <f t="shared" si="73"/>
        <v>0</v>
      </c>
      <c r="M900" s="108" t="b">
        <f t="shared" si="74"/>
        <v>0</v>
      </c>
    </row>
    <row r="901" spans="1:13" x14ac:dyDescent="0.25">
      <c r="A901" t="s">
        <v>112</v>
      </c>
      <c r="B901" s="108">
        <v>0</v>
      </c>
      <c r="C901" t="str" cm="1">
        <f t="array" ref="C901">_xlfn.IFS(A901='Price Data'!$F$3,'Price Data'!$G$3,A901='Price Data'!$F$4,'Price Data'!$G$4,A901='Price Data'!$F$5,'Price Data'!$G$5,A901='Price Data'!$F$6,'Price Data'!$G$6,A901='Price Data'!$F$7,'Price Data'!$G$7,TRUE,"")</f>
        <v/>
      </c>
      <c r="E901" s="108" t="b">
        <f t="shared" si="70"/>
        <v>0</v>
      </c>
      <c r="G901" s="108" t="b">
        <f t="shared" si="71"/>
        <v>0</v>
      </c>
      <c r="I901" s="108" t="b">
        <f t="shared" si="72"/>
        <v>0</v>
      </c>
      <c r="K901" s="108" t="b">
        <f t="shared" si="73"/>
        <v>0</v>
      </c>
      <c r="M901" s="108" t="b">
        <f t="shared" si="74"/>
        <v>0</v>
      </c>
    </row>
    <row r="902" spans="1:13" x14ac:dyDescent="0.25">
      <c r="A902" t="s">
        <v>112</v>
      </c>
      <c r="B902" s="108">
        <v>0</v>
      </c>
      <c r="C902" t="str" cm="1">
        <f t="array" ref="C902">_xlfn.IFS(A902='Price Data'!$F$3,'Price Data'!$G$3,A902='Price Data'!$F$4,'Price Data'!$G$4,A902='Price Data'!$F$5,'Price Data'!$G$5,A902='Price Data'!$F$6,'Price Data'!$G$6,A902='Price Data'!$F$7,'Price Data'!$G$7,TRUE,"")</f>
        <v/>
      </c>
      <c r="E902" s="108" t="b">
        <f t="shared" si="70"/>
        <v>0</v>
      </c>
      <c r="G902" s="108" t="b">
        <f t="shared" si="71"/>
        <v>0</v>
      </c>
      <c r="I902" s="108" t="b">
        <f t="shared" si="72"/>
        <v>0</v>
      </c>
      <c r="K902" s="108" t="b">
        <f t="shared" si="73"/>
        <v>0</v>
      </c>
      <c r="M902" s="108" t="b">
        <f t="shared" si="74"/>
        <v>0</v>
      </c>
    </row>
    <row r="903" spans="1:13" x14ac:dyDescent="0.25">
      <c r="A903" t="s">
        <v>112</v>
      </c>
      <c r="B903" s="108">
        <v>0</v>
      </c>
      <c r="C903" t="str" cm="1">
        <f t="array" ref="C903">_xlfn.IFS(A903='Price Data'!$F$3,'Price Data'!$G$3,A903='Price Data'!$F$4,'Price Data'!$G$4,A903='Price Data'!$F$5,'Price Data'!$G$5,A903='Price Data'!$F$6,'Price Data'!$G$6,A903='Price Data'!$F$7,'Price Data'!$G$7,TRUE,"")</f>
        <v/>
      </c>
      <c r="E903" s="108" t="b">
        <f t="shared" si="70"/>
        <v>0</v>
      </c>
      <c r="G903" s="108" t="b">
        <f t="shared" si="71"/>
        <v>0</v>
      </c>
      <c r="I903" s="108" t="b">
        <f t="shared" si="72"/>
        <v>0</v>
      </c>
      <c r="K903" s="108" t="b">
        <f t="shared" si="73"/>
        <v>0</v>
      </c>
      <c r="M903" s="108" t="b">
        <f t="shared" si="74"/>
        <v>0</v>
      </c>
    </row>
    <row r="904" spans="1:13" x14ac:dyDescent="0.25">
      <c r="A904" t="s">
        <v>112</v>
      </c>
      <c r="B904" s="108">
        <v>0</v>
      </c>
      <c r="C904" t="str" cm="1">
        <f t="array" ref="C904">_xlfn.IFS(A904='Price Data'!$F$3,'Price Data'!$G$3,A904='Price Data'!$F$4,'Price Data'!$G$4,A904='Price Data'!$F$5,'Price Data'!$G$5,A904='Price Data'!$F$6,'Price Data'!$G$6,A904='Price Data'!$F$7,'Price Data'!$G$7,TRUE,"")</f>
        <v/>
      </c>
      <c r="E904" s="108" t="b">
        <f t="shared" si="70"/>
        <v>0</v>
      </c>
      <c r="G904" s="108" t="b">
        <f t="shared" si="71"/>
        <v>0</v>
      </c>
      <c r="I904" s="108" t="b">
        <f t="shared" si="72"/>
        <v>0</v>
      </c>
      <c r="K904" s="108" t="b">
        <f t="shared" si="73"/>
        <v>0</v>
      </c>
      <c r="M904" s="108" t="b">
        <f t="shared" si="74"/>
        <v>0</v>
      </c>
    </row>
    <row r="905" spans="1:13" x14ac:dyDescent="0.25">
      <c r="A905" t="s">
        <v>112</v>
      </c>
      <c r="B905" s="108">
        <v>0</v>
      </c>
      <c r="C905" t="str" cm="1">
        <f t="array" ref="C905">_xlfn.IFS(A905='Price Data'!$F$3,'Price Data'!$G$3,A905='Price Data'!$F$4,'Price Data'!$G$4,A905='Price Data'!$F$5,'Price Data'!$G$5,A905='Price Data'!$F$6,'Price Data'!$G$6,A905='Price Data'!$F$7,'Price Data'!$G$7,TRUE,"")</f>
        <v/>
      </c>
      <c r="E905" s="108" t="b">
        <f t="shared" si="70"/>
        <v>0</v>
      </c>
      <c r="G905" s="108" t="b">
        <f t="shared" si="71"/>
        <v>0</v>
      </c>
      <c r="I905" s="108" t="b">
        <f t="shared" si="72"/>
        <v>0</v>
      </c>
      <c r="K905" s="108" t="b">
        <f t="shared" si="73"/>
        <v>0</v>
      </c>
      <c r="M905" s="108" t="b">
        <f t="shared" si="74"/>
        <v>0</v>
      </c>
    </row>
    <row r="906" spans="1:13" x14ac:dyDescent="0.25">
      <c r="A906" t="s">
        <v>112</v>
      </c>
      <c r="B906" s="108">
        <v>0</v>
      </c>
      <c r="C906" t="str" cm="1">
        <f t="array" ref="C906">_xlfn.IFS(A906='Price Data'!$F$3,'Price Data'!$G$3,A906='Price Data'!$F$4,'Price Data'!$G$4,A906='Price Data'!$F$5,'Price Data'!$G$5,A906='Price Data'!$F$6,'Price Data'!$G$6,A906='Price Data'!$F$7,'Price Data'!$G$7,TRUE,"")</f>
        <v/>
      </c>
      <c r="E906" s="108" t="b">
        <f t="shared" si="70"/>
        <v>0</v>
      </c>
      <c r="G906" s="108" t="b">
        <f t="shared" si="71"/>
        <v>0</v>
      </c>
      <c r="I906" s="108" t="b">
        <f t="shared" si="72"/>
        <v>0</v>
      </c>
      <c r="K906" s="108" t="b">
        <f t="shared" si="73"/>
        <v>0</v>
      </c>
      <c r="M906" s="108" t="b">
        <f t="shared" si="74"/>
        <v>0</v>
      </c>
    </row>
    <row r="907" spans="1:13" x14ac:dyDescent="0.25">
      <c r="A907" t="s">
        <v>112</v>
      </c>
      <c r="B907" s="108">
        <v>0</v>
      </c>
      <c r="C907" t="str" cm="1">
        <f t="array" ref="C907">_xlfn.IFS(A907='Price Data'!$F$3,'Price Data'!$G$3,A907='Price Data'!$F$4,'Price Data'!$G$4,A907='Price Data'!$F$5,'Price Data'!$G$5,A907='Price Data'!$F$6,'Price Data'!$G$6,A907='Price Data'!$F$7,'Price Data'!$G$7,TRUE,"")</f>
        <v/>
      </c>
      <c r="E907" s="108" t="b">
        <f t="shared" si="70"/>
        <v>0</v>
      </c>
      <c r="G907" s="108" t="b">
        <f t="shared" si="71"/>
        <v>0</v>
      </c>
      <c r="I907" s="108" t="b">
        <f t="shared" si="72"/>
        <v>0</v>
      </c>
      <c r="K907" s="108" t="b">
        <f t="shared" si="73"/>
        <v>0</v>
      </c>
      <c r="M907" s="108" t="b">
        <f t="shared" si="74"/>
        <v>0</v>
      </c>
    </row>
    <row r="908" spans="1:13" x14ac:dyDescent="0.25">
      <c r="A908" t="s">
        <v>112</v>
      </c>
      <c r="B908" s="108">
        <v>0</v>
      </c>
      <c r="C908" t="str" cm="1">
        <f t="array" ref="C908">_xlfn.IFS(A908='Price Data'!$F$3,'Price Data'!$G$3,A908='Price Data'!$F$4,'Price Data'!$G$4,A908='Price Data'!$F$5,'Price Data'!$G$5,A908='Price Data'!$F$6,'Price Data'!$G$6,A908='Price Data'!$F$7,'Price Data'!$G$7,TRUE,"")</f>
        <v/>
      </c>
      <c r="E908" s="108" t="b">
        <f t="shared" si="70"/>
        <v>0</v>
      </c>
      <c r="G908" s="108" t="b">
        <f t="shared" si="71"/>
        <v>0</v>
      </c>
      <c r="I908" s="108" t="b">
        <f t="shared" si="72"/>
        <v>0</v>
      </c>
      <c r="K908" s="108" t="b">
        <f t="shared" si="73"/>
        <v>0</v>
      </c>
      <c r="M908" s="108" t="b">
        <f t="shared" si="74"/>
        <v>0</v>
      </c>
    </row>
    <row r="909" spans="1:13" x14ac:dyDescent="0.25">
      <c r="A909" t="s">
        <v>112</v>
      </c>
      <c r="B909" s="108">
        <v>0</v>
      </c>
      <c r="C909" t="str" cm="1">
        <f t="array" ref="C909">_xlfn.IFS(A909='Price Data'!$F$3,'Price Data'!$G$3,A909='Price Data'!$F$4,'Price Data'!$G$4,A909='Price Data'!$F$5,'Price Data'!$G$5,A909='Price Data'!$F$6,'Price Data'!$G$6,A909='Price Data'!$F$7,'Price Data'!$G$7,TRUE,"")</f>
        <v/>
      </c>
      <c r="E909" s="108" t="b">
        <f t="shared" si="70"/>
        <v>0</v>
      </c>
      <c r="G909" s="108" t="b">
        <f t="shared" si="71"/>
        <v>0</v>
      </c>
      <c r="I909" s="108" t="b">
        <f t="shared" si="72"/>
        <v>0</v>
      </c>
      <c r="K909" s="108" t="b">
        <f t="shared" si="73"/>
        <v>0</v>
      </c>
      <c r="M909" s="108" t="b">
        <f t="shared" si="74"/>
        <v>0</v>
      </c>
    </row>
    <row r="910" spans="1:13" x14ac:dyDescent="0.25">
      <c r="A910" t="s">
        <v>112</v>
      </c>
      <c r="B910" s="108">
        <v>0</v>
      </c>
      <c r="C910" t="str" cm="1">
        <f t="array" ref="C910">_xlfn.IFS(A910='Price Data'!$F$3,'Price Data'!$G$3,A910='Price Data'!$F$4,'Price Data'!$G$4,A910='Price Data'!$F$5,'Price Data'!$G$5,A910='Price Data'!$F$6,'Price Data'!$G$6,A910='Price Data'!$F$7,'Price Data'!$G$7,TRUE,"")</f>
        <v/>
      </c>
      <c r="E910" s="108" t="b">
        <f t="shared" si="70"/>
        <v>0</v>
      </c>
      <c r="G910" s="108" t="b">
        <f t="shared" si="71"/>
        <v>0</v>
      </c>
      <c r="I910" s="108" t="b">
        <f t="shared" si="72"/>
        <v>0</v>
      </c>
      <c r="K910" s="108" t="b">
        <f t="shared" si="73"/>
        <v>0</v>
      </c>
      <c r="M910" s="108" t="b">
        <f t="shared" si="74"/>
        <v>0</v>
      </c>
    </row>
    <row r="911" spans="1:13" x14ac:dyDescent="0.25">
      <c r="A911" t="s">
        <v>112</v>
      </c>
      <c r="B911" s="108">
        <v>0</v>
      </c>
      <c r="C911" t="str" cm="1">
        <f t="array" ref="C911">_xlfn.IFS(A911='Price Data'!$F$3,'Price Data'!$G$3,A911='Price Data'!$F$4,'Price Data'!$G$4,A911='Price Data'!$F$5,'Price Data'!$G$5,A911='Price Data'!$F$6,'Price Data'!$G$6,A911='Price Data'!$F$7,'Price Data'!$G$7,TRUE,"")</f>
        <v/>
      </c>
      <c r="E911" s="108" t="b">
        <f t="shared" si="70"/>
        <v>0</v>
      </c>
      <c r="G911" s="108" t="b">
        <f t="shared" si="71"/>
        <v>0</v>
      </c>
      <c r="I911" s="108" t="b">
        <f t="shared" si="72"/>
        <v>0</v>
      </c>
      <c r="K911" s="108" t="b">
        <f t="shared" si="73"/>
        <v>0</v>
      </c>
      <c r="M911" s="108" t="b">
        <f t="shared" si="74"/>
        <v>0</v>
      </c>
    </row>
    <row r="912" spans="1:13" x14ac:dyDescent="0.25">
      <c r="A912" t="s">
        <v>112</v>
      </c>
      <c r="B912" s="108">
        <v>0</v>
      </c>
      <c r="C912" t="str" cm="1">
        <f t="array" ref="C912">_xlfn.IFS(A912='Price Data'!$F$3,'Price Data'!$G$3,A912='Price Data'!$F$4,'Price Data'!$G$4,A912='Price Data'!$F$5,'Price Data'!$G$5,A912='Price Data'!$F$6,'Price Data'!$G$6,A912='Price Data'!$F$7,'Price Data'!$G$7,TRUE,"")</f>
        <v/>
      </c>
      <c r="E912" s="108" t="b">
        <f t="shared" si="70"/>
        <v>0</v>
      </c>
      <c r="G912" s="108" t="b">
        <f t="shared" si="71"/>
        <v>0</v>
      </c>
      <c r="I912" s="108" t="b">
        <f t="shared" si="72"/>
        <v>0</v>
      </c>
      <c r="K912" s="108" t="b">
        <f t="shared" si="73"/>
        <v>0</v>
      </c>
      <c r="M912" s="108" t="b">
        <f t="shared" si="74"/>
        <v>0</v>
      </c>
    </row>
    <row r="913" spans="1:13" x14ac:dyDescent="0.25">
      <c r="A913" t="s">
        <v>112</v>
      </c>
      <c r="B913" s="108">
        <v>0</v>
      </c>
      <c r="C913" t="str" cm="1">
        <f t="array" ref="C913">_xlfn.IFS(A913='Price Data'!$F$3,'Price Data'!$G$3,A913='Price Data'!$F$4,'Price Data'!$G$4,A913='Price Data'!$F$5,'Price Data'!$G$5,A913='Price Data'!$F$6,'Price Data'!$G$6,A913='Price Data'!$F$7,'Price Data'!$G$7,TRUE,"")</f>
        <v/>
      </c>
      <c r="E913" s="108" t="b">
        <f t="shared" si="70"/>
        <v>0</v>
      </c>
      <c r="G913" s="108" t="b">
        <f t="shared" si="71"/>
        <v>0</v>
      </c>
      <c r="I913" s="108" t="b">
        <f t="shared" si="72"/>
        <v>0</v>
      </c>
      <c r="K913" s="108" t="b">
        <f t="shared" si="73"/>
        <v>0</v>
      </c>
      <c r="M913" s="108" t="b">
        <f t="shared" si="74"/>
        <v>0</v>
      </c>
    </row>
    <row r="914" spans="1:13" x14ac:dyDescent="0.25">
      <c r="A914" t="s">
        <v>112</v>
      </c>
      <c r="B914" s="108">
        <v>0</v>
      </c>
      <c r="C914" t="str" cm="1">
        <f t="array" ref="C914">_xlfn.IFS(A914='Price Data'!$F$3,'Price Data'!$G$3,A914='Price Data'!$F$4,'Price Data'!$G$4,A914='Price Data'!$F$5,'Price Data'!$G$5,A914='Price Data'!$F$6,'Price Data'!$G$6,A914='Price Data'!$F$7,'Price Data'!$G$7,TRUE,"")</f>
        <v/>
      </c>
      <c r="E914" s="108" t="b">
        <f t="shared" si="70"/>
        <v>0</v>
      </c>
      <c r="G914" s="108" t="b">
        <f t="shared" si="71"/>
        <v>0</v>
      </c>
      <c r="I914" s="108" t="b">
        <f t="shared" si="72"/>
        <v>0</v>
      </c>
      <c r="K914" s="108" t="b">
        <f t="shared" si="73"/>
        <v>0</v>
      </c>
      <c r="M914" s="108" t="b">
        <f t="shared" si="74"/>
        <v>0</v>
      </c>
    </row>
    <row r="915" spans="1:13" x14ac:dyDescent="0.25">
      <c r="A915" t="s">
        <v>112</v>
      </c>
      <c r="B915" s="108">
        <v>0</v>
      </c>
      <c r="C915" t="str" cm="1">
        <f t="array" ref="C915">_xlfn.IFS(A915='Price Data'!$F$3,'Price Data'!$G$3,A915='Price Data'!$F$4,'Price Data'!$G$4,A915='Price Data'!$F$5,'Price Data'!$G$5,A915='Price Data'!$F$6,'Price Data'!$G$6,A915='Price Data'!$F$7,'Price Data'!$G$7,TRUE,"")</f>
        <v/>
      </c>
      <c r="E915" s="108" t="b">
        <f t="shared" si="70"/>
        <v>0</v>
      </c>
      <c r="G915" s="108" t="b">
        <f t="shared" si="71"/>
        <v>0</v>
      </c>
      <c r="I915" s="108" t="b">
        <f t="shared" si="72"/>
        <v>0</v>
      </c>
      <c r="K915" s="108" t="b">
        <f t="shared" si="73"/>
        <v>0</v>
      </c>
      <c r="M915" s="108" t="b">
        <f t="shared" si="74"/>
        <v>0</v>
      </c>
    </row>
    <row r="916" spans="1:13" x14ac:dyDescent="0.25">
      <c r="A916" t="s">
        <v>112</v>
      </c>
      <c r="B916" s="108">
        <v>0</v>
      </c>
      <c r="C916" t="str" cm="1">
        <f t="array" ref="C916">_xlfn.IFS(A916='Price Data'!$F$3,'Price Data'!$G$3,A916='Price Data'!$F$4,'Price Data'!$G$4,A916='Price Data'!$F$5,'Price Data'!$G$5,A916='Price Data'!$F$6,'Price Data'!$G$6,A916='Price Data'!$F$7,'Price Data'!$G$7,TRUE,"")</f>
        <v/>
      </c>
      <c r="E916" s="108" t="b">
        <f t="shared" si="70"/>
        <v>0</v>
      </c>
      <c r="G916" s="108" t="b">
        <f t="shared" si="71"/>
        <v>0</v>
      </c>
      <c r="I916" s="108" t="b">
        <f t="shared" si="72"/>
        <v>0</v>
      </c>
      <c r="K916" s="108" t="b">
        <f t="shared" si="73"/>
        <v>0</v>
      </c>
      <c r="M916" s="108" t="b">
        <f t="shared" si="74"/>
        <v>0</v>
      </c>
    </row>
    <row r="917" spans="1:13" x14ac:dyDescent="0.25">
      <c r="A917" t="s">
        <v>112</v>
      </c>
      <c r="B917" s="108">
        <v>0</v>
      </c>
      <c r="C917" t="str" cm="1">
        <f t="array" ref="C917">_xlfn.IFS(A917='Price Data'!$F$3,'Price Data'!$G$3,A917='Price Data'!$F$4,'Price Data'!$G$4,A917='Price Data'!$F$5,'Price Data'!$G$5,A917='Price Data'!$F$6,'Price Data'!$G$6,A917='Price Data'!$F$7,'Price Data'!$G$7,TRUE,"")</f>
        <v/>
      </c>
      <c r="E917" s="108" t="b">
        <f t="shared" si="70"/>
        <v>0</v>
      </c>
      <c r="G917" s="108" t="b">
        <f t="shared" si="71"/>
        <v>0</v>
      </c>
      <c r="I917" s="108" t="b">
        <f t="shared" si="72"/>
        <v>0</v>
      </c>
      <c r="K917" s="108" t="b">
        <f t="shared" si="73"/>
        <v>0</v>
      </c>
      <c r="M917" s="108" t="b">
        <f t="shared" si="74"/>
        <v>0</v>
      </c>
    </row>
    <row r="918" spans="1:13" x14ac:dyDescent="0.25">
      <c r="A918" t="s">
        <v>112</v>
      </c>
      <c r="B918" s="108">
        <v>0</v>
      </c>
      <c r="C918" t="str" cm="1">
        <f t="array" ref="C918">_xlfn.IFS(A918='Price Data'!$F$3,'Price Data'!$G$3,A918='Price Data'!$F$4,'Price Data'!$G$4,A918='Price Data'!$F$5,'Price Data'!$G$5,A918='Price Data'!$F$6,'Price Data'!$G$6,A918='Price Data'!$F$7,'Price Data'!$G$7,TRUE,"")</f>
        <v/>
      </c>
      <c r="E918" s="108" t="b">
        <f t="shared" si="70"/>
        <v>0</v>
      </c>
      <c r="G918" s="108" t="b">
        <f t="shared" si="71"/>
        <v>0</v>
      </c>
      <c r="I918" s="108" t="b">
        <f t="shared" si="72"/>
        <v>0</v>
      </c>
      <c r="K918" s="108" t="b">
        <f t="shared" si="73"/>
        <v>0</v>
      </c>
      <c r="M918" s="108" t="b">
        <f t="shared" si="74"/>
        <v>0</v>
      </c>
    </row>
    <row r="919" spans="1:13" x14ac:dyDescent="0.25">
      <c r="A919" t="s">
        <v>112</v>
      </c>
      <c r="B919" s="108">
        <v>0</v>
      </c>
      <c r="C919" t="str" cm="1">
        <f t="array" ref="C919">_xlfn.IFS(A919='Price Data'!$F$3,'Price Data'!$G$3,A919='Price Data'!$F$4,'Price Data'!$G$4,A919='Price Data'!$F$5,'Price Data'!$G$5,A919='Price Data'!$F$6,'Price Data'!$G$6,A919='Price Data'!$F$7,'Price Data'!$G$7,TRUE,"")</f>
        <v/>
      </c>
      <c r="E919" s="108" t="b">
        <f t="shared" si="70"/>
        <v>0</v>
      </c>
      <c r="G919" s="108" t="b">
        <f t="shared" si="71"/>
        <v>0</v>
      </c>
      <c r="I919" s="108" t="b">
        <f t="shared" si="72"/>
        <v>0</v>
      </c>
      <c r="K919" s="108" t="b">
        <f t="shared" si="73"/>
        <v>0</v>
      </c>
      <c r="M919" s="108" t="b">
        <f t="shared" si="74"/>
        <v>0</v>
      </c>
    </row>
    <row r="920" spans="1:13" x14ac:dyDescent="0.25">
      <c r="A920" t="s">
        <v>112</v>
      </c>
      <c r="B920" s="108">
        <v>0</v>
      </c>
      <c r="C920" t="str" cm="1">
        <f t="array" ref="C920">_xlfn.IFS(A920='Price Data'!$F$3,'Price Data'!$G$3,A920='Price Data'!$F$4,'Price Data'!$G$4,A920='Price Data'!$F$5,'Price Data'!$G$5,A920='Price Data'!$F$6,'Price Data'!$G$6,A920='Price Data'!$F$7,'Price Data'!$G$7,TRUE,"")</f>
        <v/>
      </c>
      <c r="E920" s="108" t="b">
        <f t="shared" si="70"/>
        <v>0</v>
      </c>
      <c r="G920" s="108" t="b">
        <f t="shared" si="71"/>
        <v>0</v>
      </c>
      <c r="I920" s="108" t="b">
        <f t="shared" si="72"/>
        <v>0</v>
      </c>
      <c r="K920" s="108" t="b">
        <f t="shared" si="73"/>
        <v>0</v>
      </c>
      <c r="M920" s="108" t="b">
        <f t="shared" si="74"/>
        <v>0</v>
      </c>
    </row>
    <row r="921" spans="1:13" x14ac:dyDescent="0.25">
      <c r="A921" t="s">
        <v>112</v>
      </c>
      <c r="B921" s="108">
        <v>0</v>
      </c>
      <c r="C921" t="str" cm="1">
        <f t="array" ref="C921">_xlfn.IFS(A921='Price Data'!$F$3,'Price Data'!$G$3,A921='Price Data'!$F$4,'Price Data'!$G$4,A921='Price Data'!$F$5,'Price Data'!$G$5,A921='Price Data'!$F$6,'Price Data'!$G$6,A921='Price Data'!$F$7,'Price Data'!$G$7,TRUE,"")</f>
        <v/>
      </c>
      <c r="E921" s="108" t="b">
        <f t="shared" si="70"/>
        <v>0</v>
      </c>
      <c r="G921" s="108" t="b">
        <f t="shared" si="71"/>
        <v>0</v>
      </c>
      <c r="I921" s="108" t="b">
        <f t="shared" si="72"/>
        <v>0</v>
      </c>
      <c r="K921" s="108" t="b">
        <f t="shared" si="73"/>
        <v>0</v>
      </c>
      <c r="M921" s="108" t="b">
        <f t="shared" si="74"/>
        <v>0</v>
      </c>
    </row>
    <row r="922" spans="1:13" x14ac:dyDescent="0.25">
      <c r="A922" t="s">
        <v>112</v>
      </c>
      <c r="B922" s="108">
        <v>0</v>
      </c>
      <c r="C922" t="str" cm="1">
        <f t="array" ref="C922">_xlfn.IFS(A922='Price Data'!$F$3,'Price Data'!$G$3,A922='Price Data'!$F$4,'Price Data'!$G$4,A922='Price Data'!$F$5,'Price Data'!$G$5,A922='Price Data'!$F$6,'Price Data'!$G$6,A922='Price Data'!$F$7,'Price Data'!$G$7,TRUE,"")</f>
        <v/>
      </c>
      <c r="E922" s="108" t="b">
        <f t="shared" si="70"/>
        <v>0</v>
      </c>
      <c r="G922" s="108" t="b">
        <f t="shared" si="71"/>
        <v>0</v>
      </c>
      <c r="I922" s="108" t="b">
        <f t="shared" si="72"/>
        <v>0</v>
      </c>
      <c r="K922" s="108" t="b">
        <f t="shared" si="73"/>
        <v>0</v>
      </c>
      <c r="M922" s="108" t="b">
        <f t="shared" si="74"/>
        <v>0</v>
      </c>
    </row>
    <row r="923" spans="1:13" x14ac:dyDescent="0.25">
      <c r="A923" t="s">
        <v>112</v>
      </c>
      <c r="B923" s="108">
        <v>0</v>
      </c>
      <c r="C923" t="str" cm="1">
        <f t="array" ref="C923">_xlfn.IFS(A923='Price Data'!$F$3,'Price Data'!$G$3,A923='Price Data'!$F$4,'Price Data'!$G$4,A923='Price Data'!$F$5,'Price Data'!$G$5,A923='Price Data'!$F$6,'Price Data'!$G$6,A923='Price Data'!$F$7,'Price Data'!$G$7,TRUE,"")</f>
        <v/>
      </c>
      <c r="E923" s="108" t="b">
        <f t="shared" si="70"/>
        <v>0</v>
      </c>
      <c r="G923" s="108" t="b">
        <f t="shared" si="71"/>
        <v>0</v>
      </c>
      <c r="I923" s="108" t="b">
        <f t="shared" si="72"/>
        <v>0</v>
      </c>
      <c r="K923" s="108" t="b">
        <f t="shared" si="73"/>
        <v>0</v>
      </c>
      <c r="M923" s="108" t="b">
        <f t="shared" si="74"/>
        <v>0</v>
      </c>
    </row>
    <row r="924" spans="1:13" x14ac:dyDescent="0.25">
      <c r="A924" t="s">
        <v>112</v>
      </c>
      <c r="B924" s="108">
        <v>0</v>
      </c>
      <c r="C924" t="str" cm="1">
        <f t="array" ref="C924">_xlfn.IFS(A924='Price Data'!$F$3,'Price Data'!$G$3,A924='Price Data'!$F$4,'Price Data'!$G$4,A924='Price Data'!$F$5,'Price Data'!$G$5,A924='Price Data'!$F$6,'Price Data'!$G$6,A924='Price Data'!$F$7,'Price Data'!$G$7,TRUE,"")</f>
        <v/>
      </c>
      <c r="E924" s="108" t="b">
        <f t="shared" si="70"/>
        <v>0</v>
      </c>
      <c r="G924" s="108" t="b">
        <f t="shared" si="71"/>
        <v>0</v>
      </c>
      <c r="I924" s="108" t="b">
        <f t="shared" si="72"/>
        <v>0</v>
      </c>
      <c r="K924" s="108" t="b">
        <f t="shared" si="73"/>
        <v>0</v>
      </c>
      <c r="M924" s="108" t="b">
        <f t="shared" si="74"/>
        <v>0</v>
      </c>
    </row>
    <row r="925" spans="1:13" x14ac:dyDescent="0.25">
      <c r="A925" t="s">
        <v>112</v>
      </c>
      <c r="B925" s="108">
        <v>0</v>
      </c>
      <c r="C925" t="str" cm="1">
        <f t="array" ref="C925">_xlfn.IFS(A925='Price Data'!$F$3,'Price Data'!$G$3,A925='Price Data'!$F$4,'Price Data'!$G$4,A925='Price Data'!$F$5,'Price Data'!$G$5,A925='Price Data'!$F$6,'Price Data'!$G$6,A925='Price Data'!$F$7,'Price Data'!$G$7,TRUE,"")</f>
        <v/>
      </c>
      <c r="E925" s="108" t="b">
        <f t="shared" si="70"/>
        <v>0</v>
      </c>
      <c r="G925" s="108" t="b">
        <f t="shared" si="71"/>
        <v>0</v>
      </c>
      <c r="I925" s="108" t="b">
        <f t="shared" si="72"/>
        <v>0</v>
      </c>
      <c r="K925" s="108" t="b">
        <f t="shared" si="73"/>
        <v>0</v>
      </c>
      <c r="M925" s="108" t="b">
        <f t="shared" si="74"/>
        <v>0</v>
      </c>
    </row>
    <row r="926" spans="1:13" x14ac:dyDescent="0.25">
      <c r="A926" t="s">
        <v>112</v>
      </c>
      <c r="B926" s="108">
        <v>0</v>
      </c>
      <c r="C926" t="str" cm="1">
        <f t="array" ref="C926">_xlfn.IFS(A926='Price Data'!$F$3,'Price Data'!$G$3,A926='Price Data'!$F$4,'Price Data'!$G$4,A926='Price Data'!$F$5,'Price Data'!$G$5,A926='Price Data'!$F$6,'Price Data'!$G$6,A926='Price Data'!$F$7,'Price Data'!$G$7,TRUE,"")</f>
        <v/>
      </c>
      <c r="E926" s="108" t="b">
        <f t="shared" si="70"/>
        <v>0</v>
      </c>
      <c r="G926" s="108" t="b">
        <f t="shared" si="71"/>
        <v>0</v>
      </c>
      <c r="I926" s="108" t="b">
        <f t="shared" si="72"/>
        <v>0</v>
      </c>
      <c r="K926" s="108" t="b">
        <f t="shared" si="73"/>
        <v>0</v>
      </c>
      <c r="M926" s="108" t="b">
        <f t="shared" si="74"/>
        <v>0</v>
      </c>
    </row>
    <row r="927" spans="1:13" x14ac:dyDescent="0.25">
      <c r="A927" t="s">
        <v>112</v>
      </c>
      <c r="B927" s="108">
        <v>0</v>
      </c>
      <c r="C927" t="str" cm="1">
        <f t="array" ref="C927">_xlfn.IFS(A927='Price Data'!$F$3,'Price Data'!$G$3,A927='Price Data'!$F$4,'Price Data'!$G$4,A927='Price Data'!$F$5,'Price Data'!$G$5,A927='Price Data'!$F$6,'Price Data'!$G$6,A927='Price Data'!$F$7,'Price Data'!$G$7,TRUE,"")</f>
        <v/>
      </c>
      <c r="E927" s="108" t="b">
        <f t="shared" si="70"/>
        <v>0</v>
      </c>
      <c r="G927" s="108" t="b">
        <f t="shared" si="71"/>
        <v>0</v>
      </c>
      <c r="I927" s="108" t="b">
        <f t="shared" si="72"/>
        <v>0</v>
      </c>
      <c r="K927" s="108" t="b">
        <f t="shared" si="73"/>
        <v>0</v>
      </c>
      <c r="M927" s="108" t="b">
        <f t="shared" si="74"/>
        <v>0</v>
      </c>
    </row>
    <row r="928" spans="1:13" x14ac:dyDescent="0.25">
      <c r="A928" t="s">
        <v>112</v>
      </c>
      <c r="B928" s="108">
        <v>0</v>
      </c>
      <c r="C928" t="str" cm="1">
        <f t="array" ref="C928">_xlfn.IFS(A928='Price Data'!$F$3,'Price Data'!$G$3,A928='Price Data'!$F$4,'Price Data'!$G$4,A928='Price Data'!$F$5,'Price Data'!$G$5,A928='Price Data'!$F$6,'Price Data'!$G$6,A928='Price Data'!$F$7,'Price Data'!$G$7,TRUE,"")</f>
        <v/>
      </c>
      <c r="E928" s="108" t="b">
        <f t="shared" si="70"/>
        <v>0</v>
      </c>
      <c r="G928" s="108" t="b">
        <f t="shared" si="71"/>
        <v>0</v>
      </c>
      <c r="I928" s="108" t="b">
        <f t="shared" si="72"/>
        <v>0</v>
      </c>
      <c r="K928" s="108" t="b">
        <f t="shared" si="73"/>
        <v>0</v>
      </c>
      <c r="M928" s="108" t="b">
        <f t="shared" si="74"/>
        <v>0</v>
      </c>
    </row>
    <row r="929" spans="1:13" x14ac:dyDescent="0.25">
      <c r="A929" t="s">
        <v>112</v>
      </c>
      <c r="B929" s="108">
        <v>0</v>
      </c>
      <c r="C929" t="str" cm="1">
        <f t="array" ref="C929">_xlfn.IFS(A929='Price Data'!$F$3,'Price Data'!$G$3,A929='Price Data'!$F$4,'Price Data'!$G$4,A929='Price Data'!$F$5,'Price Data'!$G$5,A929='Price Data'!$F$6,'Price Data'!$G$6,A929='Price Data'!$F$7,'Price Data'!$G$7,TRUE,"")</f>
        <v/>
      </c>
      <c r="E929" s="108" t="b">
        <f t="shared" si="70"/>
        <v>0</v>
      </c>
      <c r="G929" s="108" t="b">
        <f t="shared" si="71"/>
        <v>0</v>
      </c>
      <c r="I929" s="108" t="b">
        <f t="shared" si="72"/>
        <v>0</v>
      </c>
      <c r="K929" s="108" t="b">
        <f t="shared" si="73"/>
        <v>0</v>
      </c>
      <c r="M929" s="108" t="b">
        <f t="shared" si="74"/>
        <v>0</v>
      </c>
    </row>
    <row r="930" spans="1:13" x14ac:dyDescent="0.25">
      <c r="A930" t="s">
        <v>112</v>
      </c>
      <c r="B930" s="108">
        <v>0</v>
      </c>
      <c r="C930" t="str" cm="1">
        <f t="array" ref="C930">_xlfn.IFS(A930='Price Data'!$F$3,'Price Data'!$G$3,A930='Price Data'!$F$4,'Price Data'!$G$4,A930='Price Data'!$F$5,'Price Data'!$G$5,A930='Price Data'!$F$6,'Price Data'!$G$6,A930='Price Data'!$F$7,'Price Data'!$G$7,TRUE,"")</f>
        <v/>
      </c>
      <c r="E930" s="108" t="b">
        <f t="shared" si="70"/>
        <v>0</v>
      </c>
      <c r="G930" s="108" t="b">
        <f t="shared" si="71"/>
        <v>0</v>
      </c>
      <c r="I930" s="108" t="b">
        <f t="shared" si="72"/>
        <v>0</v>
      </c>
      <c r="K930" s="108" t="b">
        <f t="shared" si="73"/>
        <v>0</v>
      </c>
      <c r="M930" s="108" t="b">
        <f t="shared" si="74"/>
        <v>0</v>
      </c>
    </row>
    <row r="931" spans="1:13" x14ac:dyDescent="0.25">
      <c r="A931" t="s">
        <v>112</v>
      </c>
      <c r="B931" s="108">
        <v>0</v>
      </c>
      <c r="C931" t="str" cm="1">
        <f t="array" ref="C931">_xlfn.IFS(A931='Price Data'!$F$3,'Price Data'!$G$3,A931='Price Data'!$F$4,'Price Data'!$G$4,A931='Price Data'!$F$5,'Price Data'!$G$5,A931='Price Data'!$F$6,'Price Data'!$G$6,A931='Price Data'!$F$7,'Price Data'!$G$7,TRUE,"")</f>
        <v/>
      </c>
      <c r="E931" s="108" t="b">
        <f t="shared" si="70"/>
        <v>0</v>
      </c>
      <c r="G931" s="108" t="b">
        <f t="shared" si="71"/>
        <v>0</v>
      </c>
      <c r="I931" s="108" t="b">
        <f t="shared" si="72"/>
        <v>0</v>
      </c>
      <c r="K931" s="108" t="b">
        <f t="shared" si="73"/>
        <v>0</v>
      </c>
      <c r="M931" s="108" t="b">
        <f t="shared" si="74"/>
        <v>0</v>
      </c>
    </row>
    <row r="932" spans="1:13" x14ac:dyDescent="0.25">
      <c r="A932" t="s">
        <v>112</v>
      </c>
      <c r="B932" s="108">
        <v>0</v>
      </c>
      <c r="C932" t="str" cm="1">
        <f t="array" ref="C932">_xlfn.IFS(A932='Price Data'!$F$3,'Price Data'!$G$3,A932='Price Data'!$F$4,'Price Data'!$G$4,A932='Price Data'!$F$5,'Price Data'!$G$5,A932='Price Data'!$F$6,'Price Data'!$G$6,A932='Price Data'!$F$7,'Price Data'!$G$7,TRUE,"")</f>
        <v/>
      </c>
      <c r="E932" s="108" t="b">
        <f t="shared" si="70"/>
        <v>0</v>
      </c>
      <c r="G932" s="108" t="b">
        <f t="shared" si="71"/>
        <v>0</v>
      </c>
      <c r="I932" s="108" t="b">
        <f t="shared" si="72"/>
        <v>0</v>
      </c>
      <c r="K932" s="108" t="b">
        <f t="shared" si="73"/>
        <v>0</v>
      </c>
      <c r="M932" s="108" t="b">
        <f t="shared" si="74"/>
        <v>0</v>
      </c>
    </row>
    <row r="933" spans="1:13" x14ac:dyDescent="0.25">
      <c r="A933" t="s">
        <v>112</v>
      </c>
      <c r="B933" s="108">
        <v>0</v>
      </c>
      <c r="C933" t="str" cm="1">
        <f t="array" ref="C933">_xlfn.IFS(A933='Price Data'!$F$3,'Price Data'!$G$3,A933='Price Data'!$F$4,'Price Data'!$G$4,A933='Price Data'!$F$5,'Price Data'!$G$5,A933='Price Data'!$F$6,'Price Data'!$G$6,A933='Price Data'!$F$7,'Price Data'!$G$7,TRUE,"")</f>
        <v/>
      </c>
      <c r="E933" s="108" t="b">
        <f t="shared" si="70"/>
        <v>0</v>
      </c>
      <c r="G933" s="108" t="b">
        <f t="shared" si="71"/>
        <v>0</v>
      </c>
      <c r="I933" s="108" t="b">
        <f t="shared" si="72"/>
        <v>0</v>
      </c>
      <c r="K933" s="108" t="b">
        <f t="shared" si="73"/>
        <v>0</v>
      </c>
      <c r="M933" s="108" t="b">
        <f t="shared" si="74"/>
        <v>0</v>
      </c>
    </row>
    <row r="934" spans="1:13" x14ac:dyDescent="0.25">
      <c r="A934" t="s">
        <v>112</v>
      </c>
      <c r="B934" s="108">
        <v>0</v>
      </c>
      <c r="C934" t="str" cm="1">
        <f t="array" ref="C934">_xlfn.IFS(A934='Price Data'!$F$3,'Price Data'!$G$3,A934='Price Data'!$F$4,'Price Data'!$G$4,A934='Price Data'!$F$5,'Price Data'!$G$5,A934='Price Data'!$F$6,'Price Data'!$G$6,A934='Price Data'!$F$7,'Price Data'!$G$7,TRUE,"")</f>
        <v/>
      </c>
      <c r="E934" s="108" t="b">
        <f t="shared" si="70"/>
        <v>0</v>
      </c>
      <c r="G934" s="108" t="b">
        <f t="shared" si="71"/>
        <v>0</v>
      </c>
      <c r="I934" s="108" t="b">
        <f t="shared" si="72"/>
        <v>0</v>
      </c>
      <c r="K934" s="108" t="b">
        <f t="shared" si="73"/>
        <v>0</v>
      </c>
      <c r="M934" s="108" t="b">
        <f t="shared" si="74"/>
        <v>0</v>
      </c>
    </row>
    <row r="935" spans="1:13" x14ac:dyDescent="0.25">
      <c r="A935" t="s">
        <v>112</v>
      </c>
      <c r="B935" s="108">
        <v>0</v>
      </c>
      <c r="C935" t="str" cm="1">
        <f t="array" ref="C935">_xlfn.IFS(A935='Price Data'!$F$3,'Price Data'!$G$3,A935='Price Data'!$F$4,'Price Data'!$G$4,A935='Price Data'!$F$5,'Price Data'!$G$5,A935='Price Data'!$F$6,'Price Data'!$G$6,A935='Price Data'!$F$7,'Price Data'!$G$7,TRUE,"")</f>
        <v/>
      </c>
      <c r="E935" s="108" t="b">
        <f t="shared" si="70"/>
        <v>0</v>
      </c>
      <c r="G935" s="108" t="b">
        <f t="shared" si="71"/>
        <v>0</v>
      </c>
      <c r="I935" s="108" t="b">
        <f t="shared" si="72"/>
        <v>0</v>
      </c>
      <c r="K935" s="108" t="b">
        <f t="shared" si="73"/>
        <v>0</v>
      </c>
      <c r="M935" s="108" t="b">
        <f t="shared" si="74"/>
        <v>0</v>
      </c>
    </row>
    <row r="936" spans="1:13" x14ac:dyDescent="0.25">
      <c r="A936" t="s">
        <v>109</v>
      </c>
      <c r="B936" s="108">
        <v>0.76</v>
      </c>
      <c r="C936" cm="1">
        <f t="array" ref="C936">_xlfn.IFS(A936='Price Data'!$F$3,'Price Data'!$G$3,A936='Price Data'!$F$4,'Price Data'!$G$4,A936='Price Data'!$F$5,'Price Data'!$G$5,A936='Price Data'!$F$6,'Price Data'!$G$6,A936='Price Data'!$F$7,'Price Data'!$G$7,TRUE,"")</f>
        <v>4.4586315789473705</v>
      </c>
      <c r="E936" s="108" t="b">
        <f t="shared" si="70"/>
        <v>0</v>
      </c>
      <c r="G936" s="108" t="b">
        <f t="shared" si="71"/>
        <v>0</v>
      </c>
      <c r="I936" s="108">
        <f t="shared" si="72"/>
        <v>0.76</v>
      </c>
      <c r="K936" s="108" t="b">
        <f t="shared" si="73"/>
        <v>0</v>
      </c>
      <c r="M936" s="108" t="b">
        <f t="shared" si="74"/>
        <v>0</v>
      </c>
    </row>
    <row r="937" spans="1:13" x14ac:dyDescent="0.25">
      <c r="A937" t="s">
        <v>112</v>
      </c>
      <c r="B937" s="108">
        <v>0</v>
      </c>
      <c r="C937" t="str" cm="1">
        <f t="array" ref="C937">_xlfn.IFS(A937='Price Data'!$F$3,'Price Data'!$G$3,A937='Price Data'!$F$4,'Price Data'!$G$4,A937='Price Data'!$F$5,'Price Data'!$G$5,A937='Price Data'!$F$6,'Price Data'!$G$6,A937='Price Data'!$F$7,'Price Data'!$G$7,TRUE,"")</f>
        <v/>
      </c>
      <c r="E937" s="108" t="b">
        <f t="shared" si="70"/>
        <v>0</v>
      </c>
      <c r="G937" s="108" t="b">
        <f t="shared" si="71"/>
        <v>0</v>
      </c>
      <c r="I937" s="108" t="b">
        <f t="shared" si="72"/>
        <v>0</v>
      </c>
      <c r="K937" s="108" t="b">
        <f t="shared" si="73"/>
        <v>0</v>
      </c>
      <c r="M937" s="108" t="b">
        <f t="shared" si="74"/>
        <v>0</v>
      </c>
    </row>
    <row r="938" spans="1:13" x14ac:dyDescent="0.25">
      <c r="A938" t="s">
        <v>109</v>
      </c>
      <c r="B938" s="108">
        <v>0.74</v>
      </c>
      <c r="C938" cm="1">
        <f t="array" ref="C938">_xlfn.IFS(A938='Price Data'!$F$3,'Price Data'!$G$3,A938='Price Data'!$F$4,'Price Data'!$G$4,A938='Price Data'!$F$5,'Price Data'!$G$5,A938='Price Data'!$F$6,'Price Data'!$G$6,A938='Price Data'!$F$7,'Price Data'!$G$7,TRUE,"")</f>
        <v>4.4586315789473705</v>
      </c>
      <c r="E938" s="108" t="b">
        <f t="shared" si="70"/>
        <v>0</v>
      </c>
      <c r="G938" s="108" t="b">
        <f t="shared" si="71"/>
        <v>0</v>
      </c>
      <c r="I938" s="108">
        <f t="shared" si="72"/>
        <v>0.74</v>
      </c>
      <c r="K938" s="108" t="b">
        <f t="shared" si="73"/>
        <v>0</v>
      </c>
      <c r="M938" s="108" t="b">
        <f t="shared" si="74"/>
        <v>0</v>
      </c>
    </row>
    <row r="939" spans="1:13" x14ac:dyDescent="0.25">
      <c r="A939" t="s">
        <v>109</v>
      </c>
      <c r="B939" s="108">
        <v>0.69</v>
      </c>
      <c r="C939" cm="1">
        <f t="array" ref="C939">_xlfn.IFS(A939='Price Data'!$F$3,'Price Data'!$G$3,A939='Price Data'!$F$4,'Price Data'!$G$4,A939='Price Data'!$F$5,'Price Data'!$G$5,A939='Price Data'!$F$6,'Price Data'!$G$6,A939='Price Data'!$F$7,'Price Data'!$G$7,TRUE,"")</f>
        <v>4.4586315789473705</v>
      </c>
      <c r="E939" s="108" t="b">
        <f t="shared" si="70"/>
        <v>0</v>
      </c>
      <c r="G939" s="108" t="b">
        <f t="shared" si="71"/>
        <v>0</v>
      </c>
      <c r="I939" s="108">
        <f t="shared" si="72"/>
        <v>0.69</v>
      </c>
      <c r="K939" s="108" t="b">
        <f t="shared" si="73"/>
        <v>0</v>
      </c>
      <c r="M939" s="108" t="b">
        <f t="shared" si="74"/>
        <v>0</v>
      </c>
    </row>
    <row r="940" spans="1:13" x14ac:dyDescent="0.25">
      <c r="A940" t="s">
        <v>110</v>
      </c>
      <c r="B940" s="108">
        <v>0.84</v>
      </c>
      <c r="C940" cm="1">
        <f t="array" ref="C940">_xlfn.IFS(A940='Price Data'!$F$3,'Price Data'!$G$3,A940='Price Data'!$F$4,'Price Data'!$G$4,A940='Price Data'!$F$5,'Price Data'!$G$5,A940='Price Data'!$F$6,'Price Data'!$G$6,A940='Price Data'!$F$7,'Price Data'!$G$7,TRUE,"")</f>
        <v>2.6763636363636367</v>
      </c>
      <c r="E940" s="108">
        <f t="shared" si="70"/>
        <v>0.84</v>
      </c>
      <c r="G940" s="108" t="b">
        <f t="shared" si="71"/>
        <v>0</v>
      </c>
      <c r="I940" s="108" t="b">
        <f t="shared" si="72"/>
        <v>0</v>
      </c>
      <c r="K940" s="108" t="b">
        <f t="shared" si="73"/>
        <v>0</v>
      </c>
      <c r="M940" s="108" t="b">
        <f t="shared" si="74"/>
        <v>0</v>
      </c>
    </row>
    <row r="941" spans="1:13" x14ac:dyDescent="0.25">
      <c r="A941" t="s">
        <v>110</v>
      </c>
      <c r="B941" s="108">
        <v>0.61</v>
      </c>
      <c r="C941" cm="1">
        <f t="array" ref="C941">_xlfn.IFS(A941='Price Data'!$F$3,'Price Data'!$G$3,A941='Price Data'!$F$4,'Price Data'!$G$4,A941='Price Data'!$F$5,'Price Data'!$G$5,A941='Price Data'!$F$6,'Price Data'!$G$6,A941='Price Data'!$F$7,'Price Data'!$G$7,TRUE,"")</f>
        <v>2.6763636363636367</v>
      </c>
      <c r="E941" s="108">
        <f t="shared" si="70"/>
        <v>0.61</v>
      </c>
      <c r="G941" s="108" t="b">
        <f t="shared" si="71"/>
        <v>0</v>
      </c>
      <c r="I941" s="108" t="b">
        <f t="shared" si="72"/>
        <v>0</v>
      </c>
      <c r="K941" s="108" t="b">
        <f t="shared" si="73"/>
        <v>0</v>
      </c>
      <c r="M941" s="108" t="b">
        <f t="shared" si="74"/>
        <v>0</v>
      </c>
    </row>
    <row r="942" spans="1:13" x14ac:dyDescent="0.25">
      <c r="A942" t="s">
        <v>110</v>
      </c>
      <c r="B942" s="108">
        <v>0.99</v>
      </c>
      <c r="C942" cm="1">
        <f t="array" ref="C942">_xlfn.IFS(A942='Price Data'!$F$3,'Price Data'!$G$3,A942='Price Data'!$F$4,'Price Data'!$G$4,A942='Price Data'!$F$5,'Price Data'!$G$5,A942='Price Data'!$F$6,'Price Data'!$G$6,A942='Price Data'!$F$7,'Price Data'!$G$7,TRUE,"")</f>
        <v>2.6763636363636367</v>
      </c>
      <c r="E942" s="108">
        <f t="shared" si="70"/>
        <v>0.99</v>
      </c>
      <c r="G942" s="108" t="b">
        <f t="shared" si="71"/>
        <v>0</v>
      </c>
      <c r="I942" s="108" t="b">
        <f t="shared" si="72"/>
        <v>0</v>
      </c>
      <c r="K942" s="108" t="b">
        <f t="shared" si="73"/>
        <v>0</v>
      </c>
      <c r="M942" s="108" t="b">
        <f t="shared" si="74"/>
        <v>0</v>
      </c>
    </row>
    <row r="943" spans="1:13" x14ac:dyDescent="0.25">
      <c r="A943" t="s">
        <v>110</v>
      </c>
      <c r="B943" s="108">
        <v>0.97</v>
      </c>
      <c r="C943" cm="1">
        <f t="array" ref="C943">_xlfn.IFS(A943='Price Data'!$F$3,'Price Data'!$G$3,A943='Price Data'!$F$4,'Price Data'!$G$4,A943='Price Data'!$F$5,'Price Data'!$G$5,A943='Price Data'!$F$6,'Price Data'!$G$6,A943='Price Data'!$F$7,'Price Data'!$G$7,TRUE,"")</f>
        <v>2.6763636363636367</v>
      </c>
      <c r="E943" s="108">
        <f t="shared" si="70"/>
        <v>0.97</v>
      </c>
      <c r="G943" s="108" t="b">
        <f t="shared" si="71"/>
        <v>0</v>
      </c>
      <c r="I943" s="108" t="b">
        <f t="shared" si="72"/>
        <v>0</v>
      </c>
      <c r="K943" s="108" t="b">
        <f t="shared" si="73"/>
        <v>0</v>
      </c>
      <c r="M943" s="108" t="b">
        <f t="shared" si="74"/>
        <v>0</v>
      </c>
    </row>
    <row r="944" spans="1:13" x14ac:dyDescent="0.25">
      <c r="A944" t="s">
        <v>114</v>
      </c>
      <c r="B944" s="108">
        <v>2.13</v>
      </c>
      <c r="C944" cm="1">
        <f t="array" ref="C944">_xlfn.IFS(A944='Price Data'!$F$3,'Price Data'!$G$3,A944='Price Data'!$F$4,'Price Data'!$G$4,A944='Price Data'!$F$5,'Price Data'!$G$5,A944='Price Data'!$F$6,'Price Data'!$G$6,A944='Price Data'!$F$7,'Price Data'!$G$7,TRUE,"")</f>
        <v>6.0346153846153863</v>
      </c>
      <c r="E944" s="108" t="b">
        <f t="shared" si="70"/>
        <v>0</v>
      </c>
      <c r="G944" s="108">
        <f t="shared" si="71"/>
        <v>2.13</v>
      </c>
      <c r="I944" s="108" t="b">
        <f t="shared" si="72"/>
        <v>0</v>
      </c>
      <c r="K944" s="108" t="b">
        <f t="shared" si="73"/>
        <v>0</v>
      </c>
      <c r="M944" s="108" t="b">
        <f t="shared" si="74"/>
        <v>0</v>
      </c>
    </row>
    <row r="945" spans="1:13" x14ac:dyDescent="0.25">
      <c r="A945" t="s">
        <v>110</v>
      </c>
      <c r="B945" s="108">
        <v>0.56000000000000005</v>
      </c>
      <c r="C945" cm="1">
        <f t="array" ref="C945">_xlfn.IFS(A945='Price Data'!$F$3,'Price Data'!$G$3,A945='Price Data'!$F$4,'Price Data'!$G$4,A945='Price Data'!$F$5,'Price Data'!$G$5,A945='Price Data'!$F$6,'Price Data'!$G$6,A945='Price Data'!$F$7,'Price Data'!$G$7,TRUE,"")</f>
        <v>2.6763636363636367</v>
      </c>
      <c r="E945" s="108">
        <f t="shared" si="70"/>
        <v>0.56000000000000005</v>
      </c>
      <c r="G945" s="108" t="b">
        <f t="shared" si="71"/>
        <v>0</v>
      </c>
      <c r="I945" s="108" t="b">
        <f t="shared" si="72"/>
        <v>0</v>
      </c>
      <c r="K945" s="108" t="b">
        <f t="shared" si="73"/>
        <v>0</v>
      </c>
      <c r="M945" s="108" t="b">
        <f t="shared" si="74"/>
        <v>0</v>
      </c>
    </row>
    <row r="946" spans="1:13" x14ac:dyDescent="0.25">
      <c r="A946" t="s">
        <v>111</v>
      </c>
      <c r="B946" s="108">
        <v>2.16</v>
      </c>
      <c r="C946" cm="1">
        <f t="array" ref="C946">_xlfn.IFS(A946='Price Data'!$F$3,'Price Data'!$G$3,A946='Price Data'!$F$4,'Price Data'!$G$4,A946='Price Data'!$F$5,'Price Data'!$G$5,A946='Price Data'!$F$6,'Price Data'!$G$6,A946='Price Data'!$F$7,'Price Data'!$G$7,TRUE,"")</f>
        <v>8.710979020979023</v>
      </c>
      <c r="E946" s="108" t="b">
        <f t="shared" si="70"/>
        <v>0</v>
      </c>
      <c r="G946" s="108" t="b">
        <f t="shared" si="71"/>
        <v>0</v>
      </c>
      <c r="I946" s="108" t="b">
        <f t="shared" si="72"/>
        <v>0</v>
      </c>
      <c r="K946" s="108">
        <f t="shared" si="73"/>
        <v>2.16</v>
      </c>
      <c r="M946" s="108" t="b">
        <f t="shared" si="74"/>
        <v>0</v>
      </c>
    </row>
    <row r="947" spans="1:13" x14ac:dyDescent="0.25">
      <c r="A947" t="s">
        <v>110</v>
      </c>
      <c r="B947" s="108">
        <v>0.64</v>
      </c>
      <c r="C947" cm="1">
        <f t="array" ref="C947">_xlfn.IFS(A947='Price Data'!$F$3,'Price Data'!$G$3,A947='Price Data'!$F$4,'Price Data'!$G$4,A947='Price Data'!$F$5,'Price Data'!$G$5,A947='Price Data'!$F$6,'Price Data'!$G$6,A947='Price Data'!$F$7,'Price Data'!$G$7,TRUE,"")</f>
        <v>2.6763636363636367</v>
      </c>
      <c r="E947" s="108">
        <f t="shared" si="70"/>
        <v>0.64</v>
      </c>
      <c r="G947" s="108" t="b">
        <f t="shared" si="71"/>
        <v>0</v>
      </c>
      <c r="I947" s="108" t="b">
        <f t="shared" si="72"/>
        <v>0</v>
      </c>
      <c r="K947" s="108" t="b">
        <f t="shared" si="73"/>
        <v>0</v>
      </c>
      <c r="M947" s="108" t="b">
        <f t="shared" si="74"/>
        <v>0</v>
      </c>
    </row>
    <row r="948" spans="1:13" x14ac:dyDescent="0.25">
      <c r="A948" t="s">
        <v>111</v>
      </c>
      <c r="B948" s="108">
        <v>2.3199999999999998</v>
      </c>
      <c r="C948" cm="1">
        <f t="array" ref="C948">_xlfn.IFS(A948='Price Data'!$F$3,'Price Data'!$G$3,A948='Price Data'!$F$4,'Price Data'!$G$4,A948='Price Data'!$F$5,'Price Data'!$G$5,A948='Price Data'!$F$6,'Price Data'!$G$6,A948='Price Data'!$F$7,'Price Data'!$G$7,TRUE,"")</f>
        <v>8.710979020979023</v>
      </c>
      <c r="E948" s="108" t="b">
        <f t="shared" si="70"/>
        <v>0</v>
      </c>
      <c r="G948" s="108" t="b">
        <f t="shared" si="71"/>
        <v>0</v>
      </c>
      <c r="I948" s="108" t="b">
        <f t="shared" si="72"/>
        <v>0</v>
      </c>
      <c r="K948" s="108">
        <f t="shared" si="73"/>
        <v>2.3199999999999998</v>
      </c>
      <c r="M948" s="108" t="b">
        <f t="shared" si="74"/>
        <v>0</v>
      </c>
    </row>
    <row r="949" spans="1:13" x14ac:dyDescent="0.25">
      <c r="A949" t="s">
        <v>114</v>
      </c>
      <c r="B949" s="108">
        <v>0.84</v>
      </c>
      <c r="C949" cm="1">
        <f t="array" ref="C949">_xlfn.IFS(A949='Price Data'!$F$3,'Price Data'!$G$3,A949='Price Data'!$F$4,'Price Data'!$G$4,A949='Price Data'!$F$5,'Price Data'!$G$5,A949='Price Data'!$F$6,'Price Data'!$G$6,A949='Price Data'!$F$7,'Price Data'!$G$7,TRUE,"")</f>
        <v>6.0346153846153863</v>
      </c>
      <c r="E949" s="108" t="b">
        <f t="shared" si="70"/>
        <v>0</v>
      </c>
      <c r="G949" s="108">
        <f t="shared" si="71"/>
        <v>0.84</v>
      </c>
      <c r="I949" s="108" t="b">
        <f t="shared" si="72"/>
        <v>0</v>
      </c>
      <c r="K949" s="108" t="b">
        <f t="shared" si="73"/>
        <v>0</v>
      </c>
      <c r="M949" s="108" t="b">
        <f t="shared" si="74"/>
        <v>0</v>
      </c>
    </row>
    <row r="950" spans="1:13" x14ac:dyDescent="0.25">
      <c r="A950" t="s">
        <v>109</v>
      </c>
      <c r="B950" s="108">
        <v>0.64</v>
      </c>
      <c r="C950" cm="1">
        <f t="array" ref="C950">_xlfn.IFS(A950='Price Data'!$F$3,'Price Data'!$G$3,A950='Price Data'!$F$4,'Price Data'!$G$4,A950='Price Data'!$F$5,'Price Data'!$G$5,A950='Price Data'!$F$6,'Price Data'!$G$6,A950='Price Data'!$F$7,'Price Data'!$G$7,TRUE,"")</f>
        <v>4.4586315789473705</v>
      </c>
      <c r="E950" s="108" t="b">
        <f t="shared" si="70"/>
        <v>0</v>
      </c>
      <c r="G950" s="108" t="b">
        <f t="shared" si="71"/>
        <v>0</v>
      </c>
      <c r="I950" s="108">
        <f t="shared" si="72"/>
        <v>0.64</v>
      </c>
      <c r="K950" s="108" t="b">
        <f t="shared" si="73"/>
        <v>0</v>
      </c>
      <c r="M950" s="108" t="b">
        <f t="shared" si="74"/>
        <v>0</v>
      </c>
    </row>
    <row r="951" spans="1:13" x14ac:dyDescent="0.25">
      <c r="A951" t="s">
        <v>112</v>
      </c>
      <c r="B951" s="108">
        <v>0</v>
      </c>
      <c r="C951" t="str" cm="1">
        <f t="array" ref="C951">_xlfn.IFS(A951='Price Data'!$F$3,'Price Data'!$G$3,A951='Price Data'!$F$4,'Price Data'!$G$4,A951='Price Data'!$F$5,'Price Data'!$G$5,A951='Price Data'!$F$6,'Price Data'!$G$6,A951='Price Data'!$F$7,'Price Data'!$G$7,TRUE,"")</f>
        <v/>
      </c>
      <c r="E951" s="108" t="b">
        <f t="shared" si="70"/>
        <v>0</v>
      </c>
      <c r="G951" s="108" t="b">
        <f t="shared" si="71"/>
        <v>0</v>
      </c>
      <c r="I951" s="108" t="b">
        <f t="shared" si="72"/>
        <v>0</v>
      </c>
      <c r="K951" s="108" t="b">
        <f t="shared" si="73"/>
        <v>0</v>
      </c>
      <c r="M951" s="108" t="b">
        <f t="shared" si="74"/>
        <v>0</v>
      </c>
    </row>
    <row r="952" spans="1:13" x14ac:dyDescent="0.25">
      <c r="A952" t="s">
        <v>112</v>
      </c>
      <c r="B952" s="108">
        <v>0</v>
      </c>
      <c r="C952" t="str" cm="1">
        <f t="array" ref="C952">_xlfn.IFS(A952='Price Data'!$F$3,'Price Data'!$G$3,A952='Price Data'!$F$4,'Price Data'!$G$4,A952='Price Data'!$F$5,'Price Data'!$G$5,A952='Price Data'!$F$6,'Price Data'!$G$6,A952='Price Data'!$F$7,'Price Data'!$G$7,TRUE,"")</f>
        <v/>
      </c>
      <c r="E952" s="108" t="b">
        <f t="shared" si="70"/>
        <v>0</v>
      </c>
      <c r="G952" s="108" t="b">
        <f t="shared" si="71"/>
        <v>0</v>
      </c>
      <c r="I952" s="108" t="b">
        <f t="shared" si="72"/>
        <v>0</v>
      </c>
      <c r="K952" s="108" t="b">
        <f t="shared" si="73"/>
        <v>0</v>
      </c>
      <c r="M952" s="108" t="b">
        <f t="shared" si="74"/>
        <v>0</v>
      </c>
    </row>
    <row r="953" spans="1:13" x14ac:dyDescent="0.25">
      <c r="A953" t="s">
        <v>109</v>
      </c>
      <c r="B953" s="108">
        <v>0.87</v>
      </c>
      <c r="C953" cm="1">
        <f t="array" ref="C953">_xlfn.IFS(A953='Price Data'!$F$3,'Price Data'!$G$3,A953='Price Data'!$F$4,'Price Data'!$G$4,A953='Price Data'!$F$5,'Price Data'!$G$5,A953='Price Data'!$F$6,'Price Data'!$G$6,A953='Price Data'!$F$7,'Price Data'!$G$7,TRUE,"")</f>
        <v>4.4586315789473705</v>
      </c>
      <c r="E953" s="108" t="b">
        <f t="shared" si="70"/>
        <v>0</v>
      </c>
      <c r="G953" s="108" t="b">
        <f t="shared" si="71"/>
        <v>0</v>
      </c>
      <c r="I953" s="108">
        <f t="shared" si="72"/>
        <v>0.87</v>
      </c>
      <c r="K953" s="108" t="b">
        <f t="shared" si="73"/>
        <v>0</v>
      </c>
      <c r="M953" s="108" t="b">
        <f t="shared" si="74"/>
        <v>0</v>
      </c>
    </row>
    <row r="954" spans="1:13" x14ac:dyDescent="0.25">
      <c r="A954" t="s">
        <v>109</v>
      </c>
      <c r="B954" s="108">
        <v>0.97</v>
      </c>
      <c r="C954" cm="1">
        <f t="array" ref="C954">_xlfn.IFS(A954='Price Data'!$F$3,'Price Data'!$G$3,A954='Price Data'!$F$4,'Price Data'!$G$4,A954='Price Data'!$F$5,'Price Data'!$G$5,A954='Price Data'!$F$6,'Price Data'!$G$6,A954='Price Data'!$F$7,'Price Data'!$G$7,TRUE,"")</f>
        <v>4.4586315789473705</v>
      </c>
      <c r="E954" s="108" t="b">
        <f t="shared" si="70"/>
        <v>0</v>
      </c>
      <c r="G954" s="108" t="b">
        <f t="shared" si="71"/>
        <v>0</v>
      </c>
      <c r="I954" s="108">
        <f t="shared" si="72"/>
        <v>0.97</v>
      </c>
      <c r="K954" s="108" t="b">
        <f t="shared" si="73"/>
        <v>0</v>
      </c>
      <c r="M954" s="108" t="b">
        <f t="shared" si="74"/>
        <v>0</v>
      </c>
    </row>
    <row r="955" spans="1:13" x14ac:dyDescent="0.25">
      <c r="A955" t="s">
        <v>114</v>
      </c>
      <c r="B955" s="108">
        <v>1.17</v>
      </c>
      <c r="C955" cm="1">
        <f t="array" ref="C955">_xlfn.IFS(A955='Price Data'!$F$3,'Price Data'!$G$3,A955='Price Data'!$F$4,'Price Data'!$G$4,A955='Price Data'!$F$5,'Price Data'!$G$5,A955='Price Data'!$F$6,'Price Data'!$G$6,A955='Price Data'!$F$7,'Price Data'!$G$7,TRUE,"")</f>
        <v>6.0346153846153863</v>
      </c>
      <c r="E955" s="108" t="b">
        <f t="shared" si="70"/>
        <v>0</v>
      </c>
      <c r="G955" s="108">
        <f t="shared" si="71"/>
        <v>1.17</v>
      </c>
      <c r="I955" s="108" t="b">
        <f t="shared" si="72"/>
        <v>0</v>
      </c>
      <c r="K955" s="108" t="b">
        <f t="shared" si="73"/>
        <v>0</v>
      </c>
      <c r="M955" s="108" t="b">
        <f t="shared" si="74"/>
        <v>0</v>
      </c>
    </row>
    <row r="956" spans="1:13" x14ac:dyDescent="0.25">
      <c r="A956" t="s">
        <v>109</v>
      </c>
      <c r="B956" s="108">
        <v>0.77</v>
      </c>
      <c r="C956" cm="1">
        <f t="array" ref="C956">_xlfn.IFS(A956='Price Data'!$F$3,'Price Data'!$G$3,A956='Price Data'!$F$4,'Price Data'!$G$4,A956='Price Data'!$F$5,'Price Data'!$G$5,A956='Price Data'!$F$6,'Price Data'!$G$6,A956='Price Data'!$F$7,'Price Data'!$G$7,TRUE,"")</f>
        <v>4.4586315789473705</v>
      </c>
      <c r="E956" s="108" t="b">
        <f t="shared" si="70"/>
        <v>0</v>
      </c>
      <c r="G956" s="108" t="b">
        <f t="shared" si="71"/>
        <v>0</v>
      </c>
      <c r="I956" s="108">
        <f t="shared" si="72"/>
        <v>0.77</v>
      </c>
      <c r="K956" s="108" t="b">
        <f t="shared" si="73"/>
        <v>0</v>
      </c>
      <c r="M956" s="108" t="b">
        <f t="shared" si="74"/>
        <v>0</v>
      </c>
    </row>
    <row r="957" spans="1:13" x14ac:dyDescent="0.25">
      <c r="A957" t="s">
        <v>109</v>
      </c>
      <c r="B957" s="108">
        <v>0.53</v>
      </c>
      <c r="C957" cm="1">
        <f t="array" ref="C957">_xlfn.IFS(A957='Price Data'!$F$3,'Price Data'!$G$3,A957='Price Data'!$F$4,'Price Data'!$G$4,A957='Price Data'!$F$5,'Price Data'!$G$5,A957='Price Data'!$F$6,'Price Data'!$G$6,A957='Price Data'!$F$7,'Price Data'!$G$7,TRUE,"")</f>
        <v>4.4586315789473705</v>
      </c>
      <c r="E957" s="108" t="b">
        <f t="shared" si="70"/>
        <v>0</v>
      </c>
      <c r="G957" s="108" t="b">
        <f t="shared" si="71"/>
        <v>0</v>
      </c>
      <c r="I957" s="108">
        <f t="shared" si="72"/>
        <v>0.53</v>
      </c>
      <c r="K957" s="108" t="b">
        <f t="shared" si="73"/>
        <v>0</v>
      </c>
      <c r="M957" s="108" t="b">
        <f t="shared" si="74"/>
        <v>0</v>
      </c>
    </row>
    <row r="958" spans="1:13" x14ac:dyDescent="0.25">
      <c r="A958" t="s">
        <v>114</v>
      </c>
      <c r="B958" s="108">
        <v>1.56</v>
      </c>
      <c r="C958" cm="1">
        <f t="array" ref="C958">_xlfn.IFS(A958='Price Data'!$F$3,'Price Data'!$G$3,A958='Price Data'!$F$4,'Price Data'!$G$4,A958='Price Data'!$F$5,'Price Data'!$G$5,A958='Price Data'!$F$6,'Price Data'!$G$6,A958='Price Data'!$F$7,'Price Data'!$G$7,TRUE,"")</f>
        <v>6.0346153846153863</v>
      </c>
      <c r="E958" s="108" t="b">
        <f t="shared" si="70"/>
        <v>0</v>
      </c>
      <c r="G958" s="108">
        <f t="shared" si="71"/>
        <v>1.56</v>
      </c>
      <c r="I958" s="108" t="b">
        <f t="shared" si="72"/>
        <v>0</v>
      </c>
      <c r="K958" s="108" t="b">
        <f t="shared" si="73"/>
        <v>0</v>
      </c>
      <c r="M958" s="108" t="b">
        <f t="shared" si="74"/>
        <v>0</v>
      </c>
    </row>
    <row r="959" spans="1:13" x14ac:dyDescent="0.25">
      <c r="A959" t="s">
        <v>109</v>
      </c>
      <c r="B959" s="108">
        <v>0.87</v>
      </c>
      <c r="C959" cm="1">
        <f t="array" ref="C959">_xlfn.IFS(A959='Price Data'!$F$3,'Price Data'!$G$3,A959='Price Data'!$F$4,'Price Data'!$G$4,A959='Price Data'!$F$5,'Price Data'!$G$5,A959='Price Data'!$F$6,'Price Data'!$G$6,A959='Price Data'!$F$7,'Price Data'!$G$7,TRUE,"")</f>
        <v>4.4586315789473705</v>
      </c>
      <c r="E959" s="108" t="b">
        <f t="shared" si="70"/>
        <v>0</v>
      </c>
      <c r="G959" s="108" t="b">
        <f t="shared" si="71"/>
        <v>0</v>
      </c>
      <c r="I959" s="108">
        <f t="shared" si="72"/>
        <v>0.87</v>
      </c>
      <c r="K959" s="108" t="b">
        <f t="shared" si="73"/>
        <v>0</v>
      </c>
      <c r="M959" s="108" t="b">
        <f t="shared" si="74"/>
        <v>0</v>
      </c>
    </row>
    <row r="960" spans="1:13" x14ac:dyDescent="0.25">
      <c r="A960" t="s">
        <v>110</v>
      </c>
      <c r="B960" s="108">
        <v>0.7</v>
      </c>
      <c r="C960" cm="1">
        <f t="array" ref="C960">_xlfn.IFS(A960='Price Data'!$F$3,'Price Data'!$G$3,A960='Price Data'!$F$4,'Price Data'!$G$4,A960='Price Data'!$F$5,'Price Data'!$G$5,A960='Price Data'!$F$6,'Price Data'!$G$6,A960='Price Data'!$F$7,'Price Data'!$G$7,TRUE,"")</f>
        <v>2.6763636363636367</v>
      </c>
      <c r="E960" s="108">
        <f t="shared" si="70"/>
        <v>0.7</v>
      </c>
      <c r="G960" s="108" t="b">
        <f t="shared" si="71"/>
        <v>0</v>
      </c>
      <c r="I960" s="108" t="b">
        <f t="shared" si="72"/>
        <v>0</v>
      </c>
      <c r="K960" s="108" t="b">
        <f t="shared" si="73"/>
        <v>0</v>
      </c>
      <c r="M960" s="108" t="b">
        <f t="shared" si="74"/>
        <v>0</v>
      </c>
    </row>
    <row r="961" spans="1:13" x14ac:dyDescent="0.25">
      <c r="A961" t="s">
        <v>113</v>
      </c>
      <c r="B961" s="108">
        <v>1.31</v>
      </c>
      <c r="C961" cm="1">
        <f t="array" ref="C961">_xlfn.IFS(A961='Price Data'!$F$3,'Price Data'!$G$3,A961='Price Data'!$F$4,'Price Data'!$G$4,A961='Price Data'!$F$5,'Price Data'!$G$5,A961='Price Data'!$F$6,'Price Data'!$G$6,A961='Price Data'!$F$7,'Price Data'!$G$7,TRUE,"")</f>
        <v>10.493246963562758</v>
      </c>
      <c r="E961" s="108" t="b">
        <f t="shared" si="70"/>
        <v>0</v>
      </c>
      <c r="G961" s="108" t="b">
        <f t="shared" si="71"/>
        <v>0</v>
      </c>
      <c r="I961" s="108" t="b">
        <f t="shared" si="72"/>
        <v>0</v>
      </c>
      <c r="K961" s="108" t="b">
        <f t="shared" si="73"/>
        <v>0</v>
      </c>
      <c r="M961" s="108">
        <f t="shared" si="74"/>
        <v>1.31</v>
      </c>
    </row>
    <row r="962" spans="1:13" x14ac:dyDescent="0.25">
      <c r="A962" t="s">
        <v>112</v>
      </c>
      <c r="B962" s="108">
        <v>0</v>
      </c>
      <c r="C962" t="str" cm="1">
        <f t="array" ref="C962">_xlfn.IFS(A962='Price Data'!$F$3,'Price Data'!$G$3,A962='Price Data'!$F$4,'Price Data'!$G$4,A962='Price Data'!$F$5,'Price Data'!$G$5,A962='Price Data'!$F$6,'Price Data'!$G$6,A962='Price Data'!$F$7,'Price Data'!$G$7,TRUE,"")</f>
        <v/>
      </c>
      <c r="E962" s="108" t="b">
        <f t="shared" si="70"/>
        <v>0</v>
      </c>
      <c r="G962" s="108" t="b">
        <f t="shared" si="71"/>
        <v>0</v>
      </c>
      <c r="I962" s="108" t="b">
        <f t="shared" si="72"/>
        <v>0</v>
      </c>
      <c r="K962" s="108" t="b">
        <f t="shared" si="73"/>
        <v>0</v>
      </c>
      <c r="M962" s="108" t="b">
        <f t="shared" si="74"/>
        <v>0</v>
      </c>
    </row>
    <row r="963" spans="1:13" x14ac:dyDescent="0.25">
      <c r="A963" t="s">
        <v>111</v>
      </c>
      <c r="B963" s="108">
        <v>2.2599999999999998</v>
      </c>
      <c r="C963" cm="1">
        <f t="array" ref="C963">_xlfn.IFS(A963='Price Data'!$F$3,'Price Data'!$G$3,A963='Price Data'!$F$4,'Price Data'!$G$4,A963='Price Data'!$F$5,'Price Data'!$G$5,A963='Price Data'!$F$6,'Price Data'!$G$6,A963='Price Data'!$F$7,'Price Data'!$G$7,TRUE,"")</f>
        <v>8.710979020979023</v>
      </c>
      <c r="E963" s="108" t="b">
        <f t="shared" ref="E963:E1026" si="75">IF(A963="Coffee Only", B963)</f>
        <v>0</v>
      </c>
      <c r="G963" s="108" t="b">
        <f t="shared" ref="G963:G1026" si="76">IF(A963="Food Only", B963)</f>
        <v>0</v>
      </c>
      <c r="I963" s="108" t="b">
        <f t="shared" ref="I963:I1026" si="77">IF(A963="Specialty Drink Only", B963)</f>
        <v>0</v>
      </c>
      <c r="K963" s="108">
        <f t="shared" ref="K963:K1026" si="78">IF(A963="Food + Coffee", B963)</f>
        <v>2.2599999999999998</v>
      </c>
      <c r="M963" s="108" t="b">
        <f t="shared" ref="M963:M1026" si="79">IF(A963="Food + Specialty Drink", B963)</f>
        <v>0</v>
      </c>
    </row>
    <row r="964" spans="1:13" x14ac:dyDescent="0.25">
      <c r="A964" t="s">
        <v>113</v>
      </c>
      <c r="B964" s="108">
        <v>0.76</v>
      </c>
      <c r="C964" cm="1">
        <f t="array" ref="C964">_xlfn.IFS(A964='Price Data'!$F$3,'Price Data'!$G$3,A964='Price Data'!$F$4,'Price Data'!$G$4,A964='Price Data'!$F$5,'Price Data'!$G$5,A964='Price Data'!$F$6,'Price Data'!$G$6,A964='Price Data'!$F$7,'Price Data'!$G$7,TRUE,"")</f>
        <v>10.493246963562758</v>
      </c>
      <c r="E964" s="108" t="b">
        <f t="shared" si="75"/>
        <v>0</v>
      </c>
      <c r="G964" s="108" t="b">
        <f t="shared" si="76"/>
        <v>0</v>
      </c>
      <c r="I964" s="108" t="b">
        <f t="shared" si="77"/>
        <v>0</v>
      </c>
      <c r="K964" s="108" t="b">
        <f t="shared" si="78"/>
        <v>0</v>
      </c>
      <c r="M964" s="108">
        <f t="shared" si="79"/>
        <v>0.76</v>
      </c>
    </row>
    <row r="965" spans="1:13" x14ac:dyDescent="0.25">
      <c r="A965" t="s">
        <v>113</v>
      </c>
      <c r="B965" s="108">
        <v>1.73</v>
      </c>
      <c r="C965" cm="1">
        <f t="array" ref="C965">_xlfn.IFS(A965='Price Data'!$F$3,'Price Data'!$G$3,A965='Price Data'!$F$4,'Price Data'!$G$4,A965='Price Data'!$F$5,'Price Data'!$G$5,A965='Price Data'!$F$6,'Price Data'!$G$6,A965='Price Data'!$F$7,'Price Data'!$G$7,TRUE,"")</f>
        <v>10.493246963562758</v>
      </c>
      <c r="E965" s="108" t="b">
        <f t="shared" si="75"/>
        <v>0</v>
      </c>
      <c r="G965" s="108" t="b">
        <f t="shared" si="76"/>
        <v>0</v>
      </c>
      <c r="I965" s="108" t="b">
        <f t="shared" si="77"/>
        <v>0</v>
      </c>
      <c r="K965" s="108" t="b">
        <f t="shared" si="78"/>
        <v>0</v>
      </c>
      <c r="M965" s="108">
        <f t="shared" si="79"/>
        <v>1.73</v>
      </c>
    </row>
    <row r="966" spans="1:13" x14ac:dyDescent="0.25">
      <c r="A966" t="s">
        <v>113</v>
      </c>
      <c r="B966" s="108">
        <v>2.19</v>
      </c>
      <c r="C966" cm="1">
        <f t="array" ref="C966">_xlfn.IFS(A966='Price Data'!$F$3,'Price Data'!$G$3,A966='Price Data'!$F$4,'Price Data'!$G$4,A966='Price Data'!$F$5,'Price Data'!$G$5,A966='Price Data'!$F$6,'Price Data'!$G$6,A966='Price Data'!$F$7,'Price Data'!$G$7,TRUE,"")</f>
        <v>10.493246963562758</v>
      </c>
      <c r="E966" s="108" t="b">
        <f t="shared" si="75"/>
        <v>0</v>
      </c>
      <c r="G966" s="108" t="b">
        <f t="shared" si="76"/>
        <v>0</v>
      </c>
      <c r="I966" s="108" t="b">
        <f t="shared" si="77"/>
        <v>0</v>
      </c>
      <c r="K966" s="108" t="b">
        <f t="shared" si="78"/>
        <v>0</v>
      </c>
      <c r="M966" s="108">
        <f t="shared" si="79"/>
        <v>2.19</v>
      </c>
    </row>
    <row r="967" spans="1:13" x14ac:dyDescent="0.25">
      <c r="A967" t="s">
        <v>109</v>
      </c>
      <c r="B967" s="108">
        <v>0.53</v>
      </c>
      <c r="C967" cm="1">
        <f t="array" ref="C967">_xlfn.IFS(A967='Price Data'!$F$3,'Price Data'!$G$3,A967='Price Data'!$F$4,'Price Data'!$G$4,A967='Price Data'!$F$5,'Price Data'!$G$5,A967='Price Data'!$F$6,'Price Data'!$G$6,A967='Price Data'!$F$7,'Price Data'!$G$7,TRUE,"")</f>
        <v>4.4586315789473705</v>
      </c>
      <c r="E967" s="108" t="b">
        <f t="shared" si="75"/>
        <v>0</v>
      </c>
      <c r="G967" s="108" t="b">
        <f t="shared" si="76"/>
        <v>0</v>
      </c>
      <c r="I967" s="108">
        <f t="shared" si="77"/>
        <v>0.53</v>
      </c>
      <c r="K967" s="108" t="b">
        <f t="shared" si="78"/>
        <v>0</v>
      </c>
      <c r="M967" s="108" t="b">
        <f t="shared" si="79"/>
        <v>0</v>
      </c>
    </row>
    <row r="968" spans="1:13" x14ac:dyDescent="0.25">
      <c r="A968" t="s">
        <v>112</v>
      </c>
      <c r="B968" s="108">
        <v>0</v>
      </c>
      <c r="C968" t="str" cm="1">
        <f t="array" ref="C968">_xlfn.IFS(A968='Price Data'!$F$3,'Price Data'!$G$3,A968='Price Data'!$F$4,'Price Data'!$G$4,A968='Price Data'!$F$5,'Price Data'!$G$5,A968='Price Data'!$F$6,'Price Data'!$G$6,A968='Price Data'!$F$7,'Price Data'!$G$7,TRUE,"")</f>
        <v/>
      </c>
      <c r="E968" s="108" t="b">
        <f t="shared" si="75"/>
        <v>0</v>
      </c>
      <c r="G968" s="108" t="b">
        <f t="shared" si="76"/>
        <v>0</v>
      </c>
      <c r="I968" s="108" t="b">
        <f t="shared" si="77"/>
        <v>0</v>
      </c>
      <c r="K968" s="108" t="b">
        <f t="shared" si="78"/>
        <v>0</v>
      </c>
      <c r="M968" s="108" t="b">
        <f t="shared" si="79"/>
        <v>0</v>
      </c>
    </row>
    <row r="969" spans="1:13" x14ac:dyDescent="0.25">
      <c r="A969" t="s">
        <v>112</v>
      </c>
      <c r="B969" s="108">
        <v>0</v>
      </c>
      <c r="C969" t="str" cm="1">
        <f t="array" ref="C969">_xlfn.IFS(A969='Price Data'!$F$3,'Price Data'!$G$3,A969='Price Data'!$F$4,'Price Data'!$G$4,A969='Price Data'!$F$5,'Price Data'!$G$5,A969='Price Data'!$F$6,'Price Data'!$G$6,A969='Price Data'!$F$7,'Price Data'!$G$7,TRUE,"")</f>
        <v/>
      </c>
      <c r="E969" s="108" t="b">
        <f t="shared" si="75"/>
        <v>0</v>
      </c>
      <c r="G969" s="108" t="b">
        <f t="shared" si="76"/>
        <v>0</v>
      </c>
      <c r="I969" s="108" t="b">
        <f t="shared" si="77"/>
        <v>0</v>
      </c>
      <c r="K969" s="108" t="b">
        <f t="shared" si="78"/>
        <v>0</v>
      </c>
      <c r="M969" s="108" t="b">
        <f t="shared" si="79"/>
        <v>0</v>
      </c>
    </row>
    <row r="970" spans="1:13" x14ac:dyDescent="0.25">
      <c r="A970" t="s">
        <v>112</v>
      </c>
      <c r="B970" s="108">
        <v>0</v>
      </c>
      <c r="C970" t="str" cm="1">
        <f t="array" ref="C970">_xlfn.IFS(A970='Price Data'!$F$3,'Price Data'!$G$3,A970='Price Data'!$F$4,'Price Data'!$G$4,A970='Price Data'!$F$5,'Price Data'!$G$5,A970='Price Data'!$F$6,'Price Data'!$G$6,A970='Price Data'!$F$7,'Price Data'!$G$7,TRUE,"")</f>
        <v/>
      </c>
      <c r="E970" s="108" t="b">
        <f t="shared" si="75"/>
        <v>0</v>
      </c>
      <c r="G970" s="108" t="b">
        <f t="shared" si="76"/>
        <v>0</v>
      </c>
      <c r="I970" s="108" t="b">
        <f t="shared" si="77"/>
        <v>0</v>
      </c>
      <c r="K970" s="108" t="b">
        <f t="shared" si="78"/>
        <v>0</v>
      </c>
      <c r="M970" s="108" t="b">
        <f t="shared" si="79"/>
        <v>0</v>
      </c>
    </row>
    <row r="971" spans="1:13" x14ac:dyDescent="0.25">
      <c r="A971" t="s">
        <v>114</v>
      </c>
      <c r="B971" s="108">
        <v>1.21</v>
      </c>
      <c r="C971" cm="1">
        <f t="array" ref="C971">_xlfn.IFS(A971='Price Data'!$F$3,'Price Data'!$G$3,A971='Price Data'!$F$4,'Price Data'!$G$4,A971='Price Data'!$F$5,'Price Data'!$G$5,A971='Price Data'!$F$6,'Price Data'!$G$6,A971='Price Data'!$F$7,'Price Data'!$G$7,TRUE,"")</f>
        <v>6.0346153846153863</v>
      </c>
      <c r="E971" s="108" t="b">
        <f t="shared" si="75"/>
        <v>0</v>
      </c>
      <c r="G971" s="108">
        <f t="shared" si="76"/>
        <v>1.21</v>
      </c>
      <c r="I971" s="108" t="b">
        <f t="shared" si="77"/>
        <v>0</v>
      </c>
      <c r="K971" s="108" t="b">
        <f t="shared" si="78"/>
        <v>0</v>
      </c>
      <c r="M971" s="108" t="b">
        <f t="shared" si="79"/>
        <v>0</v>
      </c>
    </row>
    <row r="972" spans="1:13" x14ac:dyDescent="0.25">
      <c r="A972" t="s">
        <v>109</v>
      </c>
      <c r="B972" s="108">
        <v>0.56000000000000005</v>
      </c>
      <c r="C972" cm="1">
        <f t="array" ref="C972">_xlfn.IFS(A972='Price Data'!$F$3,'Price Data'!$G$3,A972='Price Data'!$F$4,'Price Data'!$G$4,A972='Price Data'!$F$5,'Price Data'!$G$5,A972='Price Data'!$F$6,'Price Data'!$G$6,A972='Price Data'!$F$7,'Price Data'!$G$7,TRUE,"")</f>
        <v>4.4586315789473705</v>
      </c>
      <c r="E972" s="108" t="b">
        <f t="shared" si="75"/>
        <v>0</v>
      </c>
      <c r="G972" s="108" t="b">
        <f t="shared" si="76"/>
        <v>0</v>
      </c>
      <c r="I972" s="108">
        <f t="shared" si="77"/>
        <v>0.56000000000000005</v>
      </c>
      <c r="K972" s="108" t="b">
        <f t="shared" si="78"/>
        <v>0</v>
      </c>
      <c r="M972" s="108" t="b">
        <f t="shared" si="79"/>
        <v>0</v>
      </c>
    </row>
    <row r="973" spans="1:13" x14ac:dyDescent="0.25">
      <c r="A973" t="s">
        <v>114</v>
      </c>
      <c r="B973" s="108">
        <v>2.29</v>
      </c>
      <c r="C973" cm="1">
        <f t="array" ref="C973">_xlfn.IFS(A973='Price Data'!$F$3,'Price Data'!$G$3,A973='Price Data'!$F$4,'Price Data'!$G$4,A973='Price Data'!$F$5,'Price Data'!$G$5,A973='Price Data'!$F$6,'Price Data'!$G$6,A973='Price Data'!$F$7,'Price Data'!$G$7,TRUE,"")</f>
        <v>6.0346153846153863</v>
      </c>
      <c r="E973" s="108" t="b">
        <f t="shared" si="75"/>
        <v>0</v>
      </c>
      <c r="G973" s="108">
        <f t="shared" si="76"/>
        <v>2.29</v>
      </c>
      <c r="I973" s="108" t="b">
        <f t="shared" si="77"/>
        <v>0</v>
      </c>
      <c r="K973" s="108" t="b">
        <f t="shared" si="78"/>
        <v>0</v>
      </c>
      <c r="M973" s="108" t="b">
        <f t="shared" si="79"/>
        <v>0</v>
      </c>
    </row>
    <row r="974" spans="1:13" x14ac:dyDescent="0.25">
      <c r="A974" t="s">
        <v>111</v>
      </c>
      <c r="B974" s="108">
        <v>1.68</v>
      </c>
      <c r="C974" cm="1">
        <f t="array" ref="C974">_xlfn.IFS(A974='Price Data'!$F$3,'Price Data'!$G$3,A974='Price Data'!$F$4,'Price Data'!$G$4,A974='Price Data'!$F$5,'Price Data'!$G$5,A974='Price Data'!$F$6,'Price Data'!$G$6,A974='Price Data'!$F$7,'Price Data'!$G$7,TRUE,"")</f>
        <v>8.710979020979023</v>
      </c>
      <c r="E974" s="108" t="b">
        <f t="shared" si="75"/>
        <v>0</v>
      </c>
      <c r="G974" s="108" t="b">
        <f t="shared" si="76"/>
        <v>0</v>
      </c>
      <c r="I974" s="108" t="b">
        <f t="shared" si="77"/>
        <v>0</v>
      </c>
      <c r="K974" s="108">
        <f t="shared" si="78"/>
        <v>1.68</v>
      </c>
      <c r="M974" s="108" t="b">
        <f t="shared" si="79"/>
        <v>0</v>
      </c>
    </row>
    <row r="975" spans="1:13" x14ac:dyDescent="0.25">
      <c r="A975" t="s">
        <v>111</v>
      </c>
      <c r="B975" s="108">
        <v>2.0299999999999998</v>
      </c>
      <c r="C975" cm="1">
        <f t="array" ref="C975">_xlfn.IFS(A975='Price Data'!$F$3,'Price Data'!$G$3,A975='Price Data'!$F$4,'Price Data'!$G$4,A975='Price Data'!$F$5,'Price Data'!$G$5,A975='Price Data'!$F$6,'Price Data'!$G$6,A975='Price Data'!$F$7,'Price Data'!$G$7,TRUE,"")</f>
        <v>8.710979020979023</v>
      </c>
      <c r="E975" s="108" t="b">
        <f t="shared" si="75"/>
        <v>0</v>
      </c>
      <c r="G975" s="108" t="b">
        <f t="shared" si="76"/>
        <v>0</v>
      </c>
      <c r="I975" s="108" t="b">
        <f t="shared" si="77"/>
        <v>0</v>
      </c>
      <c r="K975" s="108">
        <f t="shared" si="78"/>
        <v>2.0299999999999998</v>
      </c>
      <c r="M975" s="108" t="b">
        <f t="shared" si="79"/>
        <v>0</v>
      </c>
    </row>
    <row r="976" spans="1:13" x14ac:dyDescent="0.25">
      <c r="A976" t="s">
        <v>110</v>
      </c>
      <c r="B976" s="108">
        <v>0.88</v>
      </c>
      <c r="C976" cm="1">
        <f t="array" ref="C976">_xlfn.IFS(A976='Price Data'!$F$3,'Price Data'!$G$3,A976='Price Data'!$F$4,'Price Data'!$G$4,A976='Price Data'!$F$5,'Price Data'!$G$5,A976='Price Data'!$F$6,'Price Data'!$G$6,A976='Price Data'!$F$7,'Price Data'!$G$7,TRUE,"")</f>
        <v>2.6763636363636367</v>
      </c>
      <c r="E976" s="108">
        <f t="shared" si="75"/>
        <v>0.88</v>
      </c>
      <c r="G976" s="108" t="b">
        <f t="shared" si="76"/>
        <v>0</v>
      </c>
      <c r="I976" s="108" t="b">
        <f t="shared" si="77"/>
        <v>0</v>
      </c>
      <c r="K976" s="108" t="b">
        <f t="shared" si="78"/>
        <v>0</v>
      </c>
      <c r="M976" s="108" t="b">
        <f t="shared" si="79"/>
        <v>0</v>
      </c>
    </row>
    <row r="977" spans="1:13" x14ac:dyDescent="0.25">
      <c r="A977" t="s">
        <v>113</v>
      </c>
      <c r="B977" s="108">
        <v>0.75</v>
      </c>
      <c r="C977" cm="1">
        <f t="array" ref="C977">_xlfn.IFS(A977='Price Data'!$F$3,'Price Data'!$G$3,A977='Price Data'!$F$4,'Price Data'!$G$4,A977='Price Data'!$F$5,'Price Data'!$G$5,A977='Price Data'!$F$6,'Price Data'!$G$6,A977='Price Data'!$F$7,'Price Data'!$G$7,TRUE,"")</f>
        <v>10.493246963562758</v>
      </c>
      <c r="E977" s="108" t="b">
        <f t="shared" si="75"/>
        <v>0</v>
      </c>
      <c r="G977" s="108" t="b">
        <f t="shared" si="76"/>
        <v>0</v>
      </c>
      <c r="I977" s="108" t="b">
        <f t="shared" si="77"/>
        <v>0</v>
      </c>
      <c r="K977" s="108" t="b">
        <f t="shared" si="78"/>
        <v>0</v>
      </c>
      <c r="M977" s="108">
        <f t="shared" si="79"/>
        <v>0.75</v>
      </c>
    </row>
    <row r="978" spans="1:13" x14ac:dyDescent="0.25">
      <c r="A978" t="s">
        <v>114</v>
      </c>
      <c r="B978" s="108">
        <v>0.92</v>
      </c>
      <c r="C978" cm="1">
        <f t="array" ref="C978">_xlfn.IFS(A978='Price Data'!$F$3,'Price Data'!$G$3,A978='Price Data'!$F$4,'Price Data'!$G$4,A978='Price Data'!$F$5,'Price Data'!$G$5,A978='Price Data'!$F$6,'Price Data'!$G$6,A978='Price Data'!$F$7,'Price Data'!$G$7,TRUE,"")</f>
        <v>6.0346153846153863</v>
      </c>
      <c r="E978" s="108" t="b">
        <f t="shared" si="75"/>
        <v>0</v>
      </c>
      <c r="G978" s="108">
        <f t="shared" si="76"/>
        <v>0.92</v>
      </c>
      <c r="I978" s="108" t="b">
        <f t="shared" si="77"/>
        <v>0</v>
      </c>
      <c r="K978" s="108" t="b">
        <f t="shared" si="78"/>
        <v>0</v>
      </c>
      <c r="M978" s="108" t="b">
        <f t="shared" si="79"/>
        <v>0</v>
      </c>
    </row>
    <row r="979" spans="1:13" x14ac:dyDescent="0.25">
      <c r="A979" t="s">
        <v>110</v>
      </c>
      <c r="B979" s="108">
        <v>0.93</v>
      </c>
      <c r="C979" cm="1">
        <f t="array" ref="C979">_xlfn.IFS(A979='Price Data'!$F$3,'Price Data'!$G$3,A979='Price Data'!$F$4,'Price Data'!$G$4,A979='Price Data'!$F$5,'Price Data'!$G$5,A979='Price Data'!$F$6,'Price Data'!$G$6,A979='Price Data'!$F$7,'Price Data'!$G$7,TRUE,"")</f>
        <v>2.6763636363636367</v>
      </c>
      <c r="E979" s="108">
        <f t="shared" si="75"/>
        <v>0.93</v>
      </c>
      <c r="G979" s="108" t="b">
        <f t="shared" si="76"/>
        <v>0</v>
      </c>
      <c r="I979" s="108" t="b">
        <f t="shared" si="77"/>
        <v>0</v>
      </c>
      <c r="K979" s="108" t="b">
        <f t="shared" si="78"/>
        <v>0</v>
      </c>
      <c r="M979" s="108" t="b">
        <f t="shared" si="79"/>
        <v>0</v>
      </c>
    </row>
    <row r="980" spans="1:13" x14ac:dyDescent="0.25">
      <c r="A980" t="s">
        <v>113</v>
      </c>
      <c r="B980" s="108">
        <v>1.83</v>
      </c>
      <c r="C980" cm="1">
        <f t="array" ref="C980">_xlfn.IFS(A980='Price Data'!$F$3,'Price Data'!$G$3,A980='Price Data'!$F$4,'Price Data'!$G$4,A980='Price Data'!$F$5,'Price Data'!$G$5,A980='Price Data'!$F$6,'Price Data'!$G$6,A980='Price Data'!$F$7,'Price Data'!$G$7,TRUE,"")</f>
        <v>10.493246963562758</v>
      </c>
      <c r="E980" s="108" t="b">
        <f t="shared" si="75"/>
        <v>0</v>
      </c>
      <c r="G980" s="108" t="b">
        <f t="shared" si="76"/>
        <v>0</v>
      </c>
      <c r="I980" s="108" t="b">
        <f t="shared" si="77"/>
        <v>0</v>
      </c>
      <c r="K980" s="108" t="b">
        <f t="shared" si="78"/>
        <v>0</v>
      </c>
      <c r="M980" s="108">
        <f t="shared" si="79"/>
        <v>1.83</v>
      </c>
    </row>
    <row r="981" spans="1:13" x14ac:dyDescent="0.25">
      <c r="A981" t="s">
        <v>109</v>
      </c>
      <c r="B981" s="108">
        <v>0.74</v>
      </c>
      <c r="C981" cm="1">
        <f t="array" ref="C981">_xlfn.IFS(A981='Price Data'!$F$3,'Price Data'!$G$3,A981='Price Data'!$F$4,'Price Data'!$G$4,A981='Price Data'!$F$5,'Price Data'!$G$5,A981='Price Data'!$F$6,'Price Data'!$G$6,A981='Price Data'!$F$7,'Price Data'!$G$7,TRUE,"")</f>
        <v>4.4586315789473705</v>
      </c>
      <c r="E981" s="108" t="b">
        <f t="shared" si="75"/>
        <v>0</v>
      </c>
      <c r="G981" s="108" t="b">
        <f t="shared" si="76"/>
        <v>0</v>
      </c>
      <c r="I981" s="108">
        <f t="shared" si="77"/>
        <v>0.74</v>
      </c>
      <c r="K981" s="108" t="b">
        <f t="shared" si="78"/>
        <v>0</v>
      </c>
      <c r="M981" s="108" t="b">
        <f t="shared" si="79"/>
        <v>0</v>
      </c>
    </row>
    <row r="982" spans="1:13" x14ac:dyDescent="0.25">
      <c r="A982" t="s">
        <v>109</v>
      </c>
      <c r="B982" s="108">
        <v>0.51</v>
      </c>
      <c r="C982" cm="1">
        <f t="array" ref="C982">_xlfn.IFS(A982='Price Data'!$F$3,'Price Data'!$G$3,A982='Price Data'!$F$4,'Price Data'!$G$4,A982='Price Data'!$F$5,'Price Data'!$G$5,A982='Price Data'!$F$6,'Price Data'!$G$6,A982='Price Data'!$F$7,'Price Data'!$G$7,TRUE,"")</f>
        <v>4.4586315789473705</v>
      </c>
      <c r="E982" s="108" t="b">
        <f t="shared" si="75"/>
        <v>0</v>
      </c>
      <c r="G982" s="108" t="b">
        <f t="shared" si="76"/>
        <v>0</v>
      </c>
      <c r="I982" s="108">
        <f t="shared" si="77"/>
        <v>0.51</v>
      </c>
      <c r="K982" s="108" t="b">
        <f t="shared" si="78"/>
        <v>0</v>
      </c>
      <c r="M982" s="108" t="b">
        <f t="shared" si="79"/>
        <v>0</v>
      </c>
    </row>
    <row r="983" spans="1:13" x14ac:dyDescent="0.25">
      <c r="A983" t="s">
        <v>113</v>
      </c>
      <c r="B983" s="108">
        <v>0.8</v>
      </c>
      <c r="C983" cm="1">
        <f t="array" ref="C983">_xlfn.IFS(A983='Price Data'!$F$3,'Price Data'!$G$3,A983='Price Data'!$F$4,'Price Data'!$G$4,A983='Price Data'!$F$5,'Price Data'!$G$5,A983='Price Data'!$F$6,'Price Data'!$G$6,A983='Price Data'!$F$7,'Price Data'!$G$7,TRUE,"")</f>
        <v>10.493246963562758</v>
      </c>
      <c r="E983" s="108" t="b">
        <f t="shared" si="75"/>
        <v>0</v>
      </c>
      <c r="G983" s="108" t="b">
        <f t="shared" si="76"/>
        <v>0</v>
      </c>
      <c r="I983" s="108" t="b">
        <f t="shared" si="77"/>
        <v>0</v>
      </c>
      <c r="K983" s="108" t="b">
        <f t="shared" si="78"/>
        <v>0</v>
      </c>
      <c r="M983" s="108">
        <f t="shared" si="79"/>
        <v>0.8</v>
      </c>
    </row>
    <row r="984" spans="1:13" x14ac:dyDescent="0.25">
      <c r="A984" t="s">
        <v>113</v>
      </c>
      <c r="B984" s="108">
        <v>2.11</v>
      </c>
      <c r="C984" cm="1">
        <f t="array" ref="C984">_xlfn.IFS(A984='Price Data'!$F$3,'Price Data'!$G$3,A984='Price Data'!$F$4,'Price Data'!$G$4,A984='Price Data'!$F$5,'Price Data'!$G$5,A984='Price Data'!$F$6,'Price Data'!$G$6,A984='Price Data'!$F$7,'Price Data'!$G$7,TRUE,"")</f>
        <v>10.493246963562758</v>
      </c>
      <c r="E984" s="108" t="b">
        <f t="shared" si="75"/>
        <v>0</v>
      </c>
      <c r="G984" s="108" t="b">
        <f t="shared" si="76"/>
        <v>0</v>
      </c>
      <c r="I984" s="108" t="b">
        <f t="shared" si="77"/>
        <v>0</v>
      </c>
      <c r="K984" s="108" t="b">
        <f t="shared" si="78"/>
        <v>0</v>
      </c>
      <c r="M984" s="108">
        <f t="shared" si="79"/>
        <v>2.11</v>
      </c>
    </row>
    <row r="985" spans="1:13" x14ac:dyDescent="0.25">
      <c r="A985" t="s">
        <v>113</v>
      </c>
      <c r="B985" s="108">
        <v>1.82</v>
      </c>
      <c r="C985" cm="1">
        <f t="array" ref="C985">_xlfn.IFS(A985='Price Data'!$F$3,'Price Data'!$G$3,A985='Price Data'!$F$4,'Price Data'!$G$4,A985='Price Data'!$F$5,'Price Data'!$G$5,A985='Price Data'!$F$6,'Price Data'!$G$6,A985='Price Data'!$F$7,'Price Data'!$G$7,TRUE,"")</f>
        <v>10.493246963562758</v>
      </c>
      <c r="E985" s="108" t="b">
        <f t="shared" si="75"/>
        <v>0</v>
      </c>
      <c r="G985" s="108" t="b">
        <f t="shared" si="76"/>
        <v>0</v>
      </c>
      <c r="I985" s="108" t="b">
        <f t="shared" si="77"/>
        <v>0</v>
      </c>
      <c r="K985" s="108" t="b">
        <f t="shared" si="78"/>
        <v>0</v>
      </c>
      <c r="M985" s="108">
        <f t="shared" si="79"/>
        <v>1.82</v>
      </c>
    </row>
    <row r="986" spans="1:13" x14ac:dyDescent="0.25">
      <c r="A986" t="s">
        <v>110</v>
      </c>
      <c r="B986" s="108">
        <v>0.79</v>
      </c>
      <c r="C986" cm="1">
        <f t="array" ref="C986">_xlfn.IFS(A986='Price Data'!$F$3,'Price Data'!$G$3,A986='Price Data'!$F$4,'Price Data'!$G$4,A986='Price Data'!$F$5,'Price Data'!$G$5,A986='Price Data'!$F$6,'Price Data'!$G$6,A986='Price Data'!$F$7,'Price Data'!$G$7,TRUE,"")</f>
        <v>2.6763636363636367</v>
      </c>
      <c r="E986" s="108">
        <f t="shared" si="75"/>
        <v>0.79</v>
      </c>
      <c r="G986" s="108" t="b">
        <f t="shared" si="76"/>
        <v>0</v>
      </c>
      <c r="I986" s="108" t="b">
        <f t="shared" si="77"/>
        <v>0</v>
      </c>
      <c r="K986" s="108" t="b">
        <f t="shared" si="78"/>
        <v>0</v>
      </c>
      <c r="M986" s="108" t="b">
        <f t="shared" si="79"/>
        <v>0</v>
      </c>
    </row>
    <row r="987" spans="1:13" x14ac:dyDescent="0.25">
      <c r="A987" t="s">
        <v>112</v>
      </c>
      <c r="B987" s="108">
        <v>0</v>
      </c>
      <c r="C987" t="str" cm="1">
        <f t="array" ref="C987">_xlfn.IFS(A987='Price Data'!$F$3,'Price Data'!$G$3,A987='Price Data'!$F$4,'Price Data'!$G$4,A987='Price Data'!$F$5,'Price Data'!$G$5,A987='Price Data'!$F$6,'Price Data'!$G$6,A987='Price Data'!$F$7,'Price Data'!$G$7,TRUE,"")</f>
        <v/>
      </c>
      <c r="E987" s="108" t="b">
        <f t="shared" si="75"/>
        <v>0</v>
      </c>
      <c r="G987" s="108" t="b">
        <f t="shared" si="76"/>
        <v>0</v>
      </c>
      <c r="I987" s="108" t="b">
        <f t="shared" si="77"/>
        <v>0</v>
      </c>
      <c r="K987" s="108" t="b">
        <f t="shared" si="78"/>
        <v>0</v>
      </c>
      <c r="M987" s="108" t="b">
        <f t="shared" si="79"/>
        <v>0</v>
      </c>
    </row>
    <row r="988" spans="1:13" x14ac:dyDescent="0.25">
      <c r="A988" t="s">
        <v>112</v>
      </c>
      <c r="B988" s="108">
        <v>0</v>
      </c>
      <c r="C988" t="str" cm="1">
        <f t="array" ref="C988">_xlfn.IFS(A988='Price Data'!$F$3,'Price Data'!$G$3,A988='Price Data'!$F$4,'Price Data'!$G$4,A988='Price Data'!$F$5,'Price Data'!$G$5,A988='Price Data'!$F$6,'Price Data'!$G$6,A988='Price Data'!$F$7,'Price Data'!$G$7,TRUE,"")</f>
        <v/>
      </c>
      <c r="E988" s="108" t="b">
        <f t="shared" si="75"/>
        <v>0</v>
      </c>
      <c r="G988" s="108" t="b">
        <f t="shared" si="76"/>
        <v>0</v>
      </c>
      <c r="I988" s="108" t="b">
        <f t="shared" si="77"/>
        <v>0</v>
      </c>
      <c r="K988" s="108" t="b">
        <f t="shared" si="78"/>
        <v>0</v>
      </c>
      <c r="M988" s="108" t="b">
        <f t="shared" si="79"/>
        <v>0</v>
      </c>
    </row>
    <row r="989" spans="1:13" x14ac:dyDescent="0.25">
      <c r="A989" t="s">
        <v>112</v>
      </c>
      <c r="B989" s="108">
        <v>0</v>
      </c>
      <c r="C989" t="str" cm="1">
        <f t="array" ref="C989">_xlfn.IFS(A989='Price Data'!$F$3,'Price Data'!$G$3,A989='Price Data'!$F$4,'Price Data'!$G$4,A989='Price Data'!$F$5,'Price Data'!$G$5,A989='Price Data'!$F$6,'Price Data'!$G$6,A989='Price Data'!$F$7,'Price Data'!$G$7,TRUE,"")</f>
        <v/>
      </c>
      <c r="E989" s="108" t="b">
        <f t="shared" si="75"/>
        <v>0</v>
      </c>
      <c r="G989" s="108" t="b">
        <f t="shared" si="76"/>
        <v>0</v>
      </c>
      <c r="I989" s="108" t="b">
        <f t="shared" si="77"/>
        <v>0</v>
      </c>
      <c r="K989" s="108" t="b">
        <f t="shared" si="78"/>
        <v>0</v>
      </c>
      <c r="M989" s="108" t="b">
        <f t="shared" si="79"/>
        <v>0</v>
      </c>
    </row>
    <row r="990" spans="1:13" x14ac:dyDescent="0.25">
      <c r="A990" t="s">
        <v>113</v>
      </c>
      <c r="B990" s="108">
        <v>1.17</v>
      </c>
      <c r="C990" cm="1">
        <f t="array" ref="C990">_xlfn.IFS(A990='Price Data'!$F$3,'Price Data'!$G$3,A990='Price Data'!$F$4,'Price Data'!$G$4,A990='Price Data'!$F$5,'Price Data'!$G$5,A990='Price Data'!$F$6,'Price Data'!$G$6,A990='Price Data'!$F$7,'Price Data'!$G$7,TRUE,"")</f>
        <v>10.493246963562758</v>
      </c>
      <c r="E990" s="108" t="b">
        <f t="shared" si="75"/>
        <v>0</v>
      </c>
      <c r="G990" s="108" t="b">
        <f t="shared" si="76"/>
        <v>0</v>
      </c>
      <c r="I990" s="108" t="b">
        <f t="shared" si="77"/>
        <v>0</v>
      </c>
      <c r="K990" s="108" t="b">
        <f t="shared" si="78"/>
        <v>0</v>
      </c>
      <c r="M990" s="108">
        <f t="shared" si="79"/>
        <v>1.17</v>
      </c>
    </row>
    <row r="991" spans="1:13" x14ac:dyDescent="0.25">
      <c r="A991" t="s">
        <v>110</v>
      </c>
      <c r="B991" s="108">
        <v>0.66</v>
      </c>
      <c r="C991" cm="1">
        <f t="array" ref="C991">_xlfn.IFS(A991='Price Data'!$F$3,'Price Data'!$G$3,A991='Price Data'!$F$4,'Price Data'!$G$4,A991='Price Data'!$F$5,'Price Data'!$G$5,A991='Price Data'!$F$6,'Price Data'!$G$6,A991='Price Data'!$F$7,'Price Data'!$G$7,TRUE,"")</f>
        <v>2.6763636363636367</v>
      </c>
      <c r="E991" s="108">
        <f t="shared" si="75"/>
        <v>0.66</v>
      </c>
      <c r="G991" s="108" t="b">
        <f t="shared" si="76"/>
        <v>0</v>
      </c>
      <c r="I991" s="108" t="b">
        <f t="shared" si="77"/>
        <v>0</v>
      </c>
      <c r="K991" s="108" t="b">
        <f t="shared" si="78"/>
        <v>0</v>
      </c>
      <c r="M991" s="108" t="b">
        <f t="shared" si="79"/>
        <v>0</v>
      </c>
    </row>
    <row r="992" spans="1:13" x14ac:dyDescent="0.25">
      <c r="A992" t="s">
        <v>112</v>
      </c>
      <c r="B992" s="108">
        <v>0</v>
      </c>
      <c r="C992" t="str" cm="1">
        <f t="array" ref="C992">_xlfn.IFS(A992='Price Data'!$F$3,'Price Data'!$G$3,A992='Price Data'!$F$4,'Price Data'!$G$4,A992='Price Data'!$F$5,'Price Data'!$G$5,A992='Price Data'!$F$6,'Price Data'!$G$6,A992='Price Data'!$F$7,'Price Data'!$G$7,TRUE,"")</f>
        <v/>
      </c>
      <c r="E992" s="108" t="b">
        <f t="shared" si="75"/>
        <v>0</v>
      </c>
      <c r="G992" s="108" t="b">
        <f t="shared" si="76"/>
        <v>0</v>
      </c>
      <c r="I992" s="108" t="b">
        <f t="shared" si="77"/>
        <v>0</v>
      </c>
      <c r="K992" s="108" t="b">
        <f t="shared" si="78"/>
        <v>0</v>
      </c>
      <c r="M992" s="108" t="b">
        <f t="shared" si="79"/>
        <v>0</v>
      </c>
    </row>
    <row r="993" spans="1:13" x14ac:dyDescent="0.25">
      <c r="A993" t="s">
        <v>112</v>
      </c>
      <c r="B993" s="108">
        <v>0</v>
      </c>
      <c r="C993" t="str" cm="1">
        <f t="array" ref="C993">_xlfn.IFS(A993='Price Data'!$F$3,'Price Data'!$G$3,A993='Price Data'!$F$4,'Price Data'!$G$4,A993='Price Data'!$F$5,'Price Data'!$G$5,A993='Price Data'!$F$6,'Price Data'!$G$6,A993='Price Data'!$F$7,'Price Data'!$G$7,TRUE,"")</f>
        <v/>
      </c>
      <c r="E993" s="108" t="b">
        <f t="shared" si="75"/>
        <v>0</v>
      </c>
      <c r="G993" s="108" t="b">
        <f t="shared" si="76"/>
        <v>0</v>
      </c>
      <c r="I993" s="108" t="b">
        <f t="shared" si="77"/>
        <v>0</v>
      </c>
      <c r="K993" s="108" t="b">
        <f t="shared" si="78"/>
        <v>0</v>
      </c>
      <c r="M993" s="108" t="b">
        <f t="shared" si="79"/>
        <v>0</v>
      </c>
    </row>
    <row r="994" spans="1:13" x14ac:dyDescent="0.25">
      <c r="A994" t="s">
        <v>111</v>
      </c>
      <c r="B994" s="108">
        <v>0.91</v>
      </c>
      <c r="C994" cm="1">
        <f t="array" ref="C994">_xlfn.IFS(A994='Price Data'!$F$3,'Price Data'!$G$3,A994='Price Data'!$F$4,'Price Data'!$G$4,A994='Price Data'!$F$5,'Price Data'!$G$5,A994='Price Data'!$F$6,'Price Data'!$G$6,A994='Price Data'!$F$7,'Price Data'!$G$7,TRUE,"")</f>
        <v>8.710979020979023</v>
      </c>
      <c r="E994" s="108" t="b">
        <f t="shared" si="75"/>
        <v>0</v>
      </c>
      <c r="G994" s="108" t="b">
        <f t="shared" si="76"/>
        <v>0</v>
      </c>
      <c r="I994" s="108" t="b">
        <f t="shared" si="77"/>
        <v>0</v>
      </c>
      <c r="K994" s="108">
        <f t="shared" si="78"/>
        <v>0.91</v>
      </c>
      <c r="M994" s="108" t="b">
        <f t="shared" si="79"/>
        <v>0</v>
      </c>
    </row>
    <row r="995" spans="1:13" x14ac:dyDescent="0.25">
      <c r="A995" t="s">
        <v>109</v>
      </c>
      <c r="B995" s="108">
        <v>0.73</v>
      </c>
      <c r="C995" cm="1">
        <f t="array" ref="C995">_xlfn.IFS(A995='Price Data'!$F$3,'Price Data'!$G$3,A995='Price Data'!$F$4,'Price Data'!$G$4,A995='Price Data'!$F$5,'Price Data'!$G$5,A995='Price Data'!$F$6,'Price Data'!$G$6,A995='Price Data'!$F$7,'Price Data'!$G$7,TRUE,"")</f>
        <v>4.4586315789473705</v>
      </c>
      <c r="E995" s="108" t="b">
        <f t="shared" si="75"/>
        <v>0</v>
      </c>
      <c r="G995" s="108" t="b">
        <f t="shared" si="76"/>
        <v>0</v>
      </c>
      <c r="I995" s="108">
        <f t="shared" si="77"/>
        <v>0.73</v>
      </c>
      <c r="K995" s="108" t="b">
        <f t="shared" si="78"/>
        <v>0</v>
      </c>
      <c r="M995" s="108" t="b">
        <f t="shared" si="79"/>
        <v>0</v>
      </c>
    </row>
    <row r="996" spans="1:13" x14ac:dyDescent="0.25">
      <c r="A996" t="s">
        <v>111</v>
      </c>
      <c r="B996" s="108">
        <v>1.07</v>
      </c>
      <c r="C996" cm="1">
        <f t="array" ref="C996">_xlfn.IFS(A996='Price Data'!$F$3,'Price Data'!$G$3,A996='Price Data'!$F$4,'Price Data'!$G$4,A996='Price Data'!$F$5,'Price Data'!$G$5,A996='Price Data'!$F$6,'Price Data'!$G$6,A996='Price Data'!$F$7,'Price Data'!$G$7,TRUE,"")</f>
        <v>8.710979020979023</v>
      </c>
      <c r="E996" s="108" t="b">
        <f t="shared" si="75"/>
        <v>0</v>
      </c>
      <c r="G996" s="108" t="b">
        <f t="shared" si="76"/>
        <v>0</v>
      </c>
      <c r="I996" s="108" t="b">
        <f t="shared" si="77"/>
        <v>0</v>
      </c>
      <c r="K996" s="108">
        <f t="shared" si="78"/>
        <v>1.07</v>
      </c>
      <c r="M996" s="108" t="b">
        <f t="shared" si="79"/>
        <v>0</v>
      </c>
    </row>
    <row r="997" spans="1:13" x14ac:dyDescent="0.25">
      <c r="A997" t="s">
        <v>112</v>
      </c>
      <c r="B997" s="108">
        <v>0</v>
      </c>
      <c r="C997" t="str" cm="1">
        <f t="array" ref="C997">_xlfn.IFS(A997='Price Data'!$F$3,'Price Data'!$G$3,A997='Price Data'!$F$4,'Price Data'!$G$4,A997='Price Data'!$F$5,'Price Data'!$G$5,A997='Price Data'!$F$6,'Price Data'!$G$6,A997='Price Data'!$F$7,'Price Data'!$G$7,TRUE,"")</f>
        <v/>
      </c>
      <c r="E997" s="108" t="b">
        <f t="shared" si="75"/>
        <v>0</v>
      </c>
      <c r="G997" s="108" t="b">
        <f t="shared" si="76"/>
        <v>0</v>
      </c>
      <c r="I997" s="108" t="b">
        <f t="shared" si="77"/>
        <v>0</v>
      </c>
      <c r="K997" s="108" t="b">
        <f t="shared" si="78"/>
        <v>0</v>
      </c>
      <c r="M997" s="108" t="b">
        <f t="shared" si="79"/>
        <v>0</v>
      </c>
    </row>
    <row r="998" spans="1:13" x14ac:dyDescent="0.25">
      <c r="A998" t="s">
        <v>112</v>
      </c>
      <c r="B998" s="108">
        <v>0</v>
      </c>
      <c r="C998" t="str" cm="1">
        <f t="array" ref="C998">_xlfn.IFS(A998='Price Data'!$F$3,'Price Data'!$G$3,A998='Price Data'!$F$4,'Price Data'!$G$4,A998='Price Data'!$F$5,'Price Data'!$G$5,A998='Price Data'!$F$6,'Price Data'!$G$6,A998='Price Data'!$F$7,'Price Data'!$G$7,TRUE,"")</f>
        <v/>
      </c>
      <c r="E998" s="108" t="b">
        <f t="shared" si="75"/>
        <v>0</v>
      </c>
      <c r="G998" s="108" t="b">
        <f t="shared" si="76"/>
        <v>0</v>
      </c>
      <c r="I998" s="108" t="b">
        <f t="shared" si="77"/>
        <v>0</v>
      </c>
      <c r="K998" s="108" t="b">
        <f t="shared" si="78"/>
        <v>0</v>
      </c>
      <c r="M998" s="108" t="b">
        <f t="shared" si="79"/>
        <v>0</v>
      </c>
    </row>
    <row r="999" spans="1:13" x14ac:dyDescent="0.25">
      <c r="A999" t="s">
        <v>114</v>
      </c>
      <c r="B999" s="108">
        <v>1.78</v>
      </c>
      <c r="C999" cm="1">
        <f t="array" ref="C999">_xlfn.IFS(A999='Price Data'!$F$3,'Price Data'!$G$3,A999='Price Data'!$F$4,'Price Data'!$G$4,A999='Price Data'!$F$5,'Price Data'!$G$5,A999='Price Data'!$F$6,'Price Data'!$G$6,A999='Price Data'!$F$7,'Price Data'!$G$7,TRUE,"")</f>
        <v>6.0346153846153863</v>
      </c>
      <c r="E999" s="108" t="b">
        <f t="shared" si="75"/>
        <v>0</v>
      </c>
      <c r="G999" s="108">
        <f t="shared" si="76"/>
        <v>1.78</v>
      </c>
      <c r="I999" s="108" t="b">
        <f t="shared" si="77"/>
        <v>0</v>
      </c>
      <c r="K999" s="108" t="b">
        <f t="shared" si="78"/>
        <v>0</v>
      </c>
      <c r="M999" s="108" t="b">
        <f t="shared" si="79"/>
        <v>0</v>
      </c>
    </row>
    <row r="1000" spans="1:13" x14ac:dyDescent="0.25">
      <c r="A1000" t="s">
        <v>112</v>
      </c>
      <c r="B1000" s="108">
        <v>0</v>
      </c>
      <c r="C1000" t="str" cm="1">
        <f t="array" ref="C1000">_xlfn.IFS(A1000='Price Data'!$F$3,'Price Data'!$G$3,A1000='Price Data'!$F$4,'Price Data'!$G$4,A1000='Price Data'!$F$5,'Price Data'!$G$5,A1000='Price Data'!$F$6,'Price Data'!$G$6,A1000='Price Data'!$F$7,'Price Data'!$G$7,TRUE,"")</f>
        <v/>
      </c>
      <c r="E1000" s="108" t="b">
        <f t="shared" si="75"/>
        <v>0</v>
      </c>
      <c r="G1000" s="108" t="b">
        <f t="shared" si="76"/>
        <v>0</v>
      </c>
      <c r="I1000" s="108" t="b">
        <f t="shared" si="77"/>
        <v>0</v>
      </c>
      <c r="K1000" s="108" t="b">
        <f t="shared" si="78"/>
        <v>0</v>
      </c>
      <c r="M1000" s="108" t="b">
        <f t="shared" si="79"/>
        <v>0</v>
      </c>
    </row>
    <row r="1001" spans="1:13" x14ac:dyDescent="0.25">
      <c r="A1001" t="s">
        <v>113</v>
      </c>
      <c r="B1001" s="108">
        <v>1.92</v>
      </c>
      <c r="C1001" cm="1">
        <f t="array" ref="C1001">_xlfn.IFS(A1001='Price Data'!$F$3,'Price Data'!$G$3,A1001='Price Data'!$F$4,'Price Data'!$G$4,A1001='Price Data'!$F$5,'Price Data'!$G$5,A1001='Price Data'!$F$6,'Price Data'!$G$6,A1001='Price Data'!$F$7,'Price Data'!$G$7,TRUE,"")</f>
        <v>10.493246963562758</v>
      </c>
      <c r="E1001" s="108" t="b">
        <f t="shared" si="75"/>
        <v>0</v>
      </c>
      <c r="G1001" s="108" t="b">
        <f t="shared" si="76"/>
        <v>0</v>
      </c>
      <c r="I1001" s="108" t="b">
        <f t="shared" si="77"/>
        <v>0</v>
      </c>
      <c r="K1001" s="108" t="b">
        <f t="shared" si="78"/>
        <v>0</v>
      </c>
      <c r="M1001" s="108">
        <f t="shared" si="79"/>
        <v>1.92</v>
      </c>
    </row>
    <row r="1002" spans="1:13" x14ac:dyDescent="0.25">
      <c r="A1002" t="s">
        <v>111</v>
      </c>
      <c r="B1002" s="108">
        <v>2.2400000000000002</v>
      </c>
      <c r="C1002" cm="1">
        <f t="array" ref="C1002">_xlfn.IFS(A1002='Price Data'!$F$3,'Price Data'!$G$3,A1002='Price Data'!$F$4,'Price Data'!$G$4,A1002='Price Data'!$F$5,'Price Data'!$G$5,A1002='Price Data'!$F$6,'Price Data'!$G$6,A1002='Price Data'!$F$7,'Price Data'!$G$7,TRUE,"")</f>
        <v>8.710979020979023</v>
      </c>
      <c r="E1002" s="108" t="b">
        <f t="shared" si="75"/>
        <v>0</v>
      </c>
      <c r="G1002" s="108" t="b">
        <f t="shared" si="76"/>
        <v>0</v>
      </c>
      <c r="I1002" s="108" t="b">
        <f t="shared" si="77"/>
        <v>0</v>
      </c>
      <c r="K1002" s="108">
        <f t="shared" si="78"/>
        <v>2.2400000000000002</v>
      </c>
      <c r="M1002" s="108" t="b">
        <f t="shared" si="79"/>
        <v>0</v>
      </c>
    </row>
    <row r="1003" spans="1:13" x14ac:dyDescent="0.25">
      <c r="A1003" t="s">
        <v>112</v>
      </c>
      <c r="B1003" s="108">
        <v>0</v>
      </c>
      <c r="C1003" t="str" cm="1">
        <f t="array" ref="C1003">_xlfn.IFS(A1003='Price Data'!$F$3,'Price Data'!$G$3,A1003='Price Data'!$F$4,'Price Data'!$G$4,A1003='Price Data'!$F$5,'Price Data'!$G$5,A1003='Price Data'!$F$6,'Price Data'!$G$6,A1003='Price Data'!$F$7,'Price Data'!$G$7,TRUE,"")</f>
        <v/>
      </c>
      <c r="E1003" s="108" t="b">
        <f t="shared" si="75"/>
        <v>0</v>
      </c>
      <c r="G1003" s="108" t="b">
        <f t="shared" si="76"/>
        <v>0</v>
      </c>
      <c r="I1003" s="108" t="b">
        <f t="shared" si="77"/>
        <v>0</v>
      </c>
      <c r="K1003" s="108" t="b">
        <f t="shared" si="78"/>
        <v>0</v>
      </c>
      <c r="M1003" s="108" t="b">
        <f t="shared" si="79"/>
        <v>0</v>
      </c>
    </row>
    <row r="1004" spans="1:13" x14ac:dyDescent="0.25">
      <c r="A1004" t="s">
        <v>113</v>
      </c>
      <c r="B1004" s="108">
        <v>2.15</v>
      </c>
      <c r="C1004" cm="1">
        <f t="array" ref="C1004">_xlfn.IFS(A1004='Price Data'!$F$3,'Price Data'!$G$3,A1004='Price Data'!$F$4,'Price Data'!$G$4,A1004='Price Data'!$F$5,'Price Data'!$G$5,A1004='Price Data'!$F$6,'Price Data'!$G$6,A1004='Price Data'!$F$7,'Price Data'!$G$7,TRUE,"")</f>
        <v>10.493246963562758</v>
      </c>
      <c r="E1004" s="108" t="b">
        <f t="shared" si="75"/>
        <v>0</v>
      </c>
      <c r="G1004" s="108" t="b">
        <f t="shared" si="76"/>
        <v>0</v>
      </c>
      <c r="I1004" s="108" t="b">
        <f t="shared" si="77"/>
        <v>0</v>
      </c>
      <c r="K1004" s="108" t="b">
        <f t="shared" si="78"/>
        <v>0</v>
      </c>
      <c r="M1004" s="108">
        <f t="shared" si="79"/>
        <v>2.15</v>
      </c>
    </row>
    <row r="1005" spans="1:13" x14ac:dyDescent="0.25">
      <c r="A1005" t="s">
        <v>110</v>
      </c>
      <c r="B1005" s="108">
        <v>0.73</v>
      </c>
      <c r="C1005" cm="1">
        <f t="array" ref="C1005">_xlfn.IFS(A1005='Price Data'!$F$3,'Price Data'!$G$3,A1005='Price Data'!$F$4,'Price Data'!$G$4,A1005='Price Data'!$F$5,'Price Data'!$G$5,A1005='Price Data'!$F$6,'Price Data'!$G$6,A1005='Price Data'!$F$7,'Price Data'!$G$7,TRUE,"")</f>
        <v>2.6763636363636367</v>
      </c>
      <c r="E1005" s="108">
        <f t="shared" si="75"/>
        <v>0.73</v>
      </c>
      <c r="G1005" s="108" t="b">
        <f t="shared" si="76"/>
        <v>0</v>
      </c>
      <c r="I1005" s="108" t="b">
        <f t="shared" si="77"/>
        <v>0</v>
      </c>
      <c r="K1005" s="108" t="b">
        <f t="shared" si="78"/>
        <v>0</v>
      </c>
      <c r="M1005" s="108" t="b">
        <f t="shared" si="79"/>
        <v>0</v>
      </c>
    </row>
    <row r="1006" spans="1:13" x14ac:dyDescent="0.25">
      <c r="A1006" t="s">
        <v>111</v>
      </c>
      <c r="B1006" s="108">
        <v>1.55</v>
      </c>
      <c r="C1006" cm="1">
        <f t="array" ref="C1006">_xlfn.IFS(A1006='Price Data'!$F$3,'Price Data'!$G$3,A1006='Price Data'!$F$4,'Price Data'!$G$4,A1006='Price Data'!$F$5,'Price Data'!$G$5,A1006='Price Data'!$F$6,'Price Data'!$G$6,A1006='Price Data'!$F$7,'Price Data'!$G$7,TRUE,"")</f>
        <v>8.710979020979023</v>
      </c>
      <c r="E1006" s="108" t="b">
        <f t="shared" si="75"/>
        <v>0</v>
      </c>
      <c r="G1006" s="108" t="b">
        <f t="shared" si="76"/>
        <v>0</v>
      </c>
      <c r="I1006" s="108" t="b">
        <f t="shared" si="77"/>
        <v>0</v>
      </c>
      <c r="K1006" s="108">
        <f t="shared" si="78"/>
        <v>1.55</v>
      </c>
      <c r="M1006" s="108" t="b">
        <f t="shared" si="79"/>
        <v>0</v>
      </c>
    </row>
    <row r="1007" spans="1:13" x14ac:dyDescent="0.25">
      <c r="A1007" t="s">
        <v>113</v>
      </c>
      <c r="B1007" s="108">
        <v>2.39</v>
      </c>
      <c r="C1007" cm="1">
        <f t="array" ref="C1007">_xlfn.IFS(A1007='Price Data'!$F$3,'Price Data'!$G$3,A1007='Price Data'!$F$4,'Price Data'!$G$4,A1007='Price Data'!$F$5,'Price Data'!$G$5,A1007='Price Data'!$F$6,'Price Data'!$G$6,A1007='Price Data'!$F$7,'Price Data'!$G$7,TRUE,"")</f>
        <v>10.493246963562758</v>
      </c>
      <c r="E1007" s="108" t="b">
        <f t="shared" si="75"/>
        <v>0</v>
      </c>
      <c r="G1007" s="108" t="b">
        <f t="shared" si="76"/>
        <v>0</v>
      </c>
      <c r="I1007" s="108" t="b">
        <f t="shared" si="77"/>
        <v>0</v>
      </c>
      <c r="K1007" s="108" t="b">
        <f t="shared" si="78"/>
        <v>0</v>
      </c>
      <c r="M1007" s="108">
        <f t="shared" si="79"/>
        <v>2.39</v>
      </c>
    </row>
    <row r="1008" spans="1:13" x14ac:dyDescent="0.25">
      <c r="A1008" t="s">
        <v>109</v>
      </c>
      <c r="B1008" s="108">
        <v>0.51</v>
      </c>
      <c r="C1008" cm="1">
        <f t="array" ref="C1008">_xlfn.IFS(A1008='Price Data'!$F$3,'Price Data'!$G$3,A1008='Price Data'!$F$4,'Price Data'!$G$4,A1008='Price Data'!$F$5,'Price Data'!$G$5,A1008='Price Data'!$F$6,'Price Data'!$G$6,A1008='Price Data'!$F$7,'Price Data'!$G$7,TRUE,"")</f>
        <v>4.4586315789473705</v>
      </c>
      <c r="E1008" s="108" t="b">
        <f t="shared" si="75"/>
        <v>0</v>
      </c>
      <c r="G1008" s="108" t="b">
        <f t="shared" si="76"/>
        <v>0</v>
      </c>
      <c r="I1008" s="108">
        <f t="shared" si="77"/>
        <v>0.51</v>
      </c>
      <c r="K1008" s="108" t="b">
        <f t="shared" si="78"/>
        <v>0</v>
      </c>
      <c r="M1008" s="108" t="b">
        <f t="shared" si="79"/>
        <v>0</v>
      </c>
    </row>
    <row r="1009" spans="1:13" x14ac:dyDescent="0.25">
      <c r="A1009" t="s">
        <v>112</v>
      </c>
      <c r="B1009" s="108">
        <v>0</v>
      </c>
      <c r="C1009" t="str" cm="1">
        <f t="array" ref="C1009">_xlfn.IFS(A1009='Price Data'!$F$3,'Price Data'!$G$3,A1009='Price Data'!$F$4,'Price Data'!$G$4,A1009='Price Data'!$F$5,'Price Data'!$G$5,A1009='Price Data'!$F$6,'Price Data'!$G$6,A1009='Price Data'!$F$7,'Price Data'!$G$7,TRUE,"")</f>
        <v/>
      </c>
      <c r="E1009" s="108" t="b">
        <f t="shared" si="75"/>
        <v>0</v>
      </c>
      <c r="G1009" s="108" t="b">
        <f t="shared" si="76"/>
        <v>0</v>
      </c>
      <c r="I1009" s="108" t="b">
        <f t="shared" si="77"/>
        <v>0</v>
      </c>
      <c r="K1009" s="108" t="b">
        <f t="shared" si="78"/>
        <v>0</v>
      </c>
      <c r="M1009" s="108" t="b">
        <f t="shared" si="79"/>
        <v>0</v>
      </c>
    </row>
    <row r="1010" spans="1:13" x14ac:dyDescent="0.25">
      <c r="A1010" t="s">
        <v>112</v>
      </c>
      <c r="B1010" s="108">
        <v>0</v>
      </c>
      <c r="C1010" t="str" cm="1">
        <f t="array" ref="C1010">_xlfn.IFS(A1010='Price Data'!$F$3,'Price Data'!$G$3,A1010='Price Data'!$F$4,'Price Data'!$G$4,A1010='Price Data'!$F$5,'Price Data'!$G$5,A1010='Price Data'!$F$6,'Price Data'!$G$6,A1010='Price Data'!$F$7,'Price Data'!$G$7,TRUE,"")</f>
        <v/>
      </c>
      <c r="E1010" s="108" t="b">
        <f t="shared" si="75"/>
        <v>0</v>
      </c>
      <c r="G1010" s="108" t="b">
        <f t="shared" si="76"/>
        <v>0</v>
      </c>
      <c r="I1010" s="108" t="b">
        <f t="shared" si="77"/>
        <v>0</v>
      </c>
      <c r="K1010" s="108" t="b">
        <f t="shared" si="78"/>
        <v>0</v>
      </c>
      <c r="M1010" s="108" t="b">
        <f t="shared" si="79"/>
        <v>0</v>
      </c>
    </row>
    <row r="1011" spans="1:13" x14ac:dyDescent="0.25">
      <c r="A1011" t="s">
        <v>112</v>
      </c>
      <c r="B1011" s="108">
        <v>0</v>
      </c>
      <c r="C1011" t="str" cm="1">
        <f t="array" ref="C1011">_xlfn.IFS(A1011='Price Data'!$F$3,'Price Data'!$G$3,A1011='Price Data'!$F$4,'Price Data'!$G$4,A1011='Price Data'!$F$5,'Price Data'!$G$5,A1011='Price Data'!$F$6,'Price Data'!$G$6,A1011='Price Data'!$F$7,'Price Data'!$G$7,TRUE,"")</f>
        <v/>
      </c>
      <c r="E1011" s="108" t="b">
        <f t="shared" si="75"/>
        <v>0</v>
      </c>
      <c r="G1011" s="108" t="b">
        <f t="shared" si="76"/>
        <v>0</v>
      </c>
      <c r="I1011" s="108" t="b">
        <f t="shared" si="77"/>
        <v>0</v>
      </c>
      <c r="K1011" s="108" t="b">
        <f t="shared" si="78"/>
        <v>0</v>
      </c>
      <c r="M1011" s="108" t="b">
        <f t="shared" si="79"/>
        <v>0</v>
      </c>
    </row>
    <row r="1012" spans="1:13" x14ac:dyDescent="0.25">
      <c r="A1012" t="s">
        <v>109</v>
      </c>
      <c r="B1012" s="108">
        <v>0.53</v>
      </c>
      <c r="C1012" cm="1">
        <f t="array" ref="C1012">_xlfn.IFS(A1012='Price Data'!$F$3,'Price Data'!$G$3,A1012='Price Data'!$F$4,'Price Data'!$G$4,A1012='Price Data'!$F$5,'Price Data'!$G$5,A1012='Price Data'!$F$6,'Price Data'!$G$6,A1012='Price Data'!$F$7,'Price Data'!$G$7,TRUE,"")</f>
        <v>4.4586315789473705</v>
      </c>
      <c r="E1012" s="108" t="b">
        <f t="shared" si="75"/>
        <v>0</v>
      </c>
      <c r="G1012" s="108" t="b">
        <f t="shared" si="76"/>
        <v>0</v>
      </c>
      <c r="I1012" s="108">
        <f t="shared" si="77"/>
        <v>0.53</v>
      </c>
      <c r="K1012" s="108" t="b">
        <f t="shared" si="78"/>
        <v>0</v>
      </c>
      <c r="M1012" s="108" t="b">
        <f t="shared" si="79"/>
        <v>0</v>
      </c>
    </row>
    <row r="1013" spans="1:13" x14ac:dyDescent="0.25">
      <c r="A1013" t="s">
        <v>112</v>
      </c>
      <c r="B1013" s="108">
        <v>0</v>
      </c>
      <c r="C1013" t="str" cm="1">
        <f t="array" ref="C1013">_xlfn.IFS(A1013='Price Data'!$F$3,'Price Data'!$G$3,A1013='Price Data'!$F$4,'Price Data'!$G$4,A1013='Price Data'!$F$5,'Price Data'!$G$5,A1013='Price Data'!$F$6,'Price Data'!$G$6,A1013='Price Data'!$F$7,'Price Data'!$G$7,TRUE,"")</f>
        <v/>
      </c>
      <c r="E1013" s="108" t="b">
        <f t="shared" si="75"/>
        <v>0</v>
      </c>
      <c r="G1013" s="108" t="b">
        <f t="shared" si="76"/>
        <v>0</v>
      </c>
      <c r="I1013" s="108" t="b">
        <f t="shared" si="77"/>
        <v>0</v>
      </c>
      <c r="K1013" s="108" t="b">
        <f t="shared" si="78"/>
        <v>0</v>
      </c>
      <c r="M1013" s="108" t="b">
        <f t="shared" si="79"/>
        <v>0</v>
      </c>
    </row>
    <row r="1014" spans="1:13" x14ac:dyDescent="0.25">
      <c r="A1014" t="s">
        <v>110</v>
      </c>
      <c r="B1014" s="108">
        <v>0.82</v>
      </c>
      <c r="C1014" cm="1">
        <f t="array" ref="C1014">_xlfn.IFS(A1014='Price Data'!$F$3,'Price Data'!$G$3,A1014='Price Data'!$F$4,'Price Data'!$G$4,A1014='Price Data'!$F$5,'Price Data'!$G$5,A1014='Price Data'!$F$6,'Price Data'!$G$6,A1014='Price Data'!$F$7,'Price Data'!$G$7,TRUE,"")</f>
        <v>2.6763636363636367</v>
      </c>
      <c r="E1014" s="108">
        <f t="shared" si="75"/>
        <v>0.82</v>
      </c>
      <c r="G1014" s="108" t="b">
        <f t="shared" si="76"/>
        <v>0</v>
      </c>
      <c r="I1014" s="108" t="b">
        <f t="shared" si="77"/>
        <v>0</v>
      </c>
      <c r="K1014" s="108" t="b">
        <f t="shared" si="78"/>
        <v>0</v>
      </c>
      <c r="M1014" s="108" t="b">
        <f t="shared" si="79"/>
        <v>0</v>
      </c>
    </row>
    <row r="1015" spans="1:13" x14ac:dyDescent="0.25">
      <c r="A1015" t="s">
        <v>114</v>
      </c>
      <c r="B1015" s="108">
        <v>1.08</v>
      </c>
      <c r="C1015" cm="1">
        <f t="array" ref="C1015">_xlfn.IFS(A1015='Price Data'!$F$3,'Price Data'!$G$3,A1015='Price Data'!$F$4,'Price Data'!$G$4,A1015='Price Data'!$F$5,'Price Data'!$G$5,A1015='Price Data'!$F$6,'Price Data'!$G$6,A1015='Price Data'!$F$7,'Price Data'!$G$7,TRUE,"")</f>
        <v>6.0346153846153863</v>
      </c>
      <c r="E1015" s="108" t="b">
        <f t="shared" si="75"/>
        <v>0</v>
      </c>
      <c r="G1015" s="108">
        <f t="shared" si="76"/>
        <v>1.08</v>
      </c>
      <c r="I1015" s="108" t="b">
        <f t="shared" si="77"/>
        <v>0</v>
      </c>
      <c r="K1015" s="108" t="b">
        <f t="shared" si="78"/>
        <v>0</v>
      </c>
      <c r="M1015" s="108" t="b">
        <f t="shared" si="79"/>
        <v>0</v>
      </c>
    </row>
    <row r="1016" spans="1:13" x14ac:dyDescent="0.25">
      <c r="A1016" t="s">
        <v>114</v>
      </c>
      <c r="B1016" s="108">
        <v>2.27</v>
      </c>
      <c r="C1016" cm="1">
        <f t="array" ref="C1016">_xlfn.IFS(A1016='Price Data'!$F$3,'Price Data'!$G$3,A1016='Price Data'!$F$4,'Price Data'!$G$4,A1016='Price Data'!$F$5,'Price Data'!$G$5,A1016='Price Data'!$F$6,'Price Data'!$G$6,A1016='Price Data'!$F$7,'Price Data'!$G$7,TRUE,"")</f>
        <v>6.0346153846153863</v>
      </c>
      <c r="E1016" s="108" t="b">
        <f t="shared" si="75"/>
        <v>0</v>
      </c>
      <c r="G1016" s="108">
        <f t="shared" si="76"/>
        <v>2.27</v>
      </c>
      <c r="I1016" s="108" t="b">
        <f t="shared" si="77"/>
        <v>0</v>
      </c>
      <c r="K1016" s="108" t="b">
        <f t="shared" si="78"/>
        <v>0</v>
      </c>
      <c r="M1016" s="108" t="b">
        <f t="shared" si="79"/>
        <v>0</v>
      </c>
    </row>
    <row r="1017" spans="1:13" x14ac:dyDescent="0.25">
      <c r="A1017" t="s">
        <v>113</v>
      </c>
      <c r="B1017" s="108">
        <v>2.16</v>
      </c>
      <c r="C1017" cm="1">
        <f t="array" ref="C1017">_xlfn.IFS(A1017='Price Data'!$F$3,'Price Data'!$G$3,A1017='Price Data'!$F$4,'Price Data'!$G$4,A1017='Price Data'!$F$5,'Price Data'!$G$5,A1017='Price Data'!$F$6,'Price Data'!$G$6,A1017='Price Data'!$F$7,'Price Data'!$G$7,TRUE,"")</f>
        <v>10.493246963562758</v>
      </c>
      <c r="E1017" s="108" t="b">
        <f t="shared" si="75"/>
        <v>0</v>
      </c>
      <c r="G1017" s="108" t="b">
        <f t="shared" si="76"/>
        <v>0</v>
      </c>
      <c r="I1017" s="108" t="b">
        <f t="shared" si="77"/>
        <v>0</v>
      </c>
      <c r="K1017" s="108" t="b">
        <f t="shared" si="78"/>
        <v>0</v>
      </c>
      <c r="M1017" s="108">
        <f t="shared" si="79"/>
        <v>2.16</v>
      </c>
    </row>
    <row r="1018" spans="1:13" x14ac:dyDescent="0.25">
      <c r="A1018" t="s">
        <v>113</v>
      </c>
      <c r="B1018" s="108">
        <v>1.76</v>
      </c>
      <c r="C1018" cm="1">
        <f t="array" ref="C1018">_xlfn.IFS(A1018='Price Data'!$F$3,'Price Data'!$G$3,A1018='Price Data'!$F$4,'Price Data'!$G$4,A1018='Price Data'!$F$5,'Price Data'!$G$5,A1018='Price Data'!$F$6,'Price Data'!$G$6,A1018='Price Data'!$F$7,'Price Data'!$G$7,TRUE,"")</f>
        <v>10.493246963562758</v>
      </c>
      <c r="E1018" s="108" t="b">
        <f t="shared" si="75"/>
        <v>0</v>
      </c>
      <c r="G1018" s="108" t="b">
        <f t="shared" si="76"/>
        <v>0</v>
      </c>
      <c r="I1018" s="108" t="b">
        <f t="shared" si="77"/>
        <v>0</v>
      </c>
      <c r="K1018" s="108" t="b">
        <f t="shared" si="78"/>
        <v>0</v>
      </c>
      <c r="M1018" s="108">
        <f t="shared" si="79"/>
        <v>1.76</v>
      </c>
    </row>
    <row r="1019" spans="1:13" x14ac:dyDescent="0.25">
      <c r="A1019" t="s">
        <v>111</v>
      </c>
      <c r="B1019" s="108">
        <v>1.22</v>
      </c>
      <c r="C1019" cm="1">
        <f t="array" ref="C1019">_xlfn.IFS(A1019='Price Data'!$F$3,'Price Data'!$G$3,A1019='Price Data'!$F$4,'Price Data'!$G$4,A1019='Price Data'!$F$5,'Price Data'!$G$5,A1019='Price Data'!$F$6,'Price Data'!$G$6,A1019='Price Data'!$F$7,'Price Data'!$G$7,TRUE,"")</f>
        <v>8.710979020979023</v>
      </c>
      <c r="E1019" s="108" t="b">
        <f t="shared" si="75"/>
        <v>0</v>
      </c>
      <c r="G1019" s="108" t="b">
        <f t="shared" si="76"/>
        <v>0</v>
      </c>
      <c r="I1019" s="108" t="b">
        <f t="shared" si="77"/>
        <v>0</v>
      </c>
      <c r="K1019" s="108">
        <f t="shared" si="78"/>
        <v>1.22</v>
      </c>
      <c r="M1019" s="108" t="b">
        <f t="shared" si="79"/>
        <v>0</v>
      </c>
    </row>
    <row r="1020" spans="1:13" x14ac:dyDescent="0.25">
      <c r="A1020" t="s">
        <v>113</v>
      </c>
      <c r="B1020" s="108">
        <v>1.95</v>
      </c>
      <c r="C1020" cm="1">
        <f t="array" ref="C1020">_xlfn.IFS(A1020='Price Data'!$F$3,'Price Data'!$G$3,A1020='Price Data'!$F$4,'Price Data'!$G$4,A1020='Price Data'!$F$5,'Price Data'!$G$5,A1020='Price Data'!$F$6,'Price Data'!$G$6,A1020='Price Data'!$F$7,'Price Data'!$G$7,TRUE,"")</f>
        <v>10.493246963562758</v>
      </c>
      <c r="E1020" s="108" t="b">
        <f t="shared" si="75"/>
        <v>0</v>
      </c>
      <c r="G1020" s="108" t="b">
        <f t="shared" si="76"/>
        <v>0</v>
      </c>
      <c r="I1020" s="108" t="b">
        <f t="shared" si="77"/>
        <v>0</v>
      </c>
      <c r="K1020" s="108" t="b">
        <f t="shared" si="78"/>
        <v>0</v>
      </c>
      <c r="M1020" s="108">
        <f t="shared" si="79"/>
        <v>1.95</v>
      </c>
    </row>
    <row r="1021" spans="1:13" x14ac:dyDescent="0.25">
      <c r="A1021" t="s">
        <v>110</v>
      </c>
      <c r="B1021" s="108">
        <v>0.85</v>
      </c>
      <c r="C1021" cm="1">
        <f t="array" ref="C1021">_xlfn.IFS(A1021='Price Data'!$F$3,'Price Data'!$G$3,A1021='Price Data'!$F$4,'Price Data'!$G$4,A1021='Price Data'!$F$5,'Price Data'!$G$5,A1021='Price Data'!$F$6,'Price Data'!$G$6,A1021='Price Data'!$F$7,'Price Data'!$G$7,TRUE,"")</f>
        <v>2.6763636363636367</v>
      </c>
      <c r="E1021" s="108">
        <f t="shared" si="75"/>
        <v>0.85</v>
      </c>
      <c r="G1021" s="108" t="b">
        <f t="shared" si="76"/>
        <v>0</v>
      </c>
      <c r="I1021" s="108" t="b">
        <f t="shared" si="77"/>
        <v>0</v>
      </c>
      <c r="K1021" s="108" t="b">
        <f t="shared" si="78"/>
        <v>0</v>
      </c>
      <c r="M1021" s="108" t="b">
        <f t="shared" si="79"/>
        <v>0</v>
      </c>
    </row>
    <row r="1022" spans="1:13" x14ac:dyDescent="0.25">
      <c r="A1022" t="s">
        <v>110</v>
      </c>
      <c r="B1022" s="108">
        <v>0.67</v>
      </c>
      <c r="C1022" cm="1">
        <f t="array" ref="C1022">_xlfn.IFS(A1022='Price Data'!$F$3,'Price Data'!$G$3,A1022='Price Data'!$F$4,'Price Data'!$G$4,A1022='Price Data'!$F$5,'Price Data'!$G$5,A1022='Price Data'!$F$6,'Price Data'!$G$6,A1022='Price Data'!$F$7,'Price Data'!$G$7,TRUE,"")</f>
        <v>2.6763636363636367</v>
      </c>
      <c r="E1022" s="108">
        <f t="shared" si="75"/>
        <v>0.67</v>
      </c>
      <c r="G1022" s="108" t="b">
        <f t="shared" si="76"/>
        <v>0</v>
      </c>
      <c r="I1022" s="108" t="b">
        <f t="shared" si="77"/>
        <v>0</v>
      </c>
      <c r="K1022" s="108" t="b">
        <f t="shared" si="78"/>
        <v>0</v>
      </c>
      <c r="M1022" s="108" t="b">
        <f t="shared" si="79"/>
        <v>0</v>
      </c>
    </row>
    <row r="1023" spans="1:13" x14ac:dyDescent="0.25">
      <c r="A1023" t="s">
        <v>110</v>
      </c>
      <c r="B1023" s="108">
        <v>0.65</v>
      </c>
      <c r="C1023" cm="1">
        <f t="array" ref="C1023">_xlfn.IFS(A1023='Price Data'!$F$3,'Price Data'!$G$3,A1023='Price Data'!$F$4,'Price Data'!$G$4,A1023='Price Data'!$F$5,'Price Data'!$G$5,A1023='Price Data'!$F$6,'Price Data'!$G$6,A1023='Price Data'!$F$7,'Price Data'!$G$7,TRUE,"")</f>
        <v>2.6763636363636367</v>
      </c>
      <c r="E1023" s="108">
        <f t="shared" si="75"/>
        <v>0.65</v>
      </c>
      <c r="G1023" s="108" t="b">
        <f t="shared" si="76"/>
        <v>0</v>
      </c>
      <c r="I1023" s="108" t="b">
        <f t="shared" si="77"/>
        <v>0</v>
      </c>
      <c r="K1023" s="108" t="b">
        <f t="shared" si="78"/>
        <v>0</v>
      </c>
      <c r="M1023" s="108" t="b">
        <f t="shared" si="79"/>
        <v>0</v>
      </c>
    </row>
    <row r="1024" spans="1:13" x14ac:dyDescent="0.25">
      <c r="A1024" t="s">
        <v>112</v>
      </c>
      <c r="B1024" s="108">
        <v>0</v>
      </c>
      <c r="C1024" t="str" cm="1">
        <f t="array" ref="C1024">_xlfn.IFS(A1024='Price Data'!$F$3,'Price Data'!$G$3,A1024='Price Data'!$F$4,'Price Data'!$G$4,A1024='Price Data'!$F$5,'Price Data'!$G$5,A1024='Price Data'!$F$6,'Price Data'!$G$6,A1024='Price Data'!$F$7,'Price Data'!$G$7,TRUE,"")</f>
        <v/>
      </c>
      <c r="E1024" s="108" t="b">
        <f t="shared" si="75"/>
        <v>0</v>
      </c>
      <c r="G1024" s="108" t="b">
        <f t="shared" si="76"/>
        <v>0</v>
      </c>
      <c r="I1024" s="108" t="b">
        <f t="shared" si="77"/>
        <v>0</v>
      </c>
      <c r="K1024" s="108" t="b">
        <f t="shared" si="78"/>
        <v>0</v>
      </c>
      <c r="M1024" s="108" t="b">
        <f t="shared" si="79"/>
        <v>0</v>
      </c>
    </row>
    <row r="1025" spans="1:13" x14ac:dyDescent="0.25">
      <c r="A1025" t="s">
        <v>114</v>
      </c>
      <c r="B1025" s="108">
        <v>1.99</v>
      </c>
      <c r="C1025" cm="1">
        <f t="array" ref="C1025">_xlfn.IFS(A1025='Price Data'!$F$3,'Price Data'!$G$3,A1025='Price Data'!$F$4,'Price Data'!$G$4,A1025='Price Data'!$F$5,'Price Data'!$G$5,A1025='Price Data'!$F$6,'Price Data'!$G$6,A1025='Price Data'!$F$7,'Price Data'!$G$7,TRUE,"")</f>
        <v>6.0346153846153863</v>
      </c>
      <c r="E1025" s="108" t="b">
        <f t="shared" si="75"/>
        <v>0</v>
      </c>
      <c r="G1025" s="108">
        <f t="shared" si="76"/>
        <v>1.99</v>
      </c>
      <c r="I1025" s="108" t="b">
        <f t="shared" si="77"/>
        <v>0</v>
      </c>
      <c r="K1025" s="108" t="b">
        <f t="shared" si="78"/>
        <v>0</v>
      </c>
      <c r="M1025" s="108" t="b">
        <f t="shared" si="79"/>
        <v>0</v>
      </c>
    </row>
    <row r="1026" spans="1:13" x14ac:dyDescent="0.25">
      <c r="A1026" t="s">
        <v>112</v>
      </c>
      <c r="B1026" s="108">
        <v>0</v>
      </c>
      <c r="C1026" t="str" cm="1">
        <f t="array" ref="C1026">_xlfn.IFS(A1026='Price Data'!$F$3,'Price Data'!$G$3,A1026='Price Data'!$F$4,'Price Data'!$G$4,A1026='Price Data'!$F$5,'Price Data'!$G$5,A1026='Price Data'!$F$6,'Price Data'!$G$6,A1026='Price Data'!$F$7,'Price Data'!$G$7,TRUE,"")</f>
        <v/>
      </c>
      <c r="E1026" s="108" t="b">
        <f t="shared" si="75"/>
        <v>0</v>
      </c>
      <c r="G1026" s="108" t="b">
        <f t="shared" si="76"/>
        <v>0</v>
      </c>
      <c r="I1026" s="108" t="b">
        <f t="shared" si="77"/>
        <v>0</v>
      </c>
      <c r="K1026" s="108" t="b">
        <f t="shared" si="78"/>
        <v>0</v>
      </c>
      <c r="M1026" s="108" t="b">
        <f t="shared" si="79"/>
        <v>0</v>
      </c>
    </row>
    <row r="1027" spans="1:13" x14ac:dyDescent="0.25">
      <c r="A1027" t="s">
        <v>112</v>
      </c>
      <c r="B1027" s="108">
        <v>0</v>
      </c>
      <c r="C1027" t="str" cm="1">
        <f t="array" ref="C1027">_xlfn.IFS(A1027='Price Data'!$F$3,'Price Data'!$G$3,A1027='Price Data'!$F$4,'Price Data'!$G$4,A1027='Price Data'!$F$5,'Price Data'!$G$5,A1027='Price Data'!$F$6,'Price Data'!$G$6,A1027='Price Data'!$F$7,'Price Data'!$G$7,TRUE,"")</f>
        <v/>
      </c>
      <c r="E1027" s="108" t="b">
        <f t="shared" ref="E1027:E1090" si="80">IF(A1027="Coffee Only", B1027)</f>
        <v>0</v>
      </c>
      <c r="G1027" s="108" t="b">
        <f t="shared" ref="G1027:G1090" si="81">IF(A1027="Food Only", B1027)</f>
        <v>0</v>
      </c>
      <c r="I1027" s="108" t="b">
        <f t="shared" ref="I1027:I1090" si="82">IF(A1027="Specialty Drink Only", B1027)</f>
        <v>0</v>
      </c>
      <c r="K1027" s="108" t="b">
        <f t="shared" ref="K1027:K1090" si="83">IF(A1027="Food + Coffee", B1027)</f>
        <v>0</v>
      </c>
      <c r="M1027" s="108" t="b">
        <f t="shared" ref="M1027:M1090" si="84">IF(A1027="Food + Specialty Drink", B1027)</f>
        <v>0</v>
      </c>
    </row>
    <row r="1028" spans="1:13" x14ac:dyDescent="0.25">
      <c r="A1028" t="s">
        <v>112</v>
      </c>
      <c r="B1028" s="108">
        <v>0</v>
      </c>
      <c r="C1028" t="str" cm="1">
        <f t="array" ref="C1028">_xlfn.IFS(A1028='Price Data'!$F$3,'Price Data'!$G$3,A1028='Price Data'!$F$4,'Price Data'!$G$4,A1028='Price Data'!$F$5,'Price Data'!$G$5,A1028='Price Data'!$F$6,'Price Data'!$G$6,A1028='Price Data'!$F$7,'Price Data'!$G$7,TRUE,"")</f>
        <v/>
      </c>
      <c r="E1028" s="108" t="b">
        <f t="shared" si="80"/>
        <v>0</v>
      </c>
      <c r="G1028" s="108" t="b">
        <f t="shared" si="81"/>
        <v>0</v>
      </c>
      <c r="I1028" s="108" t="b">
        <f t="shared" si="82"/>
        <v>0</v>
      </c>
      <c r="K1028" s="108" t="b">
        <f t="shared" si="83"/>
        <v>0</v>
      </c>
      <c r="M1028" s="108" t="b">
        <f t="shared" si="84"/>
        <v>0</v>
      </c>
    </row>
    <row r="1029" spans="1:13" x14ac:dyDescent="0.25">
      <c r="A1029" t="s">
        <v>112</v>
      </c>
      <c r="B1029" s="108">
        <v>0</v>
      </c>
      <c r="C1029" t="str" cm="1">
        <f t="array" ref="C1029">_xlfn.IFS(A1029='Price Data'!$F$3,'Price Data'!$G$3,A1029='Price Data'!$F$4,'Price Data'!$G$4,A1029='Price Data'!$F$5,'Price Data'!$G$5,A1029='Price Data'!$F$6,'Price Data'!$G$6,A1029='Price Data'!$F$7,'Price Data'!$G$7,TRUE,"")</f>
        <v/>
      </c>
      <c r="E1029" s="108" t="b">
        <f t="shared" si="80"/>
        <v>0</v>
      </c>
      <c r="G1029" s="108" t="b">
        <f t="shared" si="81"/>
        <v>0</v>
      </c>
      <c r="I1029" s="108" t="b">
        <f t="shared" si="82"/>
        <v>0</v>
      </c>
      <c r="K1029" s="108" t="b">
        <f t="shared" si="83"/>
        <v>0</v>
      </c>
      <c r="M1029" s="108" t="b">
        <f t="shared" si="84"/>
        <v>0</v>
      </c>
    </row>
    <row r="1030" spans="1:13" x14ac:dyDescent="0.25">
      <c r="A1030" t="s">
        <v>112</v>
      </c>
      <c r="B1030" s="108">
        <v>0</v>
      </c>
      <c r="C1030" t="str" cm="1">
        <f t="array" ref="C1030">_xlfn.IFS(A1030='Price Data'!$F$3,'Price Data'!$G$3,A1030='Price Data'!$F$4,'Price Data'!$G$4,A1030='Price Data'!$F$5,'Price Data'!$G$5,A1030='Price Data'!$F$6,'Price Data'!$G$6,A1030='Price Data'!$F$7,'Price Data'!$G$7,TRUE,"")</f>
        <v/>
      </c>
      <c r="E1030" s="108" t="b">
        <f t="shared" si="80"/>
        <v>0</v>
      </c>
      <c r="G1030" s="108" t="b">
        <f t="shared" si="81"/>
        <v>0</v>
      </c>
      <c r="I1030" s="108" t="b">
        <f t="shared" si="82"/>
        <v>0</v>
      </c>
      <c r="K1030" s="108" t="b">
        <f t="shared" si="83"/>
        <v>0</v>
      </c>
      <c r="M1030" s="108" t="b">
        <f t="shared" si="84"/>
        <v>0</v>
      </c>
    </row>
    <row r="1031" spans="1:13" x14ac:dyDescent="0.25">
      <c r="A1031" t="s">
        <v>112</v>
      </c>
      <c r="B1031" s="108">
        <v>0</v>
      </c>
      <c r="C1031" t="str" cm="1">
        <f t="array" ref="C1031">_xlfn.IFS(A1031='Price Data'!$F$3,'Price Data'!$G$3,A1031='Price Data'!$F$4,'Price Data'!$G$4,A1031='Price Data'!$F$5,'Price Data'!$G$5,A1031='Price Data'!$F$6,'Price Data'!$G$6,A1031='Price Data'!$F$7,'Price Data'!$G$7,TRUE,"")</f>
        <v/>
      </c>
      <c r="E1031" s="108" t="b">
        <f t="shared" si="80"/>
        <v>0</v>
      </c>
      <c r="G1031" s="108" t="b">
        <f t="shared" si="81"/>
        <v>0</v>
      </c>
      <c r="I1031" s="108" t="b">
        <f t="shared" si="82"/>
        <v>0</v>
      </c>
      <c r="K1031" s="108" t="b">
        <f t="shared" si="83"/>
        <v>0</v>
      </c>
      <c r="M1031" s="108" t="b">
        <f t="shared" si="84"/>
        <v>0</v>
      </c>
    </row>
    <row r="1032" spans="1:13" x14ac:dyDescent="0.25">
      <c r="A1032" t="s">
        <v>114</v>
      </c>
      <c r="B1032" s="108">
        <v>2.29</v>
      </c>
      <c r="C1032" cm="1">
        <f t="array" ref="C1032">_xlfn.IFS(A1032='Price Data'!$F$3,'Price Data'!$G$3,A1032='Price Data'!$F$4,'Price Data'!$G$4,A1032='Price Data'!$F$5,'Price Data'!$G$5,A1032='Price Data'!$F$6,'Price Data'!$G$6,A1032='Price Data'!$F$7,'Price Data'!$G$7,TRUE,"")</f>
        <v>6.0346153846153863</v>
      </c>
      <c r="E1032" s="108" t="b">
        <f t="shared" si="80"/>
        <v>0</v>
      </c>
      <c r="G1032" s="108">
        <f t="shared" si="81"/>
        <v>2.29</v>
      </c>
      <c r="I1032" s="108" t="b">
        <f t="shared" si="82"/>
        <v>0</v>
      </c>
      <c r="K1032" s="108" t="b">
        <f t="shared" si="83"/>
        <v>0</v>
      </c>
      <c r="M1032" s="108" t="b">
        <f t="shared" si="84"/>
        <v>0</v>
      </c>
    </row>
    <row r="1033" spans="1:13" x14ac:dyDescent="0.25">
      <c r="A1033" t="s">
        <v>112</v>
      </c>
      <c r="B1033" s="108">
        <v>0</v>
      </c>
      <c r="C1033" t="str" cm="1">
        <f t="array" ref="C1033">_xlfn.IFS(A1033='Price Data'!$F$3,'Price Data'!$G$3,A1033='Price Data'!$F$4,'Price Data'!$G$4,A1033='Price Data'!$F$5,'Price Data'!$G$5,A1033='Price Data'!$F$6,'Price Data'!$G$6,A1033='Price Data'!$F$7,'Price Data'!$G$7,TRUE,"")</f>
        <v/>
      </c>
      <c r="E1033" s="108" t="b">
        <f t="shared" si="80"/>
        <v>0</v>
      </c>
      <c r="G1033" s="108" t="b">
        <f t="shared" si="81"/>
        <v>0</v>
      </c>
      <c r="I1033" s="108" t="b">
        <f t="shared" si="82"/>
        <v>0</v>
      </c>
      <c r="K1033" s="108" t="b">
        <f t="shared" si="83"/>
        <v>0</v>
      </c>
      <c r="M1033" s="108" t="b">
        <f t="shared" si="84"/>
        <v>0</v>
      </c>
    </row>
    <row r="1034" spans="1:13" x14ac:dyDescent="0.25">
      <c r="A1034" t="s">
        <v>112</v>
      </c>
      <c r="B1034" s="108">
        <v>0</v>
      </c>
      <c r="C1034" t="str" cm="1">
        <f t="array" ref="C1034">_xlfn.IFS(A1034='Price Data'!$F$3,'Price Data'!$G$3,A1034='Price Data'!$F$4,'Price Data'!$G$4,A1034='Price Data'!$F$5,'Price Data'!$G$5,A1034='Price Data'!$F$6,'Price Data'!$G$6,A1034='Price Data'!$F$7,'Price Data'!$G$7,TRUE,"")</f>
        <v/>
      </c>
      <c r="E1034" s="108" t="b">
        <f t="shared" si="80"/>
        <v>0</v>
      </c>
      <c r="G1034" s="108" t="b">
        <f t="shared" si="81"/>
        <v>0</v>
      </c>
      <c r="I1034" s="108" t="b">
        <f t="shared" si="82"/>
        <v>0</v>
      </c>
      <c r="K1034" s="108" t="b">
        <f t="shared" si="83"/>
        <v>0</v>
      </c>
      <c r="M1034" s="108" t="b">
        <f t="shared" si="84"/>
        <v>0</v>
      </c>
    </row>
    <row r="1035" spans="1:13" x14ac:dyDescent="0.25">
      <c r="A1035" t="s">
        <v>112</v>
      </c>
      <c r="B1035" s="108">
        <v>0</v>
      </c>
      <c r="C1035" t="str" cm="1">
        <f t="array" ref="C1035">_xlfn.IFS(A1035='Price Data'!$F$3,'Price Data'!$G$3,A1035='Price Data'!$F$4,'Price Data'!$G$4,A1035='Price Data'!$F$5,'Price Data'!$G$5,A1035='Price Data'!$F$6,'Price Data'!$G$6,A1035='Price Data'!$F$7,'Price Data'!$G$7,TRUE,"")</f>
        <v/>
      </c>
      <c r="E1035" s="108" t="b">
        <f t="shared" si="80"/>
        <v>0</v>
      </c>
      <c r="G1035" s="108" t="b">
        <f t="shared" si="81"/>
        <v>0</v>
      </c>
      <c r="I1035" s="108" t="b">
        <f t="shared" si="82"/>
        <v>0</v>
      </c>
      <c r="K1035" s="108" t="b">
        <f t="shared" si="83"/>
        <v>0</v>
      </c>
      <c r="M1035" s="108" t="b">
        <f t="shared" si="84"/>
        <v>0</v>
      </c>
    </row>
    <row r="1036" spans="1:13" x14ac:dyDescent="0.25">
      <c r="A1036" t="s">
        <v>112</v>
      </c>
      <c r="B1036" s="108">
        <v>0</v>
      </c>
      <c r="C1036" t="str" cm="1">
        <f t="array" ref="C1036">_xlfn.IFS(A1036='Price Data'!$F$3,'Price Data'!$G$3,A1036='Price Data'!$F$4,'Price Data'!$G$4,A1036='Price Data'!$F$5,'Price Data'!$G$5,A1036='Price Data'!$F$6,'Price Data'!$G$6,A1036='Price Data'!$F$7,'Price Data'!$G$7,TRUE,"")</f>
        <v/>
      </c>
      <c r="E1036" s="108" t="b">
        <f t="shared" si="80"/>
        <v>0</v>
      </c>
      <c r="G1036" s="108" t="b">
        <f t="shared" si="81"/>
        <v>0</v>
      </c>
      <c r="I1036" s="108" t="b">
        <f t="shared" si="82"/>
        <v>0</v>
      </c>
      <c r="K1036" s="108" t="b">
        <f t="shared" si="83"/>
        <v>0</v>
      </c>
      <c r="M1036" s="108" t="b">
        <f t="shared" si="84"/>
        <v>0</v>
      </c>
    </row>
    <row r="1037" spans="1:13" x14ac:dyDescent="0.25">
      <c r="A1037" t="s">
        <v>112</v>
      </c>
      <c r="B1037" s="108">
        <v>0</v>
      </c>
      <c r="C1037" t="str" cm="1">
        <f t="array" ref="C1037">_xlfn.IFS(A1037='Price Data'!$F$3,'Price Data'!$G$3,A1037='Price Data'!$F$4,'Price Data'!$G$4,A1037='Price Data'!$F$5,'Price Data'!$G$5,A1037='Price Data'!$F$6,'Price Data'!$G$6,A1037='Price Data'!$F$7,'Price Data'!$G$7,TRUE,"")</f>
        <v/>
      </c>
      <c r="E1037" s="108" t="b">
        <f t="shared" si="80"/>
        <v>0</v>
      </c>
      <c r="G1037" s="108" t="b">
        <f t="shared" si="81"/>
        <v>0</v>
      </c>
      <c r="I1037" s="108" t="b">
        <f t="shared" si="82"/>
        <v>0</v>
      </c>
      <c r="K1037" s="108" t="b">
        <f t="shared" si="83"/>
        <v>0</v>
      </c>
      <c r="M1037" s="108" t="b">
        <f t="shared" si="84"/>
        <v>0</v>
      </c>
    </row>
    <row r="1038" spans="1:13" x14ac:dyDescent="0.25">
      <c r="A1038" t="s">
        <v>112</v>
      </c>
      <c r="B1038" s="108">
        <v>0</v>
      </c>
      <c r="C1038" t="str" cm="1">
        <f t="array" ref="C1038">_xlfn.IFS(A1038='Price Data'!$F$3,'Price Data'!$G$3,A1038='Price Data'!$F$4,'Price Data'!$G$4,A1038='Price Data'!$F$5,'Price Data'!$G$5,A1038='Price Data'!$F$6,'Price Data'!$G$6,A1038='Price Data'!$F$7,'Price Data'!$G$7,TRUE,"")</f>
        <v/>
      </c>
      <c r="E1038" s="108" t="b">
        <f t="shared" si="80"/>
        <v>0</v>
      </c>
      <c r="G1038" s="108" t="b">
        <f t="shared" si="81"/>
        <v>0</v>
      </c>
      <c r="I1038" s="108" t="b">
        <f t="shared" si="82"/>
        <v>0</v>
      </c>
      <c r="K1038" s="108" t="b">
        <f t="shared" si="83"/>
        <v>0</v>
      </c>
      <c r="M1038" s="108" t="b">
        <f t="shared" si="84"/>
        <v>0</v>
      </c>
    </row>
    <row r="1039" spans="1:13" x14ac:dyDescent="0.25">
      <c r="A1039" t="s">
        <v>112</v>
      </c>
      <c r="B1039" s="108">
        <v>0</v>
      </c>
      <c r="C1039" t="str" cm="1">
        <f t="array" ref="C1039">_xlfn.IFS(A1039='Price Data'!$F$3,'Price Data'!$G$3,A1039='Price Data'!$F$4,'Price Data'!$G$4,A1039='Price Data'!$F$5,'Price Data'!$G$5,A1039='Price Data'!$F$6,'Price Data'!$G$6,A1039='Price Data'!$F$7,'Price Data'!$G$7,TRUE,"")</f>
        <v/>
      </c>
      <c r="E1039" s="108" t="b">
        <f t="shared" si="80"/>
        <v>0</v>
      </c>
      <c r="G1039" s="108" t="b">
        <f t="shared" si="81"/>
        <v>0</v>
      </c>
      <c r="I1039" s="108" t="b">
        <f t="shared" si="82"/>
        <v>0</v>
      </c>
      <c r="K1039" s="108" t="b">
        <f t="shared" si="83"/>
        <v>0</v>
      </c>
      <c r="M1039" s="108" t="b">
        <f t="shared" si="84"/>
        <v>0</v>
      </c>
    </row>
    <row r="1040" spans="1:13" x14ac:dyDescent="0.25">
      <c r="A1040" t="s">
        <v>112</v>
      </c>
      <c r="B1040" s="108">
        <v>0</v>
      </c>
      <c r="C1040" t="str" cm="1">
        <f t="array" ref="C1040">_xlfn.IFS(A1040='Price Data'!$F$3,'Price Data'!$G$3,A1040='Price Data'!$F$4,'Price Data'!$G$4,A1040='Price Data'!$F$5,'Price Data'!$G$5,A1040='Price Data'!$F$6,'Price Data'!$G$6,A1040='Price Data'!$F$7,'Price Data'!$G$7,TRUE,"")</f>
        <v/>
      </c>
      <c r="E1040" s="108" t="b">
        <f t="shared" si="80"/>
        <v>0</v>
      </c>
      <c r="G1040" s="108" t="b">
        <f t="shared" si="81"/>
        <v>0</v>
      </c>
      <c r="I1040" s="108" t="b">
        <f t="shared" si="82"/>
        <v>0</v>
      </c>
      <c r="K1040" s="108" t="b">
        <f t="shared" si="83"/>
        <v>0</v>
      </c>
      <c r="M1040" s="108" t="b">
        <f t="shared" si="84"/>
        <v>0</v>
      </c>
    </row>
    <row r="1041" spans="1:13" x14ac:dyDescent="0.25">
      <c r="A1041" t="s">
        <v>112</v>
      </c>
      <c r="B1041" s="108">
        <v>0</v>
      </c>
      <c r="C1041" t="str" cm="1">
        <f t="array" ref="C1041">_xlfn.IFS(A1041='Price Data'!$F$3,'Price Data'!$G$3,A1041='Price Data'!$F$4,'Price Data'!$G$4,A1041='Price Data'!$F$5,'Price Data'!$G$5,A1041='Price Data'!$F$6,'Price Data'!$G$6,A1041='Price Data'!$F$7,'Price Data'!$G$7,TRUE,"")</f>
        <v/>
      </c>
      <c r="E1041" s="108" t="b">
        <f t="shared" si="80"/>
        <v>0</v>
      </c>
      <c r="G1041" s="108" t="b">
        <f t="shared" si="81"/>
        <v>0</v>
      </c>
      <c r="I1041" s="108" t="b">
        <f t="shared" si="82"/>
        <v>0</v>
      </c>
      <c r="K1041" s="108" t="b">
        <f t="shared" si="83"/>
        <v>0</v>
      </c>
      <c r="M1041" s="108" t="b">
        <f t="shared" si="84"/>
        <v>0</v>
      </c>
    </row>
    <row r="1042" spans="1:13" x14ac:dyDescent="0.25">
      <c r="A1042" t="s">
        <v>109</v>
      </c>
      <c r="B1042" s="108">
        <v>0.54</v>
      </c>
      <c r="C1042" cm="1">
        <f t="array" ref="C1042">_xlfn.IFS(A1042='Price Data'!$F$3,'Price Data'!$G$3,A1042='Price Data'!$F$4,'Price Data'!$G$4,A1042='Price Data'!$F$5,'Price Data'!$G$5,A1042='Price Data'!$F$6,'Price Data'!$G$6,A1042='Price Data'!$F$7,'Price Data'!$G$7,TRUE,"")</f>
        <v>4.4586315789473705</v>
      </c>
      <c r="E1042" s="108" t="b">
        <f t="shared" si="80"/>
        <v>0</v>
      </c>
      <c r="G1042" s="108" t="b">
        <f t="shared" si="81"/>
        <v>0</v>
      </c>
      <c r="I1042" s="108">
        <f t="shared" si="82"/>
        <v>0.54</v>
      </c>
      <c r="K1042" s="108" t="b">
        <f t="shared" si="83"/>
        <v>0</v>
      </c>
      <c r="M1042" s="108" t="b">
        <f t="shared" si="84"/>
        <v>0</v>
      </c>
    </row>
    <row r="1043" spans="1:13" x14ac:dyDescent="0.25">
      <c r="A1043" t="s">
        <v>113</v>
      </c>
      <c r="B1043" s="108">
        <v>0.93</v>
      </c>
      <c r="C1043" cm="1">
        <f t="array" ref="C1043">_xlfn.IFS(A1043='Price Data'!$F$3,'Price Data'!$G$3,A1043='Price Data'!$F$4,'Price Data'!$G$4,A1043='Price Data'!$F$5,'Price Data'!$G$5,A1043='Price Data'!$F$6,'Price Data'!$G$6,A1043='Price Data'!$F$7,'Price Data'!$G$7,TRUE,"")</f>
        <v>10.493246963562758</v>
      </c>
      <c r="E1043" s="108" t="b">
        <f t="shared" si="80"/>
        <v>0</v>
      </c>
      <c r="G1043" s="108" t="b">
        <f t="shared" si="81"/>
        <v>0</v>
      </c>
      <c r="I1043" s="108" t="b">
        <f t="shared" si="82"/>
        <v>0</v>
      </c>
      <c r="K1043" s="108" t="b">
        <f t="shared" si="83"/>
        <v>0</v>
      </c>
      <c r="M1043" s="108">
        <f t="shared" si="84"/>
        <v>0.93</v>
      </c>
    </row>
    <row r="1044" spans="1:13" x14ac:dyDescent="0.25">
      <c r="A1044" t="s">
        <v>112</v>
      </c>
      <c r="B1044" s="108">
        <v>0</v>
      </c>
      <c r="C1044" t="str" cm="1">
        <f t="array" ref="C1044">_xlfn.IFS(A1044='Price Data'!$F$3,'Price Data'!$G$3,A1044='Price Data'!$F$4,'Price Data'!$G$4,A1044='Price Data'!$F$5,'Price Data'!$G$5,A1044='Price Data'!$F$6,'Price Data'!$G$6,A1044='Price Data'!$F$7,'Price Data'!$G$7,TRUE,"")</f>
        <v/>
      </c>
      <c r="E1044" s="108" t="b">
        <f t="shared" si="80"/>
        <v>0</v>
      </c>
      <c r="G1044" s="108" t="b">
        <f t="shared" si="81"/>
        <v>0</v>
      </c>
      <c r="I1044" s="108" t="b">
        <f t="shared" si="82"/>
        <v>0</v>
      </c>
      <c r="K1044" s="108" t="b">
        <f t="shared" si="83"/>
        <v>0</v>
      </c>
      <c r="M1044" s="108" t="b">
        <f t="shared" si="84"/>
        <v>0</v>
      </c>
    </row>
    <row r="1045" spans="1:13" x14ac:dyDescent="0.25">
      <c r="A1045" t="s">
        <v>109</v>
      </c>
      <c r="B1045" s="108">
        <v>0.64</v>
      </c>
      <c r="C1045" cm="1">
        <f t="array" ref="C1045">_xlfn.IFS(A1045='Price Data'!$F$3,'Price Data'!$G$3,A1045='Price Data'!$F$4,'Price Data'!$G$4,A1045='Price Data'!$F$5,'Price Data'!$G$5,A1045='Price Data'!$F$6,'Price Data'!$G$6,A1045='Price Data'!$F$7,'Price Data'!$G$7,TRUE,"")</f>
        <v>4.4586315789473705</v>
      </c>
      <c r="E1045" s="108" t="b">
        <f t="shared" si="80"/>
        <v>0</v>
      </c>
      <c r="G1045" s="108" t="b">
        <f t="shared" si="81"/>
        <v>0</v>
      </c>
      <c r="I1045" s="108">
        <f t="shared" si="82"/>
        <v>0.64</v>
      </c>
      <c r="K1045" s="108" t="b">
        <f t="shared" si="83"/>
        <v>0</v>
      </c>
      <c r="M1045" s="108" t="b">
        <f t="shared" si="84"/>
        <v>0</v>
      </c>
    </row>
    <row r="1046" spans="1:13" x14ac:dyDescent="0.25">
      <c r="A1046" t="s">
        <v>109</v>
      </c>
      <c r="B1046" s="108">
        <v>0.97</v>
      </c>
      <c r="C1046" cm="1">
        <f t="array" ref="C1046">_xlfn.IFS(A1046='Price Data'!$F$3,'Price Data'!$G$3,A1046='Price Data'!$F$4,'Price Data'!$G$4,A1046='Price Data'!$F$5,'Price Data'!$G$5,A1046='Price Data'!$F$6,'Price Data'!$G$6,A1046='Price Data'!$F$7,'Price Data'!$G$7,TRUE,"")</f>
        <v>4.4586315789473705</v>
      </c>
      <c r="E1046" s="108" t="b">
        <f t="shared" si="80"/>
        <v>0</v>
      </c>
      <c r="G1046" s="108" t="b">
        <f t="shared" si="81"/>
        <v>0</v>
      </c>
      <c r="I1046" s="108">
        <f t="shared" si="82"/>
        <v>0.97</v>
      </c>
      <c r="K1046" s="108" t="b">
        <f t="shared" si="83"/>
        <v>0</v>
      </c>
      <c r="M1046" s="108" t="b">
        <f t="shared" si="84"/>
        <v>0</v>
      </c>
    </row>
    <row r="1047" spans="1:13" x14ac:dyDescent="0.25">
      <c r="A1047" t="s">
        <v>112</v>
      </c>
      <c r="B1047" s="108">
        <v>0</v>
      </c>
      <c r="C1047" t="str" cm="1">
        <f t="array" ref="C1047">_xlfn.IFS(A1047='Price Data'!$F$3,'Price Data'!$G$3,A1047='Price Data'!$F$4,'Price Data'!$G$4,A1047='Price Data'!$F$5,'Price Data'!$G$5,A1047='Price Data'!$F$6,'Price Data'!$G$6,A1047='Price Data'!$F$7,'Price Data'!$G$7,TRUE,"")</f>
        <v/>
      </c>
      <c r="E1047" s="108" t="b">
        <f t="shared" si="80"/>
        <v>0</v>
      </c>
      <c r="G1047" s="108" t="b">
        <f t="shared" si="81"/>
        <v>0</v>
      </c>
      <c r="I1047" s="108" t="b">
        <f t="shared" si="82"/>
        <v>0</v>
      </c>
      <c r="K1047" s="108" t="b">
        <f t="shared" si="83"/>
        <v>0</v>
      </c>
      <c r="M1047" s="108" t="b">
        <f t="shared" si="84"/>
        <v>0</v>
      </c>
    </row>
    <row r="1048" spans="1:13" x14ac:dyDescent="0.25">
      <c r="A1048" t="s">
        <v>113</v>
      </c>
      <c r="B1048" s="108">
        <v>1.66</v>
      </c>
      <c r="C1048" cm="1">
        <f t="array" ref="C1048">_xlfn.IFS(A1048='Price Data'!$F$3,'Price Data'!$G$3,A1048='Price Data'!$F$4,'Price Data'!$G$4,A1048='Price Data'!$F$5,'Price Data'!$G$5,A1048='Price Data'!$F$6,'Price Data'!$G$6,A1048='Price Data'!$F$7,'Price Data'!$G$7,TRUE,"")</f>
        <v>10.493246963562758</v>
      </c>
      <c r="E1048" s="108" t="b">
        <f t="shared" si="80"/>
        <v>0</v>
      </c>
      <c r="G1048" s="108" t="b">
        <f t="shared" si="81"/>
        <v>0</v>
      </c>
      <c r="I1048" s="108" t="b">
        <f t="shared" si="82"/>
        <v>0</v>
      </c>
      <c r="K1048" s="108" t="b">
        <f t="shared" si="83"/>
        <v>0</v>
      </c>
      <c r="M1048" s="108">
        <f t="shared" si="84"/>
        <v>1.66</v>
      </c>
    </row>
    <row r="1049" spans="1:13" x14ac:dyDescent="0.25">
      <c r="A1049" t="s">
        <v>114</v>
      </c>
      <c r="B1049" s="108">
        <v>2.35</v>
      </c>
      <c r="C1049" cm="1">
        <f t="array" ref="C1049">_xlfn.IFS(A1049='Price Data'!$F$3,'Price Data'!$G$3,A1049='Price Data'!$F$4,'Price Data'!$G$4,A1049='Price Data'!$F$5,'Price Data'!$G$5,A1049='Price Data'!$F$6,'Price Data'!$G$6,A1049='Price Data'!$F$7,'Price Data'!$G$7,TRUE,"")</f>
        <v>6.0346153846153863</v>
      </c>
      <c r="E1049" s="108" t="b">
        <f t="shared" si="80"/>
        <v>0</v>
      </c>
      <c r="G1049" s="108">
        <f t="shared" si="81"/>
        <v>2.35</v>
      </c>
      <c r="I1049" s="108" t="b">
        <f t="shared" si="82"/>
        <v>0</v>
      </c>
      <c r="K1049" s="108" t="b">
        <f t="shared" si="83"/>
        <v>0</v>
      </c>
      <c r="M1049" s="108" t="b">
        <f t="shared" si="84"/>
        <v>0</v>
      </c>
    </row>
    <row r="1050" spans="1:13" x14ac:dyDescent="0.25">
      <c r="A1050" t="s">
        <v>112</v>
      </c>
      <c r="B1050" s="108">
        <v>0</v>
      </c>
      <c r="C1050" t="str" cm="1">
        <f t="array" ref="C1050">_xlfn.IFS(A1050='Price Data'!$F$3,'Price Data'!$G$3,A1050='Price Data'!$F$4,'Price Data'!$G$4,A1050='Price Data'!$F$5,'Price Data'!$G$5,A1050='Price Data'!$F$6,'Price Data'!$G$6,A1050='Price Data'!$F$7,'Price Data'!$G$7,TRUE,"")</f>
        <v/>
      </c>
      <c r="E1050" s="108" t="b">
        <f t="shared" si="80"/>
        <v>0</v>
      </c>
      <c r="G1050" s="108" t="b">
        <f t="shared" si="81"/>
        <v>0</v>
      </c>
      <c r="I1050" s="108" t="b">
        <f t="shared" si="82"/>
        <v>0</v>
      </c>
      <c r="K1050" s="108" t="b">
        <f t="shared" si="83"/>
        <v>0</v>
      </c>
      <c r="M1050" s="108" t="b">
        <f t="shared" si="84"/>
        <v>0</v>
      </c>
    </row>
    <row r="1051" spans="1:13" x14ac:dyDescent="0.25">
      <c r="A1051" t="s">
        <v>112</v>
      </c>
      <c r="B1051" s="108">
        <v>0</v>
      </c>
      <c r="C1051" t="str" cm="1">
        <f t="array" ref="C1051">_xlfn.IFS(A1051='Price Data'!$F$3,'Price Data'!$G$3,A1051='Price Data'!$F$4,'Price Data'!$G$4,A1051='Price Data'!$F$5,'Price Data'!$G$5,A1051='Price Data'!$F$6,'Price Data'!$G$6,A1051='Price Data'!$F$7,'Price Data'!$G$7,TRUE,"")</f>
        <v/>
      </c>
      <c r="E1051" s="108" t="b">
        <f t="shared" si="80"/>
        <v>0</v>
      </c>
      <c r="G1051" s="108" t="b">
        <f t="shared" si="81"/>
        <v>0</v>
      </c>
      <c r="I1051" s="108" t="b">
        <f t="shared" si="82"/>
        <v>0</v>
      </c>
      <c r="K1051" s="108" t="b">
        <f t="shared" si="83"/>
        <v>0</v>
      </c>
      <c r="M1051" s="108" t="b">
        <f t="shared" si="84"/>
        <v>0</v>
      </c>
    </row>
    <row r="1052" spans="1:13" x14ac:dyDescent="0.25">
      <c r="A1052" t="s">
        <v>112</v>
      </c>
      <c r="B1052" s="108">
        <v>0</v>
      </c>
      <c r="C1052" t="str" cm="1">
        <f t="array" ref="C1052">_xlfn.IFS(A1052='Price Data'!$F$3,'Price Data'!$G$3,A1052='Price Data'!$F$4,'Price Data'!$G$4,A1052='Price Data'!$F$5,'Price Data'!$G$5,A1052='Price Data'!$F$6,'Price Data'!$G$6,A1052='Price Data'!$F$7,'Price Data'!$G$7,TRUE,"")</f>
        <v/>
      </c>
      <c r="E1052" s="108" t="b">
        <f t="shared" si="80"/>
        <v>0</v>
      </c>
      <c r="G1052" s="108" t="b">
        <f t="shared" si="81"/>
        <v>0</v>
      </c>
      <c r="I1052" s="108" t="b">
        <f t="shared" si="82"/>
        <v>0</v>
      </c>
      <c r="K1052" s="108" t="b">
        <f t="shared" si="83"/>
        <v>0</v>
      </c>
      <c r="M1052" s="108" t="b">
        <f t="shared" si="84"/>
        <v>0</v>
      </c>
    </row>
    <row r="1053" spans="1:13" x14ac:dyDescent="0.25">
      <c r="A1053" t="s">
        <v>112</v>
      </c>
      <c r="B1053" s="108">
        <v>0</v>
      </c>
      <c r="C1053" t="str" cm="1">
        <f t="array" ref="C1053">_xlfn.IFS(A1053='Price Data'!$F$3,'Price Data'!$G$3,A1053='Price Data'!$F$4,'Price Data'!$G$4,A1053='Price Data'!$F$5,'Price Data'!$G$5,A1053='Price Data'!$F$6,'Price Data'!$G$6,A1053='Price Data'!$F$7,'Price Data'!$G$7,TRUE,"")</f>
        <v/>
      </c>
      <c r="E1053" s="108" t="b">
        <f t="shared" si="80"/>
        <v>0</v>
      </c>
      <c r="G1053" s="108" t="b">
        <f t="shared" si="81"/>
        <v>0</v>
      </c>
      <c r="I1053" s="108" t="b">
        <f t="shared" si="82"/>
        <v>0</v>
      </c>
      <c r="K1053" s="108" t="b">
        <f t="shared" si="83"/>
        <v>0</v>
      </c>
      <c r="M1053" s="108" t="b">
        <f t="shared" si="84"/>
        <v>0</v>
      </c>
    </row>
    <row r="1054" spans="1:13" x14ac:dyDescent="0.25">
      <c r="A1054" t="s">
        <v>112</v>
      </c>
      <c r="B1054" s="108">
        <v>0</v>
      </c>
      <c r="C1054" t="str" cm="1">
        <f t="array" ref="C1054">_xlfn.IFS(A1054='Price Data'!$F$3,'Price Data'!$G$3,A1054='Price Data'!$F$4,'Price Data'!$G$4,A1054='Price Data'!$F$5,'Price Data'!$G$5,A1054='Price Data'!$F$6,'Price Data'!$G$6,A1054='Price Data'!$F$7,'Price Data'!$G$7,TRUE,"")</f>
        <v/>
      </c>
      <c r="E1054" s="108" t="b">
        <f t="shared" si="80"/>
        <v>0</v>
      </c>
      <c r="G1054" s="108" t="b">
        <f t="shared" si="81"/>
        <v>0</v>
      </c>
      <c r="I1054" s="108" t="b">
        <f t="shared" si="82"/>
        <v>0</v>
      </c>
      <c r="K1054" s="108" t="b">
        <f t="shared" si="83"/>
        <v>0</v>
      </c>
      <c r="M1054" s="108" t="b">
        <f t="shared" si="84"/>
        <v>0</v>
      </c>
    </row>
    <row r="1055" spans="1:13" x14ac:dyDescent="0.25">
      <c r="A1055" t="s">
        <v>112</v>
      </c>
      <c r="B1055" s="108">
        <v>0</v>
      </c>
      <c r="C1055" t="str" cm="1">
        <f t="array" ref="C1055">_xlfn.IFS(A1055='Price Data'!$F$3,'Price Data'!$G$3,A1055='Price Data'!$F$4,'Price Data'!$G$4,A1055='Price Data'!$F$5,'Price Data'!$G$5,A1055='Price Data'!$F$6,'Price Data'!$G$6,A1055='Price Data'!$F$7,'Price Data'!$G$7,TRUE,"")</f>
        <v/>
      </c>
      <c r="E1055" s="108" t="b">
        <f t="shared" si="80"/>
        <v>0</v>
      </c>
      <c r="G1055" s="108" t="b">
        <f t="shared" si="81"/>
        <v>0</v>
      </c>
      <c r="I1055" s="108" t="b">
        <f t="shared" si="82"/>
        <v>0</v>
      </c>
      <c r="K1055" s="108" t="b">
        <f t="shared" si="83"/>
        <v>0</v>
      </c>
      <c r="M1055" s="108" t="b">
        <f t="shared" si="84"/>
        <v>0</v>
      </c>
    </row>
    <row r="1056" spans="1:13" x14ac:dyDescent="0.25">
      <c r="A1056" t="s">
        <v>112</v>
      </c>
      <c r="B1056" s="108">
        <v>0</v>
      </c>
      <c r="C1056" t="str" cm="1">
        <f t="array" ref="C1056">_xlfn.IFS(A1056='Price Data'!$F$3,'Price Data'!$G$3,A1056='Price Data'!$F$4,'Price Data'!$G$4,A1056='Price Data'!$F$5,'Price Data'!$G$5,A1056='Price Data'!$F$6,'Price Data'!$G$6,A1056='Price Data'!$F$7,'Price Data'!$G$7,TRUE,"")</f>
        <v/>
      </c>
      <c r="E1056" s="108" t="b">
        <f t="shared" si="80"/>
        <v>0</v>
      </c>
      <c r="G1056" s="108" t="b">
        <f t="shared" si="81"/>
        <v>0</v>
      </c>
      <c r="I1056" s="108" t="b">
        <f t="shared" si="82"/>
        <v>0</v>
      </c>
      <c r="K1056" s="108" t="b">
        <f t="shared" si="83"/>
        <v>0</v>
      </c>
      <c r="M1056" s="108" t="b">
        <f t="shared" si="84"/>
        <v>0</v>
      </c>
    </row>
    <row r="1057" spans="1:13" x14ac:dyDescent="0.25">
      <c r="A1057" t="s">
        <v>112</v>
      </c>
      <c r="B1057" s="108">
        <v>0</v>
      </c>
      <c r="C1057" t="str" cm="1">
        <f t="array" ref="C1057">_xlfn.IFS(A1057='Price Data'!$F$3,'Price Data'!$G$3,A1057='Price Data'!$F$4,'Price Data'!$G$4,A1057='Price Data'!$F$5,'Price Data'!$G$5,A1057='Price Data'!$F$6,'Price Data'!$G$6,A1057='Price Data'!$F$7,'Price Data'!$G$7,TRUE,"")</f>
        <v/>
      </c>
      <c r="E1057" s="108" t="b">
        <f t="shared" si="80"/>
        <v>0</v>
      </c>
      <c r="G1057" s="108" t="b">
        <f t="shared" si="81"/>
        <v>0</v>
      </c>
      <c r="I1057" s="108" t="b">
        <f t="shared" si="82"/>
        <v>0</v>
      </c>
      <c r="K1057" s="108" t="b">
        <f t="shared" si="83"/>
        <v>0</v>
      </c>
      <c r="M1057" s="108" t="b">
        <f t="shared" si="84"/>
        <v>0</v>
      </c>
    </row>
    <row r="1058" spans="1:13" x14ac:dyDescent="0.25">
      <c r="A1058" t="s">
        <v>112</v>
      </c>
      <c r="B1058" s="108">
        <v>0</v>
      </c>
      <c r="C1058" t="str" cm="1">
        <f t="array" ref="C1058">_xlfn.IFS(A1058='Price Data'!$F$3,'Price Data'!$G$3,A1058='Price Data'!$F$4,'Price Data'!$G$4,A1058='Price Data'!$F$5,'Price Data'!$G$5,A1058='Price Data'!$F$6,'Price Data'!$G$6,A1058='Price Data'!$F$7,'Price Data'!$G$7,TRUE,"")</f>
        <v/>
      </c>
      <c r="E1058" s="108" t="b">
        <f t="shared" si="80"/>
        <v>0</v>
      </c>
      <c r="G1058" s="108" t="b">
        <f t="shared" si="81"/>
        <v>0</v>
      </c>
      <c r="I1058" s="108" t="b">
        <f t="shared" si="82"/>
        <v>0</v>
      </c>
      <c r="K1058" s="108" t="b">
        <f t="shared" si="83"/>
        <v>0</v>
      </c>
      <c r="M1058" s="108" t="b">
        <f t="shared" si="84"/>
        <v>0</v>
      </c>
    </row>
    <row r="1059" spans="1:13" x14ac:dyDescent="0.25">
      <c r="A1059" t="s">
        <v>110</v>
      </c>
      <c r="B1059" s="108">
        <v>0.74</v>
      </c>
      <c r="C1059" cm="1">
        <f t="array" ref="C1059">_xlfn.IFS(A1059='Price Data'!$F$3,'Price Data'!$G$3,A1059='Price Data'!$F$4,'Price Data'!$G$4,A1059='Price Data'!$F$5,'Price Data'!$G$5,A1059='Price Data'!$F$6,'Price Data'!$G$6,A1059='Price Data'!$F$7,'Price Data'!$G$7,TRUE,"")</f>
        <v>2.6763636363636367</v>
      </c>
      <c r="E1059" s="108">
        <f t="shared" si="80"/>
        <v>0.74</v>
      </c>
      <c r="G1059" s="108" t="b">
        <f t="shared" si="81"/>
        <v>0</v>
      </c>
      <c r="I1059" s="108" t="b">
        <f t="shared" si="82"/>
        <v>0</v>
      </c>
      <c r="K1059" s="108" t="b">
        <f t="shared" si="83"/>
        <v>0</v>
      </c>
      <c r="M1059" s="108" t="b">
        <f t="shared" si="84"/>
        <v>0</v>
      </c>
    </row>
    <row r="1060" spans="1:13" x14ac:dyDescent="0.25">
      <c r="A1060" t="s">
        <v>109</v>
      </c>
      <c r="B1060" s="108">
        <v>0.82</v>
      </c>
      <c r="C1060" cm="1">
        <f t="array" ref="C1060">_xlfn.IFS(A1060='Price Data'!$F$3,'Price Data'!$G$3,A1060='Price Data'!$F$4,'Price Data'!$G$4,A1060='Price Data'!$F$5,'Price Data'!$G$5,A1060='Price Data'!$F$6,'Price Data'!$G$6,A1060='Price Data'!$F$7,'Price Data'!$G$7,TRUE,"")</f>
        <v>4.4586315789473705</v>
      </c>
      <c r="E1060" s="108" t="b">
        <f t="shared" si="80"/>
        <v>0</v>
      </c>
      <c r="G1060" s="108" t="b">
        <f t="shared" si="81"/>
        <v>0</v>
      </c>
      <c r="I1060" s="108">
        <f t="shared" si="82"/>
        <v>0.82</v>
      </c>
      <c r="K1060" s="108" t="b">
        <f t="shared" si="83"/>
        <v>0</v>
      </c>
      <c r="M1060" s="108" t="b">
        <f t="shared" si="84"/>
        <v>0</v>
      </c>
    </row>
    <row r="1061" spans="1:13" x14ac:dyDescent="0.25">
      <c r="A1061" t="s">
        <v>111</v>
      </c>
      <c r="B1061" s="108">
        <v>1.45</v>
      </c>
      <c r="C1061" cm="1">
        <f t="array" ref="C1061">_xlfn.IFS(A1061='Price Data'!$F$3,'Price Data'!$G$3,A1061='Price Data'!$F$4,'Price Data'!$G$4,A1061='Price Data'!$F$5,'Price Data'!$G$5,A1061='Price Data'!$F$6,'Price Data'!$G$6,A1061='Price Data'!$F$7,'Price Data'!$G$7,TRUE,"")</f>
        <v>8.710979020979023</v>
      </c>
      <c r="E1061" s="108" t="b">
        <f t="shared" si="80"/>
        <v>0</v>
      </c>
      <c r="G1061" s="108" t="b">
        <f t="shared" si="81"/>
        <v>0</v>
      </c>
      <c r="I1061" s="108" t="b">
        <f t="shared" si="82"/>
        <v>0</v>
      </c>
      <c r="K1061" s="108">
        <f t="shared" si="83"/>
        <v>1.45</v>
      </c>
      <c r="M1061" s="108" t="b">
        <f t="shared" si="84"/>
        <v>0</v>
      </c>
    </row>
    <row r="1062" spans="1:13" x14ac:dyDescent="0.25">
      <c r="A1062" t="s">
        <v>112</v>
      </c>
      <c r="B1062" s="108">
        <v>0</v>
      </c>
      <c r="C1062" t="str" cm="1">
        <f t="array" ref="C1062">_xlfn.IFS(A1062='Price Data'!$F$3,'Price Data'!$G$3,A1062='Price Data'!$F$4,'Price Data'!$G$4,A1062='Price Data'!$F$5,'Price Data'!$G$5,A1062='Price Data'!$F$6,'Price Data'!$G$6,A1062='Price Data'!$F$7,'Price Data'!$G$7,TRUE,"")</f>
        <v/>
      </c>
      <c r="E1062" s="108" t="b">
        <f t="shared" si="80"/>
        <v>0</v>
      </c>
      <c r="G1062" s="108" t="b">
        <f t="shared" si="81"/>
        <v>0</v>
      </c>
      <c r="I1062" s="108" t="b">
        <f t="shared" si="82"/>
        <v>0</v>
      </c>
      <c r="K1062" s="108" t="b">
        <f t="shared" si="83"/>
        <v>0</v>
      </c>
      <c r="M1062" s="108" t="b">
        <f t="shared" si="84"/>
        <v>0</v>
      </c>
    </row>
    <row r="1063" spans="1:13" x14ac:dyDescent="0.25">
      <c r="A1063" t="s">
        <v>112</v>
      </c>
      <c r="B1063" s="108">
        <v>0</v>
      </c>
      <c r="C1063" t="str" cm="1">
        <f t="array" ref="C1063">_xlfn.IFS(A1063='Price Data'!$F$3,'Price Data'!$G$3,A1063='Price Data'!$F$4,'Price Data'!$G$4,A1063='Price Data'!$F$5,'Price Data'!$G$5,A1063='Price Data'!$F$6,'Price Data'!$G$6,A1063='Price Data'!$F$7,'Price Data'!$G$7,TRUE,"")</f>
        <v/>
      </c>
      <c r="E1063" s="108" t="b">
        <f t="shared" si="80"/>
        <v>0</v>
      </c>
      <c r="G1063" s="108" t="b">
        <f t="shared" si="81"/>
        <v>0</v>
      </c>
      <c r="I1063" s="108" t="b">
        <f t="shared" si="82"/>
        <v>0</v>
      </c>
      <c r="K1063" s="108" t="b">
        <f t="shared" si="83"/>
        <v>0</v>
      </c>
      <c r="M1063" s="108" t="b">
        <f t="shared" si="84"/>
        <v>0</v>
      </c>
    </row>
    <row r="1064" spans="1:13" x14ac:dyDescent="0.25">
      <c r="A1064" t="s">
        <v>112</v>
      </c>
      <c r="B1064" s="108">
        <v>0</v>
      </c>
      <c r="C1064" t="str" cm="1">
        <f t="array" ref="C1064">_xlfn.IFS(A1064='Price Data'!$F$3,'Price Data'!$G$3,A1064='Price Data'!$F$4,'Price Data'!$G$4,A1064='Price Data'!$F$5,'Price Data'!$G$5,A1064='Price Data'!$F$6,'Price Data'!$G$6,A1064='Price Data'!$F$7,'Price Data'!$G$7,TRUE,"")</f>
        <v/>
      </c>
      <c r="E1064" s="108" t="b">
        <f t="shared" si="80"/>
        <v>0</v>
      </c>
      <c r="G1064" s="108" t="b">
        <f t="shared" si="81"/>
        <v>0</v>
      </c>
      <c r="I1064" s="108" t="b">
        <f t="shared" si="82"/>
        <v>0</v>
      </c>
      <c r="K1064" s="108" t="b">
        <f t="shared" si="83"/>
        <v>0</v>
      </c>
      <c r="M1064" s="108" t="b">
        <f t="shared" si="84"/>
        <v>0</v>
      </c>
    </row>
    <row r="1065" spans="1:13" x14ac:dyDescent="0.25">
      <c r="A1065" t="s">
        <v>112</v>
      </c>
      <c r="B1065" s="108">
        <v>0</v>
      </c>
      <c r="C1065" t="str" cm="1">
        <f t="array" ref="C1065">_xlfn.IFS(A1065='Price Data'!$F$3,'Price Data'!$G$3,A1065='Price Data'!$F$4,'Price Data'!$G$4,A1065='Price Data'!$F$5,'Price Data'!$G$5,A1065='Price Data'!$F$6,'Price Data'!$G$6,A1065='Price Data'!$F$7,'Price Data'!$G$7,TRUE,"")</f>
        <v/>
      </c>
      <c r="E1065" s="108" t="b">
        <f t="shared" si="80"/>
        <v>0</v>
      </c>
      <c r="G1065" s="108" t="b">
        <f t="shared" si="81"/>
        <v>0</v>
      </c>
      <c r="I1065" s="108" t="b">
        <f t="shared" si="82"/>
        <v>0</v>
      </c>
      <c r="K1065" s="108" t="b">
        <f t="shared" si="83"/>
        <v>0</v>
      </c>
      <c r="M1065" s="108" t="b">
        <f t="shared" si="84"/>
        <v>0</v>
      </c>
    </row>
    <row r="1066" spans="1:13" x14ac:dyDescent="0.25">
      <c r="A1066" t="s">
        <v>112</v>
      </c>
      <c r="B1066" s="108">
        <v>0</v>
      </c>
      <c r="C1066" t="str" cm="1">
        <f t="array" ref="C1066">_xlfn.IFS(A1066='Price Data'!$F$3,'Price Data'!$G$3,A1066='Price Data'!$F$4,'Price Data'!$G$4,A1066='Price Data'!$F$5,'Price Data'!$G$5,A1066='Price Data'!$F$6,'Price Data'!$G$6,A1066='Price Data'!$F$7,'Price Data'!$G$7,TRUE,"")</f>
        <v/>
      </c>
      <c r="E1066" s="108" t="b">
        <f t="shared" si="80"/>
        <v>0</v>
      </c>
      <c r="G1066" s="108" t="b">
        <f t="shared" si="81"/>
        <v>0</v>
      </c>
      <c r="I1066" s="108" t="b">
        <f t="shared" si="82"/>
        <v>0</v>
      </c>
      <c r="K1066" s="108" t="b">
        <f t="shared" si="83"/>
        <v>0</v>
      </c>
      <c r="M1066" s="108" t="b">
        <f t="shared" si="84"/>
        <v>0</v>
      </c>
    </row>
    <row r="1067" spans="1:13" x14ac:dyDescent="0.25">
      <c r="A1067" t="s">
        <v>112</v>
      </c>
      <c r="B1067" s="108">
        <v>0</v>
      </c>
      <c r="C1067" t="str" cm="1">
        <f t="array" ref="C1067">_xlfn.IFS(A1067='Price Data'!$F$3,'Price Data'!$G$3,A1067='Price Data'!$F$4,'Price Data'!$G$4,A1067='Price Data'!$F$5,'Price Data'!$G$5,A1067='Price Data'!$F$6,'Price Data'!$G$6,A1067='Price Data'!$F$7,'Price Data'!$G$7,TRUE,"")</f>
        <v/>
      </c>
      <c r="E1067" s="108" t="b">
        <f t="shared" si="80"/>
        <v>0</v>
      </c>
      <c r="G1067" s="108" t="b">
        <f t="shared" si="81"/>
        <v>0</v>
      </c>
      <c r="I1067" s="108" t="b">
        <f t="shared" si="82"/>
        <v>0</v>
      </c>
      <c r="K1067" s="108" t="b">
        <f t="shared" si="83"/>
        <v>0</v>
      </c>
      <c r="M1067" s="108" t="b">
        <f t="shared" si="84"/>
        <v>0</v>
      </c>
    </row>
    <row r="1068" spans="1:13" x14ac:dyDescent="0.25">
      <c r="A1068" t="s">
        <v>112</v>
      </c>
      <c r="B1068" s="108">
        <v>0</v>
      </c>
      <c r="C1068" t="str" cm="1">
        <f t="array" ref="C1068">_xlfn.IFS(A1068='Price Data'!$F$3,'Price Data'!$G$3,A1068='Price Data'!$F$4,'Price Data'!$G$4,A1068='Price Data'!$F$5,'Price Data'!$G$5,A1068='Price Data'!$F$6,'Price Data'!$G$6,A1068='Price Data'!$F$7,'Price Data'!$G$7,TRUE,"")</f>
        <v/>
      </c>
      <c r="E1068" s="108" t="b">
        <f t="shared" si="80"/>
        <v>0</v>
      </c>
      <c r="G1068" s="108" t="b">
        <f t="shared" si="81"/>
        <v>0</v>
      </c>
      <c r="I1068" s="108" t="b">
        <f t="shared" si="82"/>
        <v>0</v>
      </c>
      <c r="K1068" s="108" t="b">
        <f t="shared" si="83"/>
        <v>0</v>
      </c>
      <c r="M1068" s="108" t="b">
        <f t="shared" si="84"/>
        <v>0</v>
      </c>
    </row>
    <row r="1069" spans="1:13" x14ac:dyDescent="0.25">
      <c r="A1069" t="s">
        <v>112</v>
      </c>
      <c r="B1069" s="108">
        <v>0</v>
      </c>
      <c r="C1069" t="str" cm="1">
        <f t="array" ref="C1069">_xlfn.IFS(A1069='Price Data'!$F$3,'Price Data'!$G$3,A1069='Price Data'!$F$4,'Price Data'!$G$4,A1069='Price Data'!$F$5,'Price Data'!$G$5,A1069='Price Data'!$F$6,'Price Data'!$G$6,A1069='Price Data'!$F$7,'Price Data'!$G$7,TRUE,"")</f>
        <v/>
      </c>
      <c r="E1069" s="108" t="b">
        <f t="shared" si="80"/>
        <v>0</v>
      </c>
      <c r="G1069" s="108" t="b">
        <f t="shared" si="81"/>
        <v>0</v>
      </c>
      <c r="I1069" s="108" t="b">
        <f t="shared" si="82"/>
        <v>0</v>
      </c>
      <c r="K1069" s="108" t="b">
        <f t="shared" si="83"/>
        <v>0</v>
      </c>
      <c r="M1069" s="108" t="b">
        <f t="shared" si="84"/>
        <v>0</v>
      </c>
    </row>
    <row r="1070" spans="1:13" x14ac:dyDescent="0.25">
      <c r="A1070" t="s">
        <v>112</v>
      </c>
      <c r="B1070" s="108">
        <v>0</v>
      </c>
      <c r="C1070" t="str" cm="1">
        <f t="array" ref="C1070">_xlfn.IFS(A1070='Price Data'!$F$3,'Price Data'!$G$3,A1070='Price Data'!$F$4,'Price Data'!$G$4,A1070='Price Data'!$F$5,'Price Data'!$G$5,A1070='Price Data'!$F$6,'Price Data'!$G$6,A1070='Price Data'!$F$7,'Price Data'!$G$7,TRUE,"")</f>
        <v/>
      </c>
      <c r="E1070" s="108" t="b">
        <f t="shared" si="80"/>
        <v>0</v>
      </c>
      <c r="G1070" s="108" t="b">
        <f t="shared" si="81"/>
        <v>0</v>
      </c>
      <c r="I1070" s="108" t="b">
        <f t="shared" si="82"/>
        <v>0</v>
      </c>
      <c r="K1070" s="108" t="b">
        <f t="shared" si="83"/>
        <v>0</v>
      </c>
      <c r="M1070" s="108" t="b">
        <f t="shared" si="84"/>
        <v>0</v>
      </c>
    </row>
    <row r="1071" spans="1:13" x14ac:dyDescent="0.25">
      <c r="A1071" t="s">
        <v>112</v>
      </c>
      <c r="B1071" s="108">
        <v>0</v>
      </c>
      <c r="C1071" t="str" cm="1">
        <f t="array" ref="C1071">_xlfn.IFS(A1071='Price Data'!$F$3,'Price Data'!$G$3,A1071='Price Data'!$F$4,'Price Data'!$G$4,A1071='Price Data'!$F$5,'Price Data'!$G$5,A1071='Price Data'!$F$6,'Price Data'!$G$6,A1071='Price Data'!$F$7,'Price Data'!$G$7,TRUE,"")</f>
        <v/>
      </c>
      <c r="E1071" s="108" t="b">
        <f t="shared" si="80"/>
        <v>0</v>
      </c>
      <c r="G1071" s="108" t="b">
        <f t="shared" si="81"/>
        <v>0</v>
      </c>
      <c r="I1071" s="108" t="b">
        <f t="shared" si="82"/>
        <v>0</v>
      </c>
      <c r="K1071" s="108" t="b">
        <f t="shared" si="83"/>
        <v>0</v>
      </c>
      <c r="M1071" s="108" t="b">
        <f t="shared" si="84"/>
        <v>0</v>
      </c>
    </row>
    <row r="1072" spans="1:13" x14ac:dyDescent="0.25">
      <c r="A1072" t="s">
        <v>112</v>
      </c>
      <c r="B1072" s="108">
        <v>0</v>
      </c>
      <c r="C1072" t="str" cm="1">
        <f t="array" ref="C1072">_xlfn.IFS(A1072='Price Data'!$F$3,'Price Data'!$G$3,A1072='Price Data'!$F$4,'Price Data'!$G$4,A1072='Price Data'!$F$5,'Price Data'!$G$5,A1072='Price Data'!$F$6,'Price Data'!$G$6,A1072='Price Data'!$F$7,'Price Data'!$G$7,TRUE,"")</f>
        <v/>
      </c>
      <c r="E1072" s="108" t="b">
        <f t="shared" si="80"/>
        <v>0</v>
      </c>
      <c r="G1072" s="108" t="b">
        <f t="shared" si="81"/>
        <v>0</v>
      </c>
      <c r="I1072" s="108" t="b">
        <f t="shared" si="82"/>
        <v>0</v>
      </c>
      <c r="K1072" s="108" t="b">
        <f t="shared" si="83"/>
        <v>0</v>
      </c>
      <c r="M1072" s="108" t="b">
        <f t="shared" si="84"/>
        <v>0</v>
      </c>
    </row>
    <row r="1073" spans="1:13" x14ac:dyDescent="0.25">
      <c r="A1073" t="s">
        <v>112</v>
      </c>
      <c r="B1073" s="108">
        <v>0</v>
      </c>
      <c r="C1073" t="str" cm="1">
        <f t="array" ref="C1073">_xlfn.IFS(A1073='Price Data'!$F$3,'Price Data'!$G$3,A1073='Price Data'!$F$4,'Price Data'!$G$4,A1073='Price Data'!$F$5,'Price Data'!$G$5,A1073='Price Data'!$F$6,'Price Data'!$G$6,A1073='Price Data'!$F$7,'Price Data'!$G$7,TRUE,"")</f>
        <v/>
      </c>
      <c r="E1073" s="108" t="b">
        <f t="shared" si="80"/>
        <v>0</v>
      </c>
      <c r="G1073" s="108" t="b">
        <f t="shared" si="81"/>
        <v>0</v>
      </c>
      <c r="I1073" s="108" t="b">
        <f t="shared" si="82"/>
        <v>0</v>
      </c>
      <c r="K1073" s="108" t="b">
        <f t="shared" si="83"/>
        <v>0</v>
      </c>
      <c r="M1073" s="108" t="b">
        <f t="shared" si="84"/>
        <v>0</v>
      </c>
    </row>
    <row r="1074" spans="1:13" x14ac:dyDescent="0.25">
      <c r="A1074" t="s">
        <v>112</v>
      </c>
      <c r="B1074" s="108">
        <v>0</v>
      </c>
      <c r="C1074" t="str" cm="1">
        <f t="array" ref="C1074">_xlfn.IFS(A1074='Price Data'!$F$3,'Price Data'!$G$3,A1074='Price Data'!$F$4,'Price Data'!$G$4,A1074='Price Data'!$F$5,'Price Data'!$G$5,A1074='Price Data'!$F$6,'Price Data'!$G$6,A1074='Price Data'!$F$7,'Price Data'!$G$7,TRUE,"")</f>
        <v/>
      </c>
      <c r="E1074" s="108" t="b">
        <f t="shared" si="80"/>
        <v>0</v>
      </c>
      <c r="G1074" s="108" t="b">
        <f t="shared" si="81"/>
        <v>0</v>
      </c>
      <c r="I1074" s="108" t="b">
        <f t="shared" si="82"/>
        <v>0</v>
      </c>
      <c r="K1074" s="108" t="b">
        <f t="shared" si="83"/>
        <v>0</v>
      </c>
      <c r="M1074" s="108" t="b">
        <f t="shared" si="84"/>
        <v>0</v>
      </c>
    </row>
    <row r="1075" spans="1:13" x14ac:dyDescent="0.25">
      <c r="A1075" t="s">
        <v>112</v>
      </c>
      <c r="B1075" s="108">
        <v>0</v>
      </c>
      <c r="C1075" t="str" cm="1">
        <f t="array" ref="C1075">_xlfn.IFS(A1075='Price Data'!$F$3,'Price Data'!$G$3,A1075='Price Data'!$F$4,'Price Data'!$G$4,A1075='Price Data'!$F$5,'Price Data'!$G$5,A1075='Price Data'!$F$6,'Price Data'!$G$6,A1075='Price Data'!$F$7,'Price Data'!$G$7,TRUE,"")</f>
        <v/>
      </c>
      <c r="E1075" s="108" t="b">
        <f t="shared" si="80"/>
        <v>0</v>
      </c>
      <c r="G1075" s="108" t="b">
        <f t="shared" si="81"/>
        <v>0</v>
      </c>
      <c r="I1075" s="108" t="b">
        <f t="shared" si="82"/>
        <v>0</v>
      </c>
      <c r="K1075" s="108" t="b">
        <f t="shared" si="83"/>
        <v>0</v>
      </c>
      <c r="M1075" s="108" t="b">
        <f t="shared" si="84"/>
        <v>0</v>
      </c>
    </row>
    <row r="1076" spans="1:13" x14ac:dyDescent="0.25">
      <c r="A1076" t="s">
        <v>112</v>
      </c>
      <c r="B1076" s="108">
        <v>0</v>
      </c>
      <c r="C1076" t="str" cm="1">
        <f t="array" ref="C1076">_xlfn.IFS(A1076='Price Data'!$F$3,'Price Data'!$G$3,A1076='Price Data'!$F$4,'Price Data'!$G$4,A1076='Price Data'!$F$5,'Price Data'!$G$5,A1076='Price Data'!$F$6,'Price Data'!$G$6,A1076='Price Data'!$F$7,'Price Data'!$G$7,TRUE,"")</f>
        <v/>
      </c>
      <c r="E1076" s="108" t="b">
        <f t="shared" si="80"/>
        <v>0</v>
      </c>
      <c r="G1076" s="108" t="b">
        <f t="shared" si="81"/>
        <v>0</v>
      </c>
      <c r="I1076" s="108" t="b">
        <f t="shared" si="82"/>
        <v>0</v>
      </c>
      <c r="K1076" s="108" t="b">
        <f t="shared" si="83"/>
        <v>0</v>
      </c>
      <c r="M1076" s="108" t="b">
        <f t="shared" si="84"/>
        <v>0</v>
      </c>
    </row>
    <row r="1077" spans="1:13" x14ac:dyDescent="0.25">
      <c r="A1077" t="s">
        <v>112</v>
      </c>
      <c r="B1077" s="108">
        <v>0</v>
      </c>
      <c r="C1077" t="str" cm="1">
        <f t="array" ref="C1077">_xlfn.IFS(A1077='Price Data'!$F$3,'Price Data'!$G$3,A1077='Price Data'!$F$4,'Price Data'!$G$4,A1077='Price Data'!$F$5,'Price Data'!$G$5,A1077='Price Data'!$F$6,'Price Data'!$G$6,A1077='Price Data'!$F$7,'Price Data'!$G$7,TRUE,"")</f>
        <v/>
      </c>
      <c r="E1077" s="108" t="b">
        <f t="shared" si="80"/>
        <v>0</v>
      </c>
      <c r="G1077" s="108" t="b">
        <f t="shared" si="81"/>
        <v>0</v>
      </c>
      <c r="I1077" s="108" t="b">
        <f t="shared" si="82"/>
        <v>0</v>
      </c>
      <c r="K1077" s="108" t="b">
        <f t="shared" si="83"/>
        <v>0</v>
      </c>
      <c r="M1077" s="108" t="b">
        <f t="shared" si="84"/>
        <v>0</v>
      </c>
    </row>
    <row r="1078" spans="1:13" x14ac:dyDescent="0.25">
      <c r="A1078" t="s">
        <v>112</v>
      </c>
      <c r="B1078" s="108">
        <v>0</v>
      </c>
      <c r="C1078" t="str" cm="1">
        <f t="array" ref="C1078">_xlfn.IFS(A1078='Price Data'!$F$3,'Price Data'!$G$3,A1078='Price Data'!$F$4,'Price Data'!$G$4,A1078='Price Data'!$F$5,'Price Data'!$G$5,A1078='Price Data'!$F$6,'Price Data'!$G$6,A1078='Price Data'!$F$7,'Price Data'!$G$7,TRUE,"")</f>
        <v/>
      </c>
      <c r="E1078" s="108" t="b">
        <f t="shared" si="80"/>
        <v>0</v>
      </c>
      <c r="G1078" s="108" t="b">
        <f t="shared" si="81"/>
        <v>0</v>
      </c>
      <c r="I1078" s="108" t="b">
        <f t="shared" si="82"/>
        <v>0</v>
      </c>
      <c r="K1078" s="108" t="b">
        <f t="shared" si="83"/>
        <v>0</v>
      </c>
      <c r="M1078" s="108" t="b">
        <f t="shared" si="84"/>
        <v>0</v>
      </c>
    </row>
    <row r="1079" spans="1:13" x14ac:dyDescent="0.25">
      <c r="A1079" t="s">
        <v>112</v>
      </c>
      <c r="B1079" s="108">
        <v>0</v>
      </c>
      <c r="C1079" t="str" cm="1">
        <f t="array" ref="C1079">_xlfn.IFS(A1079='Price Data'!$F$3,'Price Data'!$G$3,A1079='Price Data'!$F$4,'Price Data'!$G$4,A1079='Price Data'!$F$5,'Price Data'!$G$5,A1079='Price Data'!$F$6,'Price Data'!$G$6,A1079='Price Data'!$F$7,'Price Data'!$G$7,TRUE,"")</f>
        <v/>
      </c>
      <c r="E1079" s="108" t="b">
        <f t="shared" si="80"/>
        <v>0</v>
      </c>
      <c r="G1079" s="108" t="b">
        <f t="shared" si="81"/>
        <v>0</v>
      </c>
      <c r="I1079" s="108" t="b">
        <f t="shared" si="82"/>
        <v>0</v>
      </c>
      <c r="K1079" s="108" t="b">
        <f t="shared" si="83"/>
        <v>0</v>
      </c>
      <c r="M1079" s="108" t="b">
        <f t="shared" si="84"/>
        <v>0</v>
      </c>
    </row>
    <row r="1080" spans="1:13" x14ac:dyDescent="0.25">
      <c r="A1080" t="s">
        <v>112</v>
      </c>
      <c r="B1080" s="108">
        <v>0</v>
      </c>
      <c r="C1080" t="str" cm="1">
        <f t="array" ref="C1080">_xlfn.IFS(A1080='Price Data'!$F$3,'Price Data'!$G$3,A1080='Price Data'!$F$4,'Price Data'!$G$4,A1080='Price Data'!$F$5,'Price Data'!$G$5,A1080='Price Data'!$F$6,'Price Data'!$G$6,A1080='Price Data'!$F$7,'Price Data'!$G$7,TRUE,"")</f>
        <v/>
      </c>
      <c r="E1080" s="108" t="b">
        <f t="shared" si="80"/>
        <v>0</v>
      </c>
      <c r="G1080" s="108" t="b">
        <f t="shared" si="81"/>
        <v>0</v>
      </c>
      <c r="I1080" s="108" t="b">
        <f t="shared" si="82"/>
        <v>0</v>
      </c>
      <c r="K1080" s="108" t="b">
        <f t="shared" si="83"/>
        <v>0</v>
      </c>
      <c r="M1080" s="108" t="b">
        <f t="shared" si="84"/>
        <v>0</v>
      </c>
    </row>
    <row r="1081" spans="1:13" x14ac:dyDescent="0.25">
      <c r="A1081" t="s">
        <v>112</v>
      </c>
      <c r="B1081" s="108">
        <v>0</v>
      </c>
      <c r="C1081" t="str" cm="1">
        <f t="array" ref="C1081">_xlfn.IFS(A1081='Price Data'!$F$3,'Price Data'!$G$3,A1081='Price Data'!$F$4,'Price Data'!$G$4,A1081='Price Data'!$F$5,'Price Data'!$G$5,A1081='Price Data'!$F$6,'Price Data'!$G$6,A1081='Price Data'!$F$7,'Price Data'!$G$7,TRUE,"")</f>
        <v/>
      </c>
      <c r="E1081" s="108" t="b">
        <f t="shared" si="80"/>
        <v>0</v>
      </c>
      <c r="G1081" s="108" t="b">
        <f t="shared" si="81"/>
        <v>0</v>
      </c>
      <c r="I1081" s="108" t="b">
        <f t="shared" si="82"/>
        <v>0</v>
      </c>
      <c r="K1081" s="108" t="b">
        <f t="shared" si="83"/>
        <v>0</v>
      </c>
      <c r="M1081" s="108" t="b">
        <f t="shared" si="84"/>
        <v>0</v>
      </c>
    </row>
    <row r="1082" spans="1:13" x14ac:dyDescent="0.25">
      <c r="A1082" t="s">
        <v>112</v>
      </c>
      <c r="B1082" s="108">
        <v>0</v>
      </c>
      <c r="C1082" t="str" cm="1">
        <f t="array" ref="C1082">_xlfn.IFS(A1082='Price Data'!$F$3,'Price Data'!$G$3,A1082='Price Data'!$F$4,'Price Data'!$G$4,A1082='Price Data'!$F$5,'Price Data'!$G$5,A1082='Price Data'!$F$6,'Price Data'!$G$6,A1082='Price Data'!$F$7,'Price Data'!$G$7,TRUE,"")</f>
        <v/>
      </c>
      <c r="E1082" s="108" t="b">
        <f t="shared" si="80"/>
        <v>0</v>
      </c>
      <c r="G1082" s="108" t="b">
        <f t="shared" si="81"/>
        <v>0</v>
      </c>
      <c r="I1082" s="108" t="b">
        <f t="shared" si="82"/>
        <v>0</v>
      </c>
      <c r="K1082" s="108" t="b">
        <f t="shared" si="83"/>
        <v>0</v>
      </c>
      <c r="M1082" s="108" t="b">
        <f t="shared" si="84"/>
        <v>0</v>
      </c>
    </row>
    <row r="1083" spans="1:13" x14ac:dyDescent="0.25">
      <c r="A1083" t="s">
        <v>110</v>
      </c>
      <c r="B1083" s="108">
        <v>0.51</v>
      </c>
      <c r="C1083" cm="1">
        <f t="array" ref="C1083">_xlfn.IFS(A1083='Price Data'!$F$3,'Price Data'!$G$3,A1083='Price Data'!$F$4,'Price Data'!$G$4,A1083='Price Data'!$F$5,'Price Data'!$G$5,A1083='Price Data'!$F$6,'Price Data'!$G$6,A1083='Price Data'!$F$7,'Price Data'!$G$7,TRUE,"")</f>
        <v>2.6763636363636367</v>
      </c>
      <c r="E1083" s="108">
        <f t="shared" si="80"/>
        <v>0.51</v>
      </c>
      <c r="G1083" s="108" t="b">
        <f t="shared" si="81"/>
        <v>0</v>
      </c>
      <c r="I1083" s="108" t="b">
        <f t="shared" si="82"/>
        <v>0</v>
      </c>
      <c r="K1083" s="108" t="b">
        <f t="shared" si="83"/>
        <v>0</v>
      </c>
      <c r="M1083" s="108" t="b">
        <f t="shared" si="84"/>
        <v>0</v>
      </c>
    </row>
    <row r="1084" spans="1:13" x14ac:dyDescent="0.25">
      <c r="A1084" t="s">
        <v>112</v>
      </c>
      <c r="B1084" s="108">
        <v>0</v>
      </c>
      <c r="C1084" t="str" cm="1">
        <f t="array" ref="C1084">_xlfn.IFS(A1084='Price Data'!$F$3,'Price Data'!$G$3,A1084='Price Data'!$F$4,'Price Data'!$G$4,A1084='Price Data'!$F$5,'Price Data'!$G$5,A1084='Price Data'!$F$6,'Price Data'!$G$6,A1084='Price Data'!$F$7,'Price Data'!$G$7,TRUE,"")</f>
        <v/>
      </c>
      <c r="E1084" s="108" t="b">
        <f t="shared" si="80"/>
        <v>0</v>
      </c>
      <c r="G1084" s="108" t="b">
        <f t="shared" si="81"/>
        <v>0</v>
      </c>
      <c r="I1084" s="108" t="b">
        <f t="shared" si="82"/>
        <v>0</v>
      </c>
      <c r="K1084" s="108" t="b">
        <f t="shared" si="83"/>
        <v>0</v>
      </c>
      <c r="M1084" s="108" t="b">
        <f t="shared" si="84"/>
        <v>0</v>
      </c>
    </row>
    <row r="1085" spans="1:13" x14ac:dyDescent="0.25">
      <c r="A1085" t="s">
        <v>112</v>
      </c>
      <c r="B1085" s="108">
        <v>0</v>
      </c>
      <c r="C1085" t="str" cm="1">
        <f t="array" ref="C1085">_xlfn.IFS(A1085='Price Data'!$F$3,'Price Data'!$G$3,A1085='Price Data'!$F$4,'Price Data'!$G$4,A1085='Price Data'!$F$5,'Price Data'!$G$5,A1085='Price Data'!$F$6,'Price Data'!$G$6,A1085='Price Data'!$F$7,'Price Data'!$G$7,TRUE,"")</f>
        <v/>
      </c>
      <c r="E1085" s="108" t="b">
        <f t="shared" si="80"/>
        <v>0</v>
      </c>
      <c r="G1085" s="108" t="b">
        <f t="shared" si="81"/>
        <v>0</v>
      </c>
      <c r="I1085" s="108" t="b">
        <f t="shared" si="82"/>
        <v>0</v>
      </c>
      <c r="K1085" s="108" t="b">
        <f t="shared" si="83"/>
        <v>0</v>
      </c>
      <c r="M1085" s="108" t="b">
        <f t="shared" si="84"/>
        <v>0</v>
      </c>
    </row>
    <row r="1086" spans="1:13" x14ac:dyDescent="0.25">
      <c r="A1086" t="s">
        <v>112</v>
      </c>
      <c r="B1086" s="108">
        <v>0</v>
      </c>
      <c r="C1086" t="str" cm="1">
        <f t="array" ref="C1086">_xlfn.IFS(A1086='Price Data'!$F$3,'Price Data'!$G$3,A1086='Price Data'!$F$4,'Price Data'!$G$4,A1086='Price Data'!$F$5,'Price Data'!$G$5,A1086='Price Data'!$F$6,'Price Data'!$G$6,A1086='Price Data'!$F$7,'Price Data'!$G$7,TRUE,"")</f>
        <v/>
      </c>
      <c r="E1086" s="108" t="b">
        <f t="shared" si="80"/>
        <v>0</v>
      </c>
      <c r="G1086" s="108" t="b">
        <f t="shared" si="81"/>
        <v>0</v>
      </c>
      <c r="I1086" s="108" t="b">
        <f t="shared" si="82"/>
        <v>0</v>
      </c>
      <c r="K1086" s="108" t="b">
        <f t="shared" si="83"/>
        <v>0</v>
      </c>
      <c r="M1086" s="108" t="b">
        <f t="shared" si="84"/>
        <v>0</v>
      </c>
    </row>
    <row r="1087" spans="1:13" x14ac:dyDescent="0.25">
      <c r="A1087" t="s">
        <v>113</v>
      </c>
      <c r="B1087" s="108">
        <v>2.42</v>
      </c>
      <c r="C1087" cm="1">
        <f t="array" ref="C1087">_xlfn.IFS(A1087='Price Data'!$F$3,'Price Data'!$G$3,A1087='Price Data'!$F$4,'Price Data'!$G$4,A1087='Price Data'!$F$5,'Price Data'!$G$5,A1087='Price Data'!$F$6,'Price Data'!$G$6,A1087='Price Data'!$F$7,'Price Data'!$G$7,TRUE,"")</f>
        <v>10.493246963562758</v>
      </c>
      <c r="E1087" s="108" t="b">
        <f t="shared" si="80"/>
        <v>0</v>
      </c>
      <c r="G1087" s="108" t="b">
        <f t="shared" si="81"/>
        <v>0</v>
      </c>
      <c r="I1087" s="108" t="b">
        <f t="shared" si="82"/>
        <v>0</v>
      </c>
      <c r="K1087" s="108" t="b">
        <f t="shared" si="83"/>
        <v>0</v>
      </c>
      <c r="M1087" s="108">
        <f t="shared" si="84"/>
        <v>2.42</v>
      </c>
    </row>
    <row r="1088" spans="1:13" x14ac:dyDescent="0.25">
      <c r="A1088" t="s">
        <v>112</v>
      </c>
      <c r="B1088" s="108">
        <v>0</v>
      </c>
      <c r="C1088" t="str" cm="1">
        <f t="array" ref="C1088">_xlfn.IFS(A1088='Price Data'!$F$3,'Price Data'!$G$3,A1088='Price Data'!$F$4,'Price Data'!$G$4,A1088='Price Data'!$F$5,'Price Data'!$G$5,A1088='Price Data'!$F$6,'Price Data'!$G$6,A1088='Price Data'!$F$7,'Price Data'!$G$7,TRUE,"")</f>
        <v/>
      </c>
      <c r="E1088" s="108" t="b">
        <f t="shared" si="80"/>
        <v>0</v>
      </c>
      <c r="G1088" s="108" t="b">
        <f t="shared" si="81"/>
        <v>0</v>
      </c>
      <c r="I1088" s="108" t="b">
        <f t="shared" si="82"/>
        <v>0</v>
      </c>
      <c r="K1088" s="108" t="b">
        <f t="shared" si="83"/>
        <v>0</v>
      </c>
      <c r="M1088" s="108" t="b">
        <f t="shared" si="84"/>
        <v>0</v>
      </c>
    </row>
    <row r="1089" spans="1:13" x14ac:dyDescent="0.25">
      <c r="A1089" t="s">
        <v>112</v>
      </c>
      <c r="B1089" s="108">
        <v>0</v>
      </c>
      <c r="C1089" t="str" cm="1">
        <f t="array" ref="C1089">_xlfn.IFS(A1089='Price Data'!$F$3,'Price Data'!$G$3,A1089='Price Data'!$F$4,'Price Data'!$G$4,A1089='Price Data'!$F$5,'Price Data'!$G$5,A1089='Price Data'!$F$6,'Price Data'!$G$6,A1089='Price Data'!$F$7,'Price Data'!$G$7,TRUE,"")</f>
        <v/>
      </c>
      <c r="E1089" s="108" t="b">
        <f t="shared" si="80"/>
        <v>0</v>
      </c>
      <c r="G1089" s="108" t="b">
        <f t="shared" si="81"/>
        <v>0</v>
      </c>
      <c r="I1089" s="108" t="b">
        <f t="shared" si="82"/>
        <v>0</v>
      </c>
      <c r="K1089" s="108" t="b">
        <f t="shared" si="83"/>
        <v>0</v>
      </c>
      <c r="M1089" s="108" t="b">
        <f t="shared" si="84"/>
        <v>0</v>
      </c>
    </row>
    <row r="1090" spans="1:13" x14ac:dyDescent="0.25">
      <c r="A1090" t="s">
        <v>112</v>
      </c>
      <c r="B1090" s="108">
        <v>0</v>
      </c>
      <c r="C1090" t="str" cm="1">
        <f t="array" ref="C1090">_xlfn.IFS(A1090='Price Data'!$F$3,'Price Data'!$G$3,A1090='Price Data'!$F$4,'Price Data'!$G$4,A1090='Price Data'!$F$5,'Price Data'!$G$5,A1090='Price Data'!$F$6,'Price Data'!$G$6,A1090='Price Data'!$F$7,'Price Data'!$G$7,TRUE,"")</f>
        <v/>
      </c>
      <c r="E1090" s="108" t="b">
        <f t="shared" si="80"/>
        <v>0</v>
      </c>
      <c r="G1090" s="108" t="b">
        <f t="shared" si="81"/>
        <v>0</v>
      </c>
      <c r="I1090" s="108" t="b">
        <f t="shared" si="82"/>
        <v>0</v>
      </c>
      <c r="K1090" s="108" t="b">
        <f t="shared" si="83"/>
        <v>0</v>
      </c>
      <c r="M1090" s="108" t="b">
        <f t="shared" si="84"/>
        <v>0</v>
      </c>
    </row>
    <row r="1091" spans="1:13" x14ac:dyDescent="0.25">
      <c r="A1091" t="s">
        <v>112</v>
      </c>
      <c r="B1091" s="108">
        <v>0</v>
      </c>
      <c r="C1091" t="str" cm="1">
        <f t="array" ref="C1091">_xlfn.IFS(A1091='Price Data'!$F$3,'Price Data'!$G$3,A1091='Price Data'!$F$4,'Price Data'!$G$4,A1091='Price Data'!$F$5,'Price Data'!$G$5,A1091='Price Data'!$F$6,'Price Data'!$G$6,A1091='Price Data'!$F$7,'Price Data'!$G$7,TRUE,"")</f>
        <v/>
      </c>
      <c r="E1091" s="108" t="b">
        <f t="shared" ref="E1091:E1154" si="85">IF(A1091="Coffee Only", B1091)</f>
        <v>0</v>
      </c>
      <c r="G1091" s="108" t="b">
        <f t="shared" ref="G1091:G1154" si="86">IF(A1091="Food Only", B1091)</f>
        <v>0</v>
      </c>
      <c r="I1091" s="108" t="b">
        <f t="shared" ref="I1091:I1154" si="87">IF(A1091="Specialty Drink Only", B1091)</f>
        <v>0</v>
      </c>
      <c r="K1091" s="108" t="b">
        <f t="shared" ref="K1091:K1154" si="88">IF(A1091="Food + Coffee", B1091)</f>
        <v>0</v>
      </c>
      <c r="M1091" s="108" t="b">
        <f t="shared" ref="M1091:M1154" si="89">IF(A1091="Food + Specialty Drink", B1091)</f>
        <v>0</v>
      </c>
    </row>
    <row r="1092" spans="1:13" x14ac:dyDescent="0.25">
      <c r="A1092" t="s">
        <v>112</v>
      </c>
      <c r="B1092" s="108">
        <v>0</v>
      </c>
      <c r="C1092" t="str" cm="1">
        <f t="array" ref="C1092">_xlfn.IFS(A1092='Price Data'!$F$3,'Price Data'!$G$3,A1092='Price Data'!$F$4,'Price Data'!$G$4,A1092='Price Data'!$F$5,'Price Data'!$G$5,A1092='Price Data'!$F$6,'Price Data'!$G$6,A1092='Price Data'!$F$7,'Price Data'!$G$7,TRUE,"")</f>
        <v/>
      </c>
      <c r="E1092" s="108" t="b">
        <f t="shared" si="85"/>
        <v>0</v>
      </c>
      <c r="G1092" s="108" t="b">
        <f t="shared" si="86"/>
        <v>0</v>
      </c>
      <c r="I1092" s="108" t="b">
        <f t="shared" si="87"/>
        <v>0</v>
      </c>
      <c r="K1092" s="108" t="b">
        <f t="shared" si="88"/>
        <v>0</v>
      </c>
      <c r="M1092" s="108" t="b">
        <f t="shared" si="89"/>
        <v>0</v>
      </c>
    </row>
    <row r="1093" spans="1:13" x14ac:dyDescent="0.25">
      <c r="A1093" t="s">
        <v>112</v>
      </c>
      <c r="B1093" s="108">
        <v>0</v>
      </c>
      <c r="C1093" t="str" cm="1">
        <f t="array" ref="C1093">_xlfn.IFS(A1093='Price Data'!$F$3,'Price Data'!$G$3,A1093='Price Data'!$F$4,'Price Data'!$G$4,A1093='Price Data'!$F$5,'Price Data'!$G$5,A1093='Price Data'!$F$6,'Price Data'!$G$6,A1093='Price Data'!$F$7,'Price Data'!$G$7,TRUE,"")</f>
        <v/>
      </c>
      <c r="E1093" s="108" t="b">
        <f t="shared" si="85"/>
        <v>0</v>
      </c>
      <c r="G1093" s="108" t="b">
        <f t="shared" si="86"/>
        <v>0</v>
      </c>
      <c r="I1093" s="108" t="b">
        <f t="shared" si="87"/>
        <v>0</v>
      </c>
      <c r="K1093" s="108" t="b">
        <f t="shared" si="88"/>
        <v>0</v>
      </c>
      <c r="M1093" s="108" t="b">
        <f t="shared" si="89"/>
        <v>0</v>
      </c>
    </row>
    <row r="1094" spans="1:13" x14ac:dyDescent="0.25">
      <c r="A1094" t="s">
        <v>112</v>
      </c>
      <c r="B1094" s="108">
        <v>0</v>
      </c>
      <c r="C1094" t="str" cm="1">
        <f t="array" ref="C1094">_xlfn.IFS(A1094='Price Data'!$F$3,'Price Data'!$G$3,A1094='Price Data'!$F$4,'Price Data'!$G$4,A1094='Price Data'!$F$5,'Price Data'!$G$5,A1094='Price Data'!$F$6,'Price Data'!$G$6,A1094='Price Data'!$F$7,'Price Data'!$G$7,TRUE,"")</f>
        <v/>
      </c>
      <c r="E1094" s="108" t="b">
        <f t="shared" si="85"/>
        <v>0</v>
      </c>
      <c r="G1094" s="108" t="b">
        <f t="shared" si="86"/>
        <v>0</v>
      </c>
      <c r="I1094" s="108" t="b">
        <f t="shared" si="87"/>
        <v>0</v>
      </c>
      <c r="K1094" s="108" t="b">
        <f t="shared" si="88"/>
        <v>0</v>
      </c>
      <c r="M1094" s="108" t="b">
        <f t="shared" si="89"/>
        <v>0</v>
      </c>
    </row>
    <row r="1095" spans="1:13" x14ac:dyDescent="0.25">
      <c r="A1095" t="s">
        <v>112</v>
      </c>
      <c r="B1095" s="108">
        <v>0</v>
      </c>
      <c r="C1095" t="str" cm="1">
        <f t="array" ref="C1095">_xlfn.IFS(A1095='Price Data'!$F$3,'Price Data'!$G$3,A1095='Price Data'!$F$4,'Price Data'!$G$4,A1095='Price Data'!$F$5,'Price Data'!$G$5,A1095='Price Data'!$F$6,'Price Data'!$G$6,A1095='Price Data'!$F$7,'Price Data'!$G$7,TRUE,"")</f>
        <v/>
      </c>
      <c r="E1095" s="108" t="b">
        <f t="shared" si="85"/>
        <v>0</v>
      </c>
      <c r="G1095" s="108" t="b">
        <f t="shared" si="86"/>
        <v>0</v>
      </c>
      <c r="I1095" s="108" t="b">
        <f t="shared" si="87"/>
        <v>0</v>
      </c>
      <c r="K1095" s="108" t="b">
        <f t="shared" si="88"/>
        <v>0</v>
      </c>
      <c r="M1095" s="108" t="b">
        <f t="shared" si="89"/>
        <v>0</v>
      </c>
    </row>
    <row r="1096" spans="1:13" x14ac:dyDescent="0.25">
      <c r="A1096" t="s">
        <v>112</v>
      </c>
      <c r="B1096" s="108">
        <v>0</v>
      </c>
      <c r="C1096" t="str" cm="1">
        <f t="array" ref="C1096">_xlfn.IFS(A1096='Price Data'!$F$3,'Price Data'!$G$3,A1096='Price Data'!$F$4,'Price Data'!$G$4,A1096='Price Data'!$F$5,'Price Data'!$G$5,A1096='Price Data'!$F$6,'Price Data'!$G$6,A1096='Price Data'!$F$7,'Price Data'!$G$7,TRUE,"")</f>
        <v/>
      </c>
      <c r="E1096" s="108" t="b">
        <f t="shared" si="85"/>
        <v>0</v>
      </c>
      <c r="G1096" s="108" t="b">
        <f t="shared" si="86"/>
        <v>0</v>
      </c>
      <c r="I1096" s="108" t="b">
        <f t="shared" si="87"/>
        <v>0</v>
      </c>
      <c r="K1096" s="108" t="b">
        <f t="shared" si="88"/>
        <v>0</v>
      </c>
      <c r="M1096" s="108" t="b">
        <f t="shared" si="89"/>
        <v>0</v>
      </c>
    </row>
    <row r="1097" spans="1:13" x14ac:dyDescent="0.25">
      <c r="A1097" t="s">
        <v>112</v>
      </c>
      <c r="B1097" s="108">
        <v>0</v>
      </c>
      <c r="C1097" t="str" cm="1">
        <f t="array" ref="C1097">_xlfn.IFS(A1097='Price Data'!$F$3,'Price Data'!$G$3,A1097='Price Data'!$F$4,'Price Data'!$G$4,A1097='Price Data'!$F$5,'Price Data'!$G$5,A1097='Price Data'!$F$6,'Price Data'!$G$6,A1097='Price Data'!$F$7,'Price Data'!$G$7,TRUE,"")</f>
        <v/>
      </c>
      <c r="E1097" s="108" t="b">
        <f t="shared" si="85"/>
        <v>0</v>
      </c>
      <c r="G1097" s="108" t="b">
        <f t="shared" si="86"/>
        <v>0</v>
      </c>
      <c r="I1097" s="108" t="b">
        <f t="shared" si="87"/>
        <v>0</v>
      </c>
      <c r="K1097" s="108" t="b">
        <f t="shared" si="88"/>
        <v>0</v>
      </c>
      <c r="M1097" s="108" t="b">
        <f t="shared" si="89"/>
        <v>0</v>
      </c>
    </row>
    <row r="1098" spans="1:13" x14ac:dyDescent="0.25">
      <c r="A1098" t="s">
        <v>112</v>
      </c>
      <c r="B1098" s="108">
        <v>0</v>
      </c>
      <c r="C1098" t="str" cm="1">
        <f t="array" ref="C1098">_xlfn.IFS(A1098='Price Data'!$F$3,'Price Data'!$G$3,A1098='Price Data'!$F$4,'Price Data'!$G$4,A1098='Price Data'!$F$5,'Price Data'!$G$5,A1098='Price Data'!$F$6,'Price Data'!$G$6,A1098='Price Data'!$F$7,'Price Data'!$G$7,TRUE,"")</f>
        <v/>
      </c>
      <c r="E1098" s="108" t="b">
        <f t="shared" si="85"/>
        <v>0</v>
      </c>
      <c r="G1098" s="108" t="b">
        <f t="shared" si="86"/>
        <v>0</v>
      </c>
      <c r="I1098" s="108" t="b">
        <f t="shared" si="87"/>
        <v>0</v>
      </c>
      <c r="K1098" s="108" t="b">
        <f t="shared" si="88"/>
        <v>0</v>
      </c>
      <c r="M1098" s="108" t="b">
        <f t="shared" si="89"/>
        <v>0</v>
      </c>
    </row>
    <row r="1099" spans="1:13" x14ac:dyDescent="0.25">
      <c r="A1099" t="s">
        <v>112</v>
      </c>
      <c r="B1099" s="108">
        <v>0</v>
      </c>
      <c r="C1099" t="str" cm="1">
        <f t="array" ref="C1099">_xlfn.IFS(A1099='Price Data'!$F$3,'Price Data'!$G$3,A1099='Price Data'!$F$4,'Price Data'!$G$4,A1099='Price Data'!$F$5,'Price Data'!$G$5,A1099='Price Data'!$F$6,'Price Data'!$G$6,A1099='Price Data'!$F$7,'Price Data'!$G$7,TRUE,"")</f>
        <v/>
      </c>
      <c r="E1099" s="108" t="b">
        <f t="shared" si="85"/>
        <v>0</v>
      </c>
      <c r="G1099" s="108" t="b">
        <f t="shared" si="86"/>
        <v>0</v>
      </c>
      <c r="I1099" s="108" t="b">
        <f t="shared" si="87"/>
        <v>0</v>
      </c>
      <c r="K1099" s="108" t="b">
        <f t="shared" si="88"/>
        <v>0</v>
      </c>
      <c r="M1099" s="108" t="b">
        <f t="shared" si="89"/>
        <v>0</v>
      </c>
    </row>
    <row r="1100" spans="1:13" x14ac:dyDescent="0.25">
      <c r="A1100" t="s">
        <v>112</v>
      </c>
      <c r="B1100" s="108">
        <v>0</v>
      </c>
      <c r="C1100" t="str" cm="1">
        <f t="array" ref="C1100">_xlfn.IFS(A1100='Price Data'!$F$3,'Price Data'!$G$3,A1100='Price Data'!$F$4,'Price Data'!$G$4,A1100='Price Data'!$F$5,'Price Data'!$G$5,A1100='Price Data'!$F$6,'Price Data'!$G$6,A1100='Price Data'!$F$7,'Price Data'!$G$7,TRUE,"")</f>
        <v/>
      </c>
      <c r="E1100" s="108" t="b">
        <f t="shared" si="85"/>
        <v>0</v>
      </c>
      <c r="G1100" s="108" t="b">
        <f t="shared" si="86"/>
        <v>0</v>
      </c>
      <c r="I1100" s="108" t="b">
        <f t="shared" si="87"/>
        <v>0</v>
      </c>
      <c r="K1100" s="108" t="b">
        <f t="shared" si="88"/>
        <v>0</v>
      </c>
      <c r="M1100" s="108" t="b">
        <f t="shared" si="89"/>
        <v>0</v>
      </c>
    </row>
    <row r="1101" spans="1:13" x14ac:dyDescent="0.25">
      <c r="A1101" t="s">
        <v>114</v>
      </c>
      <c r="B1101" s="108">
        <v>0.77</v>
      </c>
      <c r="C1101" cm="1">
        <f t="array" ref="C1101">_xlfn.IFS(A1101='Price Data'!$F$3,'Price Data'!$G$3,A1101='Price Data'!$F$4,'Price Data'!$G$4,A1101='Price Data'!$F$5,'Price Data'!$G$5,A1101='Price Data'!$F$6,'Price Data'!$G$6,A1101='Price Data'!$F$7,'Price Data'!$G$7,TRUE,"")</f>
        <v>6.0346153846153863</v>
      </c>
      <c r="E1101" s="108" t="b">
        <f t="shared" si="85"/>
        <v>0</v>
      </c>
      <c r="G1101" s="108">
        <f t="shared" si="86"/>
        <v>0.77</v>
      </c>
      <c r="I1101" s="108" t="b">
        <f t="shared" si="87"/>
        <v>0</v>
      </c>
      <c r="K1101" s="108" t="b">
        <f t="shared" si="88"/>
        <v>0</v>
      </c>
      <c r="M1101" s="108" t="b">
        <f t="shared" si="89"/>
        <v>0</v>
      </c>
    </row>
    <row r="1102" spans="1:13" x14ac:dyDescent="0.25">
      <c r="A1102" t="s">
        <v>110</v>
      </c>
      <c r="B1102" s="108">
        <v>0.62</v>
      </c>
      <c r="C1102" cm="1">
        <f t="array" ref="C1102">_xlfn.IFS(A1102='Price Data'!$F$3,'Price Data'!$G$3,A1102='Price Data'!$F$4,'Price Data'!$G$4,A1102='Price Data'!$F$5,'Price Data'!$G$5,A1102='Price Data'!$F$6,'Price Data'!$G$6,A1102='Price Data'!$F$7,'Price Data'!$G$7,TRUE,"")</f>
        <v>2.6763636363636367</v>
      </c>
      <c r="E1102" s="108">
        <f t="shared" si="85"/>
        <v>0.62</v>
      </c>
      <c r="G1102" s="108" t="b">
        <f t="shared" si="86"/>
        <v>0</v>
      </c>
      <c r="I1102" s="108" t="b">
        <f t="shared" si="87"/>
        <v>0</v>
      </c>
      <c r="K1102" s="108" t="b">
        <f t="shared" si="88"/>
        <v>0</v>
      </c>
      <c r="M1102" s="108" t="b">
        <f t="shared" si="89"/>
        <v>0</v>
      </c>
    </row>
    <row r="1103" spans="1:13" x14ac:dyDescent="0.25">
      <c r="A1103" t="s">
        <v>109</v>
      </c>
      <c r="B1103" s="108">
        <v>0.67</v>
      </c>
      <c r="C1103" cm="1">
        <f t="array" ref="C1103">_xlfn.IFS(A1103='Price Data'!$F$3,'Price Data'!$G$3,A1103='Price Data'!$F$4,'Price Data'!$G$4,A1103='Price Data'!$F$5,'Price Data'!$G$5,A1103='Price Data'!$F$6,'Price Data'!$G$6,A1103='Price Data'!$F$7,'Price Data'!$G$7,TRUE,"")</f>
        <v>4.4586315789473705</v>
      </c>
      <c r="E1103" s="108" t="b">
        <f t="shared" si="85"/>
        <v>0</v>
      </c>
      <c r="G1103" s="108" t="b">
        <f t="shared" si="86"/>
        <v>0</v>
      </c>
      <c r="I1103" s="108">
        <f t="shared" si="87"/>
        <v>0.67</v>
      </c>
      <c r="K1103" s="108" t="b">
        <f t="shared" si="88"/>
        <v>0</v>
      </c>
      <c r="M1103" s="108" t="b">
        <f t="shared" si="89"/>
        <v>0</v>
      </c>
    </row>
    <row r="1104" spans="1:13" x14ac:dyDescent="0.25">
      <c r="A1104" t="s">
        <v>109</v>
      </c>
      <c r="B1104" s="108">
        <v>0.85</v>
      </c>
      <c r="C1104" cm="1">
        <f t="array" ref="C1104">_xlfn.IFS(A1104='Price Data'!$F$3,'Price Data'!$G$3,A1104='Price Data'!$F$4,'Price Data'!$G$4,A1104='Price Data'!$F$5,'Price Data'!$G$5,A1104='Price Data'!$F$6,'Price Data'!$G$6,A1104='Price Data'!$F$7,'Price Data'!$G$7,TRUE,"")</f>
        <v>4.4586315789473705</v>
      </c>
      <c r="E1104" s="108" t="b">
        <f t="shared" si="85"/>
        <v>0</v>
      </c>
      <c r="G1104" s="108" t="b">
        <f t="shared" si="86"/>
        <v>0</v>
      </c>
      <c r="I1104" s="108">
        <f t="shared" si="87"/>
        <v>0.85</v>
      </c>
      <c r="K1104" s="108" t="b">
        <f t="shared" si="88"/>
        <v>0</v>
      </c>
      <c r="M1104" s="108" t="b">
        <f t="shared" si="89"/>
        <v>0</v>
      </c>
    </row>
    <row r="1105" spans="1:13" x14ac:dyDescent="0.25">
      <c r="A1105" t="s">
        <v>110</v>
      </c>
      <c r="B1105" s="108">
        <v>0.51</v>
      </c>
      <c r="C1105" cm="1">
        <f t="array" ref="C1105">_xlfn.IFS(A1105='Price Data'!$F$3,'Price Data'!$G$3,A1105='Price Data'!$F$4,'Price Data'!$G$4,A1105='Price Data'!$F$5,'Price Data'!$G$5,A1105='Price Data'!$F$6,'Price Data'!$G$6,A1105='Price Data'!$F$7,'Price Data'!$G$7,TRUE,"")</f>
        <v>2.6763636363636367</v>
      </c>
      <c r="E1105" s="108">
        <f t="shared" si="85"/>
        <v>0.51</v>
      </c>
      <c r="G1105" s="108" t="b">
        <f t="shared" si="86"/>
        <v>0</v>
      </c>
      <c r="I1105" s="108" t="b">
        <f t="shared" si="87"/>
        <v>0</v>
      </c>
      <c r="K1105" s="108" t="b">
        <f t="shared" si="88"/>
        <v>0</v>
      </c>
      <c r="M1105" s="108" t="b">
        <f t="shared" si="89"/>
        <v>0</v>
      </c>
    </row>
    <row r="1106" spans="1:13" x14ac:dyDescent="0.25">
      <c r="A1106" t="s">
        <v>114</v>
      </c>
      <c r="B1106" s="108">
        <v>1.07</v>
      </c>
      <c r="C1106" cm="1">
        <f t="array" ref="C1106">_xlfn.IFS(A1106='Price Data'!$F$3,'Price Data'!$G$3,A1106='Price Data'!$F$4,'Price Data'!$G$4,A1106='Price Data'!$F$5,'Price Data'!$G$5,A1106='Price Data'!$F$6,'Price Data'!$G$6,A1106='Price Data'!$F$7,'Price Data'!$G$7,TRUE,"")</f>
        <v>6.0346153846153863</v>
      </c>
      <c r="E1106" s="108" t="b">
        <f t="shared" si="85"/>
        <v>0</v>
      </c>
      <c r="G1106" s="108">
        <f t="shared" si="86"/>
        <v>1.07</v>
      </c>
      <c r="I1106" s="108" t="b">
        <f t="shared" si="87"/>
        <v>0</v>
      </c>
      <c r="K1106" s="108" t="b">
        <f t="shared" si="88"/>
        <v>0</v>
      </c>
      <c r="M1106" s="108" t="b">
        <f t="shared" si="89"/>
        <v>0</v>
      </c>
    </row>
    <row r="1107" spans="1:13" x14ac:dyDescent="0.25">
      <c r="A1107" t="s">
        <v>109</v>
      </c>
      <c r="B1107" s="108">
        <v>0.87</v>
      </c>
      <c r="C1107" cm="1">
        <f t="array" ref="C1107">_xlfn.IFS(A1107='Price Data'!$F$3,'Price Data'!$G$3,A1107='Price Data'!$F$4,'Price Data'!$G$4,A1107='Price Data'!$F$5,'Price Data'!$G$5,A1107='Price Data'!$F$6,'Price Data'!$G$6,A1107='Price Data'!$F$7,'Price Data'!$G$7,TRUE,"")</f>
        <v>4.4586315789473705</v>
      </c>
      <c r="E1107" s="108" t="b">
        <f t="shared" si="85"/>
        <v>0</v>
      </c>
      <c r="G1107" s="108" t="b">
        <f t="shared" si="86"/>
        <v>0</v>
      </c>
      <c r="I1107" s="108">
        <f t="shared" si="87"/>
        <v>0.87</v>
      </c>
      <c r="K1107" s="108" t="b">
        <f t="shared" si="88"/>
        <v>0</v>
      </c>
      <c r="M1107" s="108" t="b">
        <f t="shared" si="89"/>
        <v>0</v>
      </c>
    </row>
    <row r="1108" spans="1:13" x14ac:dyDescent="0.25">
      <c r="A1108" t="s">
        <v>110</v>
      </c>
      <c r="B1108" s="108">
        <v>0.96</v>
      </c>
      <c r="C1108" cm="1">
        <f t="array" ref="C1108">_xlfn.IFS(A1108='Price Data'!$F$3,'Price Data'!$G$3,A1108='Price Data'!$F$4,'Price Data'!$G$4,A1108='Price Data'!$F$5,'Price Data'!$G$5,A1108='Price Data'!$F$6,'Price Data'!$G$6,A1108='Price Data'!$F$7,'Price Data'!$G$7,TRUE,"")</f>
        <v>2.6763636363636367</v>
      </c>
      <c r="E1108" s="108">
        <f t="shared" si="85"/>
        <v>0.96</v>
      </c>
      <c r="G1108" s="108" t="b">
        <f t="shared" si="86"/>
        <v>0</v>
      </c>
      <c r="I1108" s="108" t="b">
        <f t="shared" si="87"/>
        <v>0</v>
      </c>
      <c r="K1108" s="108" t="b">
        <f t="shared" si="88"/>
        <v>0</v>
      </c>
      <c r="M1108" s="108" t="b">
        <f t="shared" si="89"/>
        <v>0</v>
      </c>
    </row>
    <row r="1109" spans="1:13" x14ac:dyDescent="0.25">
      <c r="A1109" t="s">
        <v>113</v>
      </c>
      <c r="B1109" s="108">
        <v>1.69</v>
      </c>
      <c r="C1109" cm="1">
        <f t="array" ref="C1109">_xlfn.IFS(A1109='Price Data'!$F$3,'Price Data'!$G$3,A1109='Price Data'!$F$4,'Price Data'!$G$4,A1109='Price Data'!$F$5,'Price Data'!$G$5,A1109='Price Data'!$F$6,'Price Data'!$G$6,A1109='Price Data'!$F$7,'Price Data'!$G$7,TRUE,"")</f>
        <v>10.493246963562758</v>
      </c>
      <c r="E1109" s="108" t="b">
        <f t="shared" si="85"/>
        <v>0</v>
      </c>
      <c r="G1109" s="108" t="b">
        <f t="shared" si="86"/>
        <v>0</v>
      </c>
      <c r="I1109" s="108" t="b">
        <f t="shared" si="87"/>
        <v>0</v>
      </c>
      <c r="K1109" s="108" t="b">
        <f t="shared" si="88"/>
        <v>0</v>
      </c>
      <c r="M1109" s="108">
        <f t="shared" si="89"/>
        <v>1.69</v>
      </c>
    </row>
    <row r="1110" spans="1:13" x14ac:dyDescent="0.25">
      <c r="A1110" t="s">
        <v>109</v>
      </c>
      <c r="B1110" s="108">
        <v>0.77</v>
      </c>
      <c r="C1110" cm="1">
        <f t="array" ref="C1110">_xlfn.IFS(A1110='Price Data'!$F$3,'Price Data'!$G$3,A1110='Price Data'!$F$4,'Price Data'!$G$4,A1110='Price Data'!$F$5,'Price Data'!$G$5,A1110='Price Data'!$F$6,'Price Data'!$G$6,A1110='Price Data'!$F$7,'Price Data'!$G$7,TRUE,"")</f>
        <v>4.4586315789473705</v>
      </c>
      <c r="E1110" s="108" t="b">
        <f t="shared" si="85"/>
        <v>0</v>
      </c>
      <c r="G1110" s="108" t="b">
        <f t="shared" si="86"/>
        <v>0</v>
      </c>
      <c r="I1110" s="108">
        <f t="shared" si="87"/>
        <v>0.77</v>
      </c>
      <c r="K1110" s="108" t="b">
        <f t="shared" si="88"/>
        <v>0</v>
      </c>
      <c r="M1110" s="108" t="b">
        <f t="shared" si="89"/>
        <v>0</v>
      </c>
    </row>
    <row r="1111" spans="1:13" x14ac:dyDescent="0.25">
      <c r="A1111" t="s">
        <v>114</v>
      </c>
      <c r="B1111" s="108">
        <v>1.41</v>
      </c>
      <c r="C1111" cm="1">
        <f t="array" ref="C1111">_xlfn.IFS(A1111='Price Data'!$F$3,'Price Data'!$G$3,A1111='Price Data'!$F$4,'Price Data'!$G$4,A1111='Price Data'!$F$5,'Price Data'!$G$5,A1111='Price Data'!$F$6,'Price Data'!$G$6,A1111='Price Data'!$F$7,'Price Data'!$G$7,TRUE,"")</f>
        <v>6.0346153846153863</v>
      </c>
      <c r="E1111" s="108" t="b">
        <f t="shared" si="85"/>
        <v>0</v>
      </c>
      <c r="G1111" s="108">
        <f t="shared" si="86"/>
        <v>1.41</v>
      </c>
      <c r="I1111" s="108" t="b">
        <f t="shared" si="87"/>
        <v>0</v>
      </c>
      <c r="K1111" s="108" t="b">
        <f t="shared" si="88"/>
        <v>0</v>
      </c>
      <c r="M1111" s="108" t="b">
        <f t="shared" si="89"/>
        <v>0</v>
      </c>
    </row>
    <row r="1112" spans="1:13" x14ac:dyDescent="0.25">
      <c r="A1112" t="s">
        <v>111</v>
      </c>
      <c r="B1112" s="108">
        <v>0.9</v>
      </c>
      <c r="C1112" cm="1">
        <f t="array" ref="C1112">_xlfn.IFS(A1112='Price Data'!$F$3,'Price Data'!$G$3,A1112='Price Data'!$F$4,'Price Data'!$G$4,A1112='Price Data'!$F$5,'Price Data'!$G$5,A1112='Price Data'!$F$6,'Price Data'!$G$6,A1112='Price Data'!$F$7,'Price Data'!$G$7,TRUE,"")</f>
        <v>8.710979020979023</v>
      </c>
      <c r="E1112" s="108" t="b">
        <f t="shared" si="85"/>
        <v>0</v>
      </c>
      <c r="G1112" s="108" t="b">
        <f t="shared" si="86"/>
        <v>0</v>
      </c>
      <c r="I1112" s="108" t="b">
        <f t="shared" si="87"/>
        <v>0</v>
      </c>
      <c r="K1112" s="108">
        <f t="shared" si="88"/>
        <v>0.9</v>
      </c>
      <c r="M1112" s="108" t="b">
        <f t="shared" si="89"/>
        <v>0</v>
      </c>
    </row>
    <row r="1113" spans="1:13" x14ac:dyDescent="0.25">
      <c r="A1113" t="s">
        <v>110</v>
      </c>
      <c r="B1113" s="108">
        <v>0.78</v>
      </c>
      <c r="C1113" cm="1">
        <f t="array" ref="C1113">_xlfn.IFS(A1113='Price Data'!$F$3,'Price Data'!$G$3,A1113='Price Data'!$F$4,'Price Data'!$G$4,A1113='Price Data'!$F$5,'Price Data'!$G$5,A1113='Price Data'!$F$6,'Price Data'!$G$6,A1113='Price Data'!$F$7,'Price Data'!$G$7,TRUE,"")</f>
        <v>2.6763636363636367</v>
      </c>
      <c r="E1113" s="108">
        <f t="shared" si="85"/>
        <v>0.78</v>
      </c>
      <c r="G1113" s="108" t="b">
        <f t="shared" si="86"/>
        <v>0</v>
      </c>
      <c r="I1113" s="108" t="b">
        <f t="shared" si="87"/>
        <v>0</v>
      </c>
      <c r="K1113" s="108" t="b">
        <f t="shared" si="88"/>
        <v>0</v>
      </c>
      <c r="M1113" s="108" t="b">
        <f t="shared" si="89"/>
        <v>0</v>
      </c>
    </row>
    <row r="1114" spans="1:13" x14ac:dyDescent="0.25">
      <c r="A1114" t="s">
        <v>114</v>
      </c>
      <c r="B1114" s="108">
        <v>1.31</v>
      </c>
      <c r="C1114" cm="1">
        <f t="array" ref="C1114">_xlfn.IFS(A1114='Price Data'!$F$3,'Price Data'!$G$3,A1114='Price Data'!$F$4,'Price Data'!$G$4,A1114='Price Data'!$F$5,'Price Data'!$G$5,A1114='Price Data'!$F$6,'Price Data'!$G$6,A1114='Price Data'!$F$7,'Price Data'!$G$7,TRUE,"")</f>
        <v>6.0346153846153863</v>
      </c>
      <c r="E1114" s="108" t="b">
        <f t="shared" si="85"/>
        <v>0</v>
      </c>
      <c r="G1114" s="108">
        <f t="shared" si="86"/>
        <v>1.31</v>
      </c>
      <c r="I1114" s="108" t="b">
        <f t="shared" si="87"/>
        <v>0</v>
      </c>
      <c r="K1114" s="108" t="b">
        <f t="shared" si="88"/>
        <v>0</v>
      </c>
      <c r="M1114" s="108" t="b">
        <f t="shared" si="89"/>
        <v>0</v>
      </c>
    </row>
    <row r="1115" spans="1:13" x14ac:dyDescent="0.25">
      <c r="A1115" t="s">
        <v>110</v>
      </c>
      <c r="B1115" s="108">
        <v>0.64</v>
      </c>
      <c r="C1115" cm="1">
        <f t="array" ref="C1115">_xlfn.IFS(A1115='Price Data'!$F$3,'Price Data'!$G$3,A1115='Price Data'!$F$4,'Price Data'!$G$4,A1115='Price Data'!$F$5,'Price Data'!$G$5,A1115='Price Data'!$F$6,'Price Data'!$G$6,A1115='Price Data'!$F$7,'Price Data'!$G$7,TRUE,"")</f>
        <v>2.6763636363636367</v>
      </c>
      <c r="E1115" s="108">
        <f t="shared" si="85"/>
        <v>0.64</v>
      </c>
      <c r="G1115" s="108" t="b">
        <f t="shared" si="86"/>
        <v>0</v>
      </c>
      <c r="I1115" s="108" t="b">
        <f t="shared" si="87"/>
        <v>0</v>
      </c>
      <c r="K1115" s="108" t="b">
        <f t="shared" si="88"/>
        <v>0</v>
      </c>
      <c r="M1115" s="108" t="b">
        <f t="shared" si="89"/>
        <v>0</v>
      </c>
    </row>
    <row r="1116" spans="1:13" x14ac:dyDescent="0.25">
      <c r="A1116" t="s">
        <v>113</v>
      </c>
      <c r="B1116" s="108">
        <v>1.87</v>
      </c>
      <c r="C1116" cm="1">
        <f t="array" ref="C1116">_xlfn.IFS(A1116='Price Data'!$F$3,'Price Data'!$G$3,A1116='Price Data'!$F$4,'Price Data'!$G$4,A1116='Price Data'!$F$5,'Price Data'!$G$5,A1116='Price Data'!$F$6,'Price Data'!$G$6,A1116='Price Data'!$F$7,'Price Data'!$G$7,TRUE,"")</f>
        <v>10.493246963562758</v>
      </c>
      <c r="E1116" s="108" t="b">
        <f t="shared" si="85"/>
        <v>0</v>
      </c>
      <c r="G1116" s="108" t="b">
        <f t="shared" si="86"/>
        <v>0</v>
      </c>
      <c r="I1116" s="108" t="b">
        <f t="shared" si="87"/>
        <v>0</v>
      </c>
      <c r="K1116" s="108" t="b">
        <f t="shared" si="88"/>
        <v>0</v>
      </c>
      <c r="M1116" s="108">
        <f t="shared" si="89"/>
        <v>1.87</v>
      </c>
    </row>
    <row r="1117" spans="1:13" x14ac:dyDescent="0.25">
      <c r="A1117" t="s">
        <v>109</v>
      </c>
      <c r="B1117" s="108">
        <v>0.57999999999999996</v>
      </c>
      <c r="C1117" cm="1">
        <f t="array" ref="C1117">_xlfn.IFS(A1117='Price Data'!$F$3,'Price Data'!$G$3,A1117='Price Data'!$F$4,'Price Data'!$G$4,A1117='Price Data'!$F$5,'Price Data'!$G$5,A1117='Price Data'!$F$6,'Price Data'!$G$6,A1117='Price Data'!$F$7,'Price Data'!$G$7,TRUE,"")</f>
        <v>4.4586315789473705</v>
      </c>
      <c r="E1117" s="108" t="b">
        <f t="shared" si="85"/>
        <v>0</v>
      </c>
      <c r="G1117" s="108" t="b">
        <f t="shared" si="86"/>
        <v>0</v>
      </c>
      <c r="I1117" s="108">
        <f t="shared" si="87"/>
        <v>0.57999999999999996</v>
      </c>
      <c r="K1117" s="108" t="b">
        <f t="shared" si="88"/>
        <v>0</v>
      </c>
      <c r="M1117" s="108" t="b">
        <f t="shared" si="89"/>
        <v>0</v>
      </c>
    </row>
    <row r="1118" spans="1:13" x14ac:dyDescent="0.25">
      <c r="A1118" t="s">
        <v>112</v>
      </c>
      <c r="B1118" s="108">
        <v>0</v>
      </c>
      <c r="C1118" t="str" cm="1">
        <f t="array" ref="C1118">_xlfn.IFS(A1118='Price Data'!$F$3,'Price Data'!$G$3,A1118='Price Data'!$F$4,'Price Data'!$G$4,A1118='Price Data'!$F$5,'Price Data'!$G$5,A1118='Price Data'!$F$6,'Price Data'!$G$6,A1118='Price Data'!$F$7,'Price Data'!$G$7,TRUE,"")</f>
        <v/>
      </c>
      <c r="E1118" s="108" t="b">
        <f t="shared" si="85"/>
        <v>0</v>
      </c>
      <c r="G1118" s="108" t="b">
        <f t="shared" si="86"/>
        <v>0</v>
      </c>
      <c r="I1118" s="108" t="b">
        <f t="shared" si="87"/>
        <v>0</v>
      </c>
      <c r="K1118" s="108" t="b">
        <f t="shared" si="88"/>
        <v>0</v>
      </c>
      <c r="M1118" s="108" t="b">
        <f t="shared" si="89"/>
        <v>0</v>
      </c>
    </row>
    <row r="1119" spans="1:13" x14ac:dyDescent="0.25">
      <c r="A1119" t="s">
        <v>112</v>
      </c>
      <c r="B1119" s="108">
        <v>0</v>
      </c>
      <c r="C1119" t="str" cm="1">
        <f t="array" ref="C1119">_xlfn.IFS(A1119='Price Data'!$F$3,'Price Data'!$G$3,A1119='Price Data'!$F$4,'Price Data'!$G$4,A1119='Price Data'!$F$5,'Price Data'!$G$5,A1119='Price Data'!$F$6,'Price Data'!$G$6,A1119='Price Data'!$F$7,'Price Data'!$G$7,TRUE,"")</f>
        <v/>
      </c>
      <c r="E1119" s="108" t="b">
        <f t="shared" si="85"/>
        <v>0</v>
      </c>
      <c r="G1119" s="108" t="b">
        <f t="shared" si="86"/>
        <v>0</v>
      </c>
      <c r="I1119" s="108" t="b">
        <f t="shared" si="87"/>
        <v>0</v>
      </c>
      <c r="K1119" s="108" t="b">
        <f t="shared" si="88"/>
        <v>0</v>
      </c>
      <c r="M1119" s="108" t="b">
        <f t="shared" si="89"/>
        <v>0</v>
      </c>
    </row>
    <row r="1120" spans="1:13" x14ac:dyDescent="0.25">
      <c r="A1120" t="s">
        <v>114</v>
      </c>
      <c r="B1120" s="108">
        <v>1.42</v>
      </c>
      <c r="C1120" cm="1">
        <f t="array" ref="C1120">_xlfn.IFS(A1120='Price Data'!$F$3,'Price Data'!$G$3,A1120='Price Data'!$F$4,'Price Data'!$G$4,A1120='Price Data'!$F$5,'Price Data'!$G$5,A1120='Price Data'!$F$6,'Price Data'!$G$6,A1120='Price Data'!$F$7,'Price Data'!$G$7,TRUE,"")</f>
        <v>6.0346153846153863</v>
      </c>
      <c r="E1120" s="108" t="b">
        <f t="shared" si="85"/>
        <v>0</v>
      </c>
      <c r="G1120" s="108">
        <f t="shared" si="86"/>
        <v>1.42</v>
      </c>
      <c r="I1120" s="108" t="b">
        <f t="shared" si="87"/>
        <v>0</v>
      </c>
      <c r="K1120" s="108" t="b">
        <f t="shared" si="88"/>
        <v>0</v>
      </c>
      <c r="M1120" s="108" t="b">
        <f t="shared" si="89"/>
        <v>0</v>
      </c>
    </row>
    <row r="1121" spans="1:13" x14ac:dyDescent="0.25">
      <c r="A1121" t="s">
        <v>111</v>
      </c>
      <c r="B1121" s="108">
        <v>1.87</v>
      </c>
      <c r="C1121" cm="1">
        <f t="array" ref="C1121">_xlfn.IFS(A1121='Price Data'!$F$3,'Price Data'!$G$3,A1121='Price Data'!$F$4,'Price Data'!$G$4,A1121='Price Data'!$F$5,'Price Data'!$G$5,A1121='Price Data'!$F$6,'Price Data'!$G$6,A1121='Price Data'!$F$7,'Price Data'!$G$7,TRUE,"")</f>
        <v>8.710979020979023</v>
      </c>
      <c r="E1121" s="108" t="b">
        <f t="shared" si="85"/>
        <v>0</v>
      </c>
      <c r="G1121" s="108" t="b">
        <f t="shared" si="86"/>
        <v>0</v>
      </c>
      <c r="I1121" s="108" t="b">
        <f t="shared" si="87"/>
        <v>0</v>
      </c>
      <c r="K1121" s="108">
        <f t="shared" si="88"/>
        <v>1.87</v>
      </c>
      <c r="M1121" s="108" t="b">
        <f t="shared" si="89"/>
        <v>0</v>
      </c>
    </row>
    <row r="1122" spans="1:13" x14ac:dyDescent="0.25">
      <c r="A1122" t="s">
        <v>110</v>
      </c>
      <c r="B1122" s="108">
        <v>0.96</v>
      </c>
      <c r="C1122" cm="1">
        <f t="array" ref="C1122">_xlfn.IFS(A1122='Price Data'!$F$3,'Price Data'!$G$3,A1122='Price Data'!$F$4,'Price Data'!$G$4,A1122='Price Data'!$F$5,'Price Data'!$G$5,A1122='Price Data'!$F$6,'Price Data'!$G$6,A1122='Price Data'!$F$7,'Price Data'!$G$7,TRUE,"")</f>
        <v>2.6763636363636367</v>
      </c>
      <c r="E1122" s="108">
        <f t="shared" si="85"/>
        <v>0.96</v>
      </c>
      <c r="G1122" s="108" t="b">
        <f t="shared" si="86"/>
        <v>0</v>
      </c>
      <c r="I1122" s="108" t="b">
        <f t="shared" si="87"/>
        <v>0</v>
      </c>
      <c r="K1122" s="108" t="b">
        <f t="shared" si="88"/>
        <v>0</v>
      </c>
      <c r="M1122" s="108" t="b">
        <f t="shared" si="89"/>
        <v>0</v>
      </c>
    </row>
    <row r="1123" spans="1:13" x14ac:dyDescent="0.25">
      <c r="A1123" t="s">
        <v>114</v>
      </c>
      <c r="B1123" s="108">
        <v>2.0099999999999998</v>
      </c>
      <c r="C1123" cm="1">
        <f t="array" ref="C1123">_xlfn.IFS(A1123='Price Data'!$F$3,'Price Data'!$G$3,A1123='Price Data'!$F$4,'Price Data'!$G$4,A1123='Price Data'!$F$5,'Price Data'!$G$5,A1123='Price Data'!$F$6,'Price Data'!$G$6,A1123='Price Data'!$F$7,'Price Data'!$G$7,TRUE,"")</f>
        <v>6.0346153846153863</v>
      </c>
      <c r="E1123" s="108" t="b">
        <f t="shared" si="85"/>
        <v>0</v>
      </c>
      <c r="G1123" s="108">
        <f t="shared" si="86"/>
        <v>2.0099999999999998</v>
      </c>
      <c r="I1123" s="108" t="b">
        <f t="shared" si="87"/>
        <v>0</v>
      </c>
      <c r="K1123" s="108" t="b">
        <f t="shared" si="88"/>
        <v>0</v>
      </c>
      <c r="M1123" s="108" t="b">
        <f t="shared" si="89"/>
        <v>0</v>
      </c>
    </row>
    <row r="1124" spans="1:13" x14ac:dyDescent="0.25">
      <c r="A1124" t="s">
        <v>110</v>
      </c>
      <c r="B1124" s="108">
        <v>0.8</v>
      </c>
      <c r="C1124" cm="1">
        <f t="array" ref="C1124">_xlfn.IFS(A1124='Price Data'!$F$3,'Price Data'!$G$3,A1124='Price Data'!$F$4,'Price Data'!$G$4,A1124='Price Data'!$F$5,'Price Data'!$G$5,A1124='Price Data'!$F$6,'Price Data'!$G$6,A1124='Price Data'!$F$7,'Price Data'!$G$7,TRUE,"")</f>
        <v>2.6763636363636367</v>
      </c>
      <c r="E1124" s="108">
        <f t="shared" si="85"/>
        <v>0.8</v>
      </c>
      <c r="G1124" s="108" t="b">
        <f t="shared" si="86"/>
        <v>0</v>
      </c>
      <c r="I1124" s="108" t="b">
        <f t="shared" si="87"/>
        <v>0</v>
      </c>
      <c r="K1124" s="108" t="b">
        <f t="shared" si="88"/>
        <v>0</v>
      </c>
      <c r="M1124" s="108" t="b">
        <f t="shared" si="89"/>
        <v>0</v>
      </c>
    </row>
    <row r="1125" spans="1:13" x14ac:dyDescent="0.25">
      <c r="A1125" t="s">
        <v>109</v>
      </c>
      <c r="B1125" s="108">
        <v>0.73</v>
      </c>
      <c r="C1125" cm="1">
        <f t="array" ref="C1125">_xlfn.IFS(A1125='Price Data'!$F$3,'Price Data'!$G$3,A1125='Price Data'!$F$4,'Price Data'!$G$4,A1125='Price Data'!$F$5,'Price Data'!$G$5,A1125='Price Data'!$F$6,'Price Data'!$G$6,A1125='Price Data'!$F$7,'Price Data'!$G$7,TRUE,"")</f>
        <v>4.4586315789473705</v>
      </c>
      <c r="E1125" s="108" t="b">
        <f t="shared" si="85"/>
        <v>0</v>
      </c>
      <c r="G1125" s="108" t="b">
        <f t="shared" si="86"/>
        <v>0</v>
      </c>
      <c r="I1125" s="108">
        <f t="shared" si="87"/>
        <v>0.73</v>
      </c>
      <c r="K1125" s="108" t="b">
        <f t="shared" si="88"/>
        <v>0</v>
      </c>
      <c r="M1125" s="108" t="b">
        <f t="shared" si="89"/>
        <v>0</v>
      </c>
    </row>
    <row r="1126" spans="1:13" x14ac:dyDescent="0.25">
      <c r="A1126" t="s">
        <v>109</v>
      </c>
      <c r="B1126" s="108">
        <v>0.75</v>
      </c>
      <c r="C1126" cm="1">
        <f t="array" ref="C1126">_xlfn.IFS(A1126='Price Data'!$F$3,'Price Data'!$G$3,A1126='Price Data'!$F$4,'Price Data'!$G$4,A1126='Price Data'!$F$5,'Price Data'!$G$5,A1126='Price Data'!$F$6,'Price Data'!$G$6,A1126='Price Data'!$F$7,'Price Data'!$G$7,TRUE,"")</f>
        <v>4.4586315789473705</v>
      </c>
      <c r="E1126" s="108" t="b">
        <f t="shared" si="85"/>
        <v>0</v>
      </c>
      <c r="G1126" s="108" t="b">
        <f t="shared" si="86"/>
        <v>0</v>
      </c>
      <c r="I1126" s="108">
        <f t="shared" si="87"/>
        <v>0.75</v>
      </c>
      <c r="K1126" s="108" t="b">
        <f t="shared" si="88"/>
        <v>0</v>
      </c>
      <c r="M1126" s="108" t="b">
        <f t="shared" si="89"/>
        <v>0</v>
      </c>
    </row>
    <row r="1127" spans="1:13" x14ac:dyDescent="0.25">
      <c r="A1127" t="s">
        <v>114</v>
      </c>
      <c r="B1127" s="108">
        <v>1.39</v>
      </c>
      <c r="C1127" cm="1">
        <f t="array" ref="C1127">_xlfn.IFS(A1127='Price Data'!$F$3,'Price Data'!$G$3,A1127='Price Data'!$F$4,'Price Data'!$G$4,A1127='Price Data'!$F$5,'Price Data'!$G$5,A1127='Price Data'!$F$6,'Price Data'!$G$6,A1127='Price Data'!$F$7,'Price Data'!$G$7,TRUE,"")</f>
        <v>6.0346153846153863</v>
      </c>
      <c r="E1127" s="108" t="b">
        <f t="shared" si="85"/>
        <v>0</v>
      </c>
      <c r="G1127" s="108">
        <f t="shared" si="86"/>
        <v>1.39</v>
      </c>
      <c r="I1127" s="108" t="b">
        <f t="shared" si="87"/>
        <v>0</v>
      </c>
      <c r="K1127" s="108" t="b">
        <f t="shared" si="88"/>
        <v>0</v>
      </c>
      <c r="M1127" s="108" t="b">
        <f t="shared" si="89"/>
        <v>0</v>
      </c>
    </row>
    <row r="1128" spans="1:13" x14ac:dyDescent="0.25">
      <c r="A1128" t="s">
        <v>113</v>
      </c>
      <c r="B1128" s="108">
        <v>1.21</v>
      </c>
      <c r="C1128" cm="1">
        <f t="array" ref="C1128">_xlfn.IFS(A1128='Price Data'!$F$3,'Price Data'!$G$3,A1128='Price Data'!$F$4,'Price Data'!$G$4,A1128='Price Data'!$F$5,'Price Data'!$G$5,A1128='Price Data'!$F$6,'Price Data'!$G$6,A1128='Price Data'!$F$7,'Price Data'!$G$7,TRUE,"")</f>
        <v>10.493246963562758</v>
      </c>
      <c r="E1128" s="108" t="b">
        <f t="shared" si="85"/>
        <v>0</v>
      </c>
      <c r="G1128" s="108" t="b">
        <f t="shared" si="86"/>
        <v>0</v>
      </c>
      <c r="I1128" s="108" t="b">
        <f t="shared" si="87"/>
        <v>0</v>
      </c>
      <c r="K1128" s="108" t="b">
        <f t="shared" si="88"/>
        <v>0</v>
      </c>
      <c r="M1128" s="108">
        <f t="shared" si="89"/>
        <v>1.21</v>
      </c>
    </row>
    <row r="1129" spans="1:13" x14ac:dyDescent="0.25">
      <c r="A1129" t="s">
        <v>114</v>
      </c>
      <c r="B1129" s="108">
        <v>2.2200000000000002</v>
      </c>
      <c r="C1129" cm="1">
        <f t="array" ref="C1129">_xlfn.IFS(A1129='Price Data'!$F$3,'Price Data'!$G$3,A1129='Price Data'!$F$4,'Price Data'!$G$4,A1129='Price Data'!$F$5,'Price Data'!$G$5,A1129='Price Data'!$F$6,'Price Data'!$G$6,A1129='Price Data'!$F$7,'Price Data'!$G$7,TRUE,"")</f>
        <v>6.0346153846153863</v>
      </c>
      <c r="E1129" s="108" t="b">
        <f t="shared" si="85"/>
        <v>0</v>
      </c>
      <c r="G1129" s="108">
        <f t="shared" si="86"/>
        <v>2.2200000000000002</v>
      </c>
      <c r="I1129" s="108" t="b">
        <f t="shared" si="87"/>
        <v>0</v>
      </c>
      <c r="K1129" s="108" t="b">
        <f t="shared" si="88"/>
        <v>0</v>
      </c>
      <c r="M1129" s="108" t="b">
        <f t="shared" si="89"/>
        <v>0</v>
      </c>
    </row>
    <row r="1130" spans="1:13" x14ac:dyDescent="0.25">
      <c r="A1130" t="s">
        <v>111</v>
      </c>
      <c r="B1130" s="108">
        <v>1.9</v>
      </c>
      <c r="C1130" cm="1">
        <f t="array" ref="C1130">_xlfn.IFS(A1130='Price Data'!$F$3,'Price Data'!$G$3,A1130='Price Data'!$F$4,'Price Data'!$G$4,A1130='Price Data'!$F$5,'Price Data'!$G$5,A1130='Price Data'!$F$6,'Price Data'!$G$6,A1130='Price Data'!$F$7,'Price Data'!$G$7,TRUE,"")</f>
        <v>8.710979020979023</v>
      </c>
      <c r="E1130" s="108" t="b">
        <f t="shared" si="85"/>
        <v>0</v>
      </c>
      <c r="G1130" s="108" t="b">
        <f t="shared" si="86"/>
        <v>0</v>
      </c>
      <c r="I1130" s="108" t="b">
        <f t="shared" si="87"/>
        <v>0</v>
      </c>
      <c r="K1130" s="108">
        <f t="shared" si="88"/>
        <v>1.9</v>
      </c>
      <c r="M1130" s="108" t="b">
        <f t="shared" si="89"/>
        <v>0</v>
      </c>
    </row>
    <row r="1131" spans="1:13" x14ac:dyDescent="0.25">
      <c r="A1131" t="s">
        <v>113</v>
      </c>
      <c r="B1131" s="108">
        <v>2.09</v>
      </c>
      <c r="C1131" cm="1">
        <f t="array" ref="C1131">_xlfn.IFS(A1131='Price Data'!$F$3,'Price Data'!$G$3,A1131='Price Data'!$F$4,'Price Data'!$G$4,A1131='Price Data'!$F$5,'Price Data'!$G$5,A1131='Price Data'!$F$6,'Price Data'!$G$6,A1131='Price Data'!$F$7,'Price Data'!$G$7,TRUE,"")</f>
        <v>10.493246963562758</v>
      </c>
      <c r="E1131" s="108" t="b">
        <f t="shared" si="85"/>
        <v>0</v>
      </c>
      <c r="G1131" s="108" t="b">
        <f t="shared" si="86"/>
        <v>0</v>
      </c>
      <c r="I1131" s="108" t="b">
        <f t="shared" si="87"/>
        <v>0</v>
      </c>
      <c r="K1131" s="108" t="b">
        <f t="shared" si="88"/>
        <v>0</v>
      </c>
      <c r="M1131" s="108">
        <f t="shared" si="89"/>
        <v>2.09</v>
      </c>
    </row>
    <row r="1132" spans="1:13" x14ac:dyDescent="0.25">
      <c r="A1132" t="s">
        <v>111</v>
      </c>
      <c r="B1132" s="108">
        <v>1.27</v>
      </c>
      <c r="C1132" cm="1">
        <f t="array" ref="C1132">_xlfn.IFS(A1132='Price Data'!$F$3,'Price Data'!$G$3,A1132='Price Data'!$F$4,'Price Data'!$G$4,A1132='Price Data'!$F$5,'Price Data'!$G$5,A1132='Price Data'!$F$6,'Price Data'!$G$6,A1132='Price Data'!$F$7,'Price Data'!$G$7,TRUE,"")</f>
        <v>8.710979020979023</v>
      </c>
      <c r="E1132" s="108" t="b">
        <f t="shared" si="85"/>
        <v>0</v>
      </c>
      <c r="G1132" s="108" t="b">
        <f t="shared" si="86"/>
        <v>0</v>
      </c>
      <c r="I1132" s="108" t="b">
        <f t="shared" si="87"/>
        <v>0</v>
      </c>
      <c r="K1132" s="108">
        <f t="shared" si="88"/>
        <v>1.27</v>
      </c>
      <c r="M1132" s="108" t="b">
        <f t="shared" si="89"/>
        <v>0</v>
      </c>
    </row>
    <row r="1133" spans="1:13" x14ac:dyDescent="0.25">
      <c r="A1133" t="s">
        <v>109</v>
      </c>
      <c r="B1133" s="108">
        <v>0.55000000000000004</v>
      </c>
      <c r="C1133" cm="1">
        <f t="array" ref="C1133">_xlfn.IFS(A1133='Price Data'!$F$3,'Price Data'!$G$3,A1133='Price Data'!$F$4,'Price Data'!$G$4,A1133='Price Data'!$F$5,'Price Data'!$G$5,A1133='Price Data'!$F$6,'Price Data'!$G$6,A1133='Price Data'!$F$7,'Price Data'!$G$7,TRUE,"")</f>
        <v>4.4586315789473705</v>
      </c>
      <c r="E1133" s="108" t="b">
        <f t="shared" si="85"/>
        <v>0</v>
      </c>
      <c r="G1133" s="108" t="b">
        <f t="shared" si="86"/>
        <v>0</v>
      </c>
      <c r="I1133" s="108">
        <f t="shared" si="87"/>
        <v>0.55000000000000004</v>
      </c>
      <c r="K1133" s="108" t="b">
        <f t="shared" si="88"/>
        <v>0</v>
      </c>
      <c r="M1133" s="108" t="b">
        <f t="shared" si="89"/>
        <v>0</v>
      </c>
    </row>
    <row r="1134" spans="1:13" x14ac:dyDescent="0.25">
      <c r="A1134" t="s">
        <v>109</v>
      </c>
      <c r="B1134" s="108">
        <v>0.83</v>
      </c>
      <c r="C1134" cm="1">
        <f t="array" ref="C1134">_xlfn.IFS(A1134='Price Data'!$F$3,'Price Data'!$G$3,A1134='Price Data'!$F$4,'Price Data'!$G$4,A1134='Price Data'!$F$5,'Price Data'!$G$5,A1134='Price Data'!$F$6,'Price Data'!$G$6,A1134='Price Data'!$F$7,'Price Data'!$G$7,TRUE,"")</f>
        <v>4.4586315789473705</v>
      </c>
      <c r="E1134" s="108" t="b">
        <f t="shared" si="85"/>
        <v>0</v>
      </c>
      <c r="G1134" s="108" t="b">
        <f t="shared" si="86"/>
        <v>0</v>
      </c>
      <c r="I1134" s="108">
        <f t="shared" si="87"/>
        <v>0.83</v>
      </c>
      <c r="K1134" s="108" t="b">
        <f t="shared" si="88"/>
        <v>0</v>
      </c>
      <c r="M1134" s="108" t="b">
        <f t="shared" si="89"/>
        <v>0</v>
      </c>
    </row>
    <row r="1135" spans="1:13" x14ac:dyDescent="0.25">
      <c r="A1135" t="s">
        <v>114</v>
      </c>
      <c r="B1135" s="108">
        <v>2.12</v>
      </c>
      <c r="C1135" cm="1">
        <f t="array" ref="C1135">_xlfn.IFS(A1135='Price Data'!$F$3,'Price Data'!$G$3,A1135='Price Data'!$F$4,'Price Data'!$G$4,A1135='Price Data'!$F$5,'Price Data'!$G$5,A1135='Price Data'!$F$6,'Price Data'!$G$6,A1135='Price Data'!$F$7,'Price Data'!$G$7,TRUE,"")</f>
        <v>6.0346153846153863</v>
      </c>
      <c r="E1135" s="108" t="b">
        <f t="shared" si="85"/>
        <v>0</v>
      </c>
      <c r="G1135" s="108">
        <f t="shared" si="86"/>
        <v>2.12</v>
      </c>
      <c r="I1135" s="108" t="b">
        <f t="shared" si="87"/>
        <v>0</v>
      </c>
      <c r="K1135" s="108" t="b">
        <f t="shared" si="88"/>
        <v>0</v>
      </c>
      <c r="M1135" s="108" t="b">
        <f t="shared" si="89"/>
        <v>0</v>
      </c>
    </row>
    <row r="1136" spans="1:13" x14ac:dyDescent="0.25">
      <c r="A1136" t="s">
        <v>109</v>
      </c>
      <c r="B1136" s="108">
        <v>0.98</v>
      </c>
      <c r="C1136" cm="1">
        <f t="array" ref="C1136">_xlfn.IFS(A1136='Price Data'!$F$3,'Price Data'!$G$3,A1136='Price Data'!$F$4,'Price Data'!$G$4,A1136='Price Data'!$F$5,'Price Data'!$G$5,A1136='Price Data'!$F$6,'Price Data'!$G$6,A1136='Price Data'!$F$7,'Price Data'!$G$7,TRUE,"")</f>
        <v>4.4586315789473705</v>
      </c>
      <c r="E1136" s="108" t="b">
        <f t="shared" si="85"/>
        <v>0</v>
      </c>
      <c r="G1136" s="108" t="b">
        <f t="shared" si="86"/>
        <v>0</v>
      </c>
      <c r="I1136" s="108">
        <f t="shared" si="87"/>
        <v>0.98</v>
      </c>
      <c r="K1136" s="108" t="b">
        <f t="shared" si="88"/>
        <v>0</v>
      </c>
      <c r="M1136" s="108" t="b">
        <f t="shared" si="89"/>
        <v>0</v>
      </c>
    </row>
    <row r="1137" spans="1:13" x14ac:dyDescent="0.25">
      <c r="A1137" t="s">
        <v>113</v>
      </c>
      <c r="B1137" s="108">
        <v>1.97</v>
      </c>
      <c r="C1137" cm="1">
        <f t="array" ref="C1137">_xlfn.IFS(A1137='Price Data'!$F$3,'Price Data'!$G$3,A1137='Price Data'!$F$4,'Price Data'!$G$4,A1137='Price Data'!$F$5,'Price Data'!$G$5,A1137='Price Data'!$F$6,'Price Data'!$G$6,A1137='Price Data'!$F$7,'Price Data'!$G$7,TRUE,"")</f>
        <v>10.493246963562758</v>
      </c>
      <c r="E1137" s="108" t="b">
        <f t="shared" si="85"/>
        <v>0</v>
      </c>
      <c r="G1137" s="108" t="b">
        <f t="shared" si="86"/>
        <v>0</v>
      </c>
      <c r="I1137" s="108" t="b">
        <f t="shared" si="87"/>
        <v>0</v>
      </c>
      <c r="K1137" s="108" t="b">
        <f t="shared" si="88"/>
        <v>0</v>
      </c>
      <c r="M1137" s="108">
        <f t="shared" si="89"/>
        <v>1.97</v>
      </c>
    </row>
    <row r="1138" spans="1:13" x14ac:dyDescent="0.25">
      <c r="A1138" t="s">
        <v>112</v>
      </c>
      <c r="B1138" s="108">
        <v>0</v>
      </c>
      <c r="C1138" t="str" cm="1">
        <f t="array" ref="C1138">_xlfn.IFS(A1138='Price Data'!$F$3,'Price Data'!$G$3,A1138='Price Data'!$F$4,'Price Data'!$G$4,A1138='Price Data'!$F$5,'Price Data'!$G$5,A1138='Price Data'!$F$6,'Price Data'!$G$6,A1138='Price Data'!$F$7,'Price Data'!$G$7,TRUE,"")</f>
        <v/>
      </c>
      <c r="E1138" s="108" t="b">
        <f t="shared" si="85"/>
        <v>0</v>
      </c>
      <c r="G1138" s="108" t="b">
        <f t="shared" si="86"/>
        <v>0</v>
      </c>
      <c r="I1138" s="108" t="b">
        <f t="shared" si="87"/>
        <v>0</v>
      </c>
      <c r="K1138" s="108" t="b">
        <f t="shared" si="88"/>
        <v>0</v>
      </c>
      <c r="M1138" s="108" t="b">
        <f t="shared" si="89"/>
        <v>0</v>
      </c>
    </row>
    <row r="1139" spans="1:13" x14ac:dyDescent="0.25">
      <c r="A1139" t="s">
        <v>110</v>
      </c>
      <c r="B1139" s="108">
        <v>0.95</v>
      </c>
      <c r="C1139" cm="1">
        <f t="array" ref="C1139">_xlfn.IFS(A1139='Price Data'!$F$3,'Price Data'!$G$3,A1139='Price Data'!$F$4,'Price Data'!$G$4,A1139='Price Data'!$F$5,'Price Data'!$G$5,A1139='Price Data'!$F$6,'Price Data'!$G$6,A1139='Price Data'!$F$7,'Price Data'!$G$7,TRUE,"")</f>
        <v>2.6763636363636367</v>
      </c>
      <c r="E1139" s="108">
        <f t="shared" si="85"/>
        <v>0.95</v>
      </c>
      <c r="G1139" s="108" t="b">
        <f t="shared" si="86"/>
        <v>0</v>
      </c>
      <c r="I1139" s="108" t="b">
        <f t="shared" si="87"/>
        <v>0</v>
      </c>
      <c r="K1139" s="108" t="b">
        <f t="shared" si="88"/>
        <v>0</v>
      </c>
      <c r="M1139" s="108" t="b">
        <f t="shared" si="89"/>
        <v>0</v>
      </c>
    </row>
    <row r="1140" spans="1:13" x14ac:dyDescent="0.25">
      <c r="A1140" t="s">
        <v>114</v>
      </c>
      <c r="B1140" s="108">
        <v>1.54</v>
      </c>
      <c r="C1140" cm="1">
        <f t="array" ref="C1140">_xlfn.IFS(A1140='Price Data'!$F$3,'Price Data'!$G$3,A1140='Price Data'!$F$4,'Price Data'!$G$4,A1140='Price Data'!$F$5,'Price Data'!$G$5,A1140='Price Data'!$F$6,'Price Data'!$G$6,A1140='Price Data'!$F$7,'Price Data'!$G$7,TRUE,"")</f>
        <v>6.0346153846153863</v>
      </c>
      <c r="E1140" s="108" t="b">
        <f t="shared" si="85"/>
        <v>0</v>
      </c>
      <c r="G1140" s="108">
        <f t="shared" si="86"/>
        <v>1.54</v>
      </c>
      <c r="I1140" s="108" t="b">
        <f t="shared" si="87"/>
        <v>0</v>
      </c>
      <c r="K1140" s="108" t="b">
        <f t="shared" si="88"/>
        <v>0</v>
      </c>
      <c r="M1140" s="108" t="b">
        <f t="shared" si="89"/>
        <v>0</v>
      </c>
    </row>
    <row r="1141" spans="1:13" x14ac:dyDescent="0.25">
      <c r="A1141" t="s">
        <v>112</v>
      </c>
      <c r="B1141" s="108">
        <v>0</v>
      </c>
      <c r="C1141" t="str" cm="1">
        <f t="array" ref="C1141">_xlfn.IFS(A1141='Price Data'!$F$3,'Price Data'!$G$3,A1141='Price Data'!$F$4,'Price Data'!$G$4,A1141='Price Data'!$F$5,'Price Data'!$G$5,A1141='Price Data'!$F$6,'Price Data'!$G$6,A1141='Price Data'!$F$7,'Price Data'!$G$7,TRUE,"")</f>
        <v/>
      </c>
      <c r="E1141" s="108" t="b">
        <f t="shared" si="85"/>
        <v>0</v>
      </c>
      <c r="G1141" s="108" t="b">
        <f t="shared" si="86"/>
        <v>0</v>
      </c>
      <c r="I1141" s="108" t="b">
        <f t="shared" si="87"/>
        <v>0</v>
      </c>
      <c r="K1141" s="108" t="b">
        <f t="shared" si="88"/>
        <v>0</v>
      </c>
      <c r="M1141" s="108" t="b">
        <f t="shared" si="89"/>
        <v>0</v>
      </c>
    </row>
    <row r="1142" spans="1:13" x14ac:dyDescent="0.25">
      <c r="A1142" t="s">
        <v>109</v>
      </c>
      <c r="B1142" s="108">
        <v>0.85</v>
      </c>
      <c r="C1142" cm="1">
        <f t="array" ref="C1142">_xlfn.IFS(A1142='Price Data'!$F$3,'Price Data'!$G$3,A1142='Price Data'!$F$4,'Price Data'!$G$4,A1142='Price Data'!$F$5,'Price Data'!$G$5,A1142='Price Data'!$F$6,'Price Data'!$G$6,A1142='Price Data'!$F$7,'Price Data'!$G$7,TRUE,"")</f>
        <v>4.4586315789473705</v>
      </c>
      <c r="E1142" s="108" t="b">
        <f t="shared" si="85"/>
        <v>0</v>
      </c>
      <c r="G1142" s="108" t="b">
        <f t="shared" si="86"/>
        <v>0</v>
      </c>
      <c r="I1142" s="108">
        <f t="shared" si="87"/>
        <v>0.85</v>
      </c>
      <c r="K1142" s="108" t="b">
        <f t="shared" si="88"/>
        <v>0</v>
      </c>
      <c r="M1142" s="108" t="b">
        <f t="shared" si="89"/>
        <v>0</v>
      </c>
    </row>
    <row r="1143" spans="1:13" x14ac:dyDescent="0.25">
      <c r="A1143" t="s">
        <v>112</v>
      </c>
      <c r="B1143" s="108">
        <v>0</v>
      </c>
      <c r="C1143" t="str" cm="1">
        <f t="array" ref="C1143">_xlfn.IFS(A1143='Price Data'!$F$3,'Price Data'!$G$3,A1143='Price Data'!$F$4,'Price Data'!$G$4,A1143='Price Data'!$F$5,'Price Data'!$G$5,A1143='Price Data'!$F$6,'Price Data'!$G$6,A1143='Price Data'!$F$7,'Price Data'!$G$7,TRUE,"")</f>
        <v/>
      </c>
      <c r="E1143" s="108" t="b">
        <f t="shared" si="85"/>
        <v>0</v>
      </c>
      <c r="G1143" s="108" t="b">
        <f t="shared" si="86"/>
        <v>0</v>
      </c>
      <c r="I1143" s="108" t="b">
        <f t="shared" si="87"/>
        <v>0</v>
      </c>
      <c r="K1143" s="108" t="b">
        <f t="shared" si="88"/>
        <v>0</v>
      </c>
      <c r="M1143" s="108" t="b">
        <f t="shared" si="89"/>
        <v>0</v>
      </c>
    </row>
    <row r="1144" spans="1:13" x14ac:dyDescent="0.25">
      <c r="A1144" t="s">
        <v>114</v>
      </c>
      <c r="B1144" s="108">
        <v>1.28</v>
      </c>
      <c r="C1144" cm="1">
        <f t="array" ref="C1144">_xlfn.IFS(A1144='Price Data'!$F$3,'Price Data'!$G$3,A1144='Price Data'!$F$4,'Price Data'!$G$4,A1144='Price Data'!$F$5,'Price Data'!$G$5,A1144='Price Data'!$F$6,'Price Data'!$G$6,A1144='Price Data'!$F$7,'Price Data'!$G$7,TRUE,"")</f>
        <v>6.0346153846153863</v>
      </c>
      <c r="E1144" s="108" t="b">
        <f t="shared" si="85"/>
        <v>0</v>
      </c>
      <c r="G1144" s="108">
        <f t="shared" si="86"/>
        <v>1.28</v>
      </c>
      <c r="I1144" s="108" t="b">
        <f t="shared" si="87"/>
        <v>0</v>
      </c>
      <c r="K1144" s="108" t="b">
        <f t="shared" si="88"/>
        <v>0</v>
      </c>
      <c r="M1144" s="108" t="b">
        <f t="shared" si="89"/>
        <v>0</v>
      </c>
    </row>
    <row r="1145" spans="1:13" x14ac:dyDescent="0.25">
      <c r="A1145" t="s">
        <v>114</v>
      </c>
      <c r="B1145" s="108">
        <v>1.18</v>
      </c>
      <c r="C1145" cm="1">
        <f t="array" ref="C1145">_xlfn.IFS(A1145='Price Data'!$F$3,'Price Data'!$G$3,A1145='Price Data'!$F$4,'Price Data'!$G$4,A1145='Price Data'!$F$5,'Price Data'!$G$5,A1145='Price Data'!$F$6,'Price Data'!$G$6,A1145='Price Data'!$F$7,'Price Data'!$G$7,TRUE,"")</f>
        <v>6.0346153846153863</v>
      </c>
      <c r="E1145" s="108" t="b">
        <f t="shared" si="85"/>
        <v>0</v>
      </c>
      <c r="G1145" s="108">
        <f t="shared" si="86"/>
        <v>1.18</v>
      </c>
      <c r="I1145" s="108" t="b">
        <f t="shared" si="87"/>
        <v>0</v>
      </c>
      <c r="K1145" s="108" t="b">
        <f t="shared" si="88"/>
        <v>0</v>
      </c>
      <c r="M1145" s="108" t="b">
        <f t="shared" si="89"/>
        <v>0</v>
      </c>
    </row>
    <row r="1146" spans="1:13" x14ac:dyDescent="0.25">
      <c r="A1146" t="s">
        <v>112</v>
      </c>
      <c r="B1146" s="108">
        <v>0</v>
      </c>
      <c r="C1146" t="str" cm="1">
        <f t="array" ref="C1146">_xlfn.IFS(A1146='Price Data'!$F$3,'Price Data'!$G$3,A1146='Price Data'!$F$4,'Price Data'!$G$4,A1146='Price Data'!$F$5,'Price Data'!$G$5,A1146='Price Data'!$F$6,'Price Data'!$G$6,A1146='Price Data'!$F$7,'Price Data'!$G$7,TRUE,"")</f>
        <v/>
      </c>
      <c r="E1146" s="108" t="b">
        <f t="shared" si="85"/>
        <v>0</v>
      </c>
      <c r="G1146" s="108" t="b">
        <f t="shared" si="86"/>
        <v>0</v>
      </c>
      <c r="I1146" s="108" t="b">
        <f t="shared" si="87"/>
        <v>0</v>
      </c>
      <c r="K1146" s="108" t="b">
        <f t="shared" si="88"/>
        <v>0</v>
      </c>
      <c r="M1146" s="108" t="b">
        <f t="shared" si="89"/>
        <v>0</v>
      </c>
    </row>
    <row r="1147" spans="1:13" x14ac:dyDescent="0.25">
      <c r="A1147" t="s">
        <v>111</v>
      </c>
      <c r="B1147" s="108">
        <v>1.92</v>
      </c>
      <c r="C1147" cm="1">
        <f t="array" ref="C1147">_xlfn.IFS(A1147='Price Data'!$F$3,'Price Data'!$G$3,A1147='Price Data'!$F$4,'Price Data'!$G$4,A1147='Price Data'!$F$5,'Price Data'!$G$5,A1147='Price Data'!$F$6,'Price Data'!$G$6,A1147='Price Data'!$F$7,'Price Data'!$G$7,TRUE,"")</f>
        <v>8.710979020979023</v>
      </c>
      <c r="E1147" s="108" t="b">
        <f t="shared" si="85"/>
        <v>0</v>
      </c>
      <c r="G1147" s="108" t="b">
        <f t="shared" si="86"/>
        <v>0</v>
      </c>
      <c r="I1147" s="108" t="b">
        <f t="shared" si="87"/>
        <v>0</v>
      </c>
      <c r="K1147" s="108">
        <f t="shared" si="88"/>
        <v>1.92</v>
      </c>
      <c r="M1147" s="108" t="b">
        <f t="shared" si="89"/>
        <v>0</v>
      </c>
    </row>
    <row r="1148" spans="1:13" x14ac:dyDescent="0.25">
      <c r="A1148" t="s">
        <v>110</v>
      </c>
      <c r="B1148" s="108">
        <v>0.86</v>
      </c>
      <c r="C1148" cm="1">
        <f t="array" ref="C1148">_xlfn.IFS(A1148='Price Data'!$F$3,'Price Data'!$G$3,A1148='Price Data'!$F$4,'Price Data'!$G$4,A1148='Price Data'!$F$5,'Price Data'!$G$5,A1148='Price Data'!$F$6,'Price Data'!$G$6,A1148='Price Data'!$F$7,'Price Data'!$G$7,TRUE,"")</f>
        <v>2.6763636363636367</v>
      </c>
      <c r="E1148" s="108">
        <f t="shared" si="85"/>
        <v>0.86</v>
      </c>
      <c r="G1148" s="108" t="b">
        <f t="shared" si="86"/>
        <v>0</v>
      </c>
      <c r="I1148" s="108" t="b">
        <f t="shared" si="87"/>
        <v>0</v>
      </c>
      <c r="K1148" s="108" t="b">
        <f t="shared" si="88"/>
        <v>0</v>
      </c>
      <c r="M1148" s="108" t="b">
        <f t="shared" si="89"/>
        <v>0</v>
      </c>
    </row>
    <row r="1149" spans="1:13" x14ac:dyDescent="0.25">
      <c r="A1149" t="s">
        <v>113</v>
      </c>
      <c r="B1149" s="108">
        <v>1.1000000000000001</v>
      </c>
      <c r="C1149" cm="1">
        <f t="array" ref="C1149">_xlfn.IFS(A1149='Price Data'!$F$3,'Price Data'!$G$3,A1149='Price Data'!$F$4,'Price Data'!$G$4,A1149='Price Data'!$F$5,'Price Data'!$G$5,A1149='Price Data'!$F$6,'Price Data'!$G$6,A1149='Price Data'!$F$7,'Price Data'!$G$7,TRUE,"")</f>
        <v>10.493246963562758</v>
      </c>
      <c r="E1149" s="108" t="b">
        <f t="shared" si="85"/>
        <v>0</v>
      </c>
      <c r="G1149" s="108" t="b">
        <f t="shared" si="86"/>
        <v>0</v>
      </c>
      <c r="I1149" s="108" t="b">
        <f t="shared" si="87"/>
        <v>0</v>
      </c>
      <c r="K1149" s="108" t="b">
        <f t="shared" si="88"/>
        <v>0</v>
      </c>
      <c r="M1149" s="108">
        <f t="shared" si="89"/>
        <v>1.1000000000000001</v>
      </c>
    </row>
    <row r="1150" spans="1:13" x14ac:dyDescent="0.25">
      <c r="A1150" t="s">
        <v>113</v>
      </c>
      <c r="B1150" s="108">
        <v>1.96</v>
      </c>
      <c r="C1150" cm="1">
        <f t="array" ref="C1150">_xlfn.IFS(A1150='Price Data'!$F$3,'Price Data'!$G$3,A1150='Price Data'!$F$4,'Price Data'!$G$4,A1150='Price Data'!$F$5,'Price Data'!$G$5,A1150='Price Data'!$F$6,'Price Data'!$G$6,A1150='Price Data'!$F$7,'Price Data'!$G$7,TRUE,"")</f>
        <v>10.493246963562758</v>
      </c>
      <c r="E1150" s="108" t="b">
        <f t="shared" si="85"/>
        <v>0</v>
      </c>
      <c r="G1150" s="108" t="b">
        <f t="shared" si="86"/>
        <v>0</v>
      </c>
      <c r="I1150" s="108" t="b">
        <f t="shared" si="87"/>
        <v>0</v>
      </c>
      <c r="K1150" s="108" t="b">
        <f t="shared" si="88"/>
        <v>0</v>
      </c>
      <c r="M1150" s="108">
        <f t="shared" si="89"/>
        <v>1.96</v>
      </c>
    </row>
    <row r="1151" spans="1:13" x14ac:dyDescent="0.25">
      <c r="A1151" t="s">
        <v>114</v>
      </c>
      <c r="B1151" s="108">
        <v>1.82</v>
      </c>
      <c r="C1151" cm="1">
        <f t="array" ref="C1151">_xlfn.IFS(A1151='Price Data'!$F$3,'Price Data'!$G$3,A1151='Price Data'!$F$4,'Price Data'!$G$4,A1151='Price Data'!$F$5,'Price Data'!$G$5,A1151='Price Data'!$F$6,'Price Data'!$G$6,A1151='Price Data'!$F$7,'Price Data'!$G$7,TRUE,"")</f>
        <v>6.0346153846153863</v>
      </c>
      <c r="E1151" s="108" t="b">
        <f t="shared" si="85"/>
        <v>0</v>
      </c>
      <c r="G1151" s="108">
        <f t="shared" si="86"/>
        <v>1.82</v>
      </c>
      <c r="I1151" s="108" t="b">
        <f t="shared" si="87"/>
        <v>0</v>
      </c>
      <c r="K1151" s="108" t="b">
        <f t="shared" si="88"/>
        <v>0</v>
      </c>
      <c r="M1151" s="108" t="b">
        <f t="shared" si="89"/>
        <v>0</v>
      </c>
    </row>
    <row r="1152" spans="1:13" x14ac:dyDescent="0.25">
      <c r="A1152" t="s">
        <v>112</v>
      </c>
      <c r="B1152" s="108">
        <v>0</v>
      </c>
      <c r="C1152" t="str" cm="1">
        <f t="array" ref="C1152">_xlfn.IFS(A1152='Price Data'!$F$3,'Price Data'!$G$3,A1152='Price Data'!$F$4,'Price Data'!$G$4,A1152='Price Data'!$F$5,'Price Data'!$G$5,A1152='Price Data'!$F$6,'Price Data'!$G$6,A1152='Price Data'!$F$7,'Price Data'!$G$7,TRUE,"")</f>
        <v/>
      </c>
      <c r="E1152" s="108" t="b">
        <f t="shared" si="85"/>
        <v>0</v>
      </c>
      <c r="G1152" s="108" t="b">
        <f t="shared" si="86"/>
        <v>0</v>
      </c>
      <c r="I1152" s="108" t="b">
        <f t="shared" si="87"/>
        <v>0</v>
      </c>
      <c r="K1152" s="108" t="b">
        <f t="shared" si="88"/>
        <v>0</v>
      </c>
      <c r="M1152" s="108" t="b">
        <f t="shared" si="89"/>
        <v>0</v>
      </c>
    </row>
    <row r="1153" spans="1:13" x14ac:dyDescent="0.25">
      <c r="A1153" t="s">
        <v>112</v>
      </c>
      <c r="B1153" s="108">
        <v>0</v>
      </c>
      <c r="C1153" t="str" cm="1">
        <f t="array" ref="C1153">_xlfn.IFS(A1153='Price Data'!$F$3,'Price Data'!$G$3,A1153='Price Data'!$F$4,'Price Data'!$G$4,A1153='Price Data'!$F$5,'Price Data'!$G$5,A1153='Price Data'!$F$6,'Price Data'!$G$6,A1153='Price Data'!$F$7,'Price Data'!$G$7,TRUE,"")</f>
        <v/>
      </c>
      <c r="E1153" s="108" t="b">
        <f t="shared" si="85"/>
        <v>0</v>
      </c>
      <c r="G1153" s="108" t="b">
        <f t="shared" si="86"/>
        <v>0</v>
      </c>
      <c r="I1153" s="108" t="b">
        <f t="shared" si="87"/>
        <v>0</v>
      </c>
      <c r="K1153" s="108" t="b">
        <f t="shared" si="88"/>
        <v>0</v>
      </c>
      <c r="M1153" s="108" t="b">
        <f t="shared" si="89"/>
        <v>0</v>
      </c>
    </row>
    <row r="1154" spans="1:13" x14ac:dyDescent="0.25">
      <c r="A1154" t="s">
        <v>112</v>
      </c>
      <c r="B1154" s="108">
        <v>0</v>
      </c>
      <c r="C1154" t="str" cm="1">
        <f t="array" ref="C1154">_xlfn.IFS(A1154='Price Data'!$F$3,'Price Data'!$G$3,A1154='Price Data'!$F$4,'Price Data'!$G$4,A1154='Price Data'!$F$5,'Price Data'!$G$5,A1154='Price Data'!$F$6,'Price Data'!$G$6,A1154='Price Data'!$F$7,'Price Data'!$G$7,TRUE,"")</f>
        <v/>
      </c>
      <c r="E1154" s="108" t="b">
        <f t="shared" si="85"/>
        <v>0</v>
      </c>
      <c r="G1154" s="108" t="b">
        <f t="shared" si="86"/>
        <v>0</v>
      </c>
      <c r="I1154" s="108" t="b">
        <f t="shared" si="87"/>
        <v>0</v>
      </c>
      <c r="K1154" s="108" t="b">
        <f t="shared" si="88"/>
        <v>0</v>
      </c>
      <c r="M1154" s="108" t="b">
        <f t="shared" si="89"/>
        <v>0</v>
      </c>
    </row>
    <row r="1155" spans="1:13" x14ac:dyDescent="0.25">
      <c r="A1155" t="s">
        <v>111</v>
      </c>
      <c r="B1155" s="108">
        <v>2.0499999999999998</v>
      </c>
      <c r="C1155" cm="1">
        <f t="array" ref="C1155">_xlfn.IFS(A1155='Price Data'!$F$3,'Price Data'!$G$3,A1155='Price Data'!$F$4,'Price Data'!$G$4,A1155='Price Data'!$F$5,'Price Data'!$G$5,A1155='Price Data'!$F$6,'Price Data'!$G$6,A1155='Price Data'!$F$7,'Price Data'!$G$7,TRUE,"")</f>
        <v>8.710979020979023</v>
      </c>
      <c r="E1155" s="108" t="b">
        <f t="shared" ref="E1155:E1218" si="90">IF(A1155="Coffee Only", B1155)</f>
        <v>0</v>
      </c>
      <c r="G1155" s="108" t="b">
        <f t="shared" ref="G1155:G1218" si="91">IF(A1155="Food Only", B1155)</f>
        <v>0</v>
      </c>
      <c r="I1155" s="108" t="b">
        <f t="shared" ref="I1155:I1218" si="92">IF(A1155="Specialty Drink Only", B1155)</f>
        <v>0</v>
      </c>
      <c r="K1155" s="108">
        <f t="shared" ref="K1155:K1218" si="93">IF(A1155="Food + Coffee", B1155)</f>
        <v>2.0499999999999998</v>
      </c>
      <c r="M1155" s="108" t="b">
        <f t="shared" ref="M1155:M1218" si="94">IF(A1155="Food + Specialty Drink", B1155)</f>
        <v>0</v>
      </c>
    </row>
    <row r="1156" spans="1:13" x14ac:dyDescent="0.25">
      <c r="A1156" t="s">
        <v>114</v>
      </c>
      <c r="B1156" s="108">
        <v>2.39</v>
      </c>
      <c r="C1156" cm="1">
        <f t="array" ref="C1156">_xlfn.IFS(A1156='Price Data'!$F$3,'Price Data'!$G$3,A1156='Price Data'!$F$4,'Price Data'!$G$4,A1156='Price Data'!$F$5,'Price Data'!$G$5,A1156='Price Data'!$F$6,'Price Data'!$G$6,A1156='Price Data'!$F$7,'Price Data'!$G$7,TRUE,"")</f>
        <v>6.0346153846153863</v>
      </c>
      <c r="E1156" s="108" t="b">
        <f t="shared" si="90"/>
        <v>0</v>
      </c>
      <c r="G1156" s="108">
        <f t="shared" si="91"/>
        <v>2.39</v>
      </c>
      <c r="I1156" s="108" t="b">
        <f t="shared" si="92"/>
        <v>0</v>
      </c>
      <c r="K1156" s="108" t="b">
        <f t="shared" si="93"/>
        <v>0</v>
      </c>
      <c r="M1156" s="108" t="b">
        <f t="shared" si="94"/>
        <v>0</v>
      </c>
    </row>
    <row r="1157" spans="1:13" x14ac:dyDescent="0.25">
      <c r="A1157" t="s">
        <v>112</v>
      </c>
      <c r="B1157" s="108">
        <v>0</v>
      </c>
      <c r="C1157" t="str" cm="1">
        <f t="array" ref="C1157">_xlfn.IFS(A1157='Price Data'!$F$3,'Price Data'!$G$3,A1157='Price Data'!$F$4,'Price Data'!$G$4,A1157='Price Data'!$F$5,'Price Data'!$G$5,A1157='Price Data'!$F$6,'Price Data'!$G$6,A1157='Price Data'!$F$7,'Price Data'!$G$7,TRUE,"")</f>
        <v/>
      </c>
      <c r="E1157" s="108" t="b">
        <f t="shared" si="90"/>
        <v>0</v>
      </c>
      <c r="G1157" s="108" t="b">
        <f t="shared" si="91"/>
        <v>0</v>
      </c>
      <c r="I1157" s="108" t="b">
        <f t="shared" si="92"/>
        <v>0</v>
      </c>
      <c r="K1157" s="108" t="b">
        <f t="shared" si="93"/>
        <v>0</v>
      </c>
      <c r="M1157" s="108" t="b">
        <f t="shared" si="94"/>
        <v>0</v>
      </c>
    </row>
    <row r="1158" spans="1:13" x14ac:dyDescent="0.25">
      <c r="A1158" t="s">
        <v>109</v>
      </c>
      <c r="B1158" s="108">
        <v>0.82</v>
      </c>
      <c r="C1158" cm="1">
        <f t="array" ref="C1158">_xlfn.IFS(A1158='Price Data'!$F$3,'Price Data'!$G$3,A1158='Price Data'!$F$4,'Price Data'!$G$4,A1158='Price Data'!$F$5,'Price Data'!$G$5,A1158='Price Data'!$F$6,'Price Data'!$G$6,A1158='Price Data'!$F$7,'Price Data'!$G$7,TRUE,"")</f>
        <v>4.4586315789473705</v>
      </c>
      <c r="E1158" s="108" t="b">
        <f t="shared" si="90"/>
        <v>0</v>
      </c>
      <c r="G1158" s="108" t="b">
        <f t="shared" si="91"/>
        <v>0</v>
      </c>
      <c r="I1158" s="108">
        <f t="shared" si="92"/>
        <v>0.82</v>
      </c>
      <c r="K1158" s="108" t="b">
        <f t="shared" si="93"/>
        <v>0</v>
      </c>
      <c r="M1158" s="108" t="b">
        <f t="shared" si="94"/>
        <v>0</v>
      </c>
    </row>
    <row r="1159" spans="1:13" x14ac:dyDescent="0.25">
      <c r="A1159" t="s">
        <v>109</v>
      </c>
      <c r="B1159" s="108">
        <v>0.62</v>
      </c>
      <c r="C1159" cm="1">
        <f t="array" ref="C1159">_xlfn.IFS(A1159='Price Data'!$F$3,'Price Data'!$G$3,A1159='Price Data'!$F$4,'Price Data'!$G$4,A1159='Price Data'!$F$5,'Price Data'!$G$5,A1159='Price Data'!$F$6,'Price Data'!$G$6,A1159='Price Data'!$F$7,'Price Data'!$G$7,TRUE,"")</f>
        <v>4.4586315789473705</v>
      </c>
      <c r="E1159" s="108" t="b">
        <f t="shared" si="90"/>
        <v>0</v>
      </c>
      <c r="G1159" s="108" t="b">
        <f t="shared" si="91"/>
        <v>0</v>
      </c>
      <c r="I1159" s="108">
        <f t="shared" si="92"/>
        <v>0.62</v>
      </c>
      <c r="K1159" s="108" t="b">
        <f t="shared" si="93"/>
        <v>0</v>
      </c>
      <c r="M1159" s="108" t="b">
        <f t="shared" si="94"/>
        <v>0</v>
      </c>
    </row>
    <row r="1160" spans="1:13" x14ac:dyDescent="0.25">
      <c r="A1160" t="s">
        <v>111</v>
      </c>
      <c r="B1160" s="108">
        <v>0.8</v>
      </c>
      <c r="C1160" cm="1">
        <f t="array" ref="C1160">_xlfn.IFS(A1160='Price Data'!$F$3,'Price Data'!$G$3,A1160='Price Data'!$F$4,'Price Data'!$G$4,A1160='Price Data'!$F$5,'Price Data'!$G$5,A1160='Price Data'!$F$6,'Price Data'!$G$6,A1160='Price Data'!$F$7,'Price Data'!$G$7,TRUE,"")</f>
        <v>8.710979020979023</v>
      </c>
      <c r="E1160" s="108" t="b">
        <f t="shared" si="90"/>
        <v>0</v>
      </c>
      <c r="G1160" s="108" t="b">
        <f t="shared" si="91"/>
        <v>0</v>
      </c>
      <c r="I1160" s="108" t="b">
        <f t="shared" si="92"/>
        <v>0</v>
      </c>
      <c r="K1160" s="108">
        <f t="shared" si="93"/>
        <v>0.8</v>
      </c>
      <c r="M1160" s="108" t="b">
        <f t="shared" si="94"/>
        <v>0</v>
      </c>
    </row>
    <row r="1161" spans="1:13" x14ac:dyDescent="0.25">
      <c r="A1161" t="s">
        <v>112</v>
      </c>
      <c r="B1161" s="108">
        <v>0</v>
      </c>
      <c r="C1161" t="str" cm="1">
        <f t="array" ref="C1161">_xlfn.IFS(A1161='Price Data'!$F$3,'Price Data'!$G$3,A1161='Price Data'!$F$4,'Price Data'!$G$4,A1161='Price Data'!$F$5,'Price Data'!$G$5,A1161='Price Data'!$F$6,'Price Data'!$G$6,A1161='Price Data'!$F$7,'Price Data'!$G$7,TRUE,"")</f>
        <v/>
      </c>
      <c r="E1161" s="108" t="b">
        <f t="shared" si="90"/>
        <v>0</v>
      </c>
      <c r="G1161" s="108" t="b">
        <f t="shared" si="91"/>
        <v>0</v>
      </c>
      <c r="I1161" s="108" t="b">
        <f t="shared" si="92"/>
        <v>0</v>
      </c>
      <c r="K1161" s="108" t="b">
        <f t="shared" si="93"/>
        <v>0</v>
      </c>
      <c r="M1161" s="108" t="b">
        <f t="shared" si="94"/>
        <v>0</v>
      </c>
    </row>
    <row r="1162" spans="1:13" x14ac:dyDescent="0.25">
      <c r="A1162" t="s">
        <v>112</v>
      </c>
      <c r="B1162" s="108">
        <v>0</v>
      </c>
      <c r="C1162" t="str" cm="1">
        <f t="array" ref="C1162">_xlfn.IFS(A1162='Price Data'!$F$3,'Price Data'!$G$3,A1162='Price Data'!$F$4,'Price Data'!$G$4,A1162='Price Data'!$F$5,'Price Data'!$G$5,A1162='Price Data'!$F$6,'Price Data'!$G$6,A1162='Price Data'!$F$7,'Price Data'!$G$7,TRUE,"")</f>
        <v/>
      </c>
      <c r="E1162" s="108" t="b">
        <f t="shared" si="90"/>
        <v>0</v>
      </c>
      <c r="G1162" s="108" t="b">
        <f t="shared" si="91"/>
        <v>0</v>
      </c>
      <c r="I1162" s="108" t="b">
        <f t="shared" si="92"/>
        <v>0</v>
      </c>
      <c r="K1162" s="108" t="b">
        <f t="shared" si="93"/>
        <v>0</v>
      </c>
      <c r="M1162" s="108" t="b">
        <f t="shared" si="94"/>
        <v>0</v>
      </c>
    </row>
    <row r="1163" spans="1:13" x14ac:dyDescent="0.25">
      <c r="A1163" t="s">
        <v>111</v>
      </c>
      <c r="B1163" s="108">
        <v>2.4</v>
      </c>
      <c r="C1163" cm="1">
        <f t="array" ref="C1163">_xlfn.IFS(A1163='Price Data'!$F$3,'Price Data'!$G$3,A1163='Price Data'!$F$4,'Price Data'!$G$4,A1163='Price Data'!$F$5,'Price Data'!$G$5,A1163='Price Data'!$F$6,'Price Data'!$G$6,A1163='Price Data'!$F$7,'Price Data'!$G$7,TRUE,"")</f>
        <v>8.710979020979023</v>
      </c>
      <c r="E1163" s="108" t="b">
        <f t="shared" si="90"/>
        <v>0</v>
      </c>
      <c r="G1163" s="108" t="b">
        <f t="shared" si="91"/>
        <v>0</v>
      </c>
      <c r="I1163" s="108" t="b">
        <f t="shared" si="92"/>
        <v>0</v>
      </c>
      <c r="K1163" s="108">
        <f t="shared" si="93"/>
        <v>2.4</v>
      </c>
      <c r="M1163" s="108" t="b">
        <f t="shared" si="94"/>
        <v>0</v>
      </c>
    </row>
    <row r="1164" spans="1:13" x14ac:dyDescent="0.25">
      <c r="A1164" t="s">
        <v>112</v>
      </c>
      <c r="B1164" s="108">
        <v>0</v>
      </c>
      <c r="C1164" t="str" cm="1">
        <f t="array" ref="C1164">_xlfn.IFS(A1164='Price Data'!$F$3,'Price Data'!$G$3,A1164='Price Data'!$F$4,'Price Data'!$G$4,A1164='Price Data'!$F$5,'Price Data'!$G$5,A1164='Price Data'!$F$6,'Price Data'!$G$6,A1164='Price Data'!$F$7,'Price Data'!$G$7,TRUE,"")</f>
        <v/>
      </c>
      <c r="E1164" s="108" t="b">
        <f t="shared" si="90"/>
        <v>0</v>
      </c>
      <c r="G1164" s="108" t="b">
        <f t="shared" si="91"/>
        <v>0</v>
      </c>
      <c r="I1164" s="108" t="b">
        <f t="shared" si="92"/>
        <v>0</v>
      </c>
      <c r="K1164" s="108" t="b">
        <f t="shared" si="93"/>
        <v>0</v>
      </c>
      <c r="M1164" s="108" t="b">
        <f t="shared" si="94"/>
        <v>0</v>
      </c>
    </row>
    <row r="1165" spans="1:13" x14ac:dyDescent="0.25">
      <c r="A1165" t="s">
        <v>111</v>
      </c>
      <c r="B1165" s="108">
        <v>1.6</v>
      </c>
      <c r="C1165" cm="1">
        <f t="array" ref="C1165">_xlfn.IFS(A1165='Price Data'!$F$3,'Price Data'!$G$3,A1165='Price Data'!$F$4,'Price Data'!$G$4,A1165='Price Data'!$F$5,'Price Data'!$G$5,A1165='Price Data'!$F$6,'Price Data'!$G$6,A1165='Price Data'!$F$7,'Price Data'!$G$7,TRUE,"")</f>
        <v>8.710979020979023</v>
      </c>
      <c r="E1165" s="108" t="b">
        <f t="shared" si="90"/>
        <v>0</v>
      </c>
      <c r="G1165" s="108" t="b">
        <f t="shared" si="91"/>
        <v>0</v>
      </c>
      <c r="I1165" s="108" t="b">
        <f t="shared" si="92"/>
        <v>0</v>
      </c>
      <c r="K1165" s="108">
        <f t="shared" si="93"/>
        <v>1.6</v>
      </c>
      <c r="M1165" s="108" t="b">
        <f t="shared" si="94"/>
        <v>0</v>
      </c>
    </row>
    <row r="1166" spans="1:13" x14ac:dyDescent="0.25">
      <c r="A1166" t="s">
        <v>113</v>
      </c>
      <c r="B1166" s="108">
        <v>2.33</v>
      </c>
      <c r="C1166" cm="1">
        <f t="array" ref="C1166">_xlfn.IFS(A1166='Price Data'!$F$3,'Price Data'!$G$3,A1166='Price Data'!$F$4,'Price Data'!$G$4,A1166='Price Data'!$F$5,'Price Data'!$G$5,A1166='Price Data'!$F$6,'Price Data'!$G$6,A1166='Price Data'!$F$7,'Price Data'!$G$7,TRUE,"")</f>
        <v>10.493246963562758</v>
      </c>
      <c r="E1166" s="108" t="b">
        <f t="shared" si="90"/>
        <v>0</v>
      </c>
      <c r="G1166" s="108" t="b">
        <f t="shared" si="91"/>
        <v>0</v>
      </c>
      <c r="I1166" s="108" t="b">
        <f t="shared" si="92"/>
        <v>0</v>
      </c>
      <c r="K1166" s="108" t="b">
        <f t="shared" si="93"/>
        <v>0</v>
      </c>
      <c r="M1166" s="108">
        <f t="shared" si="94"/>
        <v>2.33</v>
      </c>
    </row>
    <row r="1167" spans="1:13" x14ac:dyDescent="0.25">
      <c r="A1167" t="s">
        <v>112</v>
      </c>
      <c r="B1167" s="108">
        <v>0</v>
      </c>
      <c r="C1167" t="str" cm="1">
        <f t="array" ref="C1167">_xlfn.IFS(A1167='Price Data'!$F$3,'Price Data'!$G$3,A1167='Price Data'!$F$4,'Price Data'!$G$4,A1167='Price Data'!$F$5,'Price Data'!$G$5,A1167='Price Data'!$F$6,'Price Data'!$G$6,A1167='Price Data'!$F$7,'Price Data'!$G$7,TRUE,"")</f>
        <v/>
      </c>
      <c r="E1167" s="108" t="b">
        <f t="shared" si="90"/>
        <v>0</v>
      </c>
      <c r="G1167" s="108" t="b">
        <f t="shared" si="91"/>
        <v>0</v>
      </c>
      <c r="I1167" s="108" t="b">
        <f t="shared" si="92"/>
        <v>0</v>
      </c>
      <c r="K1167" s="108" t="b">
        <f t="shared" si="93"/>
        <v>0</v>
      </c>
      <c r="M1167" s="108" t="b">
        <f t="shared" si="94"/>
        <v>0</v>
      </c>
    </row>
    <row r="1168" spans="1:13" x14ac:dyDescent="0.25">
      <c r="A1168" t="s">
        <v>112</v>
      </c>
      <c r="B1168" s="108">
        <v>0</v>
      </c>
      <c r="C1168" t="str" cm="1">
        <f t="array" ref="C1168">_xlfn.IFS(A1168='Price Data'!$F$3,'Price Data'!$G$3,A1168='Price Data'!$F$4,'Price Data'!$G$4,A1168='Price Data'!$F$5,'Price Data'!$G$5,A1168='Price Data'!$F$6,'Price Data'!$G$6,A1168='Price Data'!$F$7,'Price Data'!$G$7,TRUE,"")</f>
        <v/>
      </c>
      <c r="E1168" s="108" t="b">
        <f t="shared" si="90"/>
        <v>0</v>
      </c>
      <c r="G1168" s="108" t="b">
        <f t="shared" si="91"/>
        <v>0</v>
      </c>
      <c r="I1168" s="108" t="b">
        <f t="shared" si="92"/>
        <v>0</v>
      </c>
      <c r="K1168" s="108" t="b">
        <f t="shared" si="93"/>
        <v>0</v>
      </c>
      <c r="M1168" s="108" t="b">
        <f t="shared" si="94"/>
        <v>0</v>
      </c>
    </row>
    <row r="1169" spans="1:13" x14ac:dyDescent="0.25">
      <c r="A1169" t="s">
        <v>111</v>
      </c>
      <c r="B1169" s="108">
        <v>1.34</v>
      </c>
      <c r="C1169" cm="1">
        <f t="array" ref="C1169">_xlfn.IFS(A1169='Price Data'!$F$3,'Price Data'!$G$3,A1169='Price Data'!$F$4,'Price Data'!$G$4,A1169='Price Data'!$F$5,'Price Data'!$G$5,A1169='Price Data'!$F$6,'Price Data'!$G$6,A1169='Price Data'!$F$7,'Price Data'!$G$7,TRUE,"")</f>
        <v>8.710979020979023</v>
      </c>
      <c r="E1169" s="108" t="b">
        <f t="shared" si="90"/>
        <v>0</v>
      </c>
      <c r="G1169" s="108" t="b">
        <f t="shared" si="91"/>
        <v>0</v>
      </c>
      <c r="I1169" s="108" t="b">
        <f t="shared" si="92"/>
        <v>0</v>
      </c>
      <c r="K1169" s="108">
        <f t="shared" si="93"/>
        <v>1.34</v>
      </c>
      <c r="M1169" s="108" t="b">
        <f t="shared" si="94"/>
        <v>0</v>
      </c>
    </row>
    <row r="1170" spans="1:13" x14ac:dyDescent="0.25">
      <c r="A1170" t="s">
        <v>111</v>
      </c>
      <c r="B1170" s="108">
        <v>1.52</v>
      </c>
      <c r="C1170" cm="1">
        <f t="array" ref="C1170">_xlfn.IFS(A1170='Price Data'!$F$3,'Price Data'!$G$3,A1170='Price Data'!$F$4,'Price Data'!$G$4,A1170='Price Data'!$F$5,'Price Data'!$G$5,A1170='Price Data'!$F$6,'Price Data'!$G$6,A1170='Price Data'!$F$7,'Price Data'!$G$7,TRUE,"")</f>
        <v>8.710979020979023</v>
      </c>
      <c r="E1170" s="108" t="b">
        <f t="shared" si="90"/>
        <v>0</v>
      </c>
      <c r="G1170" s="108" t="b">
        <f t="shared" si="91"/>
        <v>0</v>
      </c>
      <c r="I1170" s="108" t="b">
        <f t="shared" si="92"/>
        <v>0</v>
      </c>
      <c r="K1170" s="108">
        <f t="shared" si="93"/>
        <v>1.52</v>
      </c>
      <c r="M1170" s="108" t="b">
        <f t="shared" si="94"/>
        <v>0</v>
      </c>
    </row>
    <row r="1171" spans="1:13" x14ac:dyDescent="0.25">
      <c r="A1171" t="s">
        <v>109</v>
      </c>
      <c r="B1171" s="108">
        <v>0.95</v>
      </c>
      <c r="C1171" cm="1">
        <f t="array" ref="C1171">_xlfn.IFS(A1171='Price Data'!$F$3,'Price Data'!$G$3,A1171='Price Data'!$F$4,'Price Data'!$G$4,A1171='Price Data'!$F$5,'Price Data'!$G$5,A1171='Price Data'!$F$6,'Price Data'!$G$6,A1171='Price Data'!$F$7,'Price Data'!$G$7,TRUE,"")</f>
        <v>4.4586315789473705</v>
      </c>
      <c r="E1171" s="108" t="b">
        <f t="shared" si="90"/>
        <v>0</v>
      </c>
      <c r="G1171" s="108" t="b">
        <f t="shared" si="91"/>
        <v>0</v>
      </c>
      <c r="I1171" s="108">
        <f t="shared" si="92"/>
        <v>0.95</v>
      </c>
      <c r="K1171" s="108" t="b">
        <f t="shared" si="93"/>
        <v>0</v>
      </c>
      <c r="M1171" s="108" t="b">
        <f t="shared" si="94"/>
        <v>0</v>
      </c>
    </row>
    <row r="1172" spans="1:13" x14ac:dyDescent="0.25">
      <c r="A1172" t="s">
        <v>112</v>
      </c>
      <c r="B1172" s="108">
        <v>0</v>
      </c>
      <c r="C1172" t="str" cm="1">
        <f t="array" ref="C1172">_xlfn.IFS(A1172='Price Data'!$F$3,'Price Data'!$G$3,A1172='Price Data'!$F$4,'Price Data'!$G$4,A1172='Price Data'!$F$5,'Price Data'!$G$5,A1172='Price Data'!$F$6,'Price Data'!$G$6,A1172='Price Data'!$F$7,'Price Data'!$G$7,TRUE,"")</f>
        <v/>
      </c>
      <c r="E1172" s="108" t="b">
        <f t="shared" si="90"/>
        <v>0</v>
      </c>
      <c r="G1172" s="108" t="b">
        <f t="shared" si="91"/>
        <v>0</v>
      </c>
      <c r="I1172" s="108" t="b">
        <f t="shared" si="92"/>
        <v>0</v>
      </c>
      <c r="K1172" s="108" t="b">
        <f t="shared" si="93"/>
        <v>0</v>
      </c>
      <c r="M1172" s="108" t="b">
        <f t="shared" si="94"/>
        <v>0</v>
      </c>
    </row>
    <row r="1173" spans="1:13" x14ac:dyDescent="0.25">
      <c r="A1173" t="s">
        <v>112</v>
      </c>
      <c r="B1173" s="108">
        <v>0</v>
      </c>
      <c r="C1173" t="str" cm="1">
        <f t="array" ref="C1173">_xlfn.IFS(A1173='Price Data'!$F$3,'Price Data'!$G$3,A1173='Price Data'!$F$4,'Price Data'!$G$4,A1173='Price Data'!$F$5,'Price Data'!$G$5,A1173='Price Data'!$F$6,'Price Data'!$G$6,A1173='Price Data'!$F$7,'Price Data'!$G$7,TRUE,"")</f>
        <v/>
      </c>
      <c r="E1173" s="108" t="b">
        <f t="shared" si="90"/>
        <v>0</v>
      </c>
      <c r="G1173" s="108" t="b">
        <f t="shared" si="91"/>
        <v>0</v>
      </c>
      <c r="I1173" s="108" t="b">
        <f t="shared" si="92"/>
        <v>0</v>
      </c>
      <c r="K1173" s="108" t="b">
        <f t="shared" si="93"/>
        <v>0</v>
      </c>
      <c r="M1173" s="108" t="b">
        <f t="shared" si="94"/>
        <v>0</v>
      </c>
    </row>
    <row r="1174" spans="1:13" x14ac:dyDescent="0.25">
      <c r="A1174" t="s">
        <v>112</v>
      </c>
      <c r="B1174" s="108">
        <v>0</v>
      </c>
      <c r="C1174" t="str" cm="1">
        <f t="array" ref="C1174">_xlfn.IFS(A1174='Price Data'!$F$3,'Price Data'!$G$3,A1174='Price Data'!$F$4,'Price Data'!$G$4,A1174='Price Data'!$F$5,'Price Data'!$G$5,A1174='Price Data'!$F$6,'Price Data'!$G$6,A1174='Price Data'!$F$7,'Price Data'!$G$7,TRUE,"")</f>
        <v/>
      </c>
      <c r="E1174" s="108" t="b">
        <f t="shared" si="90"/>
        <v>0</v>
      </c>
      <c r="G1174" s="108" t="b">
        <f t="shared" si="91"/>
        <v>0</v>
      </c>
      <c r="I1174" s="108" t="b">
        <f t="shared" si="92"/>
        <v>0</v>
      </c>
      <c r="K1174" s="108" t="b">
        <f t="shared" si="93"/>
        <v>0</v>
      </c>
      <c r="M1174" s="108" t="b">
        <f t="shared" si="94"/>
        <v>0</v>
      </c>
    </row>
    <row r="1175" spans="1:13" x14ac:dyDescent="0.25">
      <c r="A1175" t="s">
        <v>112</v>
      </c>
      <c r="B1175" s="108">
        <v>0</v>
      </c>
      <c r="C1175" t="str" cm="1">
        <f t="array" ref="C1175">_xlfn.IFS(A1175='Price Data'!$F$3,'Price Data'!$G$3,A1175='Price Data'!$F$4,'Price Data'!$G$4,A1175='Price Data'!$F$5,'Price Data'!$G$5,A1175='Price Data'!$F$6,'Price Data'!$G$6,A1175='Price Data'!$F$7,'Price Data'!$G$7,TRUE,"")</f>
        <v/>
      </c>
      <c r="E1175" s="108" t="b">
        <f t="shared" si="90"/>
        <v>0</v>
      </c>
      <c r="G1175" s="108" t="b">
        <f t="shared" si="91"/>
        <v>0</v>
      </c>
      <c r="I1175" s="108" t="b">
        <f t="shared" si="92"/>
        <v>0</v>
      </c>
      <c r="K1175" s="108" t="b">
        <f t="shared" si="93"/>
        <v>0</v>
      </c>
      <c r="M1175" s="108" t="b">
        <f t="shared" si="94"/>
        <v>0</v>
      </c>
    </row>
    <row r="1176" spans="1:13" x14ac:dyDescent="0.25">
      <c r="A1176" t="s">
        <v>111</v>
      </c>
      <c r="B1176" s="108">
        <v>1.34</v>
      </c>
      <c r="C1176" cm="1">
        <f t="array" ref="C1176">_xlfn.IFS(A1176='Price Data'!$F$3,'Price Data'!$G$3,A1176='Price Data'!$F$4,'Price Data'!$G$4,A1176='Price Data'!$F$5,'Price Data'!$G$5,A1176='Price Data'!$F$6,'Price Data'!$G$6,A1176='Price Data'!$F$7,'Price Data'!$G$7,TRUE,"")</f>
        <v>8.710979020979023</v>
      </c>
      <c r="E1176" s="108" t="b">
        <f t="shared" si="90"/>
        <v>0</v>
      </c>
      <c r="G1176" s="108" t="b">
        <f t="shared" si="91"/>
        <v>0</v>
      </c>
      <c r="I1176" s="108" t="b">
        <f t="shared" si="92"/>
        <v>0</v>
      </c>
      <c r="K1176" s="108">
        <f t="shared" si="93"/>
        <v>1.34</v>
      </c>
      <c r="M1176" s="108" t="b">
        <f t="shared" si="94"/>
        <v>0</v>
      </c>
    </row>
    <row r="1177" spans="1:13" x14ac:dyDescent="0.25">
      <c r="A1177" t="s">
        <v>112</v>
      </c>
      <c r="B1177" s="108">
        <v>0</v>
      </c>
      <c r="C1177" t="str" cm="1">
        <f t="array" ref="C1177">_xlfn.IFS(A1177='Price Data'!$F$3,'Price Data'!$G$3,A1177='Price Data'!$F$4,'Price Data'!$G$4,A1177='Price Data'!$F$5,'Price Data'!$G$5,A1177='Price Data'!$F$6,'Price Data'!$G$6,A1177='Price Data'!$F$7,'Price Data'!$G$7,TRUE,"")</f>
        <v/>
      </c>
      <c r="E1177" s="108" t="b">
        <f t="shared" si="90"/>
        <v>0</v>
      </c>
      <c r="G1177" s="108" t="b">
        <f t="shared" si="91"/>
        <v>0</v>
      </c>
      <c r="I1177" s="108" t="b">
        <f t="shared" si="92"/>
        <v>0</v>
      </c>
      <c r="K1177" s="108" t="b">
        <f t="shared" si="93"/>
        <v>0</v>
      </c>
      <c r="M1177" s="108" t="b">
        <f t="shared" si="94"/>
        <v>0</v>
      </c>
    </row>
    <row r="1178" spans="1:13" x14ac:dyDescent="0.25">
      <c r="A1178" t="s">
        <v>109</v>
      </c>
      <c r="B1178" s="108">
        <v>0.65</v>
      </c>
      <c r="C1178" cm="1">
        <f t="array" ref="C1178">_xlfn.IFS(A1178='Price Data'!$F$3,'Price Data'!$G$3,A1178='Price Data'!$F$4,'Price Data'!$G$4,A1178='Price Data'!$F$5,'Price Data'!$G$5,A1178='Price Data'!$F$6,'Price Data'!$G$6,A1178='Price Data'!$F$7,'Price Data'!$G$7,TRUE,"")</f>
        <v>4.4586315789473705</v>
      </c>
      <c r="E1178" s="108" t="b">
        <f t="shared" si="90"/>
        <v>0</v>
      </c>
      <c r="G1178" s="108" t="b">
        <f t="shared" si="91"/>
        <v>0</v>
      </c>
      <c r="I1178" s="108">
        <f t="shared" si="92"/>
        <v>0.65</v>
      </c>
      <c r="K1178" s="108" t="b">
        <f t="shared" si="93"/>
        <v>0</v>
      </c>
      <c r="M1178" s="108" t="b">
        <f t="shared" si="94"/>
        <v>0</v>
      </c>
    </row>
    <row r="1179" spans="1:13" x14ac:dyDescent="0.25">
      <c r="A1179" t="s">
        <v>111</v>
      </c>
      <c r="B1179" s="108">
        <v>0.78</v>
      </c>
      <c r="C1179" cm="1">
        <f t="array" ref="C1179">_xlfn.IFS(A1179='Price Data'!$F$3,'Price Data'!$G$3,A1179='Price Data'!$F$4,'Price Data'!$G$4,A1179='Price Data'!$F$5,'Price Data'!$G$5,A1179='Price Data'!$F$6,'Price Data'!$G$6,A1179='Price Data'!$F$7,'Price Data'!$G$7,TRUE,"")</f>
        <v>8.710979020979023</v>
      </c>
      <c r="E1179" s="108" t="b">
        <f t="shared" si="90"/>
        <v>0</v>
      </c>
      <c r="G1179" s="108" t="b">
        <f t="shared" si="91"/>
        <v>0</v>
      </c>
      <c r="I1179" s="108" t="b">
        <f t="shared" si="92"/>
        <v>0</v>
      </c>
      <c r="K1179" s="108">
        <f t="shared" si="93"/>
        <v>0.78</v>
      </c>
      <c r="M1179" s="108" t="b">
        <f t="shared" si="94"/>
        <v>0</v>
      </c>
    </row>
    <row r="1180" spans="1:13" x14ac:dyDescent="0.25">
      <c r="A1180" t="s">
        <v>112</v>
      </c>
      <c r="B1180" s="108">
        <v>0</v>
      </c>
      <c r="C1180" t="str" cm="1">
        <f t="array" ref="C1180">_xlfn.IFS(A1180='Price Data'!$F$3,'Price Data'!$G$3,A1180='Price Data'!$F$4,'Price Data'!$G$4,A1180='Price Data'!$F$5,'Price Data'!$G$5,A1180='Price Data'!$F$6,'Price Data'!$G$6,A1180='Price Data'!$F$7,'Price Data'!$G$7,TRUE,"")</f>
        <v/>
      </c>
      <c r="E1180" s="108" t="b">
        <f t="shared" si="90"/>
        <v>0</v>
      </c>
      <c r="G1180" s="108" t="b">
        <f t="shared" si="91"/>
        <v>0</v>
      </c>
      <c r="I1180" s="108" t="b">
        <f t="shared" si="92"/>
        <v>0</v>
      </c>
      <c r="K1180" s="108" t="b">
        <f t="shared" si="93"/>
        <v>0</v>
      </c>
      <c r="M1180" s="108" t="b">
        <f t="shared" si="94"/>
        <v>0</v>
      </c>
    </row>
    <row r="1181" spans="1:13" x14ac:dyDescent="0.25">
      <c r="A1181" t="s">
        <v>112</v>
      </c>
      <c r="B1181" s="108">
        <v>0</v>
      </c>
      <c r="C1181" t="str" cm="1">
        <f t="array" ref="C1181">_xlfn.IFS(A1181='Price Data'!$F$3,'Price Data'!$G$3,A1181='Price Data'!$F$4,'Price Data'!$G$4,A1181='Price Data'!$F$5,'Price Data'!$G$5,A1181='Price Data'!$F$6,'Price Data'!$G$6,A1181='Price Data'!$F$7,'Price Data'!$G$7,TRUE,"")</f>
        <v/>
      </c>
      <c r="E1181" s="108" t="b">
        <f t="shared" si="90"/>
        <v>0</v>
      </c>
      <c r="G1181" s="108" t="b">
        <f t="shared" si="91"/>
        <v>0</v>
      </c>
      <c r="I1181" s="108" t="b">
        <f t="shared" si="92"/>
        <v>0</v>
      </c>
      <c r="K1181" s="108" t="b">
        <f t="shared" si="93"/>
        <v>0</v>
      </c>
      <c r="M1181" s="108" t="b">
        <f t="shared" si="94"/>
        <v>0</v>
      </c>
    </row>
    <row r="1182" spans="1:13" x14ac:dyDescent="0.25">
      <c r="A1182" t="s">
        <v>112</v>
      </c>
      <c r="B1182" s="108">
        <v>0</v>
      </c>
      <c r="C1182" t="str" cm="1">
        <f t="array" ref="C1182">_xlfn.IFS(A1182='Price Data'!$F$3,'Price Data'!$G$3,A1182='Price Data'!$F$4,'Price Data'!$G$4,A1182='Price Data'!$F$5,'Price Data'!$G$5,A1182='Price Data'!$F$6,'Price Data'!$G$6,A1182='Price Data'!$F$7,'Price Data'!$G$7,TRUE,"")</f>
        <v/>
      </c>
      <c r="E1182" s="108" t="b">
        <f t="shared" si="90"/>
        <v>0</v>
      </c>
      <c r="G1182" s="108" t="b">
        <f t="shared" si="91"/>
        <v>0</v>
      </c>
      <c r="I1182" s="108" t="b">
        <f t="shared" si="92"/>
        <v>0</v>
      </c>
      <c r="K1182" s="108" t="b">
        <f t="shared" si="93"/>
        <v>0</v>
      </c>
      <c r="M1182" s="108" t="b">
        <f t="shared" si="94"/>
        <v>0</v>
      </c>
    </row>
    <row r="1183" spans="1:13" x14ac:dyDescent="0.25">
      <c r="A1183" t="s">
        <v>112</v>
      </c>
      <c r="B1183" s="108">
        <v>0</v>
      </c>
      <c r="C1183" t="str" cm="1">
        <f t="array" ref="C1183">_xlfn.IFS(A1183='Price Data'!$F$3,'Price Data'!$G$3,A1183='Price Data'!$F$4,'Price Data'!$G$4,A1183='Price Data'!$F$5,'Price Data'!$G$5,A1183='Price Data'!$F$6,'Price Data'!$G$6,A1183='Price Data'!$F$7,'Price Data'!$G$7,TRUE,"")</f>
        <v/>
      </c>
      <c r="E1183" s="108" t="b">
        <f t="shared" si="90"/>
        <v>0</v>
      </c>
      <c r="G1183" s="108" t="b">
        <f t="shared" si="91"/>
        <v>0</v>
      </c>
      <c r="I1183" s="108" t="b">
        <f t="shared" si="92"/>
        <v>0</v>
      </c>
      <c r="K1183" s="108" t="b">
        <f t="shared" si="93"/>
        <v>0</v>
      </c>
      <c r="M1183" s="108" t="b">
        <f t="shared" si="94"/>
        <v>0</v>
      </c>
    </row>
    <row r="1184" spans="1:13" x14ac:dyDescent="0.25">
      <c r="A1184" t="s">
        <v>113</v>
      </c>
      <c r="B1184" s="108">
        <v>1.57</v>
      </c>
      <c r="C1184" cm="1">
        <f t="array" ref="C1184">_xlfn.IFS(A1184='Price Data'!$F$3,'Price Data'!$G$3,A1184='Price Data'!$F$4,'Price Data'!$G$4,A1184='Price Data'!$F$5,'Price Data'!$G$5,A1184='Price Data'!$F$6,'Price Data'!$G$6,A1184='Price Data'!$F$7,'Price Data'!$G$7,TRUE,"")</f>
        <v>10.493246963562758</v>
      </c>
      <c r="E1184" s="108" t="b">
        <f t="shared" si="90"/>
        <v>0</v>
      </c>
      <c r="G1184" s="108" t="b">
        <f t="shared" si="91"/>
        <v>0</v>
      </c>
      <c r="I1184" s="108" t="b">
        <f t="shared" si="92"/>
        <v>0</v>
      </c>
      <c r="K1184" s="108" t="b">
        <f t="shared" si="93"/>
        <v>0</v>
      </c>
      <c r="M1184" s="108">
        <f t="shared" si="94"/>
        <v>1.57</v>
      </c>
    </row>
    <row r="1185" spans="1:13" x14ac:dyDescent="0.25">
      <c r="A1185" t="s">
        <v>109</v>
      </c>
      <c r="B1185" s="108">
        <v>0.86</v>
      </c>
      <c r="C1185" cm="1">
        <f t="array" ref="C1185">_xlfn.IFS(A1185='Price Data'!$F$3,'Price Data'!$G$3,A1185='Price Data'!$F$4,'Price Data'!$G$4,A1185='Price Data'!$F$5,'Price Data'!$G$5,A1185='Price Data'!$F$6,'Price Data'!$G$6,A1185='Price Data'!$F$7,'Price Data'!$G$7,TRUE,"")</f>
        <v>4.4586315789473705</v>
      </c>
      <c r="E1185" s="108" t="b">
        <f t="shared" si="90"/>
        <v>0</v>
      </c>
      <c r="G1185" s="108" t="b">
        <f t="shared" si="91"/>
        <v>0</v>
      </c>
      <c r="I1185" s="108">
        <f t="shared" si="92"/>
        <v>0.86</v>
      </c>
      <c r="K1185" s="108" t="b">
        <f t="shared" si="93"/>
        <v>0</v>
      </c>
      <c r="M1185" s="108" t="b">
        <f t="shared" si="94"/>
        <v>0</v>
      </c>
    </row>
    <row r="1186" spans="1:13" x14ac:dyDescent="0.25">
      <c r="A1186" t="s">
        <v>112</v>
      </c>
      <c r="B1186" s="108">
        <v>0</v>
      </c>
      <c r="C1186" t="str" cm="1">
        <f t="array" ref="C1186">_xlfn.IFS(A1186='Price Data'!$F$3,'Price Data'!$G$3,A1186='Price Data'!$F$4,'Price Data'!$G$4,A1186='Price Data'!$F$5,'Price Data'!$G$5,A1186='Price Data'!$F$6,'Price Data'!$G$6,A1186='Price Data'!$F$7,'Price Data'!$G$7,TRUE,"")</f>
        <v/>
      </c>
      <c r="E1186" s="108" t="b">
        <f t="shared" si="90"/>
        <v>0</v>
      </c>
      <c r="G1186" s="108" t="b">
        <f t="shared" si="91"/>
        <v>0</v>
      </c>
      <c r="I1186" s="108" t="b">
        <f t="shared" si="92"/>
        <v>0</v>
      </c>
      <c r="K1186" s="108" t="b">
        <f t="shared" si="93"/>
        <v>0</v>
      </c>
      <c r="M1186" s="108" t="b">
        <f t="shared" si="94"/>
        <v>0</v>
      </c>
    </row>
    <row r="1187" spans="1:13" x14ac:dyDescent="0.25">
      <c r="A1187" t="s">
        <v>112</v>
      </c>
      <c r="B1187" s="108">
        <v>0</v>
      </c>
      <c r="C1187" t="str" cm="1">
        <f t="array" ref="C1187">_xlfn.IFS(A1187='Price Data'!$F$3,'Price Data'!$G$3,A1187='Price Data'!$F$4,'Price Data'!$G$4,A1187='Price Data'!$F$5,'Price Data'!$G$5,A1187='Price Data'!$F$6,'Price Data'!$G$6,A1187='Price Data'!$F$7,'Price Data'!$G$7,TRUE,"")</f>
        <v/>
      </c>
      <c r="E1187" s="108" t="b">
        <f t="shared" si="90"/>
        <v>0</v>
      </c>
      <c r="G1187" s="108" t="b">
        <f t="shared" si="91"/>
        <v>0</v>
      </c>
      <c r="I1187" s="108" t="b">
        <f t="shared" si="92"/>
        <v>0</v>
      </c>
      <c r="K1187" s="108" t="b">
        <f t="shared" si="93"/>
        <v>0</v>
      </c>
      <c r="M1187" s="108" t="b">
        <f t="shared" si="94"/>
        <v>0</v>
      </c>
    </row>
    <row r="1188" spans="1:13" x14ac:dyDescent="0.25">
      <c r="A1188" t="s">
        <v>112</v>
      </c>
      <c r="B1188" s="108">
        <v>0</v>
      </c>
      <c r="C1188" t="str" cm="1">
        <f t="array" ref="C1188">_xlfn.IFS(A1188='Price Data'!$F$3,'Price Data'!$G$3,A1188='Price Data'!$F$4,'Price Data'!$G$4,A1188='Price Data'!$F$5,'Price Data'!$G$5,A1188='Price Data'!$F$6,'Price Data'!$G$6,A1188='Price Data'!$F$7,'Price Data'!$G$7,TRUE,"")</f>
        <v/>
      </c>
      <c r="E1188" s="108" t="b">
        <f t="shared" si="90"/>
        <v>0</v>
      </c>
      <c r="G1188" s="108" t="b">
        <f t="shared" si="91"/>
        <v>0</v>
      </c>
      <c r="I1188" s="108" t="b">
        <f t="shared" si="92"/>
        <v>0</v>
      </c>
      <c r="K1188" s="108" t="b">
        <f t="shared" si="93"/>
        <v>0</v>
      </c>
      <c r="M1188" s="108" t="b">
        <f t="shared" si="94"/>
        <v>0</v>
      </c>
    </row>
    <row r="1189" spans="1:13" x14ac:dyDescent="0.25">
      <c r="A1189" t="s">
        <v>113</v>
      </c>
      <c r="B1189" s="108">
        <v>2.21</v>
      </c>
      <c r="C1189" cm="1">
        <f t="array" ref="C1189">_xlfn.IFS(A1189='Price Data'!$F$3,'Price Data'!$G$3,A1189='Price Data'!$F$4,'Price Data'!$G$4,A1189='Price Data'!$F$5,'Price Data'!$G$5,A1189='Price Data'!$F$6,'Price Data'!$G$6,A1189='Price Data'!$F$7,'Price Data'!$G$7,TRUE,"")</f>
        <v>10.493246963562758</v>
      </c>
      <c r="E1189" s="108" t="b">
        <f t="shared" si="90"/>
        <v>0</v>
      </c>
      <c r="G1189" s="108" t="b">
        <f t="shared" si="91"/>
        <v>0</v>
      </c>
      <c r="I1189" s="108" t="b">
        <f t="shared" si="92"/>
        <v>0</v>
      </c>
      <c r="K1189" s="108" t="b">
        <f t="shared" si="93"/>
        <v>0</v>
      </c>
      <c r="M1189" s="108">
        <f t="shared" si="94"/>
        <v>2.21</v>
      </c>
    </row>
    <row r="1190" spans="1:13" x14ac:dyDescent="0.25">
      <c r="A1190" t="s">
        <v>112</v>
      </c>
      <c r="B1190" s="108">
        <v>0</v>
      </c>
      <c r="C1190" t="str" cm="1">
        <f t="array" ref="C1190">_xlfn.IFS(A1190='Price Data'!$F$3,'Price Data'!$G$3,A1190='Price Data'!$F$4,'Price Data'!$G$4,A1190='Price Data'!$F$5,'Price Data'!$G$5,A1190='Price Data'!$F$6,'Price Data'!$G$6,A1190='Price Data'!$F$7,'Price Data'!$G$7,TRUE,"")</f>
        <v/>
      </c>
      <c r="E1190" s="108" t="b">
        <f t="shared" si="90"/>
        <v>0</v>
      </c>
      <c r="G1190" s="108" t="b">
        <f t="shared" si="91"/>
        <v>0</v>
      </c>
      <c r="I1190" s="108" t="b">
        <f t="shared" si="92"/>
        <v>0</v>
      </c>
      <c r="K1190" s="108" t="b">
        <f t="shared" si="93"/>
        <v>0</v>
      </c>
      <c r="M1190" s="108" t="b">
        <f t="shared" si="94"/>
        <v>0</v>
      </c>
    </row>
    <row r="1191" spans="1:13" x14ac:dyDescent="0.25">
      <c r="A1191" t="s">
        <v>112</v>
      </c>
      <c r="B1191" s="108">
        <v>0</v>
      </c>
      <c r="C1191" t="str" cm="1">
        <f t="array" ref="C1191">_xlfn.IFS(A1191='Price Data'!$F$3,'Price Data'!$G$3,A1191='Price Data'!$F$4,'Price Data'!$G$4,A1191='Price Data'!$F$5,'Price Data'!$G$5,A1191='Price Data'!$F$6,'Price Data'!$G$6,A1191='Price Data'!$F$7,'Price Data'!$G$7,TRUE,"")</f>
        <v/>
      </c>
      <c r="E1191" s="108" t="b">
        <f t="shared" si="90"/>
        <v>0</v>
      </c>
      <c r="G1191" s="108" t="b">
        <f t="shared" si="91"/>
        <v>0</v>
      </c>
      <c r="I1191" s="108" t="b">
        <f t="shared" si="92"/>
        <v>0</v>
      </c>
      <c r="K1191" s="108" t="b">
        <f t="shared" si="93"/>
        <v>0</v>
      </c>
      <c r="M1191" s="108" t="b">
        <f t="shared" si="94"/>
        <v>0</v>
      </c>
    </row>
    <row r="1192" spans="1:13" x14ac:dyDescent="0.25">
      <c r="A1192" t="s">
        <v>112</v>
      </c>
      <c r="B1192" s="108">
        <v>0</v>
      </c>
      <c r="C1192" t="str" cm="1">
        <f t="array" ref="C1192">_xlfn.IFS(A1192='Price Data'!$F$3,'Price Data'!$G$3,A1192='Price Data'!$F$4,'Price Data'!$G$4,A1192='Price Data'!$F$5,'Price Data'!$G$5,A1192='Price Data'!$F$6,'Price Data'!$G$6,A1192='Price Data'!$F$7,'Price Data'!$G$7,TRUE,"")</f>
        <v/>
      </c>
      <c r="E1192" s="108" t="b">
        <f t="shared" si="90"/>
        <v>0</v>
      </c>
      <c r="G1192" s="108" t="b">
        <f t="shared" si="91"/>
        <v>0</v>
      </c>
      <c r="I1192" s="108" t="b">
        <f t="shared" si="92"/>
        <v>0</v>
      </c>
      <c r="K1192" s="108" t="b">
        <f t="shared" si="93"/>
        <v>0</v>
      </c>
      <c r="M1192" s="108" t="b">
        <f t="shared" si="94"/>
        <v>0</v>
      </c>
    </row>
    <row r="1193" spans="1:13" x14ac:dyDescent="0.25">
      <c r="A1193" t="s">
        <v>109</v>
      </c>
      <c r="B1193" s="108">
        <v>0.89</v>
      </c>
      <c r="C1193" cm="1">
        <f t="array" ref="C1193">_xlfn.IFS(A1193='Price Data'!$F$3,'Price Data'!$G$3,A1193='Price Data'!$F$4,'Price Data'!$G$4,A1193='Price Data'!$F$5,'Price Data'!$G$5,A1193='Price Data'!$F$6,'Price Data'!$G$6,A1193='Price Data'!$F$7,'Price Data'!$G$7,TRUE,"")</f>
        <v>4.4586315789473705</v>
      </c>
      <c r="E1193" s="108" t="b">
        <f t="shared" si="90"/>
        <v>0</v>
      </c>
      <c r="G1193" s="108" t="b">
        <f t="shared" si="91"/>
        <v>0</v>
      </c>
      <c r="I1193" s="108">
        <f t="shared" si="92"/>
        <v>0.89</v>
      </c>
      <c r="K1193" s="108" t="b">
        <f t="shared" si="93"/>
        <v>0</v>
      </c>
      <c r="M1193" s="108" t="b">
        <f t="shared" si="94"/>
        <v>0</v>
      </c>
    </row>
    <row r="1194" spans="1:13" x14ac:dyDescent="0.25">
      <c r="A1194" t="s">
        <v>112</v>
      </c>
      <c r="B1194" s="108">
        <v>0</v>
      </c>
      <c r="C1194" t="str" cm="1">
        <f t="array" ref="C1194">_xlfn.IFS(A1194='Price Data'!$F$3,'Price Data'!$G$3,A1194='Price Data'!$F$4,'Price Data'!$G$4,A1194='Price Data'!$F$5,'Price Data'!$G$5,A1194='Price Data'!$F$6,'Price Data'!$G$6,A1194='Price Data'!$F$7,'Price Data'!$G$7,TRUE,"")</f>
        <v/>
      </c>
      <c r="E1194" s="108" t="b">
        <f t="shared" si="90"/>
        <v>0</v>
      </c>
      <c r="G1194" s="108" t="b">
        <f t="shared" si="91"/>
        <v>0</v>
      </c>
      <c r="I1194" s="108" t="b">
        <f t="shared" si="92"/>
        <v>0</v>
      </c>
      <c r="K1194" s="108" t="b">
        <f t="shared" si="93"/>
        <v>0</v>
      </c>
      <c r="M1194" s="108" t="b">
        <f t="shared" si="94"/>
        <v>0</v>
      </c>
    </row>
    <row r="1195" spans="1:13" x14ac:dyDescent="0.25">
      <c r="A1195" t="s">
        <v>112</v>
      </c>
      <c r="B1195" s="108">
        <v>0</v>
      </c>
      <c r="C1195" t="str" cm="1">
        <f t="array" ref="C1195">_xlfn.IFS(A1195='Price Data'!$F$3,'Price Data'!$G$3,A1195='Price Data'!$F$4,'Price Data'!$G$4,A1195='Price Data'!$F$5,'Price Data'!$G$5,A1195='Price Data'!$F$6,'Price Data'!$G$6,A1195='Price Data'!$F$7,'Price Data'!$G$7,TRUE,"")</f>
        <v/>
      </c>
      <c r="E1195" s="108" t="b">
        <f t="shared" si="90"/>
        <v>0</v>
      </c>
      <c r="G1195" s="108" t="b">
        <f t="shared" si="91"/>
        <v>0</v>
      </c>
      <c r="I1195" s="108" t="b">
        <f t="shared" si="92"/>
        <v>0</v>
      </c>
      <c r="K1195" s="108" t="b">
        <f t="shared" si="93"/>
        <v>0</v>
      </c>
      <c r="M1195" s="108" t="b">
        <f t="shared" si="94"/>
        <v>0</v>
      </c>
    </row>
    <row r="1196" spans="1:13" x14ac:dyDescent="0.25">
      <c r="A1196" t="s">
        <v>112</v>
      </c>
      <c r="B1196" s="108">
        <v>0</v>
      </c>
      <c r="C1196" t="str" cm="1">
        <f t="array" ref="C1196">_xlfn.IFS(A1196='Price Data'!$F$3,'Price Data'!$G$3,A1196='Price Data'!$F$4,'Price Data'!$G$4,A1196='Price Data'!$F$5,'Price Data'!$G$5,A1196='Price Data'!$F$6,'Price Data'!$G$6,A1196='Price Data'!$F$7,'Price Data'!$G$7,TRUE,"")</f>
        <v/>
      </c>
      <c r="E1196" s="108" t="b">
        <f t="shared" si="90"/>
        <v>0</v>
      </c>
      <c r="G1196" s="108" t="b">
        <f t="shared" si="91"/>
        <v>0</v>
      </c>
      <c r="I1196" s="108" t="b">
        <f t="shared" si="92"/>
        <v>0</v>
      </c>
      <c r="K1196" s="108" t="b">
        <f t="shared" si="93"/>
        <v>0</v>
      </c>
      <c r="M1196" s="108" t="b">
        <f t="shared" si="94"/>
        <v>0</v>
      </c>
    </row>
    <row r="1197" spans="1:13" x14ac:dyDescent="0.25">
      <c r="A1197" t="s">
        <v>112</v>
      </c>
      <c r="B1197" s="108">
        <v>0</v>
      </c>
      <c r="C1197" t="str" cm="1">
        <f t="array" ref="C1197">_xlfn.IFS(A1197='Price Data'!$F$3,'Price Data'!$G$3,A1197='Price Data'!$F$4,'Price Data'!$G$4,A1197='Price Data'!$F$5,'Price Data'!$G$5,A1197='Price Data'!$F$6,'Price Data'!$G$6,A1197='Price Data'!$F$7,'Price Data'!$G$7,TRUE,"")</f>
        <v/>
      </c>
      <c r="E1197" s="108" t="b">
        <f t="shared" si="90"/>
        <v>0</v>
      </c>
      <c r="G1197" s="108" t="b">
        <f t="shared" si="91"/>
        <v>0</v>
      </c>
      <c r="I1197" s="108" t="b">
        <f t="shared" si="92"/>
        <v>0</v>
      </c>
      <c r="K1197" s="108" t="b">
        <f t="shared" si="93"/>
        <v>0</v>
      </c>
      <c r="M1197" s="108" t="b">
        <f t="shared" si="94"/>
        <v>0</v>
      </c>
    </row>
    <row r="1198" spans="1:13" x14ac:dyDescent="0.25">
      <c r="A1198" t="s">
        <v>112</v>
      </c>
      <c r="B1198" s="108">
        <v>0</v>
      </c>
      <c r="C1198" t="str" cm="1">
        <f t="array" ref="C1198">_xlfn.IFS(A1198='Price Data'!$F$3,'Price Data'!$G$3,A1198='Price Data'!$F$4,'Price Data'!$G$4,A1198='Price Data'!$F$5,'Price Data'!$G$5,A1198='Price Data'!$F$6,'Price Data'!$G$6,A1198='Price Data'!$F$7,'Price Data'!$G$7,TRUE,"")</f>
        <v/>
      </c>
      <c r="E1198" s="108" t="b">
        <f t="shared" si="90"/>
        <v>0</v>
      </c>
      <c r="G1198" s="108" t="b">
        <f t="shared" si="91"/>
        <v>0</v>
      </c>
      <c r="I1198" s="108" t="b">
        <f t="shared" si="92"/>
        <v>0</v>
      </c>
      <c r="K1198" s="108" t="b">
        <f t="shared" si="93"/>
        <v>0</v>
      </c>
      <c r="M1198" s="108" t="b">
        <f t="shared" si="94"/>
        <v>0</v>
      </c>
    </row>
    <row r="1199" spans="1:13" x14ac:dyDescent="0.25">
      <c r="A1199" t="s">
        <v>112</v>
      </c>
      <c r="B1199" s="108">
        <v>0</v>
      </c>
      <c r="C1199" t="str" cm="1">
        <f t="array" ref="C1199">_xlfn.IFS(A1199='Price Data'!$F$3,'Price Data'!$G$3,A1199='Price Data'!$F$4,'Price Data'!$G$4,A1199='Price Data'!$F$5,'Price Data'!$G$5,A1199='Price Data'!$F$6,'Price Data'!$G$6,A1199='Price Data'!$F$7,'Price Data'!$G$7,TRUE,"")</f>
        <v/>
      </c>
      <c r="E1199" s="108" t="b">
        <f t="shared" si="90"/>
        <v>0</v>
      </c>
      <c r="G1199" s="108" t="b">
        <f t="shared" si="91"/>
        <v>0</v>
      </c>
      <c r="I1199" s="108" t="b">
        <f t="shared" si="92"/>
        <v>0</v>
      </c>
      <c r="K1199" s="108" t="b">
        <f t="shared" si="93"/>
        <v>0</v>
      </c>
      <c r="M1199" s="108" t="b">
        <f t="shared" si="94"/>
        <v>0</v>
      </c>
    </row>
    <row r="1200" spans="1:13" x14ac:dyDescent="0.25">
      <c r="A1200" t="s">
        <v>112</v>
      </c>
      <c r="B1200" s="108">
        <v>0</v>
      </c>
      <c r="C1200" t="str" cm="1">
        <f t="array" ref="C1200">_xlfn.IFS(A1200='Price Data'!$F$3,'Price Data'!$G$3,A1200='Price Data'!$F$4,'Price Data'!$G$4,A1200='Price Data'!$F$5,'Price Data'!$G$5,A1200='Price Data'!$F$6,'Price Data'!$G$6,A1200='Price Data'!$F$7,'Price Data'!$G$7,TRUE,"")</f>
        <v/>
      </c>
      <c r="E1200" s="108" t="b">
        <f t="shared" si="90"/>
        <v>0</v>
      </c>
      <c r="G1200" s="108" t="b">
        <f t="shared" si="91"/>
        <v>0</v>
      </c>
      <c r="I1200" s="108" t="b">
        <f t="shared" si="92"/>
        <v>0</v>
      </c>
      <c r="K1200" s="108" t="b">
        <f t="shared" si="93"/>
        <v>0</v>
      </c>
      <c r="M1200" s="108" t="b">
        <f t="shared" si="94"/>
        <v>0</v>
      </c>
    </row>
    <row r="1201" spans="1:13" x14ac:dyDescent="0.25">
      <c r="A1201" t="s">
        <v>112</v>
      </c>
      <c r="B1201" s="108">
        <v>0</v>
      </c>
      <c r="C1201" t="str" cm="1">
        <f t="array" ref="C1201">_xlfn.IFS(A1201='Price Data'!$F$3,'Price Data'!$G$3,A1201='Price Data'!$F$4,'Price Data'!$G$4,A1201='Price Data'!$F$5,'Price Data'!$G$5,A1201='Price Data'!$F$6,'Price Data'!$G$6,A1201='Price Data'!$F$7,'Price Data'!$G$7,TRUE,"")</f>
        <v/>
      </c>
      <c r="E1201" s="108" t="b">
        <f t="shared" si="90"/>
        <v>0</v>
      </c>
      <c r="G1201" s="108" t="b">
        <f t="shared" si="91"/>
        <v>0</v>
      </c>
      <c r="I1201" s="108" t="b">
        <f t="shared" si="92"/>
        <v>0</v>
      </c>
      <c r="K1201" s="108" t="b">
        <f t="shared" si="93"/>
        <v>0</v>
      </c>
      <c r="M1201" s="108" t="b">
        <f t="shared" si="94"/>
        <v>0</v>
      </c>
    </row>
    <row r="1202" spans="1:13" x14ac:dyDescent="0.25">
      <c r="A1202" t="s">
        <v>112</v>
      </c>
      <c r="B1202" s="108">
        <v>0</v>
      </c>
      <c r="C1202" t="str" cm="1">
        <f t="array" ref="C1202">_xlfn.IFS(A1202='Price Data'!$F$3,'Price Data'!$G$3,A1202='Price Data'!$F$4,'Price Data'!$G$4,A1202='Price Data'!$F$5,'Price Data'!$G$5,A1202='Price Data'!$F$6,'Price Data'!$G$6,A1202='Price Data'!$F$7,'Price Data'!$G$7,TRUE,"")</f>
        <v/>
      </c>
      <c r="E1202" s="108" t="b">
        <f t="shared" si="90"/>
        <v>0</v>
      </c>
      <c r="G1202" s="108" t="b">
        <f t="shared" si="91"/>
        <v>0</v>
      </c>
      <c r="I1202" s="108" t="b">
        <f t="shared" si="92"/>
        <v>0</v>
      </c>
      <c r="K1202" s="108" t="b">
        <f t="shared" si="93"/>
        <v>0</v>
      </c>
      <c r="M1202" s="108" t="b">
        <f t="shared" si="94"/>
        <v>0</v>
      </c>
    </row>
    <row r="1203" spans="1:13" x14ac:dyDescent="0.25">
      <c r="A1203" t="s">
        <v>109</v>
      </c>
      <c r="B1203" s="108">
        <v>0.72</v>
      </c>
      <c r="C1203" cm="1">
        <f t="array" ref="C1203">_xlfn.IFS(A1203='Price Data'!$F$3,'Price Data'!$G$3,A1203='Price Data'!$F$4,'Price Data'!$G$4,A1203='Price Data'!$F$5,'Price Data'!$G$5,A1203='Price Data'!$F$6,'Price Data'!$G$6,A1203='Price Data'!$F$7,'Price Data'!$G$7,TRUE,"")</f>
        <v>4.4586315789473705</v>
      </c>
      <c r="E1203" s="108" t="b">
        <f t="shared" si="90"/>
        <v>0</v>
      </c>
      <c r="G1203" s="108" t="b">
        <f t="shared" si="91"/>
        <v>0</v>
      </c>
      <c r="I1203" s="108">
        <f t="shared" si="92"/>
        <v>0.72</v>
      </c>
      <c r="K1203" s="108" t="b">
        <f t="shared" si="93"/>
        <v>0</v>
      </c>
      <c r="M1203" s="108" t="b">
        <f t="shared" si="94"/>
        <v>0</v>
      </c>
    </row>
    <row r="1204" spans="1:13" x14ac:dyDescent="0.25">
      <c r="A1204" t="s">
        <v>112</v>
      </c>
      <c r="B1204" s="108">
        <v>0</v>
      </c>
      <c r="C1204" t="str" cm="1">
        <f t="array" ref="C1204">_xlfn.IFS(A1204='Price Data'!$F$3,'Price Data'!$G$3,A1204='Price Data'!$F$4,'Price Data'!$G$4,A1204='Price Data'!$F$5,'Price Data'!$G$5,A1204='Price Data'!$F$6,'Price Data'!$G$6,A1204='Price Data'!$F$7,'Price Data'!$G$7,TRUE,"")</f>
        <v/>
      </c>
      <c r="E1204" s="108" t="b">
        <f t="shared" si="90"/>
        <v>0</v>
      </c>
      <c r="G1204" s="108" t="b">
        <f t="shared" si="91"/>
        <v>0</v>
      </c>
      <c r="I1204" s="108" t="b">
        <f t="shared" si="92"/>
        <v>0</v>
      </c>
      <c r="K1204" s="108" t="b">
        <f t="shared" si="93"/>
        <v>0</v>
      </c>
      <c r="M1204" s="108" t="b">
        <f t="shared" si="94"/>
        <v>0</v>
      </c>
    </row>
    <row r="1205" spans="1:13" x14ac:dyDescent="0.25">
      <c r="A1205" t="s">
        <v>112</v>
      </c>
      <c r="B1205" s="108">
        <v>0</v>
      </c>
      <c r="C1205" t="str" cm="1">
        <f t="array" ref="C1205">_xlfn.IFS(A1205='Price Data'!$F$3,'Price Data'!$G$3,A1205='Price Data'!$F$4,'Price Data'!$G$4,A1205='Price Data'!$F$5,'Price Data'!$G$5,A1205='Price Data'!$F$6,'Price Data'!$G$6,A1205='Price Data'!$F$7,'Price Data'!$G$7,TRUE,"")</f>
        <v/>
      </c>
      <c r="E1205" s="108" t="b">
        <f t="shared" si="90"/>
        <v>0</v>
      </c>
      <c r="G1205" s="108" t="b">
        <f t="shared" si="91"/>
        <v>0</v>
      </c>
      <c r="I1205" s="108" t="b">
        <f t="shared" si="92"/>
        <v>0</v>
      </c>
      <c r="K1205" s="108" t="b">
        <f t="shared" si="93"/>
        <v>0</v>
      </c>
      <c r="M1205" s="108" t="b">
        <f t="shared" si="94"/>
        <v>0</v>
      </c>
    </row>
    <row r="1206" spans="1:13" x14ac:dyDescent="0.25">
      <c r="A1206" t="s">
        <v>112</v>
      </c>
      <c r="B1206" s="108">
        <v>0</v>
      </c>
      <c r="C1206" t="str" cm="1">
        <f t="array" ref="C1206">_xlfn.IFS(A1206='Price Data'!$F$3,'Price Data'!$G$3,A1206='Price Data'!$F$4,'Price Data'!$G$4,A1206='Price Data'!$F$5,'Price Data'!$G$5,A1206='Price Data'!$F$6,'Price Data'!$G$6,A1206='Price Data'!$F$7,'Price Data'!$G$7,TRUE,"")</f>
        <v/>
      </c>
      <c r="E1206" s="108" t="b">
        <f t="shared" si="90"/>
        <v>0</v>
      </c>
      <c r="G1206" s="108" t="b">
        <f t="shared" si="91"/>
        <v>0</v>
      </c>
      <c r="I1206" s="108" t="b">
        <f t="shared" si="92"/>
        <v>0</v>
      </c>
      <c r="K1206" s="108" t="b">
        <f t="shared" si="93"/>
        <v>0</v>
      </c>
      <c r="M1206" s="108" t="b">
        <f t="shared" si="94"/>
        <v>0</v>
      </c>
    </row>
    <row r="1207" spans="1:13" x14ac:dyDescent="0.25">
      <c r="A1207" t="s">
        <v>112</v>
      </c>
      <c r="B1207" s="108">
        <v>0</v>
      </c>
      <c r="C1207" t="str" cm="1">
        <f t="array" ref="C1207">_xlfn.IFS(A1207='Price Data'!$F$3,'Price Data'!$G$3,A1207='Price Data'!$F$4,'Price Data'!$G$4,A1207='Price Data'!$F$5,'Price Data'!$G$5,A1207='Price Data'!$F$6,'Price Data'!$G$6,A1207='Price Data'!$F$7,'Price Data'!$G$7,TRUE,"")</f>
        <v/>
      </c>
      <c r="E1207" s="108" t="b">
        <f t="shared" si="90"/>
        <v>0</v>
      </c>
      <c r="G1207" s="108" t="b">
        <f t="shared" si="91"/>
        <v>0</v>
      </c>
      <c r="I1207" s="108" t="b">
        <f t="shared" si="92"/>
        <v>0</v>
      </c>
      <c r="K1207" s="108" t="b">
        <f t="shared" si="93"/>
        <v>0</v>
      </c>
      <c r="M1207" s="108" t="b">
        <f t="shared" si="94"/>
        <v>0</v>
      </c>
    </row>
    <row r="1208" spans="1:13" x14ac:dyDescent="0.25">
      <c r="A1208" t="s">
        <v>112</v>
      </c>
      <c r="B1208" s="108">
        <v>0</v>
      </c>
      <c r="C1208" t="str" cm="1">
        <f t="array" ref="C1208">_xlfn.IFS(A1208='Price Data'!$F$3,'Price Data'!$G$3,A1208='Price Data'!$F$4,'Price Data'!$G$4,A1208='Price Data'!$F$5,'Price Data'!$G$5,A1208='Price Data'!$F$6,'Price Data'!$G$6,A1208='Price Data'!$F$7,'Price Data'!$G$7,TRUE,"")</f>
        <v/>
      </c>
      <c r="E1208" s="108" t="b">
        <f t="shared" si="90"/>
        <v>0</v>
      </c>
      <c r="G1208" s="108" t="b">
        <f t="shared" si="91"/>
        <v>0</v>
      </c>
      <c r="I1208" s="108" t="b">
        <f t="shared" si="92"/>
        <v>0</v>
      </c>
      <c r="K1208" s="108" t="b">
        <f t="shared" si="93"/>
        <v>0</v>
      </c>
      <c r="M1208" s="108" t="b">
        <f t="shared" si="94"/>
        <v>0</v>
      </c>
    </row>
    <row r="1209" spans="1:13" x14ac:dyDescent="0.25">
      <c r="A1209" t="s">
        <v>112</v>
      </c>
      <c r="B1209" s="108">
        <v>0</v>
      </c>
      <c r="C1209" t="str" cm="1">
        <f t="array" ref="C1209">_xlfn.IFS(A1209='Price Data'!$F$3,'Price Data'!$G$3,A1209='Price Data'!$F$4,'Price Data'!$G$4,A1209='Price Data'!$F$5,'Price Data'!$G$5,A1209='Price Data'!$F$6,'Price Data'!$G$6,A1209='Price Data'!$F$7,'Price Data'!$G$7,TRUE,"")</f>
        <v/>
      </c>
      <c r="E1209" s="108" t="b">
        <f t="shared" si="90"/>
        <v>0</v>
      </c>
      <c r="G1209" s="108" t="b">
        <f t="shared" si="91"/>
        <v>0</v>
      </c>
      <c r="I1209" s="108" t="b">
        <f t="shared" si="92"/>
        <v>0</v>
      </c>
      <c r="K1209" s="108" t="b">
        <f t="shared" si="93"/>
        <v>0</v>
      </c>
      <c r="M1209" s="108" t="b">
        <f t="shared" si="94"/>
        <v>0</v>
      </c>
    </row>
    <row r="1210" spans="1:13" x14ac:dyDescent="0.25">
      <c r="A1210" t="s">
        <v>112</v>
      </c>
      <c r="B1210" s="108">
        <v>0</v>
      </c>
      <c r="C1210" t="str" cm="1">
        <f t="array" ref="C1210">_xlfn.IFS(A1210='Price Data'!$F$3,'Price Data'!$G$3,A1210='Price Data'!$F$4,'Price Data'!$G$4,A1210='Price Data'!$F$5,'Price Data'!$G$5,A1210='Price Data'!$F$6,'Price Data'!$G$6,A1210='Price Data'!$F$7,'Price Data'!$G$7,TRUE,"")</f>
        <v/>
      </c>
      <c r="E1210" s="108" t="b">
        <f t="shared" si="90"/>
        <v>0</v>
      </c>
      <c r="G1210" s="108" t="b">
        <f t="shared" si="91"/>
        <v>0</v>
      </c>
      <c r="I1210" s="108" t="b">
        <f t="shared" si="92"/>
        <v>0</v>
      </c>
      <c r="K1210" s="108" t="b">
        <f t="shared" si="93"/>
        <v>0</v>
      </c>
      <c r="M1210" s="108" t="b">
        <f t="shared" si="94"/>
        <v>0</v>
      </c>
    </row>
    <row r="1211" spans="1:13" x14ac:dyDescent="0.25">
      <c r="A1211" t="s">
        <v>112</v>
      </c>
      <c r="B1211" s="108">
        <v>0</v>
      </c>
      <c r="C1211" t="str" cm="1">
        <f t="array" ref="C1211">_xlfn.IFS(A1211='Price Data'!$F$3,'Price Data'!$G$3,A1211='Price Data'!$F$4,'Price Data'!$G$4,A1211='Price Data'!$F$5,'Price Data'!$G$5,A1211='Price Data'!$F$6,'Price Data'!$G$6,A1211='Price Data'!$F$7,'Price Data'!$G$7,TRUE,"")</f>
        <v/>
      </c>
      <c r="E1211" s="108" t="b">
        <f t="shared" si="90"/>
        <v>0</v>
      </c>
      <c r="G1211" s="108" t="b">
        <f t="shared" si="91"/>
        <v>0</v>
      </c>
      <c r="I1211" s="108" t="b">
        <f t="shared" si="92"/>
        <v>0</v>
      </c>
      <c r="K1211" s="108" t="b">
        <f t="shared" si="93"/>
        <v>0</v>
      </c>
      <c r="M1211" s="108" t="b">
        <f t="shared" si="94"/>
        <v>0</v>
      </c>
    </row>
    <row r="1212" spans="1:13" x14ac:dyDescent="0.25">
      <c r="A1212" t="s">
        <v>112</v>
      </c>
      <c r="B1212" s="108">
        <v>0</v>
      </c>
      <c r="C1212" t="str" cm="1">
        <f t="array" ref="C1212">_xlfn.IFS(A1212='Price Data'!$F$3,'Price Data'!$G$3,A1212='Price Data'!$F$4,'Price Data'!$G$4,A1212='Price Data'!$F$5,'Price Data'!$G$5,A1212='Price Data'!$F$6,'Price Data'!$G$6,A1212='Price Data'!$F$7,'Price Data'!$G$7,TRUE,"")</f>
        <v/>
      </c>
      <c r="E1212" s="108" t="b">
        <f t="shared" si="90"/>
        <v>0</v>
      </c>
      <c r="G1212" s="108" t="b">
        <f t="shared" si="91"/>
        <v>0</v>
      </c>
      <c r="I1212" s="108" t="b">
        <f t="shared" si="92"/>
        <v>0</v>
      </c>
      <c r="K1212" s="108" t="b">
        <f t="shared" si="93"/>
        <v>0</v>
      </c>
      <c r="M1212" s="108" t="b">
        <f t="shared" si="94"/>
        <v>0</v>
      </c>
    </row>
    <row r="1213" spans="1:13" x14ac:dyDescent="0.25">
      <c r="A1213" t="s">
        <v>112</v>
      </c>
      <c r="B1213" s="108">
        <v>0</v>
      </c>
      <c r="C1213" t="str" cm="1">
        <f t="array" ref="C1213">_xlfn.IFS(A1213='Price Data'!$F$3,'Price Data'!$G$3,A1213='Price Data'!$F$4,'Price Data'!$G$4,A1213='Price Data'!$F$5,'Price Data'!$G$5,A1213='Price Data'!$F$6,'Price Data'!$G$6,A1213='Price Data'!$F$7,'Price Data'!$G$7,TRUE,"")</f>
        <v/>
      </c>
      <c r="E1213" s="108" t="b">
        <f t="shared" si="90"/>
        <v>0</v>
      </c>
      <c r="G1213" s="108" t="b">
        <f t="shared" si="91"/>
        <v>0</v>
      </c>
      <c r="I1213" s="108" t="b">
        <f t="shared" si="92"/>
        <v>0</v>
      </c>
      <c r="K1213" s="108" t="b">
        <f t="shared" si="93"/>
        <v>0</v>
      </c>
      <c r="M1213" s="108" t="b">
        <f t="shared" si="94"/>
        <v>0</v>
      </c>
    </row>
    <row r="1214" spans="1:13" x14ac:dyDescent="0.25">
      <c r="A1214" t="s">
        <v>112</v>
      </c>
      <c r="B1214" s="108">
        <v>0</v>
      </c>
      <c r="C1214" t="str" cm="1">
        <f t="array" ref="C1214">_xlfn.IFS(A1214='Price Data'!$F$3,'Price Data'!$G$3,A1214='Price Data'!$F$4,'Price Data'!$G$4,A1214='Price Data'!$F$5,'Price Data'!$G$5,A1214='Price Data'!$F$6,'Price Data'!$G$6,A1214='Price Data'!$F$7,'Price Data'!$G$7,TRUE,"")</f>
        <v/>
      </c>
      <c r="E1214" s="108" t="b">
        <f t="shared" si="90"/>
        <v>0</v>
      </c>
      <c r="G1214" s="108" t="b">
        <f t="shared" si="91"/>
        <v>0</v>
      </c>
      <c r="I1214" s="108" t="b">
        <f t="shared" si="92"/>
        <v>0</v>
      </c>
      <c r="K1214" s="108" t="b">
        <f t="shared" si="93"/>
        <v>0</v>
      </c>
      <c r="M1214" s="108" t="b">
        <f t="shared" si="94"/>
        <v>0</v>
      </c>
    </row>
    <row r="1215" spans="1:13" x14ac:dyDescent="0.25">
      <c r="A1215" t="s">
        <v>112</v>
      </c>
      <c r="B1215" s="108">
        <v>0</v>
      </c>
      <c r="C1215" t="str" cm="1">
        <f t="array" ref="C1215">_xlfn.IFS(A1215='Price Data'!$F$3,'Price Data'!$G$3,A1215='Price Data'!$F$4,'Price Data'!$G$4,A1215='Price Data'!$F$5,'Price Data'!$G$5,A1215='Price Data'!$F$6,'Price Data'!$G$6,A1215='Price Data'!$F$7,'Price Data'!$G$7,TRUE,"")</f>
        <v/>
      </c>
      <c r="E1215" s="108" t="b">
        <f t="shared" si="90"/>
        <v>0</v>
      </c>
      <c r="G1215" s="108" t="b">
        <f t="shared" si="91"/>
        <v>0</v>
      </c>
      <c r="I1215" s="108" t="b">
        <f t="shared" si="92"/>
        <v>0</v>
      </c>
      <c r="K1215" s="108" t="b">
        <f t="shared" si="93"/>
        <v>0</v>
      </c>
      <c r="M1215" s="108" t="b">
        <f t="shared" si="94"/>
        <v>0</v>
      </c>
    </row>
    <row r="1216" spans="1:13" x14ac:dyDescent="0.25">
      <c r="A1216" t="s">
        <v>112</v>
      </c>
      <c r="B1216" s="108">
        <v>0</v>
      </c>
      <c r="C1216" t="str" cm="1">
        <f t="array" ref="C1216">_xlfn.IFS(A1216='Price Data'!$F$3,'Price Data'!$G$3,A1216='Price Data'!$F$4,'Price Data'!$G$4,A1216='Price Data'!$F$5,'Price Data'!$G$5,A1216='Price Data'!$F$6,'Price Data'!$G$6,A1216='Price Data'!$F$7,'Price Data'!$G$7,TRUE,"")</f>
        <v/>
      </c>
      <c r="E1216" s="108" t="b">
        <f t="shared" si="90"/>
        <v>0</v>
      </c>
      <c r="G1216" s="108" t="b">
        <f t="shared" si="91"/>
        <v>0</v>
      </c>
      <c r="I1216" s="108" t="b">
        <f t="shared" si="92"/>
        <v>0</v>
      </c>
      <c r="K1216" s="108" t="b">
        <f t="shared" si="93"/>
        <v>0</v>
      </c>
      <c r="M1216" s="108" t="b">
        <f t="shared" si="94"/>
        <v>0</v>
      </c>
    </row>
    <row r="1217" spans="1:13" x14ac:dyDescent="0.25">
      <c r="A1217" t="s">
        <v>112</v>
      </c>
      <c r="B1217" s="108">
        <v>0</v>
      </c>
      <c r="C1217" t="str" cm="1">
        <f t="array" ref="C1217">_xlfn.IFS(A1217='Price Data'!$F$3,'Price Data'!$G$3,A1217='Price Data'!$F$4,'Price Data'!$G$4,A1217='Price Data'!$F$5,'Price Data'!$G$5,A1217='Price Data'!$F$6,'Price Data'!$G$6,A1217='Price Data'!$F$7,'Price Data'!$G$7,TRUE,"")</f>
        <v/>
      </c>
      <c r="E1217" s="108" t="b">
        <f t="shared" si="90"/>
        <v>0</v>
      </c>
      <c r="G1217" s="108" t="b">
        <f t="shared" si="91"/>
        <v>0</v>
      </c>
      <c r="I1217" s="108" t="b">
        <f t="shared" si="92"/>
        <v>0</v>
      </c>
      <c r="K1217" s="108" t="b">
        <f t="shared" si="93"/>
        <v>0</v>
      </c>
      <c r="M1217" s="108" t="b">
        <f t="shared" si="94"/>
        <v>0</v>
      </c>
    </row>
    <row r="1218" spans="1:13" x14ac:dyDescent="0.25">
      <c r="A1218" t="s">
        <v>112</v>
      </c>
      <c r="B1218" s="108">
        <v>0</v>
      </c>
      <c r="C1218" t="str" cm="1">
        <f t="array" ref="C1218">_xlfn.IFS(A1218='Price Data'!$F$3,'Price Data'!$G$3,A1218='Price Data'!$F$4,'Price Data'!$G$4,A1218='Price Data'!$F$5,'Price Data'!$G$5,A1218='Price Data'!$F$6,'Price Data'!$G$6,A1218='Price Data'!$F$7,'Price Data'!$G$7,TRUE,"")</f>
        <v/>
      </c>
      <c r="E1218" s="108" t="b">
        <f t="shared" si="90"/>
        <v>0</v>
      </c>
      <c r="G1218" s="108" t="b">
        <f t="shared" si="91"/>
        <v>0</v>
      </c>
      <c r="I1218" s="108" t="b">
        <f t="shared" si="92"/>
        <v>0</v>
      </c>
      <c r="K1218" s="108" t="b">
        <f t="shared" si="93"/>
        <v>0</v>
      </c>
      <c r="M1218" s="108" t="b">
        <f t="shared" si="94"/>
        <v>0</v>
      </c>
    </row>
    <row r="1219" spans="1:13" x14ac:dyDescent="0.25">
      <c r="A1219" t="s">
        <v>112</v>
      </c>
      <c r="B1219" s="108">
        <v>0</v>
      </c>
      <c r="C1219" t="str" cm="1">
        <f t="array" ref="C1219">_xlfn.IFS(A1219='Price Data'!$F$3,'Price Data'!$G$3,A1219='Price Data'!$F$4,'Price Data'!$G$4,A1219='Price Data'!$F$5,'Price Data'!$G$5,A1219='Price Data'!$F$6,'Price Data'!$G$6,A1219='Price Data'!$F$7,'Price Data'!$G$7,TRUE,"")</f>
        <v/>
      </c>
      <c r="E1219" s="108" t="b">
        <f t="shared" ref="E1219:E1282" si="95">IF(A1219="Coffee Only", B1219)</f>
        <v>0</v>
      </c>
      <c r="G1219" s="108" t="b">
        <f t="shared" ref="G1219:G1282" si="96">IF(A1219="Food Only", B1219)</f>
        <v>0</v>
      </c>
      <c r="I1219" s="108" t="b">
        <f t="shared" ref="I1219:I1282" si="97">IF(A1219="Specialty Drink Only", B1219)</f>
        <v>0</v>
      </c>
      <c r="K1219" s="108" t="b">
        <f t="shared" ref="K1219:K1282" si="98">IF(A1219="Food + Coffee", B1219)</f>
        <v>0</v>
      </c>
      <c r="M1219" s="108" t="b">
        <f t="shared" ref="M1219:M1282" si="99">IF(A1219="Food + Specialty Drink", B1219)</f>
        <v>0</v>
      </c>
    </row>
    <row r="1220" spans="1:13" x14ac:dyDescent="0.25">
      <c r="A1220" t="s">
        <v>112</v>
      </c>
      <c r="B1220" s="108">
        <v>0</v>
      </c>
      <c r="C1220" t="str" cm="1">
        <f t="array" ref="C1220">_xlfn.IFS(A1220='Price Data'!$F$3,'Price Data'!$G$3,A1220='Price Data'!$F$4,'Price Data'!$G$4,A1220='Price Data'!$F$5,'Price Data'!$G$5,A1220='Price Data'!$F$6,'Price Data'!$G$6,A1220='Price Data'!$F$7,'Price Data'!$G$7,TRUE,"")</f>
        <v/>
      </c>
      <c r="E1220" s="108" t="b">
        <f t="shared" si="95"/>
        <v>0</v>
      </c>
      <c r="G1220" s="108" t="b">
        <f t="shared" si="96"/>
        <v>0</v>
      </c>
      <c r="I1220" s="108" t="b">
        <f t="shared" si="97"/>
        <v>0</v>
      </c>
      <c r="K1220" s="108" t="b">
        <f t="shared" si="98"/>
        <v>0</v>
      </c>
      <c r="M1220" s="108" t="b">
        <f t="shared" si="99"/>
        <v>0</v>
      </c>
    </row>
    <row r="1221" spans="1:13" x14ac:dyDescent="0.25">
      <c r="A1221" t="s">
        <v>112</v>
      </c>
      <c r="B1221" s="108">
        <v>0</v>
      </c>
      <c r="C1221" t="str" cm="1">
        <f t="array" ref="C1221">_xlfn.IFS(A1221='Price Data'!$F$3,'Price Data'!$G$3,A1221='Price Data'!$F$4,'Price Data'!$G$4,A1221='Price Data'!$F$5,'Price Data'!$G$5,A1221='Price Data'!$F$6,'Price Data'!$G$6,A1221='Price Data'!$F$7,'Price Data'!$G$7,TRUE,"")</f>
        <v/>
      </c>
      <c r="E1221" s="108" t="b">
        <f t="shared" si="95"/>
        <v>0</v>
      </c>
      <c r="G1221" s="108" t="b">
        <f t="shared" si="96"/>
        <v>0</v>
      </c>
      <c r="I1221" s="108" t="b">
        <f t="shared" si="97"/>
        <v>0</v>
      </c>
      <c r="K1221" s="108" t="b">
        <f t="shared" si="98"/>
        <v>0</v>
      </c>
      <c r="M1221" s="108" t="b">
        <f t="shared" si="99"/>
        <v>0</v>
      </c>
    </row>
    <row r="1222" spans="1:13" x14ac:dyDescent="0.25">
      <c r="A1222" t="s">
        <v>112</v>
      </c>
      <c r="B1222" s="108">
        <v>0</v>
      </c>
      <c r="C1222" t="str" cm="1">
        <f t="array" ref="C1222">_xlfn.IFS(A1222='Price Data'!$F$3,'Price Data'!$G$3,A1222='Price Data'!$F$4,'Price Data'!$G$4,A1222='Price Data'!$F$5,'Price Data'!$G$5,A1222='Price Data'!$F$6,'Price Data'!$G$6,A1222='Price Data'!$F$7,'Price Data'!$G$7,TRUE,"")</f>
        <v/>
      </c>
      <c r="E1222" s="108" t="b">
        <f t="shared" si="95"/>
        <v>0</v>
      </c>
      <c r="G1222" s="108" t="b">
        <f t="shared" si="96"/>
        <v>0</v>
      </c>
      <c r="I1222" s="108" t="b">
        <f t="shared" si="97"/>
        <v>0</v>
      </c>
      <c r="K1222" s="108" t="b">
        <f t="shared" si="98"/>
        <v>0</v>
      </c>
      <c r="M1222" s="108" t="b">
        <f t="shared" si="99"/>
        <v>0</v>
      </c>
    </row>
    <row r="1223" spans="1:13" x14ac:dyDescent="0.25">
      <c r="A1223" t="s">
        <v>112</v>
      </c>
      <c r="B1223" s="108">
        <v>0</v>
      </c>
      <c r="C1223" t="str" cm="1">
        <f t="array" ref="C1223">_xlfn.IFS(A1223='Price Data'!$F$3,'Price Data'!$G$3,A1223='Price Data'!$F$4,'Price Data'!$G$4,A1223='Price Data'!$F$5,'Price Data'!$G$5,A1223='Price Data'!$F$6,'Price Data'!$G$6,A1223='Price Data'!$F$7,'Price Data'!$G$7,TRUE,"")</f>
        <v/>
      </c>
      <c r="E1223" s="108" t="b">
        <f t="shared" si="95"/>
        <v>0</v>
      </c>
      <c r="G1223" s="108" t="b">
        <f t="shared" si="96"/>
        <v>0</v>
      </c>
      <c r="I1223" s="108" t="b">
        <f t="shared" si="97"/>
        <v>0</v>
      </c>
      <c r="K1223" s="108" t="b">
        <f t="shared" si="98"/>
        <v>0</v>
      </c>
      <c r="M1223" s="108" t="b">
        <f t="shared" si="99"/>
        <v>0</v>
      </c>
    </row>
    <row r="1224" spans="1:13" x14ac:dyDescent="0.25">
      <c r="A1224" t="s">
        <v>112</v>
      </c>
      <c r="B1224" s="108">
        <v>0</v>
      </c>
      <c r="C1224" t="str" cm="1">
        <f t="array" ref="C1224">_xlfn.IFS(A1224='Price Data'!$F$3,'Price Data'!$G$3,A1224='Price Data'!$F$4,'Price Data'!$G$4,A1224='Price Data'!$F$5,'Price Data'!$G$5,A1224='Price Data'!$F$6,'Price Data'!$G$6,A1224='Price Data'!$F$7,'Price Data'!$G$7,TRUE,"")</f>
        <v/>
      </c>
      <c r="E1224" s="108" t="b">
        <f t="shared" si="95"/>
        <v>0</v>
      </c>
      <c r="G1224" s="108" t="b">
        <f t="shared" si="96"/>
        <v>0</v>
      </c>
      <c r="I1224" s="108" t="b">
        <f t="shared" si="97"/>
        <v>0</v>
      </c>
      <c r="K1224" s="108" t="b">
        <f t="shared" si="98"/>
        <v>0</v>
      </c>
      <c r="M1224" s="108" t="b">
        <f t="shared" si="99"/>
        <v>0</v>
      </c>
    </row>
    <row r="1225" spans="1:13" x14ac:dyDescent="0.25">
      <c r="A1225" t="s">
        <v>112</v>
      </c>
      <c r="B1225" s="108">
        <v>0</v>
      </c>
      <c r="C1225" t="str" cm="1">
        <f t="array" ref="C1225">_xlfn.IFS(A1225='Price Data'!$F$3,'Price Data'!$G$3,A1225='Price Data'!$F$4,'Price Data'!$G$4,A1225='Price Data'!$F$5,'Price Data'!$G$5,A1225='Price Data'!$F$6,'Price Data'!$G$6,A1225='Price Data'!$F$7,'Price Data'!$G$7,TRUE,"")</f>
        <v/>
      </c>
      <c r="E1225" s="108" t="b">
        <f t="shared" si="95"/>
        <v>0</v>
      </c>
      <c r="G1225" s="108" t="b">
        <f t="shared" si="96"/>
        <v>0</v>
      </c>
      <c r="I1225" s="108" t="b">
        <f t="shared" si="97"/>
        <v>0</v>
      </c>
      <c r="K1225" s="108" t="b">
        <f t="shared" si="98"/>
        <v>0</v>
      </c>
      <c r="M1225" s="108" t="b">
        <f t="shared" si="99"/>
        <v>0</v>
      </c>
    </row>
    <row r="1226" spans="1:13" x14ac:dyDescent="0.25">
      <c r="A1226" t="s">
        <v>112</v>
      </c>
      <c r="B1226" s="108">
        <v>0</v>
      </c>
      <c r="C1226" t="str" cm="1">
        <f t="array" ref="C1226">_xlfn.IFS(A1226='Price Data'!$F$3,'Price Data'!$G$3,A1226='Price Data'!$F$4,'Price Data'!$G$4,A1226='Price Data'!$F$5,'Price Data'!$G$5,A1226='Price Data'!$F$6,'Price Data'!$G$6,A1226='Price Data'!$F$7,'Price Data'!$G$7,TRUE,"")</f>
        <v/>
      </c>
      <c r="E1226" s="108" t="b">
        <f t="shared" si="95"/>
        <v>0</v>
      </c>
      <c r="G1226" s="108" t="b">
        <f t="shared" si="96"/>
        <v>0</v>
      </c>
      <c r="I1226" s="108" t="b">
        <f t="shared" si="97"/>
        <v>0</v>
      </c>
      <c r="K1226" s="108" t="b">
        <f t="shared" si="98"/>
        <v>0</v>
      </c>
      <c r="M1226" s="108" t="b">
        <f t="shared" si="99"/>
        <v>0</v>
      </c>
    </row>
    <row r="1227" spans="1:13" x14ac:dyDescent="0.25">
      <c r="A1227" t="s">
        <v>112</v>
      </c>
      <c r="B1227" s="108">
        <v>0</v>
      </c>
      <c r="C1227" t="str" cm="1">
        <f t="array" ref="C1227">_xlfn.IFS(A1227='Price Data'!$F$3,'Price Data'!$G$3,A1227='Price Data'!$F$4,'Price Data'!$G$4,A1227='Price Data'!$F$5,'Price Data'!$G$5,A1227='Price Data'!$F$6,'Price Data'!$G$6,A1227='Price Data'!$F$7,'Price Data'!$G$7,TRUE,"")</f>
        <v/>
      </c>
      <c r="E1227" s="108" t="b">
        <f t="shared" si="95"/>
        <v>0</v>
      </c>
      <c r="G1227" s="108" t="b">
        <f t="shared" si="96"/>
        <v>0</v>
      </c>
      <c r="I1227" s="108" t="b">
        <f t="shared" si="97"/>
        <v>0</v>
      </c>
      <c r="K1227" s="108" t="b">
        <f t="shared" si="98"/>
        <v>0</v>
      </c>
      <c r="M1227" s="108" t="b">
        <f t="shared" si="99"/>
        <v>0</v>
      </c>
    </row>
    <row r="1228" spans="1:13" x14ac:dyDescent="0.25">
      <c r="A1228" t="s">
        <v>112</v>
      </c>
      <c r="B1228" s="108">
        <v>0</v>
      </c>
      <c r="C1228" t="str" cm="1">
        <f t="array" ref="C1228">_xlfn.IFS(A1228='Price Data'!$F$3,'Price Data'!$G$3,A1228='Price Data'!$F$4,'Price Data'!$G$4,A1228='Price Data'!$F$5,'Price Data'!$G$5,A1228='Price Data'!$F$6,'Price Data'!$G$6,A1228='Price Data'!$F$7,'Price Data'!$G$7,TRUE,"")</f>
        <v/>
      </c>
      <c r="E1228" s="108" t="b">
        <f t="shared" si="95"/>
        <v>0</v>
      </c>
      <c r="G1228" s="108" t="b">
        <f t="shared" si="96"/>
        <v>0</v>
      </c>
      <c r="I1228" s="108" t="b">
        <f t="shared" si="97"/>
        <v>0</v>
      </c>
      <c r="K1228" s="108" t="b">
        <f t="shared" si="98"/>
        <v>0</v>
      </c>
      <c r="M1228" s="108" t="b">
        <f t="shared" si="99"/>
        <v>0</v>
      </c>
    </row>
    <row r="1229" spans="1:13" x14ac:dyDescent="0.25">
      <c r="A1229" t="s">
        <v>112</v>
      </c>
      <c r="B1229" s="108">
        <v>0</v>
      </c>
      <c r="C1229" t="str" cm="1">
        <f t="array" ref="C1229">_xlfn.IFS(A1229='Price Data'!$F$3,'Price Data'!$G$3,A1229='Price Data'!$F$4,'Price Data'!$G$4,A1229='Price Data'!$F$5,'Price Data'!$G$5,A1229='Price Data'!$F$6,'Price Data'!$G$6,A1229='Price Data'!$F$7,'Price Data'!$G$7,TRUE,"")</f>
        <v/>
      </c>
      <c r="E1229" s="108" t="b">
        <f t="shared" si="95"/>
        <v>0</v>
      </c>
      <c r="G1229" s="108" t="b">
        <f t="shared" si="96"/>
        <v>0</v>
      </c>
      <c r="I1229" s="108" t="b">
        <f t="shared" si="97"/>
        <v>0</v>
      </c>
      <c r="K1229" s="108" t="b">
        <f t="shared" si="98"/>
        <v>0</v>
      </c>
      <c r="M1229" s="108" t="b">
        <f t="shared" si="99"/>
        <v>0</v>
      </c>
    </row>
    <row r="1230" spans="1:13" x14ac:dyDescent="0.25">
      <c r="A1230" t="s">
        <v>112</v>
      </c>
      <c r="B1230" s="108">
        <v>0</v>
      </c>
      <c r="C1230" t="str" cm="1">
        <f t="array" ref="C1230">_xlfn.IFS(A1230='Price Data'!$F$3,'Price Data'!$G$3,A1230='Price Data'!$F$4,'Price Data'!$G$4,A1230='Price Data'!$F$5,'Price Data'!$G$5,A1230='Price Data'!$F$6,'Price Data'!$G$6,A1230='Price Data'!$F$7,'Price Data'!$G$7,TRUE,"")</f>
        <v/>
      </c>
      <c r="E1230" s="108" t="b">
        <f t="shared" si="95"/>
        <v>0</v>
      </c>
      <c r="G1230" s="108" t="b">
        <f t="shared" si="96"/>
        <v>0</v>
      </c>
      <c r="I1230" s="108" t="b">
        <f t="shared" si="97"/>
        <v>0</v>
      </c>
      <c r="K1230" s="108" t="b">
        <f t="shared" si="98"/>
        <v>0</v>
      </c>
      <c r="M1230" s="108" t="b">
        <f t="shared" si="99"/>
        <v>0</v>
      </c>
    </row>
    <row r="1231" spans="1:13" x14ac:dyDescent="0.25">
      <c r="A1231" t="s">
        <v>112</v>
      </c>
      <c r="B1231" s="108">
        <v>0</v>
      </c>
      <c r="C1231" t="str" cm="1">
        <f t="array" ref="C1231">_xlfn.IFS(A1231='Price Data'!$F$3,'Price Data'!$G$3,A1231='Price Data'!$F$4,'Price Data'!$G$4,A1231='Price Data'!$F$5,'Price Data'!$G$5,A1231='Price Data'!$F$6,'Price Data'!$G$6,A1231='Price Data'!$F$7,'Price Data'!$G$7,TRUE,"")</f>
        <v/>
      </c>
      <c r="E1231" s="108" t="b">
        <f t="shared" si="95"/>
        <v>0</v>
      </c>
      <c r="G1231" s="108" t="b">
        <f t="shared" si="96"/>
        <v>0</v>
      </c>
      <c r="I1231" s="108" t="b">
        <f t="shared" si="97"/>
        <v>0</v>
      </c>
      <c r="K1231" s="108" t="b">
        <f t="shared" si="98"/>
        <v>0</v>
      </c>
      <c r="M1231" s="108" t="b">
        <f t="shared" si="99"/>
        <v>0</v>
      </c>
    </row>
    <row r="1232" spans="1:13" x14ac:dyDescent="0.25">
      <c r="A1232" t="s">
        <v>112</v>
      </c>
      <c r="B1232" s="108">
        <v>0</v>
      </c>
      <c r="C1232" t="str" cm="1">
        <f t="array" ref="C1232">_xlfn.IFS(A1232='Price Data'!$F$3,'Price Data'!$G$3,A1232='Price Data'!$F$4,'Price Data'!$G$4,A1232='Price Data'!$F$5,'Price Data'!$G$5,A1232='Price Data'!$F$6,'Price Data'!$G$6,A1232='Price Data'!$F$7,'Price Data'!$G$7,TRUE,"")</f>
        <v/>
      </c>
      <c r="E1232" s="108" t="b">
        <f t="shared" si="95"/>
        <v>0</v>
      </c>
      <c r="G1232" s="108" t="b">
        <f t="shared" si="96"/>
        <v>0</v>
      </c>
      <c r="I1232" s="108" t="b">
        <f t="shared" si="97"/>
        <v>0</v>
      </c>
      <c r="K1232" s="108" t="b">
        <f t="shared" si="98"/>
        <v>0</v>
      </c>
      <c r="M1232" s="108" t="b">
        <f t="shared" si="99"/>
        <v>0</v>
      </c>
    </row>
    <row r="1233" spans="1:13" x14ac:dyDescent="0.25">
      <c r="A1233" t="s">
        <v>112</v>
      </c>
      <c r="B1233" s="108">
        <v>0</v>
      </c>
      <c r="C1233" t="str" cm="1">
        <f t="array" ref="C1233">_xlfn.IFS(A1233='Price Data'!$F$3,'Price Data'!$G$3,A1233='Price Data'!$F$4,'Price Data'!$G$4,A1233='Price Data'!$F$5,'Price Data'!$G$5,A1233='Price Data'!$F$6,'Price Data'!$G$6,A1233='Price Data'!$F$7,'Price Data'!$G$7,TRUE,"")</f>
        <v/>
      </c>
      <c r="E1233" s="108" t="b">
        <f t="shared" si="95"/>
        <v>0</v>
      </c>
      <c r="G1233" s="108" t="b">
        <f t="shared" si="96"/>
        <v>0</v>
      </c>
      <c r="I1233" s="108" t="b">
        <f t="shared" si="97"/>
        <v>0</v>
      </c>
      <c r="K1233" s="108" t="b">
        <f t="shared" si="98"/>
        <v>0</v>
      </c>
      <c r="M1233" s="108" t="b">
        <f t="shared" si="99"/>
        <v>0</v>
      </c>
    </row>
    <row r="1234" spans="1:13" x14ac:dyDescent="0.25">
      <c r="A1234" t="s">
        <v>112</v>
      </c>
      <c r="B1234" s="108">
        <v>0</v>
      </c>
      <c r="C1234" t="str" cm="1">
        <f t="array" ref="C1234">_xlfn.IFS(A1234='Price Data'!$F$3,'Price Data'!$G$3,A1234='Price Data'!$F$4,'Price Data'!$G$4,A1234='Price Data'!$F$5,'Price Data'!$G$5,A1234='Price Data'!$F$6,'Price Data'!$G$6,A1234='Price Data'!$F$7,'Price Data'!$G$7,TRUE,"")</f>
        <v/>
      </c>
      <c r="E1234" s="108" t="b">
        <f t="shared" si="95"/>
        <v>0</v>
      </c>
      <c r="G1234" s="108" t="b">
        <f t="shared" si="96"/>
        <v>0</v>
      </c>
      <c r="I1234" s="108" t="b">
        <f t="shared" si="97"/>
        <v>0</v>
      </c>
      <c r="K1234" s="108" t="b">
        <f t="shared" si="98"/>
        <v>0</v>
      </c>
      <c r="M1234" s="108" t="b">
        <f t="shared" si="99"/>
        <v>0</v>
      </c>
    </row>
    <row r="1235" spans="1:13" x14ac:dyDescent="0.25">
      <c r="A1235" t="s">
        <v>112</v>
      </c>
      <c r="B1235" s="108">
        <v>0</v>
      </c>
      <c r="C1235" t="str" cm="1">
        <f t="array" ref="C1235">_xlfn.IFS(A1235='Price Data'!$F$3,'Price Data'!$G$3,A1235='Price Data'!$F$4,'Price Data'!$G$4,A1235='Price Data'!$F$5,'Price Data'!$G$5,A1235='Price Data'!$F$6,'Price Data'!$G$6,A1235='Price Data'!$F$7,'Price Data'!$G$7,TRUE,"")</f>
        <v/>
      </c>
      <c r="E1235" s="108" t="b">
        <f t="shared" si="95"/>
        <v>0</v>
      </c>
      <c r="G1235" s="108" t="b">
        <f t="shared" si="96"/>
        <v>0</v>
      </c>
      <c r="I1235" s="108" t="b">
        <f t="shared" si="97"/>
        <v>0</v>
      </c>
      <c r="K1235" s="108" t="b">
        <f t="shared" si="98"/>
        <v>0</v>
      </c>
      <c r="M1235" s="108" t="b">
        <f t="shared" si="99"/>
        <v>0</v>
      </c>
    </row>
    <row r="1236" spans="1:13" x14ac:dyDescent="0.25">
      <c r="A1236" t="s">
        <v>112</v>
      </c>
      <c r="B1236" s="108">
        <v>0</v>
      </c>
      <c r="C1236" t="str" cm="1">
        <f t="array" ref="C1236">_xlfn.IFS(A1236='Price Data'!$F$3,'Price Data'!$G$3,A1236='Price Data'!$F$4,'Price Data'!$G$4,A1236='Price Data'!$F$5,'Price Data'!$G$5,A1236='Price Data'!$F$6,'Price Data'!$G$6,A1236='Price Data'!$F$7,'Price Data'!$G$7,TRUE,"")</f>
        <v/>
      </c>
      <c r="E1236" s="108" t="b">
        <f t="shared" si="95"/>
        <v>0</v>
      </c>
      <c r="G1236" s="108" t="b">
        <f t="shared" si="96"/>
        <v>0</v>
      </c>
      <c r="I1236" s="108" t="b">
        <f t="shared" si="97"/>
        <v>0</v>
      </c>
      <c r="K1236" s="108" t="b">
        <f t="shared" si="98"/>
        <v>0</v>
      </c>
      <c r="M1236" s="108" t="b">
        <f t="shared" si="99"/>
        <v>0</v>
      </c>
    </row>
    <row r="1237" spans="1:13" x14ac:dyDescent="0.25">
      <c r="A1237" t="s">
        <v>112</v>
      </c>
      <c r="B1237" s="108">
        <v>0</v>
      </c>
      <c r="C1237" t="str" cm="1">
        <f t="array" ref="C1237">_xlfn.IFS(A1237='Price Data'!$F$3,'Price Data'!$G$3,A1237='Price Data'!$F$4,'Price Data'!$G$4,A1237='Price Data'!$F$5,'Price Data'!$G$5,A1237='Price Data'!$F$6,'Price Data'!$G$6,A1237='Price Data'!$F$7,'Price Data'!$G$7,TRUE,"")</f>
        <v/>
      </c>
      <c r="E1237" s="108" t="b">
        <f t="shared" si="95"/>
        <v>0</v>
      </c>
      <c r="G1237" s="108" t="b">
        <f t="shared" si="96"/>
        <v>0</v>
      </c>
      <c r="I1237" s="108" t="b">
        <f t="shared" si="97"/>
        <v>0</v>
      </c>
      <c r="K1237" s="108" t="b">
        <f t="shared" si="98"/>
        <v>0</v>
      </c>
      <c r="M1237" s="108" t="b">
        <f t="shared" si="99"/>
        <v>0</v>
      </c>
    </row>
    <row r="1238" spans="1:13" x14ac:dyDescent="0.25">
      <c r="A1238" t="s">
        <v>114</v>
      </c>
      <c r="B1238" s="108">
        <v>1.66</v>
      </c>
      <c r="C1238" cm="1">
        <f t="array" ref="C1238">_xlfn.IFS(A1238='Price Data'!$F$3,'Price Data'!$G$3,A1238='Price Data'!$F$4,'Price Data'!$G$4,A1238='Price Data'!$F$5,'Price Data'!$G$5,A1238='Price Data'!$F$6,'Price Data'!$G$6,A1238='Price Data'!$F$7,'Price Data'!$G$7,TRUE,"")</f>
        <v>6.0346153846153863</v>
      </c>
      <c r="E1238" s="108" t="b">
        <f t="shared" si="95"/>
        <v>0</v>
      </c>
      <c r="G1238" s="108">
        <f t="shared" si="96"/>
        <v>1.66</v>
      </c>
      <c r="I1238" s="108" t="b">
        <f t="shared" si="97"/>
        <v>0</v>
      </c>
      <c r="K1238" s="108" t="b">
        <f t="shared" si="98"/>
        <v>0</v>
      </c>
      <c r="M1238" s="108" t="b">
        <f t="shared" si="99"/>
        <v>0</v>
      </c>
    </row>
    <row r="1239" spans="1:13" x14ac:dyDescent="0.25">
      <c r="A1239" t="s">
        <v>110</v>
      </c>
      <c r="B1239" s="108">
        <v>0.5</v>
      </c>
      <c r="C1239" cm="1">
        <f t="array" ref="C1239">_xlfn.IFS(A1239='Price Data'!$F$3,'Price Data'!$G$3,A1239='Price Data'!$F$4,'Price Data'!$G$4,A1239='Price Data'!$F$5,'Price Data'!$G$5,A1239='Price Data'!$F$6,'Price Data'!$G$6,A1239='Price Data'!$F$7,'Price Data'!$G$7,TRUE,"")</f>
        <v>2.6763636363636367</v>
      </c>
      <c r="E1239" s="108">
        <f t="shared" si="95"/>
        <v>0.5</v>
      </c>
      <c r="G1239" s="108" t="b">
        <f t="shared" si="96"/>
        <v>0</v>
      </c>
      <c r="I1239" s="108" t="b">
        <f t="shared" si="97"/>
        <v>0</v>
      </c>
      <c r="K1239" s="108" t="b">
        <f t="shared" si="98"/>
        <v>0</v>
      </c>
      <c r="M1239" s="108" t="b">
        <f t="shared" si="99"/>
        <v>0</v>
      </c>
    </row>
    <row r="1240" spans="1:13" x14ac:dyDescent="0.25">
      <c r="A1240" t="s">
        <v>114</v>
      </c>
      <c r="B1240" s="108">
        <v>1.91</v>
      </c>
      <c r="C1240" cm="1">
        <f t="array" ref="C1240">_xlfn.IFS(A1240='Price Data'!$F$3,'Price Data'!$G$3,A1240='Price Data'!$F$4,'Price Data'!$G$4,A1240='Price Data'!$F$5,'Price Data'!$G$5,A1240='Price Data'!$F$6,'Price Data'!$G$6,A1240='Price Data'!$F$7,'Price Data'!$G$7,TRUE,"")</f>
        <v>6.0346153846153863</v>
      </c>
      <c r="E1240" s="108" t="b">
        <f t="shared" si="95"/>
        <v>0</v>
      </c>
      <c r="G1240" s="108">
        <f t="shared" si="96"/>
        <v>1.91</v>
      </c>
      <c r="I1240" s="108" t="b">
        <f t="shared" si="97"/>
        <v>0</v>
      </c>
      <c r="K1240" s="108" t="b">
        <f t="shared" si="98"/>
        <v>0</v>
      </c>
      <c r="M1240" s="108" t="b">
        <f t="shared" si="99"/>
        <v>0</v>
      </c>
    </row>
    <row r="1241" spans="1:13" x14ac:dyDescent="0.25">
      <c r="A1241" t="s">
        <v>113</v>
      </c>
      <c r="B1241" s="108">
        <v>1.64</v>
      </c>
      <c r="C1241" cm="1">
        <f t="array" ref="C1241">_xlfn.IFS(A1241='Price Data'!$F$3,'Price Data'!$G$3,A1241='Price Data'!$F$4,'Price Data'!$G$4,A1241='Price Data'!$F$5,'Price Data'!$G$5,A1241='Price Data'!$F$6,'Price Data'!$G$6,A1241='Price Data'!$F$7,'Price Data'!$G$7,TRUE,"")</f>
        <v>10.493246963562758</v>
      </c>
      <c r="E1241" s="108" t="b">
        <f t="shared" si="95"/>
        <v>0</v>
      </c>
      <c r="G1241" s="108" t="b">
        <f t="shared" si="96"/>
        <v>0</v>
      </c>
      <c r="I1241" s="108" t="b">
        <f t="shared" si="97"/>
        <v>0</v>
      </c>
      <c r="K1241" s="108" t="b">
        <f t="shared" si="98"/>
        <v>0</v>
      </c>
      <c r="M1241" s="108">
        <f t="shared" si="99"/>
        <v>1.64</v>
      </c>
    </row>
    <row r="1242" spans="1:13" x14ac:dyDescent="0.25">
      <c r="A1242" t="s">
        <v>114</v>
      </c>
      <c r="B1242" s="108">
        <v>1.4</v>
      </c>
      <c r="C1242" cm="1">
        <f t="array" ref="C1242">_xlfn.IFS(A1242='Price Data'!$F$3,'Price Data'!$G$3,A1242='Price Data'!$F$4,'Price Data'!$G$4,A1242='Price Data'!$F$5,'Price Data'!$G$5,A1242='Price Data'!$F$6,'Price Data'!$G$6,A1242='Price Data'!$F$7,'Price Data'!$G$7,TRUE,"")</f>
        <v>6.0346153846153863</v>
      </c>
      <c r="E1242" s="108" t="b">
        <f t="shared" si="95"/>
        <v>0</v>
      </c>
      <c r="G1242" s="108">
        <f t="shared" si="96"/>
        <v>1.4</v>
      </c>
      <c r="I1242" s="108" t="b">
        <f t="shared" si="97"/>
        <v>0</v>
      </c>
      <c r="K1242" s="108" t="b">
        <f t="shared" si="98"/>
        <v>0</v>
      </c>
      <c r="M1242" s="108" t="b">
        <f t="shared" si="99"/>
        <v>0</v>
      </c>
    </row>
    <row r="1243" spans="1:13" x14ac:dyDescent="0.25">
      <c r="A1243" t="s">
        <v>110</v>
      </c>
      <c r="B1243" s="108">
        <v>0.93</v>
      </c>
      <c r="C1243" cm="1">
        <f t="array" ref="C1243">_xlfn.IFS(A1243='Price Data'!$F$3,'Price Data'!$G$3,A1243='Price Data'!$F$4,'Price Data'!$G$4,A1243='Price Data'!$F$5,'Price Data'!$G$5,A1243='Price Data'!$F$6,'Price Data'!$G$6,A1243='Price Data'!$F$7,'Price Data'!$G$7,TRUE,"")</f>
        <v>2.6763636363636367</v>
      </c>
      <c r="E1243" s="108">
        <f t="shared" si="95"/>
        <v>0.93</v>
      </c>
      <c r="G1243" s="108" t="b">
        <f t="shared" si="96"/>
        <v>0</v>
      </c>
      <c r="I1243" s="108" t="b">
        <f t="shared" si="97"/>
        <v>0</v>
      </c>
      <c r="K1243" s="108" t="b">
        <f t="shared" si="98"/>
        <v>0</v>
      </c>
      <c r="M1243" s="108" t="b">
        <f t="shared" si="99"/>
        <v>0</v>
      </c>
    </row>
    <row r="1244" spans="1:13" x14ac:dyDescent="0.25">
      <c r="A1244" t="s">
        <v>113</v>
      </c>
      <c r="B1244" s="108">
        <v>1.58</v>
      </c>
      <c r="C1244" cm="1">
        <f t="array" ref="C1244">_xlfn.IFS(A1244='Price Data'!$F$3,'Price Data'!$G$3,A1244='Price Data'!$F$4,'Price Data'!$G$4,A1244='Price Data'!$F$5,'Price Data'!$G$5,A1244='Price Data'!$F$6,'Price Data'!$G$6,A1244='Price Data'!$F$7,'Price Data'!$G$7,TRUE,"")</f>
        <v>10.493246963562758</v>
      </c>
      <c r="E1244" s="108" t="b">
        <f t="shared" si="95"/>
        <v>0</v>
      </c>
      <c r="G1244" s="108" t="b">
        <f t="shared" si="96"/>
        <v>0</v>
      </c>
      <c r="I1244" s="108" t="b">
        <f t="shared" si="97"/>
        <v>0</v>
      </c>
      <c r="K1244" s="108" t="b">
        <f t="shared" si="98"/>
        <v>0</v>
      </c>
      <c r="M1244" s="108">
        <f t="shared" si="99"/>
        <v>1.58</v>
      </c>
    </row>
    <row r="1245" spans="1:13" x14ac:dyDescent="0.25">
      <c r="A1245" t="s">
        <v>110</v>
      </c>
      <c r="B1245" s="108">
        <v>0.67</v>
      </c>
      <c r="C1245" cm="1">
        <f t="array" ref="C1245">_xlfn.IFS(A1245='Price Data'!$F$3,'Price Data'!$G$3,A1245='Price Data'!$F$4,'Price Data'!$G$4,A1245='Price Data'!$F$5,'Price Data'!$G$5,A1245='Price Data'!$F$6,'Price Data'!$G$6,A1245='Price Data'!$F$7,'Price Data'!$G$7,TRUE,"")</f>
        <v>2.6763636363636367</v>
      </c>
      <c r="E1245" s="108">
        <f t="shared" si="95"/>
        <v>0.67</v>
      </c>
      <c r="G1245" s="108" t="b">
        <f t="shared" si="96"/>
        <v>0</v>
      </c>
      <c r="I1245" s="108" t="b">
        <f t="shared" si="97"/>
        <v>0</v>
      </c>
      <c r="K1245" s="108" t="b">
        <f t="shared" si="98"/>
        <v>0</v>
      </c>
      <c r="M1245" s="108" t="b">
        <f t="shared" si="99"/>
        <v>0</v>
      </c>
    </row>
    <row r="1246" spans="1:13" x14ac:dyDescent="0.25">
      <c r="A1246" t="s">
        <v>113</v>
      </c>
      <c r="B1246" s="108">
        <v>1.08</v>
      </c>
      <c r="C1246" cm="1">
        <f t="array" ref="C1246">_xlfn.IFS(A1246='Price Data'!$F$3,'Price Data'!$G$3,A1246='Price Data'!$F$4,'Price Data'!$G$4,A1246='Price Data'!$F$5,'Price Data'!$G$5,A1246='Price Data'!$F$6,'Price Data'!$G$6,A1246='Price Data'!$F$7,'Price Data'!$G$7,TRUE,"")</f>
        <v>10.493246963562758</v>
      </c>
      <c r="E1246" s="108" t="b">
        <f t="shared" si="95"/>
        <v>0</v>
      </c>
      <c r="G1246" s="108" t="b">
        <f t="shared" si="96"/>
        <v>0</v>
      </c>
      <c r="I1246" s="108" t="b">
        <f t="shared" si="97"/>
        <v>0</v>
      </c>
      <c r="K1246" s="108" t="b">
        <f t="shared" si="98"/>
        <v>0</v>
      </c>
      <c r="M1246" s="108">
        <f t="shared" si="99"/>
        <v>1.08</v>
      </c>
    </row>
    <row r="1247" spans="1:13" x14ac:dyDescent="0.25">
      <c r="A1247" t="s">
        <v>109</v>
      </c>
      <c r="B1247" s="108">
        <v>0.66</v>
      </c>
      <c r="C1247" cm="1">
        <f t="array" ref="C1247">_xlfn.IFS(A1247='Price Data'!$F$3,'Price Data'!$G$3,A1247='Price Data'!$F$4,'Price Data'!$G$4,A1247='Price Data'!$F$5,'Price Data'!$G$5,A1247='Price Data'!$F$6,'Price Data'!$G$6,A1247='Price Data'!$F$7,'Price Data'!$G$7,TRUE,"")</f>
        <v>4.4586315789473705</v>
      </c>
      <c r="E1247" s="108" t="b">
        <f t="shared" si="95"/>
        <v>0</v>
      </c>
      <c r="G1247" s="108" t="b">
        <f t="shared" si="96"/>
        <v>0</v>
      </c>
      <c r="I1247" s="108">
        <f t="shared" si="97"/>
        <v>0.66</v>
      </c>
      <c r="K1247" s="108" t="b">
        <f t="shared" si="98"/>
        <v>0</v>
      </c>
      <c r="M1247" s="108" t="b">
        <f t="shared" si="99"/>
        <v>0</v>
      </c>
    </row>
    <row r="1248" spans="1:13" x14ac:dyDescent="0.25">
      <c r="A1248" t="s">
        <v>109</v>
      </c>
      <c r="B1248" s="108">
        <v>0.94</v>
      </c>
      <c r="C1248" cm="1">
        <f t="array" ref="C1248">_xlfn.IFS(A1248='Price Data'!$F$3,'Price Data'!$G$3,A1248='Price Data'!$F$4,'Price Data'!$G$4,A1248='Price Data'!$F$5,'Price Data'!$G$5,A1248='Price Data'!$F$6,'Price Data'!$G$6,A1248='Price Data'!$F$7,'Price Data'!$G$7,TRUE,"")</f>
        <v>4.4586315789473705</v>
      </c>
      <c r="E1248" s="108" t="b">
        <f t="shared" si="95"/>
        <v>0</v>
      </c>
      <c r="G1248" s="108" t="b">
        <f t="shared" si="96"/>
        <v>0</v>
      </c>
      <c r="I1248" s="108">
        <f t="shared" si="97"/>
        <v>0.94</v>
      </c>
      <c r="K1248" s="108" t="b">
        <f t="shared" si="98"/>
        <v>0</v>
      </c>
      <c r="M1248" s="108" t="b">
        <f t="shared" si="99"/>
        <v>0</v>
      </c>
    </row>
    <row r="1249" spans="1:13" x14ac:dyDescent="0.25">
      <c r="A1249" t="s">
        <v>109</v>
      </c>
      <c r="B1249" s="108">
        <v>0.56999999999999995</v>
      </c>
      <c r="C1249" cm="1">
        <f t="array" ref="C1249">_xlfn.IFS(A1249='Price Data'!$F$3,'Price Data'!$G$3,A1249='Price Data'!$F$4,'Price Data'!$G$4,A1249='Price Data'!$F$5,'Price Data'!$G$5,A1249='Price Data'!$F$6,'Price Data'!$G$6,A1249='Price Data'!$F$7,'Price Data'!$G$7,TRUE,"")</f>
        <v>4.4586315789473705</v>
      </c>
      <c r="E1249" s="108" t="b">
        <f t="shared" si="95"/>
        <v>0</v>
      </c>
      <c r="G1249" s="108" t="b">
        <f t="shared" si="96"/>
        <v>0</v>
      </c>
      <c r="I1249" s="108">
        <f t="shared" si="97"/>
        <v>0.56999999999999995</v>
      </c>
      <c r="K1249" s="108" t="b">
        <f t="shared" si="98"/>
        <v>0</v>
      </c>
      <c r="M1249" s="108" t="b">
        <f t="shared" si="99"/>
        <v>0</v>
      </c>
    </row>
    <row r="1250" spans="1:13" x14ac:dyDescent="0.25">
      <c r="A1250" t="s">
        <v>110</v>
      </c>
      <c r="B1250" s="108">
        <v>0.91</v>
      </c>
      <c r="C1250" cm="1">
        <f t="array" ref="C1250">_xlfn.IFS(A1250='Price Data'!$F$3,'Price Data'!$G$3,A1250='Price Data'!$F$4,'Price Data'!$G$4,A1250='Price Data'!$F$5,'Price Data'!$G$5,A1250='Price Data'!$F$6,'Price Data'!$G$6,A1250='Price Data'!$F$7,'Price Data'!$G$7,TRUE,"")</f>
        <v>2.6763636363636367</v>
      </c>
      <c r="E1250" s="108">
        <f t="shared" si="95"/>
        <v>0.91</v>
      </c>
      <c r="G1250" s="108" t="b">
        <f t="shared" si="96"/>
        <v>0</v>
      </c>
      <c r="I1250" s="108" t="b">
        <f t="shared" si="97"/>
        <v>0</v>
      </c>
      <c r="K1250" s="108" t="b">
        <f t="shared" si="98"/>
        <v>0</v>
      </c>
      <c r="M1250" s="108" t="b">
        <f t="shared" si="99"/>
        <v>0</v>
      </c>
    </row>
    <row r="1251" spans="1:13" x14ac:dyDescent="0.25">
      <c r="A1251" t="s">
        <v>111</v>
      </c>
      <c r="B1251" s="108">
        <v>2.0499999999999998</v>
      </c>
      <c r="C1251" cm="1">
        <f t="array" ref="C1251">_xlfn.IFS(A1251='Price Data'!$F$3,'Price Data'!$G$3,A1251='Price Data'!$F$4,'Price Data'!$G$4,A1251='Price Data'!$F$5,'Price Data'!$G$5,A1251='Price Data'!$F$6,'Price Data'!$G$6,A1251='Price Data'!$F$7,'Price Data'!$G$7,TRUE,"")</f>
        <v>8.710979020979023</v>
      </c>
      <c r="E1251" s="108" t="b">
        <f t="shared" si="95"/>
        <v>0</v>
      </c>
      <c r="G1251" s="108" t="b">
        <f t="shared" si="96"/>
        <v>0</v>
      </c>
      <c r="I1251" s="108" t="b">
        <f t="shared" si="97"/>
        <v>0</v>
      </c>
      <c r="K1251" s="108">
        <f t="shared" si="98"/>
        <v>2.0499999999999998</v>
      </c>
      <c r="M1251" s="108" t="b">
        <f t="shared" si="99"/>
        <v>0</v>
      </c>
    </row>
    <row r="1252" spans="1:13" x14ac:dyDescent="0.25">
      <c r="A1252" t="s">
        <v>110</v>
      </c>
      <c r="B1252" s="108">
        <v>0.61</v>
      </c>
      <c r="C1252" cm="1">
        <f t="array" ref="C1252">_xlfn.IFS(A1252='Price Data'!$F$3,'Price Data'!$G$3,A1252='Price Data'!$F$4,'Price Data'!$G$4,A1252='Price Data'!$F$5,'Price Data'!$G$5,A1252='Price Data'!$F$6,'Price Data'!$G$6,A1252='Price Data'!$F$7,'Price Data'!$G$7,TRUE,"")</f>
        <v>2.6763636363636367</v>
      </c>
      <c r="E1252" s="108">
        <f t="shared" si="95"/>
        <v>0.61</v>
      </c>
      <c r="G1252" s="108" t="b">
        <f t="shared" si="96"/>
        <v>0</v>
      </c>
      <c r="I1252" s="108" t="b">
        <f t="shared" si="97"/>
        <v>0</v>
      </c>
      <c r="K1252" s="108" t="b">
        <f t="shared" si="98"/>
        <v>0</v>
      </c>
      <c r="M1252" s="108" t="b">
        <f t="shared" si="99"/>
        <v>0</v>
      </c>
    </row>
    <row r="1253" spans="1:13" x14ac:dyDescent="0.25">
      <c r="A1253" t="s">
        <v>112</v>
      </c>
      <c r="B1253" s="108">
        <v>0</v>
      </c>
      <c r="C1253" t="str" cm="1">
        <f t="array" ref="C1253">_xlfn.IFS(A1253='Price Data'!$F$3,'Price Data'!$G$3,A1253='Price Data'!$F$4,'Price Data'!$G$4,A1253='Price Data'!$F$5,'Price Data'!$G$5,A1253='Price Data'!$F$6,'Price Data'!$G$6,A1253='Price Data'!$F$7,'Price Data'!$G$7,TRUE,"")</f>
        <v/>
      </c>
      <c r="E1253" s="108" t="b">
        <f t="shared" si="95"/>
        <v>0</v>
      </c>
      <c r="G1253" s="108" t="b">
        <f t="shared" si="96"/>
        <v>0</v>
      </c>
      <c r="I1253" s="108" t="b">
        <f t="shared" si="97"/>
        <v>0</v>
      </c>
      <c r="K1253" s="108" t="b">
        <f t="shared" si="98"/>
        <v>0</v>
      </c>
      <c r="M1253" s="108" t="b">
        <f t="shared" si="99"/>
        <v>0</v>
      </c>
    </row>
    <row r="1254" spans="1:13" x14ac:dyDescent="0.25">
      <c r="A1254" t="s">
        <v>112</v>
      </c>
      <c r="B1254" s="108">
        <v>0</v>
      </c>
      <c r="C1254" t="str" cm="1">
        <f t="array" ref="C1254">_xlfn.IFS(A1254='Price Data'!$F$3,'Price Data'!$G$3,A1254='Price Data'!$F$4,'Price Data'!$G$4,A1254='Price Data'!$F$5,'Price Data'!$G$5,A1254='Price Data'!$F$6,'Price Data'!$G$6,A1254='Price Data'!$F$7,'Price Data'!$G$7,TRUE,"")</f>
        <v/>
      </c>
      <c r="E1254" s="108" t="b">
        <f t="shared" si="95"/>
        <v>0</v>
      </c>
      <c r="G1254" s="108" t="b">
        <f t="shared" si="96"/>
        <v>0</v>
      </c>
      <c r="I1254" s="108" t="b">
        <f t="shared" si="97"/>
        <v>0</v>
      </c>
      <c r="K1254" s="108" t="b">
        <f t="shared" si="98"/>
        <v>0</v>
      </c>
      <c r="M1254" s="108" t="b">
        <f t="shared" si="99"/>
        <v>0</v>
      </c>
    </row>
    <row r="1255" spans="1:13" x14ac:dyDescent="0.25">
      <c r="A1255" t="s">
        <v>114</v>
      </c>
      <c r="B1255" s="108">
        <v>1.98</v>
      </c>
      <c r="C1255" cm="1">
        <f t="array" ref="C1255">_xlfn.IFS(A1255='Price Data'!$F$3,'Price Data'!$G$3,A1255='Price Data'!$F$4,'Price Data'!$G$4,A1255='Price Data'!$F$5,'Price Data'!$G$5,A1255='Price Data'!$F$6,'Price Data'!$G$6,A1255='Price Data'!$F$7,'Price Data'!$G$7,TRUE,"")</f>
        <v>6.0346153846153863</v>
      </c>
      <c r="E1255" s="108" t="b">
        <f t="shared" si="95"/>
        <v>0</v>
      </c>
      <c r="G1255" s="108">
        <f t="shared" si="96"/>
        <v>1.98</v>
      </c>
      <c r="I1255" s="108" t="b">
        <f t="shared" si="97"/>
        <v>0</v>
      </c>
      <c r="K1255" s="108" t="b">
        <f t="shared" si="98"/>
        <v>0</v>
      </c>
      <c r="M1255" s="108" t="b">
        <f t="shared" si="99"/>
        <v>0</v>
      </c>
    </row>
    <row r="1256" spans="1:13" x14ac:dyDescent="0.25">
      <c r="A1256" t="s">
        <v>112</v>
      </c>
      <c r="B1256" s="108">
        <v>0</v>
      </c>
      <c r="C1256" t="str" cm="1">
        <f t="array" ref="C1256">_xlfn.IFS(A1256='Price Data'!$F$3,'Price Data'!$G$3,A1256='Price Data'!$F$4,'Price Data'!$G$4,A1256='Price Data'!$F$5,'Price Data'!$G$5,A1256='Price Data'!$F$6,'Price Data'!$G$6,A1256='Price Data'!$F$7,'Price Data'!$G$7,TRUE,"")</f>
        <v/>
      </c>
      <c r="E1256" s="108" t="b">
        <f t="shared" si="95"/>
        <v>0</v>
      </c>
      <c r="G1256" s="108" t="b">
        <f t="shared" si="96"/>
        <v>0</v>
      </c>
      <c r="I1256" s="108" t="b">
        <f t="shared" si="97"/>
        <v>0</v>
      </c>
      <c r="K1256" s="108" t="b">
        <f t="shared" si="98"/>
        <v>0</v>
      </c>
      <c r="M1256" s="108" t="b">
        <f t="shared" si="99"/>
        <v>0</v>
      </c>
    </row>
    <row r="1257" spans="1:13" x14ac:dyDescent="0.25">
      <c r="A1257" t="s">
        <v>112</v>
      </c>
      <c r="B1257" s="108">
        <v>0</v>
      </c>
      <c r="C1257" t="str" cm="1">
        <f t="array" ref="C1257">_xlfn.IFS(A1257='Price Data'!$F$3,'Price Data'!$G$3,A1257='Price Data'!$F$4,'Price Data'!$G$4,A1257='Price Data'!$F$5,'Price Data'!$G$5,A1257='Price Data'!$F$6,'Price Data'!$G$6,A1257='Price Data'!$F$7,'Price Data'!$G$7,TRUE,"")</f>
        <v/>
      </c>
      <c r="E1257" s="108" t="b">
        <f t="shared" si="95"/>
        <v>0</v>
      </c>
      <c r="G1257" s="108" t="b">
        <f t="shared" si="96"/>
        <v>0</v>
      </c>
      <c r="I1257" s="108" t="b">
        <f t="shared" si="97"/>
        <v>0</v>
      </c>
      <c r="K1257" s="108" t="b">
        <f t="shared" si="98"/>
        <v>0</v>
      </c>
      <c r="M1257" s="108" t="b">
        <f t="shared" si="99"/>
        <v>0</v>
      </c>
    </row>
    <row r="1258" spans="1:13" x14ac:dyDescent="0.25">
      <c r="A1258" t="s">
        <v>110</v>
      </c>
      <c r="B1258" s="108">
        <v>0.62</v>
      </c>
      <c r="C1258" cm="1">
        <f t="array" ref="C1258">_xlfn.IFS(A1258='Price Data'!$F$3,'Price Data'!$G$3,A1258='Price Data'!$F$4,'Price Data'!$G$4,A1258='Price Data'!$F$5,'Price Data'!$G$5,A1258='Price Data'!$F$6,'Price Data'!$G$6,A1258='Price Data'!$F$7,'Price Data'!$G$7,TRUE,"")</f>
        <v>2.6763636363636367</v>
      </c>
      <c r="E1258" s="108">
        <f t="shared" si="95"/>
        <v>0.62</v>
      </c>
      <c r="G1258" s="108" t="b">
        <f t="shared" si="96"/>
        <v>0</v>
      </c>
      <c r="I1258" s="108" t="b">
        <f t="shared" si="97"/>
        <v>0</v>
      </c>
      <c r="K1258" s="108" t="b">
        <f t="shared" si="98"/>
        <v>0</v>
      </c>
      <c r="M1258" s="108" t="b">
        <f t="shared" si="99"/>
        <v>0</v>
      </c>
    </row>
    <row r="1259" spans="1:13" x14ac:dyDescent="0.25">
      <c r="A1259" t="s">
        <v>113</v>
      </c>
      <c r="B1259" s="108">
        <v>1.48</v>
      </c>
      <c r="C1259" cm="1">
        <f t="array" ref="C1259">_xlfn.IFS(A1259='Price Data'!$F$3,'Price Data'!$G$3,A1259='Price Data'!$F$4,'Price Data'!$G$4,A1259='Price Data'!$F$5,'Price Data'!$G$5,A1259='Price Data'!$F$6,'Price Data'!$G$6,A1259='Price Data'!$F$7,'Price Data'!$G$7,TRUE,"")</f>
        <v>10.493246963562758</v>
      </c>
      <c r="E1259" s="108" t="b">
        <f t="shared" si="95"/>
        <v>0</v>
      </c>
      <c r="G1259" s="108" t="b">
        <f t="shared" si="96"/>
        <v>0</v>
      </c>
      <c r="I1259" s="108" t="b">
        <f t="shared" si="97"/>
        <v>0</v>
      </c>
      <c r="K1259" s="108" t="b">
        <f t="shared" si="98"/>
        <v>0</v>
      </c>
      <c r="M1259" s="108">
        <f t="shared" si="99"/>
        <v>1.48</v>
      </c>
    </row>
    <row r="1260" spans="1:13" x14ac:dyDescent="0.25">
      <c r="A1260" t="s">
        <v>109</v>
      </c>
      <c r="B1260" s="108">
        <v>0.56999999999999995</v>
      </c>
      <c r="C1260" cm="1">
        <f t="array" ref="C1260">_xlfn.IFS(A1260='Price Data'!$F$3,'Price Data'!$G$3,A1260='Price Data'!$F$4,'Price Data'!$G$4,A1260='Price Data'!$F$5,'Price Data'!$G$5,A1260='Price Data'!$F$6,'Price Data'!$G$6,A1260='Price Data'!$F$7,'Price Data'!$G$7,TRUE,"")</f>
        <v>4.4586315789473705</v>
      </c>
      <c r="E1260" s="108" t="b">
        <f t="shared" si="95"/>
        <v>0</v>
      </c>
      <c r="G1260" s="108" t="b">
        <f t="shared" si="96"/>
        <v>0</v>
      </c>
      <c r="I1260" s="108">
        <f t="shared" si="97"/>
        <v>0.56999999999999995</v>
      </c>
      <c r="K1260" s="108" t="b">
        <f t="shared" si="98"/>
        <v>0</v>
      </c>
      <c r="M1260" s="108" t="b">
        <f t="shared" si="99"/>
        <v>0</v>
      </c>
    </row>
    <row r="1261" spans="1:13" x14ac:dyDescent="0.25">
      <c r="A1261" t="s">
        <v>111</v>
      </c>
      <c r="B1261" s="108">
        <v>1.18</v>
      </c>
      <c r="C1261" cm="1">
        <f t="array" ref="C1261">_xlfn.IFS(A1261='Price Data'!$F$3,'Price Data'!$G$3,A1261='Price Data'!$F$4,'Price Data'!$G$4,A1261='Price Data'!$F$5,'Price Data'!$G$5,A1261='Price Data'!$F$6,'Price Data'!$G$6,A1261='Price Data'!$F$7,'Price Data'!$G$7,TRUE,"")</f>
        <v>8.710979020979023</v>
      </c>
      <c r="E1261" s="108" t="b">
        <f t="shared" si="95"/>
        <v>0</v>
      </c>
      <c r="G1261" s="108" t="b">
        <f t="shared" si="96"/>
        <v>0</v>
      </c>
      <c r="I1261" s="108" t="b">
        <f t="shared" si="97"/>
        <v>0</v>
      </c>
      <c r="K1261" s="108">
        <f t="shared" si="98"/>
        <v>1.18</v>
      </c>
      <c r="M1261" s="108" t="b">
        <f t="shared" si="99"/>
        <v>0</v>
      </c>
    </row>
    <row r="1262" spans="1:13" x14ac:dyDescent="0.25">
      <c r="A1262" t="s">
        <v>110</v>
      </c>
      <c r="B1262" s="108">
        <v>0.88</v>
      </c>
      <c r="C1262" cm="1">
        <f t="array" ref="C1262">_xlfn.IFS(A1262='Price Data'!$F$3,'Price Data'!$G$3,A1262='Price Data'!$F$4,'Price Data'!$G$4,A1262='Price Data'!$F$5,'Price Data'!$G$5,A1262='Price Data'!$F$6,'Price Data'!$G$6,A1262='Price Data'!$F$7,'Price Data'!$G$7,TRUE,"")</f>
        <v>2.6763636363636367</v>
      </c>
      <c r="E1262" s="108">
        <f t="shared" si="95"/>
        <v>0.88</v>
      </c>
      <c r="G1262" s="108" t="b">
        <f t="shared" si="96"/>
        <v>0</v>
      </c>
      <c r="I1262" s="108" t="b">
        <f t="shared" si="97"/>
        <v>0</v>
      </c>
      <c r="K1262" s="108" t="b">
        <f t="shared" si="98"/>
        <v>0</v>
      </c>
      <c r="M1262" s="108" t="b">
        <f t="shared" si="99"/>
        <v>0</v>
      </c>
    </row>
    <row r="1263" spans="1:13" x14ac:dyDescent="0.25">
      <c r="A1263" t="s">
        <v>109</v>
      </c>
      <c r="B1263" s="108">
        <v>0.82</v>
      </c>
      <c r="C1263" cm="1">
        <f t="array" ref="C1263">_xlfn.IFS(A1263='Price Data'!$F$3,'Price Data'!$G$3,A1263='Price Data'!$F$4,'Price Data'!$G$4,A1263='Price Data'!$F$5,'Price Data'!$G$5,A1263='Price Data'!$F$6,'Price Data'!$G$6,A1263='Price Data'!$F$7,'Price Data'!$G$7,TRUE,"")</f>
        <v>4.4586315789473705</v>
      </c>
      <c r="E1263" s="108" t="b">
        <f t="shared" si="95"/>
        <v>0</v>
      </c>
      <c r="G1263" s="108" t="b">
        <f t="shared" si="96"/>
        <v>0</v>
      </c>
      <c r="I1263" s="108">
        <f t="shared" si="97"/>
        <v>0.82</v>
      </c>
      <c r="K1263" s="108" t="b">
        <f t="shared" si="98"/>
        <v>0</v>
      </c>
      <c r="M1263" s="108" t="b">
        <f t="shared" si="99"/>
        <v>0</v>
      </c>
    </row>
    <row r="1264" spans="1:13" x14ac:dyDescent="0.25">
      <c r="A1264" t="s">
        <v>109</v>
      </c>
      <c r="B1264" s="108">
        <v>0.54</v>
      </c>
      <c r="C1264" cm="1">
        <f t="array" ref="C1264">_xlfn.IFS(A1264='Price Data'!$F$3,'Price Data'!$G$3,A1264='Price Data'!$F$4,'Price Data'!$G$4,A1264='Price Data'!$F$5,'Price Data'!$G$5,A1264='Price Data'!$F$6,'Price Data'!$G$6,A1264='Price Data'!$F$7,'Price Data'!$G$7,TRUE,"")</f>
        <v>4.4586315789473705</v>
      </c>
      <c r="E1264" s="108" t="b">
        <f t="shared" si="95"/>
        <v>0</v>
      </c>
      <c r="G1264" s="108" t="b">
        <f t="shared" si="96"/>
        <v>0</v>
      </c>
      <c r="I1264" s="108">
        <f t="shared" si="97"/>
        <v>0.54</v>
      </c>
      <c r="K1264" s="108" t="b">
        <f t="shared" si="98"/>
        <v>0</v>
      </c>
      <c r="M1264" s="108" t="b">
        <f t="shared" si="99"/>
        <v>0</v>
      </c>
    </row>
    <row r="1265" spans="1:13" x14ac:dyDescent="0.25">
      <c r="A1265" t="s">
        <v>113</v>
      </c>
      <c r="B1265" s="108">
        <v>1.48</v>
      </c>
      <c r="C1265" cm="1">
        <f t="array" ref="C1265">_xlfn.IFS(A1265='Price Data'!$F$3,'Price Data'!$G$3,A1265='Price Data'!$F$4,'Price Data'!$G$4,A1265='Price Data'!$F$5,'Price Data'!$G$5,A1265='Price Data'!$F$6,'Price Data'!$G$6,A1265='Price Data'!$F$7,'Price Data'!$G$7,TRUE,"")</f>
        <v>10.493246963562758</v>
      </c>
      <c r="E1265" s="108" t="b">
        <f t="shared" si="95"/>
        <v>0</v>
      </c>
      <c r="G1265" s="108" t="b">
        <f t="shared" si="96"/>
        <v>0</v>
      </c>
      <c r="I1265" s="108" t="b">
        <f t="shared" si="97"/>
        <v>0</v>
      </c>
      <c r="K1265" s="108" t="b">
        <f t="shared" si="98"/>
        <v>0</v>
      </c>
      <c r="M1265" s="108">
        <f t="shared" si="99"/>
        <v>1.48</v>
      </c>
    </row>
    <row r="1266" spans="1:13" x14ac:dyDescent="0.25">
      <c r="A1266" t="s">
        <v>113</v>
      </c>
      <c r="B1266" s="108">
        <v>1.1299999999999999</v>
      </c>
      <c r="C1266" cm="1">
        <f t="array" ref="C1266">_xlfn.IFS(A1266='Price Data'!$F$3,'Price Data'!$G$3,A1266='Price Data'!$F$4,'Price Data'!$G$4,A1266='Price Data'!$F$5,'Price Data'!$G$5,A1266='Price Data'!$F$6,'Price Data'!$G$6,A1266='Price Data'!$F$7,'Price Data'!$G$7,TRUE,"")</f>
        <v>10.493246963562758</v>
      </c>
      <c r="E1266" s="108" t="b">
        <f t="shared" si="95"/>
        <v>0</v>
      </c>
      <c r="G1266" s="108" t="b">
        <f t="shared" si="96"/>
        <v>0</v>
      </c>
      <c r="I1266" s="108" t="b">
        <f t="shared" si="97"/>
        <v>0</v>
      </c>
      <c r="K1266" s="108" t="b">
        <f t="shared" si="98"/>
        <v>0</v>
      </c>
      <c r="M1266" s="108">
        <f t="shared" si="99"/>
        <v>1.1299999999999999</v>
      </c>
    </row>
    <row r="1267" spans="1:13" x14ac:dyDescent="0.25">
      <c r="A1267" t="s">
        <v>114</v>
      </c>
      <c r="B1267" s="108">
        <v>1.0900000000000001</v>
      </c>
      <c r="C1267" cm="1">
        <f t="array" ref="C1267">_xlfn.IFS(A1267='Price Data'!$F$3,'Price Data'!$G$3,A1267='Price Data'!$F$4,'Price Data'!$G$4,A1267='Price Data'!$F$5,'Price Data'!$G$5,A1267='Price Data'!$F$6,'Price Data'!$G$6,A1267='Price Data'!$F$7,'Price Data'!$G$7,TRUE,"")</f>
        <v>6.0346153846153863</v>
      </c>
      <c r="E1267" s="108" t="b">
        <f t="shared" si="95"/>
        <v>0</v>
      </c>
      <c r="G1267" s="108">
        <f t="shared" si="96"/>
        <v>1.0900000000000001</v>
      </c>
      <c r="I1267" s="108" t="b">
        <f t="shared" si="97"/>
        <v>0</v>
      </c>
      <c r="K1267" s="108" t="b">
        <f t="shared" si="98"/>
        <v>0</v>
      </c>
      <c r="M1267" s="108" t="b">
        <f t="shared" si="99"/>
        <v>0</v>
      </c>
    </row>
    <row r="1268" spans="1:13" x14ac:dyDescent="0.25">
      <c r="A1268" t="s">
        <v>113</v>
      </c>
      <c r="B1268" s="108">
        <v>1.7</v>
      </c>
      <c r="C1268" cm="1">
        <f t="array" ref="C1268">_xlfn.IFS(A1268='Price Data'!$F$3,'Price Data'!$G$3,A1268='Price Data'!$F$4,'Price Data'!$G$4,A1268='Price Data'!$F$5,'Price Data'!$G$5,A1268='Price Data'!$F$6,'Price Data'!$G$6,A1268='Price Data'!$F$7,'Price Data'!$G$7,TRUE,"")</f>
        <v>10.493246963562758</v>
      </c>
      <c r="E1268" s="108" t="b">
        <f t="shared" si="95"/>
        <v>0</v>
      </c>
      <c r="G1268" s="108" t="b">
        <f t="shared" si="96"/>
        <v>0</v>
      </c>
      <c r="I1268" s="108" t="b">
        <f t="shared" si="97"/>
        <v>0</v>
      </c>
      <c r="K1268" s="108" t="b">
        <f t="shared" si="98"/>
        <v>0</v>
      </c>
      <c r="M1268" s="108">
        <f t="shared" si="99"/>
        <v>1.7</v>
      </c>
    </row>
    <row r="1269" spans="1:13" x14ac:dyDescent="0.25">
      <c r="A1269" t="s">
        <v>112</v>
      </c>
      <c r="B1269" s="108">
        <v>0</v>
      </c>
      <c r="C1269" t="str" cm="1">
        <f t="array" ref="C1269">_xlfn.IFS(A1269='Price Data'!$F$3,'Price Data'!$G$3,A1269='Price Data'!$F$4,'Price Data'!$G$4,A1269='Price Data'!$F$5,'Price Data'!$G$5,A1269='Price Data'!$F$6,'Price Data'!$G$6,A1269='Price Data'!$F$7,'Price Data'!$G$7,TRUE,"")</f>
        <v/>
      </c>
      <c r="E1269" s="108" t="b">
        <f t="shared" si="95"/>
        <v>0</v>
      </c>
      <c r="G1269" s="108" t="b">
        <f t="shared" si="96"/>
        <v>0</v>
      </c>
      <c r="I1269" s="108" t="b">
        <f t="shared" si="97"/>
        <v>0</v>
      </c>
      <c r="K1269" s="108" t="b">
        <f t="shared" si="98"/>
        <v>0</v>
      </c>
      <c r="M1269" s="108" t="b">
        <f t="shared" si="99"/>
        <v>0</v>
      </c>
    </row>
    <row r="1270" spans="1:13" x14ac:dyDescent="0.25">
      <c r="A1270" t="s">
        <v>110</v>
      </c>
      <c r="B1270" s="108">
        <v>0.56000000000000005</v>
      </c>
      <c r="C1270" cm="1">
        <f t="array" ref="C1270">_xlfn.IFS(A1270='Price Data'!$F$3,'Price Data'!$G$3,A1270='Price Data'!$F$4,'Price Data'!$G$4,A1270='Price Data'!$F$5,'Price Data'!$G$5,A1270='Price Data'!$F$6,'Price Data'!$G$6,A1270='Price Data'!$F$7,'Price Data'!$G$7,TRUE,"")</f>
        <v>2.6763636363636367</v>
      </c>
      <c r="E1270" s="108">
        <f t="shared" si="95"/>
        <v>0.56000000000000005</v>
      </c>
      <c r="G1270" s="108" t="b">
        <f t="shared" si="96"/>
        <v>0</v>
      </c>
      <c r="I1270" s="108" t="b">
        <f t="shared" si="97"/>
        <v>0</v>
      </c>
      <c r="K1270" s="108" t="b">
        <f t="shared" si="98"/>
        <v>0</v>
      </c>
      <c r="M1270" s="108" t="b">
        <f t="shared" si="99"/>
        <v>0</v>
      </c>
    </row>
    <row r="1271" spans="1:13" x14ac:dyDescent="0.25">
      <c r="A1271" t="s">
        <v>109</v>
      </c>
      <c r="B1271" s="108">
        <v>0.56999999999999995</v>
      </c>
      <c r="C1271" cm="1">
        <f t="array" ref="C1271">_xlfn.IFS(A1271='Price Data'!$F$3,'Price Data'!$G$3,A1271='Price Data'!$F$4,'Price Data'!$G$4,A1271='Price Data'!$F$5,'Price Data'!$G$5,A1271='Price Data'!$F$6,'Price Data'!$G$6,A1271='Price Data'!$F$7,'Price Data'!$G$7,TRUE,"")</f>
        <v>4.4586315789473705</v>
      </c>
      <c r="E1271" s="108" t="b">
        <f t="shared" si="95"/>
        <v>0</v>
      </c>
      <c r="G1271" s="108" t="b">
        <f t="shared" si="96"/>
        <v>0</v>
      </c>
      <c r="I1271" s="108">
        <f t="shared" si="97"/>
        <v>0.56999999999999995</v>
      </c>
      <c r="K1271" s="108" t="b">
        <f t="shared" si="98"/>
        <v>0</v>
      </c>
      <c r="M1271" s="108" t="b">
        <f t="shared" si="99"/>
        <v>0</v>
      </c>
    </row>
    <row r="1272" spans="1:13" x14ac:dyDescent="0.25">
      <c r="A1272" t="s">
        <v>110</v>
      </c>
      <c r="B1272" s="108">
        <v>0.68</v>
      </c>
      <c r="C1272" cm="1">
        <f t="array" ref="C1272">_xlfn.IFS(A1272='Price Data'!$F$3,'Price Data'!$G$3,A1272='Price Data'!$F$4,'Price Data'!$G$4,A1272='Price Data'!$F$5,'Price Data'!$G$5,A1272='Price Data'!$F$6,'Price Data'!$G$6,A1272='Price Data'!$F$7,'Price Data'!$G$7,TRUE,"")</f>
        <v>2.6763636363636367</v>
      </c>
      <c r="E1272" s="108">
        <f t="shared" si="95"/>
        <v>0.68</v>
      </c>
      <c r="G1272" s="108" t="b">
        <f t="shared" si="96"/>
        <v>0</v>
      </c>
      <c r="I1272" s="108" t="b">
        <f t="shared" si="97"/>
        <v>0</v>
      </c>
      <c r="K1272" s="108" t="b">
        <f t="shared" si="98"/>
        <v>0</v>
      </c>
      <c r="M1272" s="108" t="b">
        <f t="shared" si="99"/>
        <v>0</v>
      </c>
    </row>
    <row r="1273" spans="1:13" x14ac:dyDescent="0.25">
      <c r="A1273" t="s">
        <v>109</v>
      </c>
      <c r="B1273" s="108">
        <v>0.68</v>
      </c>
      <c r="C1273" cm="1">
        <f t="array" ref="C1273">_xlfn.IFS(A1273='Price Data'!$F$3,'Price Data'!$G$3,A1273='Price Data'!$F$4,'Price Data'!$G$4,A1273='Price Data'!$F$5,'Price Data'!$G$5,A1273='Price Data'!$F$6,'Price Data'!$G$6,A1273='Price Data'!$F$7,'Price Data'!$G$7,TRUE,"")</f>
        <v>4.4586315789473705</v>
      </c>
      <c r="E1273" s="108" t="b">
        <f t="shared" si="95"/>
        <v>0</v>
      </c>
      <c r="G1273" s="108" t="b">
        <f t="shared" si="96"/>
        <v>0</v>
      </c>
      <c r="I1273" s="108">
        <f t="shared" si="97"/>
        <v>0.68</v>
      </c>
      <c r="K1273" s="108" t="b">
        <f t="shared" si="98"/>
        <v>0</v>
      </c>
      <c r="M1273" s="108" t="b">
        <f t="shared" si="99"/>
        <v>0</v>
      </c>
    </row>
    <row r="1274" spans="1:13" x14ac:dyDescent="0.25">
      <c r="A1274" t="s">
        <v>109</v>
      </c>
      <c r="B1274" s="108">
        <v>0.86</v>
      </c>
      <c r="C1274" cm="1">
        <f t="array" ref="C1274">_xlfn.IFS(A1274='Price Data'!$F$3,'Price Data'!$G$3,A1274='Price Data'!$F$4,'Price Data'!$G$4,A1274='Price Data'!$F$5,'Price Data'!$G$5,A1274='Price Data'!$F$6,'Price Data'!$G$6,A1274='Price Data'!$F$7,'Price Data'!$G$7,TRUE,"")</f>
        <v>4.4586315789473705</v>
      </c>
      <c r="E1274" s="108" t="b">
        <f t="shared" si="95"/>
        <v>0</v>
      </c>
      <c r="G1274" s="108" t="b">
        <f t="shared" si="96"/>
        <v>0</v>
      </c>
      <c r="I1274" s="108">
        <f t="shared" si="97"/>
        <v>0.86</v>
      </c>
      <c r="K1274" s="108" t="b">
        <f t="shared" si="98"/>
        <v>0</v>
      </c>
      <c r="M1274" s="108" t="b">
        <f t="shared" si="99"/>
        <v>0</v>
      </c>
    </row>
    <row r="1275" spans="1:13" x14ac:dyDescent="0.25">
      <c r="A1275" t="s">
        <v>109</v>
      </c>
      <c r="B1275" s="108">
        <v>0.91</v>
      </c>
      <c r="C1275" cm="1">
        <f t="array" ref="C1275">_xlfn.IFS(A1275='Price Data'!$F$3,'Price Data'!$G$3,A1275='Price Data'!$F$4,'Price Data'!$G$4,A1275='Price Data'!$F$5,'Price Data'!$G$5,A1275='Price Data'!$F$6,'Price Data'!$G$6,A1275='Price Data'!$F$7,'Price Data'!$G$7,TRUE,"")</f>
        <v>4.4586315789473705</v>
      </c>
      <c r="E1275" s="108" t="b">
        <f t="shared" si="95"/>
        <v>0</v>
      </c>
      <c r="G1275" s="108" t="b">
        <f t="shared" si="96"/>
        <v>0</v>
      </c>
      <c r="I1275" s="108">
        <f t="shared" si="97"/>
        <v>0.91</v>
      </c>
      <c r="K1275" s="108" t="b">
        <f t="shared" si="98"/>
        <v>0</v>
      </c>
      <c r="M1275" s="108" t="b">
        <f t="shared" si="99"/>
        <v>0</v>
      </c>
    </row>
    <row r="1276" spans="1:13" x14ac:dyDescent="0.25">
      <c r="A1276" t="s">
        <v>111</v>
      </c>
      <c r="B1276" s="108">
        <v>1.43</v>
      </c>
      <c r="C1276" cm="1">
        <f t="array" ref="C1276">_xlfn.IFS(A1276='Price Data'!$F$3,'Price Data'!$G$3,A1276='Price Data'!$F$4,'Price Data'!$G$4,A1276='Price Data'!$F$5,'Price Data'!$G$5,A1276='Price Data'!$F$6,'Price Data'!$G$6,A1276='Price Data'!$F$7,'Price Data'!$G$7,TRUE,"")</f>
        <v>8.710979020979023</v>
      </c>
      <c r="E1276" s="108" t="b">
        <f t="shared" si="95"/>
        <v>0</v>
      </c>
      <c r="G1276" s="108" t="b">
        <f t="shared" si="96"/>
        <v>0</v>
      </c>
      <c r="I1276" s="108" t="b">
        <f t="shared" si="97"/>
        <v>0</v>
      </c>
      <c r="K1276" s="108">
        <f t="shared" si="98"/>
        <v>1.43</v>
      </c>
      <c r="M1276" s="108" t="b">
        <f t="shared" si="99"/>
        <v>0</v>
      </c>
    </row>
    <row r="1277" spans="1:13" x14ac:dyDescent="0.25">
      <c r="A1277" t="s">
        <v>111</v>
      </c>
      <c r="B1277" s="108">
        <v>2.1</v>
      </c>
      <c r="C1277" cm="1">
        <f t="array" ref="C1277">_xlfn.IFS(A1277='Price Data'!$F$3,'Price Data'!$G$3,A1277='Price Data'!$F$4,'Price Data'!$G$4,A1277='Price Data'!$F$5,'Price Data'!$G$5,A1277='Price Data'!$F$6,'Price Data'!$G$6,A1277='Price Data'!$F$7,'Price Data'!$G$7,TRUE,"")</f>
        <v>8.710979020979023</v>
      </c>
      <c r="E1277" s="108" t="b">
        <f t="shared" si="95"/>
        <v>0</v>
      </c>
      <c r="G1277" s="108" t="b">
        <f t="shared" si="96"/>
        <v>0</v>
      </c>
      <c r="I1277" s="108" t="b">
        <f t="shared" si="97"/>
        <v>0</v>
      </c>
      <c r="K1277" s="108">
        <f t="shared" si="98"/>
        <v>2.1</v>
      </c>
      <c r="M1277" s="108" t="b">
        <f t="shared" si="99"/>
        <v>0</v>
      </c>
    </row>
    <row r="1278" spans="1:13" x14ac:dyDescent="0.25">
      <c r="A1278" t="s">
        <v>109</v>
      </c>
      <c r="B1278" s="108">
        <v>0.76</v>
      </c>
      <c r="C1278" cm="1">
        <f t="array" ref="C1278">_xlfn.IFS(A1278='Price Data'!$F$3,'Price Data'!$G$3,A1278='Price Data'!$F$4,'Price Data'!$G$4,A1278='Price Data'!$F$5,'Price Data'!$G$5,A1278='Price Data'!$F$6,'Price Data'!$G$6,A1278='Price Data'!$F$7,'Price Data'!$G$7,TRUE,"")</f>
        <v>4.4586315789473705</v>
      </c>
      <c r="E1278" s="108" t="b">
        <f t="shared" si="95"/>
        <v>0</v>
      </c>
      <c r="G1278" s="108" t="b">
        <f t="shared" si="96"/>
        <v>0</v>
      </c>
      <c r="I1278" s="108">
        <f t="shared" si="97"/>
        <v>0.76</v>
      </c>
      <c r="K1278" s="108" t="b">
        <f t="shared" si="98"/>
        <v>0</v>
      </c>
      <c r="M1278" s="108" t="b">
        <f t="shared" si="99"/>
        <v>0</v>
      </c>
    </row>
    <row r="1279" spans="1:13" x14ac:dyDescent="0.25">
      <c r="A1279" t="s">
        <v>113</v>
      </c>
      <c r="B1279" s="108">
        <v>2.4300000000000002</v>
      </c>
      <c r="C1279" cm="1">
        <f t="array" ref="C1279">_xlfn.IFS(A1279='Price Data'!$F$3,'Price Data'!$G$3,A1279='Price Data'!$F$4,'Price Data'!$G$4,A1279='Price Data'!$F$5,'Price Data'!$G$5,A1279='Price Data'!$F$6,'Price Data'!$G$6,A1279='Price Data'!$F$7,'Price Data'!$G$7,TRUE,"")</f>
        <v>10.493246963562758</v>
      </c>
      <c r="E1279" s="108" t="b">
        <f t="shared" si="95"/>
        <v>0</v>
      </c>
      <c r="G1279" s="108" t="b">
        <f t="shared" si="96"/>
        <v>0</v>
      </c>
      <c r="I1279" s="108" t="b">
        <f t="shared" si="97"/>
        <v>0</v>
      </c>
      <c r="K1279" s="108" t="b">
        <f t="shared" si="98"/>
        <v>0</v>
      </c>
      <c r="M1279" s="108">
        <f t="shared" si="99"/>
        <v>2.4300000000000002</v>
      </c>
    </row>
    <row r="1280" spans="1:13" x14ac:dyDescent="0.25">
      <c r="A1280" t="s">
        <v>112</v>
      </c>
      <c r="B1280" s="108">
        <v>0</v>
      </c>
      <c r="C1280" t="str" cm="1">
        <f t="array" ref="C1280">_xlfn.IFS(A1280='Price Data'!$F$3,'Price Data'!$G$3,A1280='Price Data'!$F$4,'Price Data'!$G$4,A1280='Price Data'!$F$5,'Price Data'!$G$5,A1280='Price Data'!$F$6,'Price Data'!$G$6,A1280='Price Data'!$F$7,'Price Data'!$G$7,TRUE,"")</f>
        <v/>
      </c>
      <c r="E1280" s="108" t="b">
        <f t="shared" si="95"/>
        <v>0</v>
      </c>
      <c r="G1280" s="108" t="b">
        <f t="shared" si="96"/>
        <v>0</v>
      </c>
      <c r="I1280" s="108" t="b">
        <f t="shared" si="97"/>
        <v>0</v>
      </c>
      <c r="K1280" s="108" t="b">
        <f t="shared" si="98"/>
        <v>0</v>
      </c>
      <c r="M1280" s="108" t="b">
        <f t="shared" si="99"/>
        <v>0</v>
      </c>
    </row>
    <row r="1281" spans="1:13" x14ac:dyDescent="0.25">
      <c r="A1281" t="s">
        <v>111</v>
      </c>
      <c r="B1281" s="108">
        <v>0.75</v>
      </c>
      <c r="C1281" cm="1">
        <f t="array" ref="C1281">_xlfn.IFS(A1281='Price Data'!$F$3,'Price Data'!$G$3,A1281='Price Data'!$F$4,'Price Data'!$G$4,A1281='Price Data'!$F$5,'Price Data'!$G$5,A1281='Price Data'!$F$6,'Price Data'!$G$6,A1281='Price Data'!$F$7,'Price Data'!$G$7,TRUE,"")</f>
        <v>8.710979020979023</v>
      </c>
      <c r="E1281" s="108" t="b">
        <f t="shared" si="95"/>
        <v>0</v>
      </c>
      <c r="G1281" s="108" t="b">
        <f t="shared" si="96"/>
        <v>0</v>
      </c>
      <c r="I1281" s="108" t="b">
        <f t="shared" si="97"/>
        <v>0</v>
      </c>
      <c r="K1281" s="108">
        <f t="shared" si="98"/>
        <v>0.75</v>
      </c>
      <c r="M1281" s="108" t="b">
        <f t="shared" si="99"/>
        <v>0</v>
      </c>
    </row>
    <row r="1282" spans="1:13" x14ac:dyDescent="0.25">
      <c r="A1282" t="s">
        <v>109</v>
      </c>
      <c r="B1282" s="108">
        <v>0.78</v>
      </c>
      <c r="C1282" cm="1">
        <f t="array" ref="C1282">_xlfn.IFS(A1282='Price Data'!$F$3,'Price Data'!$G$3,A1282='Price Data'!$F$4,'Price Data'!$G$4,A1282='Price Data'!$F$5,'Price Data'!$G$5,A1282='Price Data'!$F$6,'Price Data'!$G$6,A1282='Price Data'!$F$7,'Price Data'!$G$7,TRUE,"")</f>
        <v>4.4586315789473705</v>
      </c>
      <c r="E1282" s="108" t="b">
        <f t="shared" si="95"/>
        <v>0</v>
      </c>
      <c r="G1282" s="108" t="b">
        <f t="shared" si="96"/>
        <v>0</v>
      </c>
      <c r="I1282" s="108">
        <f t="shared" si="97"/>
        <v>0.78</v>
      </c>
      <c r="K1282" s="108" t="b">
        <f t="shared" si="98"/>
        <v>0</v>
      </c>
      <c r="M1282" s="108" t="b">
        <f t="shared" si="99"/>
        <v>0</v>
      </c>
    </row>
    <row r="1283" spans="1:13" x14ac:dyDescent="0.25">
      <c r="A1283" t="s">
        <v>109</v>
      </c>
      <c r="B1283" s="108">
        <v>0.69</v>
      </c>
      <c r="C1283" cm="1">
        <f t="array" ref="C1283">_xlfn.IFS(A1283='Price Data'!$F$3,'Price Data'!$G$3,A1283='Price Data'!$F$4,'Price Data'!$G$4,A1283='Price Data'!$F$5,'Price Data'!$G$5,A1283='Price Data'!$F$6,'Price Data'!$G$6,A1283='Price Data'!$F$7,'Price Data'!$G$7,TRUE,"")</f>
        <v>4.4586315789473705</v>
      </c>
      <c r="E1283" s="108" t="b">
        <f t="shared" ref="E1283:E1346" si="100">IF(A1283="Coffee Only", B1283)</f>
        <v>0</v>
      </c>
      <c r="G1283" s="108" t="b">
        <f t="shared" ref="G1283:G1346" si="101">IF(A1283="Food Only", B1283)</f>
        <v>0</v>
      </c>
      <c r="I1283" s="108">
        <f t="shared" ref="I1283:I1346" si="102">IF(A1283="Specialty Drink Only", B1283)</f>
        <v>0.69</v>
      </c>
      <c r="K1283" s="108" t="b">
        <f t="shared" ref="K1283:K1346" si="103">IF(A1283="Food + Coffee", B1283)</f>
        <v>0</v>
      </c>
      <c r="M1283" s="108" t="b">
        <f t="shared" ref="M1283:M1346" si="104">IF(A1283="Food + Specialty Drink", B1283)</f>
        <v>0</v>
      </c>
    </row>
    <row r="1284" spans="1:13" x14ac:dyDescent="0.25">
      <c r="A1284" t="s">
        <v>114</v>
      </c>
      <c r="B1284" s="108">
        <v>1.0900000000000001</v>
      </c>
      <c r="C1284" cm="1">
        <f t="array" ref="C1284">_xlfn.IFS(A1284='Price Data'!$F$3,'Price Data'!$G$3,A1284='Price Data'!$F$4,'Price Data'!$G$4,A1284='Price Data'!$F$5,'Price Data'!$G$5,A1284='Price Data'!$F$6,'Price Data'!$G$6,A1284='Price Data'!$F$7,'Price Data'!$G$7,TRUE,"")</f>
        <v>6.0346153846153863</v>
      </c>
      <c r="E1284" s="108" t="b">
        <f t="shared" si="100"/>
        <v>0</v>
      </c>
      <c r="G1284" s="108">
        <f t="shared" si="101"/>
        <v>1.0900000000000001</v>
      </c>
      <c r="I1284" s="108" t="b">
        <f t="shared" si="102"/>
        <v>0</v>
      </c>
      <c r="K1284" s="108" t="b">
        <f t="shared" si="103"/>
        <v>0</v>
      </c>
      <c r="M1284" s="108" t="b">
        <f t="shared" si="104"/>
        <v>0</v>
      </c>
    </row>
    <row r="1285" spans="1:13" x14ac:dyDescent="0.25">
      <c r="A1285" t="s">
        <v>110</v>
      </c>
      <c r="B1285" s="108">
        <v>0.54</v>
      </c>
      <c r="C1285" cm="1">
        <f t="array" ref="C1285">_xlfn.IFS(A1285='Price Data'!$F$3,'Price Data'!$G$3,A1285='Price Data'!$F$4,'Price Data'!$G$4,A1285='Price Data'!$F$5,'Price Data'!$G$5,A1285='Price Data'!$F$6,'Price Data'!$G$6,A1285='Price Data'!$F$7,'Price Data'!$G$7,TRUE,"")</f>
        <v>2.6763636363636367</v>
      </c>
      <c r="E1285" s="108">
        <f t="shared" si="100"/>
        <v>0.54</v>
      </c>
      <c r="G1285" s="108" t="b">
        <f t="shared" si="101"/>
        <v>0</v>
      </c>
      <c r="I1285" s="108" t="b">
        <f t="shared" si="102"/>
        <v>0</v>
      </c>
      <c r="K1285" s="108" t="b">
        <f t="shared" si="103"/>
        <v>0</v>
      </c>
      <c r="M1285" s="108" t="b">
        <f t="shared" si="104"/>
        <v>0</v>
      </c>
    </row>
    <row r="1286" spans="1:13" x14ac:dyDescent="0.25">
      <c r="A1286" t="s">
        <v>114</v>
      </c>
      <c r="B1286" s="108">
        <v>1.85</v>
      </c>
      <c r="C1286" cm="1">
        <f t="array" ref="C1286">_xlfn.IFS(A1286='Price Data'!$F$3,'Price Data'!$G$3,A1286='Price Data'!$F$4,'Price Data'!$G$4,A1286='Price Data'!$F$5,'Price Data'!$G$5,A1286='Price Data'!$F$6,'Price Data'!$G$6,A1286='Price Data'!$F$7,'Price Data'!$G$7,TRUE,"")</f>
        <v>6.0346153846153863</v>
      </c>
      <c r="E1286" s="108" t="b">
        <f t="shared" si="100"/>
        <v>0</v>
      </c>
      <c r="G1286" s="108">
        <f t="shared" si="101"/>
        <v>1.85</v>
      </c>
      <c r="I1286" s="108" t="b">
        <f t="shared" si="102"/>
        <v>0</v>
      </c>
      <c r="K1286" s="108" t="b">
        <f t="shared" si="103"/>
        <v>0</v>
      </c>
      <c r="M1286" s="108" t="b">
        <f t="shared" si="104"/>
        <v>0</v>
      </c>
    </row>
    <row r="1287" spans="1:13" x14ac:dyDescent="0.25">
      <c r="A1287" t="s">
        <v>114</v>
      </c>
      <c r="B1287" s="108">
        <v>0.9</v>
      </c>
      <c r="C1287" cm="1">
        <f t="array" ref="C1287">_xlfn.IFS(A1287='Price Data'!$F$3,'Price Data'!$G$3,A1287='Price Data'!$F$4,'Price Data'!$G$4,A1287='Price Data'!$F$5,'Price Data'!$G$5,A1287='Price Data'!$F$6,'Price Data'!$G$6,A1287='Price Data'!$F$7,'Price Data'!$G$7,TRUE,"")</f>
        <v>6.0346153846153863</v>
      </c>
      <c r="E1287" s="108" t="b">
        <f t="shared" si="100"/>
        <v>0</v>
      </c>
      <c r="G1287" s="108">
        <f t="shared" si="101"/>
        <v>0.9</v>
      </c>
      <c r="I1287" s="108" t="b">
        <f t="shared" si="102"/>
        <v>0</v>
      </c>
      <c r="K1287" s="108" t="b">
        <f t="shared" si="103"/>
        <v>0</v>
      </c>
      <c r="M1287" s="108" t="b">
        <f t="shared" si="104"/>
        <v>0</v>
      </c>
    </row>
    <row r="1288" spans="1:13" x14ac:dyDescent="0.25">
      <c r="A1288" t="s">
        <v>112</v>
      </c>
      <c r="B1288" s="108">
        <v>0</v>
      </c>
      <c r="C1288" t="str" cm="1">
        <f t="array" ref="C1288">_xlfn.IFS(A1288='Price Data'!$F$3,'Price Data'!$G$3,A1288='Price Data'!$F$4,'Price Data'!$G$4,A1288='Price Data'!$F$5,'Price Data'!$G$5,A1288='Price Data'!$F$6,'Price Data'!$G$6,A1288='Price Data'!$F$7,'Price Data'!$G$7,TRUE,"")</f>
        <v/>
      </c>
      <c r="E1288" s="108" t="b">
        <f t="shared" si="100"/>
        <v>0</v>
      </c>
      <c r="G1288" s="108" t="b">
        <f t="shared" si="101"/>
        <v>0</v>
      </c>
      <c r="I1288" s="108" t="b">
        <f t="shared" si="102"/>
        <v>0</v>
      </c>
      <c r="K1288" s="108" t="b">
        <f t="shared" si="103"/>
        <v>0</v>
      </c>
      <c r="M1288" s="108" t="b">
        <f t="shared" si="104"/>
        <v>0</v>
      </c>
    </row>
    <row r="1289" spans="1:13" x14ac:dyDescent="0.25">
      <c r="A1289" t="s">
        <v>112</v>
      </c>
      <c r="B1289" s="108">
        <v>0</v>
      </c>
      <c r="C1289" t="str" cm="1">
        <f t="array" ref="C1289">_xlfn.IFS(A1289='Price Data'!$F$3,'Price Data'!$G$3,A1289='Price Data'!$F$4,'Price Data'!$G$4,A1289='Price Data'!$F$5,'Price Data'!$G$5,A1289='Price Data'!$F$6,'Price Data'!$G$6,A1289='Price Data'!$F$7,'Price Data'!$G$7,TRUE,"")</f>
        <v/>
      </c>
      <c r="E1289" s="108" t="b">
        <f t="shared" si="100"/>
        <v>0</v>
      </c>
      <c r="G1289" s="108" t="b">
        <f t="shared" si="101"/>
        <v>0</v>
      </c>
      <c r="I1289" s="108" t="b">
        <f t="shared" si="102"/>
        <v>0</v>
      </c>
      <c r="K1289" s="108" t="b">
        <f t="shared" si="103"/>
        <v>0</v>
      </c>
      <c r="M1289" s="108" t="b">
        <f t="shared" si="104"/>
        <v>0</v>
      </c>
    </row>
    <row r="1290" spans="1:13" x14ac:dyDescent="0.25">
      <c r="A1290" t="s">
        <v>114</v>
      </c>
      <c r="B1290" s="108">
        <v>1.64</v>
      </c>
      <c r="C1290" cm="1">
        <f t="array" ref="C1290">_xlfn.IFS(A1290='Price Data'!$F$3,'Price Data'!$G$3,A1290='Price Data'!$F$4,'Price Data'!$G$4,A1290='Price Data'!$F$5,'Price Data'!$G$5,A1290='Price Data'!$F$6,'Price Data'!$G$6,A1290='Price Data'!$F$7,'Price Data'!$G$7,TRUE,"")</f>
        <v>6.0346153846153863</v>
      </c>
      <c r="E1290" s="108" t="b">
        <f t="shared" si="100"/>
        <v>0</v>
      </c>
      <c r="G1290" s="108">
        <f t="shared" si="101"/>
        <v>1.64</v>
      </c>
      <c r="I1290" s="108" t="b">
        <f t="shared" si="102"/>
        <v>0</v>
      </c>
      <c r="K1290" s="108" t="b">
        <f t="shared" si="103"/>
        <v>0</v>
      </c>
      <c r="M1290" s="108" t="b">
        <f t="shared" si="104"/>
        <v>0</v>
      </c>
    </row>
    <row r="1291" spans="1:13" x14ac:dyDescent="0.25">
      <c r="A1291" t="s">
        <v>110</v>
      </c>
      <c r="B1291" s="108">
        <v>0.67</v>
      </c>
      <c r="C1291" cm="1">
        <f t="array" ref="C1291">_xlfn.IFS(A1291='Price Data'!$F$3,'Price Data'!$G$3,A1291='Price Data'!$F$4,'Price Data'!$G$4,A1291='Price Data'!$F$5,'Price Data'!$G$5,A1291='Price Data'!$F$6,'Price Data'!$G$6,A1291='Price Data'!$F$7,'Price Data'!$G$7,TRUE,"")</f>
        <v>2.6763636363636367</v>
      </c>
      <c r="E1291" s="108">
        <f t="shared" si="100"/>
        <v>0.67</v>
      </c>
      <c r="G1291" s="108" t="b">
        <f t="shared" si="101"/>
        <v>0</v>
      </c>
      <c r="I1291" s="108" t="b">
        <f t="shared" si="102"/>
        <v>0</v>
      </c>
      <c r="K1291" s="108" t="b">
        <f t="shared" si="103"/>
        <v>0</v>
      </c>
      <c r="M1291" s="108" t="b">
        <f t="shared" si="104"/>
        <v>0</v>
      </c>
    </row>
    <row r="1292" spans="1:13" x14ac:dyDescent="0.25">
      <c r="A1292" t="s">
        <v>109</v>
      </c>
      <c r="B1292" s="108">
        <v>0.95</v>
      </c>
      <c r="C1292" cm="1">
        <f t="array" ref="C1292">_xlfn.IFS(A1292='Price Data'!$F$3,'Price Data'!$G$3,A1292='Price Data'!$F$4,'Price Data'!$G$4,A1292='Price Data'!$F$5,'Price Data'!$G$5,A1292='Price Data'!$F$6,'Price Data'!$G$6,A1292='Price Data'!$F$7,'Price Data'!$G$7,TRUE,"")</f>
        <v>4.4586315789473705</v>
      </c>
      <c r="E1292" s="108" t="b">
        <f t="shared" si="100"/>
        <v>0</v>
      </c>
      <c r="G1292" s="108" t="b">
        <f t="shared" si="101"/>
        <v>0</v>
      </c>
      <c r="I1292" s="108">
        <f t="shared" si="102"/>
        <v>0.95</v>
      </c>
      <c r="K1292" s="108" t="b">
        <f t="shared" si="103"/>
        <v>0</v>
      </c>
      <c r="M1292" s="108" t="b">
        <f t="shared" si="104"/>
        <v>0</v>
      </c>
    </row>
    <row r="1293" spans="1:13" x14ac:dyDescent="0.25">
      <c r="A1293" t="s">
        <v>109</v>
      </c>
      <c r="B1293" s="108">
        <v>0.93</v>
      </c>
      <c r="C1293" cm="1">
        <f t="array" ref="C1293">_xlfn.IFS(A1293='Price Data'!$F$3,'Price Data'!$G$3,A1293='Price Data'!$F$4,'Price Data'!$G$4,A1293='Price Data'!$F$5,'Price Data'!$G$5,A1293='Price Data'!$F$6,'Price Data'!$G$6,A1293='Price Data'!$F$7,'Price Data'!$G$7,TRUE,"")</f>
        <v>4.4586315789473705</v>
      </c>
      <c r="E1293" s="108" t="b">
        <f t="shared" si="100"/>
        <v>0</v>
      </c>
      <c r="G1293" s="108" t="b">
        <f t="shared" si="101"/>
        <v>0</v>
      </c>
      <c r="I1293" s="108">
        <f t="shared" si="102"/>
        <v>0.93</v>
      </c>
      <c r="K1293" s="108" t="b">
        <f t="shared" si="103"/>
        <v>0</v>
      </c>
      <c r="M1293" s="108" t="b">
        <f t="shared" si="104"/>
        <v>0</v>
      </c>
    </row>
    <row r="1294" spans="1:13" x14ac:dyDescent="0.25">
      <c r="A1294" t="s">
        <v>112</v>
      </c>
      <c r="B1294" s="108">
        <v>0</v>
      </c>
      <c r="C1294" t="str" cm="1">
        <f t="array" ref="C1294">_xlfn.IFS(A1294='Price Data'!$F$3,'Price Data'!$G$3,A1294='Price Data'!$F$4,'Price Data'!$G$4,A1294='Price Data'!$F$5,'Price Data'!$G$5,A1294='Price Data'!$F$6,'Price Data'!$G$6,A1294='Price Data'!$F$7,'Price Data'!$G$7,TRUE,"")</f>
        <v/>
      </c>
      <c r="E1294" s="108" t="b">
        <f t="shared" si="100"/>
        <v>0</v>
      </c>
      <c r="G1294" s="108" t="b">
        <f t="shared" si="101"/>
        <v>0</v>
      </c>
      <c r="I1294" s="108" t="b">
        <f t="shared" si="102"/>
        <v>0</v>
      </c>
      <c r="K1294" s="108" t="b">
        <f t="shared" si="103"/>
        <v>0</v>
      </c>
      <c r="M1294" s="108" t="b">
        <f t="shared" si="104"/>
        <v>0</v>
      </c>
    </row>
    <row r="1295" spans="1:13" x14ac:dyDescent="0.25">
      <c r="A1295" t="s">
        <v>109</v>
      </c>
      <c r="B1295" s="108">
        <v>0.76</v>
      </c>
      <c r="C1295" cm="1">
        <f t="array" ref="C1295">_xlfn.IFS(A1295='Price Data'!$F$3,'Price Data'!$G$3,A1295='Price Data'!$F$4,'Price Data'!$G$4,A1295='Price Data'!$F$5,'Price Data'!$G$5,A1295='Price Data'!$F$6,'Price Data'!$G$6,A1295='Price Data'!$F$7,'Price Data'!$G$7,TRUE,"")</f>
        <v>4.4586315789473705</v>
      </c>
      <c r="E1295" s="108" t="b">
        <f t="shared" si="100"/>
        <v>0</v>
      </c>
      <c r="G1295" s="108" t="b">
        <f t="shared" si="101"/>
        <v>0</v>
      </c>
      <c r="I1295" s="108">
        <f t="shared" si="102"/>
        <v>0.76</v>
      </c>
      <c r="K1295" s="108" t="b">
        <f t="shared" si="103"/>
        <v>0</v>
      </c>
      <c r="M1295" s="108" t="b">
        <f t="shared" si="104"/>
        <v>0</v>
      </c>
    </row>
    <row r="1296" spans="1:13" x14ac:dyDescent="0.25">
      <c r="A1296" t="s">
        <v>109</v>
      </c>
      <c r="B1296" s="108">
        <v>0.74</v>
      </c>
      <c r="C1296" cm="1">
        <f t="array" ref="C1296">_xlfn.IFS(A1296='Price Data'!$F$3,'Price Data'!$G$3,A1296='Price Data'!$F$4,'Price Data'!$G$4,A1296='Price Data'!$F$5,'Price Data'!$G$5,A1296='Price Data'!$F$6,'Price Data'!$G$6,A1296='Price Data'!$F$7,'Price Data'!$G$7,TRUE,"")</f>
        <v>4.4586315789473705</v>
      </c>
      <c r="E1296" s="108" t="b">
        <f t="shared" si="100"/>
        <v>0</v>
      </c>
      <c r="G1296" s="108" t="b">
        <f t="shared" si="101"/>
        <v>0</v>
      </c>
      <c r="I1296" s="108">
        <f t="shared" si="102"/>
        <v>0.74</v>
      </c>
      <c r="K1296" s="108" t="b">
        <f t="shared" si="103"/>
        <v>0</v>
      </c>
      <c r="M1296" s="108" t="b">
        <f t="shared" si="104"/>
        <v>0</v>
      </c>
    </row>
    <row r="1297" spans="1:13" x14ac:dyDescent="0.25">
      <c r="A1297" t="s">
        <v>110</v>
      </c>
      <c r="B1297" s="108">
        <v>0.64</v>
      </c>
      <c r="C1297" cm="1">
        <f t="array" ref="C1297">_xlfn.IFS(A1297='Price Data'!$F$3,'Price Data'!$G$3,A1297='Price Data'!$F$4,'Price Data'!$G$4,A1297='Price Data'!$F$5,'Price Data'!$G$5,A1297='Price Data'!$F$6,'Price Data'!$G$6,A1297='Price Data'!$F$7,'Price Data'!$G$7,TRUE,"")</f>
        <v>2.6763636363636367</v>
      </c>
      <c r="E1297" s="108">
        <f t="shared" si="100"/>
        <v>0.64</v>
      </c>
      <c r="G1297" s="108" t="b">
        <f t="shared" si="101"/>
        <v>0</v>
      </c>
      <c r="I1297" s="108" t="b">
        <f t="shared" si="102"/>
        <v>0</v>
      </c>
      <c r="K1297" s="108" t="b">
        <f t="shared" si="103"/>
        <v>0</v>
      </c>
      <c r="M1297" s="108" t="b">
        <f t="shared" si="104"/>
        <v>0</v>
      </c>
    </row>
    <row r="1298" spans="1:13" x14ac:dyDescent="0.25">
      <c r="A1298" t="s">
        <v>113</v>
      </c>
      <c r="B1298" s="108">
        <v>2.2599999999999998</v>
      </c>
      <c r="C1298" cm="1">
        <f t="array" ref="C1298">_xlfn.IFS(A1298='Price Data'!$F$3,'Price Data'!$G$3,A1298='Price Data'!$F$4,'Price Data'!$G$4,A1298='Price Data'!$F$5,'Price Data'!$G$5,A1298='Price Data'!$F$6,'Price Data'!$G$6,A1298='Price Data'!$F$7,'Price Data'!$G$7,TRUE,"")</f>
        <v>10.493246963562758</v>
      </c>
      <c r="E1298" s="108" t="b">
        <f t="shared" si="100"/>
        <v>0</v>
      </c>
      <c r="G1298" s="108" t="b">
        <f t="shared" si="101"/>
        <v>0</v>
      </c>
      <c r="I1298" s="108" t="b">
        <f t="shared" si="102"/>
        <v>0</v>
      </c>
      <c r="K1298" s="108" t="b">
        <f t="shared" si="103"/>
        <v>0</v>
      </c>
      <c r="M1298" s="108">
        <f t="shared" si="104"/>
        <v>2.2599999999999998</v>
      </c>
    </row>
    <row r="1299" spans="1:13" x14ac:dyDescent="0.25">
      <c r="A1299" t="s">
        <v>109</v>
      </c>
      <c r="B1299" s="108">
        <v>0.65</v>
      </c>
      <c r="C1299" cm="1">
        <f t="array" ref="C1299">_xlfn.IFS(A1299='Price Data'!$F$3,'Price Data'!$G$3,A1299='Price Data'!$F$4,'Price Data'!$G$4,A1299='Price Data'!$F$5,'Price Data'!$G$5,A1299='Price Data'!$F$6,'Price Data'!$G$6,A1299='Price Data'!$F$7,'Price Data'!$G$7,TRUE,"")</f>
        <v>4.4586315789473705</v>
      </c>
      <c r="E1299" s="108" t="b">
        <f t="shared" si="100"/>
        <v>0</v>
      </c>
      <c r="G1299" s="108" t="b">
        <f t="shared" si="101"/>
        <v>0</v>
      </c>
      <c r="I1299" s="108">
        <f t="shared" si="102"/>
        <v>0.65</v>
      </c>
      <c r="K1299" s="108" t="b">
        <f t="shared" si="103"/>
        <v>0</v>
      </c>
      <c r="M1299" s="108" t="b">
        <f t="shared" si="104"/>
        <v>0</v>
      </c>
    </row>
    <row r="1300" spans="1:13" x14ac:dyDescent="0.25">
      <c r="A1300" t="s">
        <v>112</v>
      </c>
      <c r="B1300" s="108">
        <v>0</v>
      </c>
      <c r="C1300" t="str" cm="1">
        <f t="array" ref="C1300">_xlfn.IFS(A1300='Price Data'!$F$3,'Price Data'!$G$3,A1300='Price Data'!$F$4,'Price Data'!$G$4,A1300='Price Data'!$F$5,'Price Data'!$G$5,A1300='Price Data'!$F$6,'Price Data'!$G$6,A1300='Price Data'!$F$7,'Price Data'!$G$7,TRUE,"")</f>
        <v/>
      </c>
      <c r="E1300" s="108" t="b">
        <f t="shared" si="100"/>
        <v>0</v>
      </c>
      <c r="G1300" s="108" t="b">
        <f t="shared" si="101"/>
        <v>0</v>
      </c>
      <c r="I1300" s="108" t="b">
        <f t="shared" si="102"/>
        <v>0</v>
      </c>
      <c r="K1300" s="108" t="b">
        <f t="shared" si="103"/>
        <v>0</v>
      </c>
      <c r="M1300" s="108" t="b">
        <f t="shared" si="104"/>
        <v>0</v>
      </c>
    </row>
    <row r="1301" spans="1:13" x14ac:dyDescent="0.25">
      <c r="A1301" t="s">
        <v>114</v>
      </c>
      <c r="B1301" s="108">
        <v>1</v>
      </c>
      <c r="C1301" cm="1">
        <f t="array" ref="C1301">_xlfn.IFS(A1301='Price Data'!$F$3,'Price Data'!$G$3,A1301='Price Data'!$F$4,'Price Data'!$G$4,A1301='Price Data'!$F$5,'Price Data'!$G$5,A1301='Price Data'!$F$6,'Price Data'!$G$6,A1301='Price Data'!$F$7,'Price Data'!$G$7,TRUE,"")</f>
        <v>6.0346153846153863</v>
      </c>
      <c r="E1301" s="108" t="b">
        <f t="shared" si="100"/>
        <v>0</v>
      </c>
      <c r="G1301" s="108">
        <f t="shared" si="101"/>
        <v>1</v>
      </c>
      <c r="I1301" s="108" t="b">
        <f t="shared" si="102"/>
        <v>0</v>
      </c>
      <c r="K1301" s="108" t="b">
        <f t="shared" si="103"/>
        <v>0</v>
      </c>
      <c r="M1301" s="108" t="b">
        <f t="shared" si="104"/>
        <v>0</v>
      </c>
    </row>
    <row r="1302" spans="1:13" x14ac:dyDescent="0.25">
      <c r="A1302" t="s">
        <v>111</v>
      </c>
      <c r="B1302" s="108">
        <v>1.28</v>
      </c>
      <c r="C1302" cm="1">
        <f t="array" ref="C1302">_xlfn.IFS(A1302='Price Data'!$F$3,'Price Data'!$G$3,A1302='Price Data'!$F$4,'Price Data'!$G$4,A1302='Price Data'!$F$5,'Price Data'!$G$5,A1302='Price Data'!$F$6,'Price Data'!$G$6,A1302='Price Data'!$F$7,'Price Data'!$G$7,TRUE,"")</f>
        <v>8.710979020979023</v>
      </c>
      <c r="E1302" s="108" t="b">
        <f t="shared" si="100"/>
        <v>0</v>
      </c>
      <c r="G1302" s="108" t="b">
        <f t="shared" si="101"/>
        <v>0</v>
      </c>
      <c r="I1302" s="108" t="b">
        <f t="shared" si="102"/>
        <v>0</v>
      </c>
      <c r="K1302" s="108">
        <f t="shared" si="103"/>
        <v>1.28</v>
      </c>
      <c r="M1302" s="108" t="b">
        <f t="shared" si="104"/>
        <v>0</v>
      </c>
    </row>
    <row r="1303" spans="1:13" x14ac:dyDescent="0.25">
      <c r="A1303" t="s">
        <v>112</v>
      </c>
      <c r="B1303" s="108">
        <v>0</v>
      </c>
      <c r="C1303" t="str" cm="1">
        <f t="array" ref="C1303">_xlfn.IFS(A1303='Price Data'!$F$3,'Price Data'!$G$3,A1303='Price Data'!$F$4,'Price Data'!$G$4,A1303='Price Data'!$F$5,'Price Data'!$G$5,A1303='Price Data'!$F$6,'Price Data'!$G$6,A1303='Price Data'!$F$7,'Price Data'!$G$7,TRUE,"")</f>
        <v/>
      </c>
      <c r="E1303" s="108" t="b">
        <f t="shared" si="100"/>
        <v>0</v>
      </c>
      <c r="G1303" s="108" t="b">
        <f t="shared" si="101"/>
        <v>0</v>
      </c>
      <c r="I1303" s="108" t="b">
        <f t="shared" si="102"/>
        <v>0</v>
      </c>
      <c r="K1303" s="108" t="b">
        <f t="shared" si="103"/>
        <v>0</v>
      </c>
      <c r="M1303" s="108" t="b">
        <f t="shared" si="104"/>
        <v>0</v>
      </c>
    </row>
    <row r="1304" spans="1:13" x14ac:dyDescent="0.25">
      <c r="A1304" t="s">
        <v>113</v>
      </c>
      <c r="B1304" s="108">
        <v>2.3199999999999998</v>
      </c>
      <c r="C1304" cm="1">
        <f t="array" ref="C1304">_xlfn.IFS(A1304='Price Data'!$F$3,'Price Data'!$G$3,A1304='Price Data'!$F$4,'Price Data'!$G$4,A1304='Price Data'!$F$5,'Price Data'!$G$5,A1304='Price Data'!$F$6,'Price Data'!$G$6,A1304='Price Data'!$F$7,'Price Data'!$G$7,TRUE,"")</f>
        <v>10.493246963562758</v>
      </c>
      <c r="E1304" s="108" t="b">
        <f t="shared" si="100"/>
        <v>0</v>
      </c>
      <c r="G1304" s="108" t="b">
        <f t="shared" si="101"/>
        <v>0</v>
      </c>
      <c r="I1304" s="108" t="b">
        <f t="shared" si="102"/>
        <v>0</v>
      </c>
      <c r="K1304" s="108" t="b">
        <f t="shared" si="103"/>
        <v>0</v>
      </c>
      <c r="M1304" s="108">
        <f t="shared" si="104"/>
        <v>2.3199999999999998</v>
      </c>
    </row>
    <row r="1305" spans="1:13" x14ac:dyDescent="0.25">
      <c r="A1305" t="s">
        <v>109</v>
      </c>
      <c r="B1305" s="108">
        <v>0.63</v>
      </c>
      <c r="C1305" cm="1">
        <f t="array" ref="C1305">_xlfn.IFS(A1305='Price Data'!$F$3,'Price Data'!$G$3,A1305='Price Data'!$F$4,'Price Data'!$G$4,A1305='Price Data'!$F$5,'Price Data'!$G$5,A1305='Price Data'!$F$6,'Price Data'!$G$6,A1305='Price Data'!$F$7,'Price Data'!$G$7,TRUE,"")</f>
        <v>4.4586315789473705</v>
      </c>
      <c r="E1305" s="108" t="b">
        <f t="shared" si="100"/>
        <v>0</v>
      </c>
      <c r="G1305" s="108" t="b">
        <f t="shared" si="101"/>
        <v>0</v>
      </c>
      <c r="I1305" s="108">
        <f t="shared" si="102"/>
        <v>0.63</v>
      </c>
      <c r="K1305" s="108" t="b">
        <f t="shared" si="103"/>
        <v>0</v>
      </c>
      <c r="M1305" s="108" t="b">
        <f t="shared" si="104"/>
        <v>0</v>
      </c>
    </row>
    <row r="1306" spans="1:13" x14ac:dyDescent="0.25">
      <c r="A1306" t="s">
        <v>112</v>
      </c>
      <c r="B1306" s="108">
        <v>0</v>
      </c>
      <c r="C1306" t="str" cm="1">
        <f t="array" ref="C1306">_xlfn.IFS(A1306='Price Data'!$F$3,'Price Data'!$G$3,A1306='Price Data'!$F$4,'Price Data'!$G$4,A1306='Price Data'!$F$5,'Price Data'!$G$5,A1306='Price Data'!$F$6,'Price Data'!$G$6,A1306='Price Data'!$F$7,'Price Data'!$G$7,TRUE,"")</f>
        <v/>
      </c>
      <c r="E1306" s="108" t="b">
        <f t="shared" si="100"/>
        <v>0</v>
      </c>
      <c r="G1306" s="108" t="b">
        <f t="shared" si="101"/>
        <v>0</v>
      </c>
      <c r="I1306" s="108" t="b">
        <f t="shared" si="102"/>
        <v>0</v>
      </c>
      <c r="K1306" s="108" t="b">
        <f t="shared" si="103"/>
        <v>0</v>
      </c>
      <c r="M1306" s="108" t="b">
        <f t="shared" si="104"/>
        <v>0</v>
      </c>
    </row>
    <row r="1307" spans="1:13" x14ac:dyDescent="0.25">
      <c r="A1307" t="s">
        <v>112</v>
      </c>
      <c r="B1307" s="108">
        <v>0</v>
      </c>
      <c r="C1307" t="str" cm="1">
        <f t="array" ref="C1307">_xlfn.IFS(A1307='Price Data'!$F$3,'Price Data'!$G$3,A1307='Price Data'!$F$4,'Price Data'!$G$4,A1307='Price Data'!$F$5,'Price Data'!$G$5,A1307='Price Data'!$F$6,'Price Data'!$G$6,A1307='Price Data'!$F$7,'Price Data'!$G$7,TRUE,"")</f>
        <v/>
      </c>
      <c r="E1307" s="108" t="b">
        <f t="shared" si="100"/>
        <v>0</v>
      </c>
      <c r="G1307" s="108" t="b">
        <f t="shared" si="101"/>
        <v>0</v>
      </c>
      <c r="I1307" s="108" t="b">
        <f t="shared" si="102"/>
        <v>0</v>
      </c>
      <c r="K1307" s="108" t="b">
        <f t="shared" si="103"/>
        <v>0</v>
      </c>
      <c r="M1307" s="108" t="b">
        <f t="shared" si="104"/>
        <v>0</v>
      </c>
    </row>
    <row r="1308" spans="1:13" x14ac:dyDescent="0.25">
      <c r="A1308" t="s">
        <v>112</v>
      </c>
      <c r="B1308" s="108">
        <v>0</v>
      </c>
      <c r="C1308" t="str" cm="1">
        <f t="array" ref="C1308">_xlfn.IFS(A1308='Price Data'!$F$3,'Price Data'!$G$3,A1308='Price Data'!$F$4,'Price Data'!$G$4,A1308='Price Data'!$F$5,'Price Data'!$G$5,A1308='Price Data'!$F$6,'Price Data'!$G$6,A1308='Price Data'!$F$7,'Price Data'!$G$7,TRUE,"")</f>
        <v/>
      </c>
      <c r="E1308" s="108" t="b">
        <f t="shared" si="100"/>
        <v>0</v>
      </c>
      <c r="G1308" s="108" t="b">
        <f t="shared" si="101"/>
        <v>0</v>
      </c>
      <c r="I1308" s="108" t="b">
        <f t="shared" si="102"/>
        <v>0</v>
      </c>
      <c r="K1308" s="108" t="b">
        <f t="shared" si="103"/>
        <v>0</v>
      </c>
      <c r="M1308" s="108" t="b">
        <f t="shared" si="104"/>
        <v>0</v>
      </c>
    </row>
    <row r="1309" spans="1:13" x14ac:dyDescent="0.25">
      <c r="A1309" t="s">
        <v>112</v>
      </c>
      <c r="B1309" s="108">
        <v>0</v>
      </c>
      <c r="C1309" t="str" cm="1">
        <f t="array" ref="C1309">_xlfn.IFS(A1309='Price Data'!$F$3,'Price Data'!$G$3,A1309='Price Data'!$F$4,'Price Data'!$G$4,A1309='Price Data'!$F$5,'Price Data'!$G$5,A1309='Price Data'!$F$6,'Price Data'!$G$6,A1309='Price Data'!$F$7,'Price Data'!$G$7,TRUE,"")</f>
        <v/>
      </c>
      <c r="E1309" s="108" t="b">
        <f t="shared" si="100"/>
        <v>0</v>
      </c>
      <c r="G1309" s="108" t="b">
        <f t="shared" si="101"/>
        <v>0</v>
      </c>
      <c r="I1309" s="108" t="b">
        <f t="shared" si="102"/>
        <v>0</v>
      </c>
      <c r="K1309" s="108" t="b">
        <f t="shared" si="103"/>
        <v>0</v>
      </c>
      <c r="M1309" s="108" t="b">
        <f t="shared" si="104"/>
        <v>0</v>
      </c>
    </row>
    <row r="1310" spans="1:13" x14ac:dyDescent="0.25">
      <c r="A1310" t="s">
        <v>112</v>
      </c>
      <c r="B1310" s="108">
        <v>0</v>
      </c>
      <c r="C1310" t="str" cm="1">
        <f t="array" ref="C1310">_xlfn.IFS(A1310='Price Data'!$F$3,'Price Data'!$G$3,A1310='Price Data'!$F$4,'Price Data'!$G$4,A1310='Price Data'!$F$5,'Price Data'!$G$5,A1310='Price Data'!$F$6,'Price Data'!$G$6,A1310='Price Data'!$F$7,'Price Data'!$G$7,TRUE,"")</f>
        <v/>
      </c>
      <c r="E1310" s="108" t="b">
        <f t="shared" si="100"/>
        <v>0</v>
      </c>
      <c r="G1310" s="108" t="b">
        <f t="shared" si="101"/>
        <v>0</v>
      </c>
      <c r="I1310" s="108" t="b">
        <f t="shared" si="102"/>
        <v>0</v>
      </c>
      <c r="K1310" s="108" t="b">
        <f t="shared" si="103"/>
        <v>0</v>
      </c>
      <c r="M1310" s="108" t="b">
        <f t="shared" si="104"/>
        <v>0</v>
      </c>
    </row>
    <row r="1311" spans="1:13" x14ac:dyDescent="0.25">
      <c r="A1311" t="s">
        <v>112</v>
      </c>
      <c r="B1311" s="108">
        <v>0</v>
      </c>
      <c r="C1311" t="str" cm="1">
        <f t="array" ref="C1311">_xlfn.IFS(A1311='Price Data'!$F$3,'Price Data'!$G$3,A1311='Price Data'!$F$4,'Price Data'!$G$4,A1311='Price Data'!$F$5,'Price Data'!$G$5,A1311='Price Data'!$F$6,'Price Data'!$G$6,A1311='Price Data'!$F$7,'Price Data'!$G$7,TRUE,"")</f>
        <v/>
      </c>
      <c r="E1311" s="108" t="b">
        <f t="shared" si="100"/>
        <v>0</v>
      </c>
      <c r="G1311" s="108" t="b">
        <f t="shared" si="101"/>
        <v>0</v>
      </c>
      <c r="I1311" s="108" t="b">
        <f t="shared" si="102"/>
        <v>0</v>
      </c>
      <c r="K1311" s="108" t="b">
        <f t="shared" si="103"/>
        <v>0</v>
      </c>
      <c r="M1311" s="108" t="b">
        <f t="shared" si="104"/>
        <v>0</v>
      </c>
    </row>
    <row r="1312" spans="1:13" x14ac:dyDescent="0.25">
      <c r="A1312" t="s">
        <v>112</v>
      </c>
      <c r="B1312" s="108">
        <v>0</v>
      </c>
      <c r="C1312" t="str" cm="1">
        <f t="array" ref="C1312">_xlfn.IFS(A1312='Price Data'!$F$3,'Price Data'!$G$3,A1312='Price Data'!$F$4,'Price Data'!$G$4,A1312='Price Data'!$F$5,'Price Data'!$G$5,A1312='Price Data'!$F$6,'Price Data'!$G$6,A1312='Price Data'!$F$7,'Price Data'!$G$7,TRUE,"")</f>
        <v/>
      </c>
      <c r="E1312" s="108" t="b">
        <f t="shared" si="100"/>
        <v>0</v>
      </c>
      <c r="G1312" s="108" t="b">
        <f t="shared" si="101"/>
        <v>0</v>
      </c>
      <c r="I1312" s="108" t="b">
        <f t="shared" si="102"/>
        <v>0</v>
      </c>
      <c r="K1312" s="108" t="b">
        <f t="shared" si="103"/>
        <v>0</v>
      </c>
      <c r="M1312" s="108" t="b">
        <f t="shared" si="104"/>
        <v>0</v>
      </c>
    </row>
    <row r="1313" spans="1:13" x14ac:dyDescent="0.25">
      <c r="A1313" t="s">
        <v>112</v>
      </c>
      <c r="B1313" s="108">
        <v>0</v>
      </c>
      <c r="C1313" t="str" cm="1">
        <f t="array" ref="C1313">_xlfn.IFS(A1313='Price Data'!$F$3,'Price Data'!$G$3,A1313='Price Data'!$F$4,'Price Data'!$G$4,A1313='Price Data'!$F$5,'Price Data'!$G$5,A1313='Price Data'!$F$6,'Price Data'!$G$6,A1313='Price Data'!$F$7,'Price Data'!$G$7,TRUE,"")</f>
        <v/>
      </c>
      <c r="E1313" s="108" t="b">
        <f t="shared" si="100"/>
        <v>0</v>
      </c>
      <c r="G1313" s="108" t="b">
        <f t="shared" si="101"/>
        <v>0</v>
      </c>
      <c r="I1313" s="108" t="b">
        <f t="shared" si="102"/>
        <v>0</v>
      </c>
      <c r="K1313" s="108" t="b">
        <f t="shared" si="103"/>
        <v>0</v>
      </c>
      <c r="M1313" s="108" t="b">
        <f t="shared" si="104"/>
        <v>0</v>
      </c>
    </row>
    <row r="1314" spans="1:13" x14ac:dyDescent="0.25">
      <c r="A1314" t="s">
        <v>112</v>
      </c>
      <c r="B1314" s="108">
        <v>0</v>
      </c>
      <c r="C1314" t="str" cm="1">
        <f t="array" ref="C1314">_xlfn.IFS(A1314='Price Data'!$F$3,'Price Data'!$G$3,A1314='Price Data'!$F$4,'Price Data'!$G$4,A1314='Price Data'!$F$5,'Price Data'!$G$5,A1314='Price Data'!$F$6,'Price Data'!$G$6,A1314='Price Data'!$F$7,'Price Data'!$G$7,TRUE,"")</f>
        <v/>
      </c>
      <c r="E1314" s="108" t="b">
        <f t="shared" si="100"/>
        <v>0</v>
      </c>
      <c r="G1314" s="108" t="b">
        <f t="shared" si="101"/>
        <v>0</v>
      </c>
      <c r="I1314" s="108" t="b">
        <f t="shared" si="102"/>
        <v>0</v>
      </c>
      <c r="K1314" s="108" t="b">
        <f t="shared" si="103"/>
        <v>0</v>
      </c>
      <c r="M1314" s="108" t="b">
        <f t="shared" si="104"/>
        <v>0</v>
      </c>
    </row>
    <row r="1315" spans="1:13" x14ac:dyDescent="0.25">
      <c r="A1315" t="s">
        <v>112</v>
      </c>
      <c r="B1315" s="108">
        <v>0</v>
      </c>
      <c r="C1315" t="str" cm="1">
        <f t="array" ref="C1315">_xlfn.IFS(A1315='Price Data'!$F$3,'Price Data'!$G$3,A1315='Price Data'!$F$4,'Price Data'!$G$4,A1315='Price Data'!$F$5,'Price Data'!$G$5,A1315='Price Data'!$F$6,'Price Data'!$G$6,A1315='Price Data'!$F$7,'Price Data'!$G$7,TRUE,"")</f>
        <v/>
      </c>
      <c r="E1315" s="108" t="b">
        <f t="shared" si="100"/>
        <v>0</v>
      </c>
      <c r="G1315" s="108" t="b">
        <f t="shared" si="101"/>
        <v>0</v>
      </c>
      <c r="I1315" s="108" t="b">
        <f t="shared" si="102"/>
        <v>0</v>
      </c>
      <c r="K1315" s="108" t="b">
        <f t="shared" si="103"/>
        <v>0</v>
      </c>
      <c r="M1315" s="108" t="b">
        <f t="shared" si="104"/>
        <v>0</v>
      </c>
    </row>
    <row r="1316" spans="1:13" x14ac:dyDescent="0.25">
      <c r="A1316" t="s">
        <v>109</v>
      </c>
      <c r="B1316" s="108">
        <v>0.68</v>
      </c>
      <c r="C1316" cm="1">
        <f t="array" ref="C1316">_xlfn.IFS(A1316='Price Data'!$F$3,'Price Data'!$G$3,A1316='Price Data'!$F$4,'Price Data'!$G$4,A1316='Price Data'!$F$5,'Price Data'!$G$5,A1316='Price Data'!$F$6,'Price Data'!$G$6,A1316='Price Data'!$F$7,'Price Data'!$G$7,TRUE,"")</f>
        <v>4.4586315789473705</v>
      </c>
      <c r="E1316" s="108" t="b">
        <f t="shared" si="100"/>
        <v>0</v>
      </c>
      <c r="G1316" s="108" t="b">
        <f t="shared" si="101"/>
        <v>0</v>
      </c>
      <c r="I1316" s="108">
        <f t="shared" si="102"/>
        <v>0.68</v>
      </c>
      <c r="K1316" s="108" t="b">
        <f t="shared" si="103"/>
        <v>0</v>
      </c>
      <c r="M1316" s="108" t="b">
        <f t="shared" si="104"/>
        <v>0</v>
      </c>
    </row>
    <row r="1317" spans="1:13" x14ac:dyDescent="0.25">
      <c r="A1317" t="s">
        <v>112</v>
      </c>
      <c r="B1317" s="108">
        <v>0</v>
      </c>
      <c r="C1317" t="str" cm="1">
        <f t="array" ref="C1317">_xlfn.IFS(A1317='Price Data'!$F$3,'Price Data'!$G$3,A1317='Price Data'!$F$4,'Price Data'!$G$4,A1317='Price Data'!$F$5,'Price Data'!$G$5,A1317='Price Data'!$F$6,'Price Data'!$G$6,A1317='Price Data'!$F$7,'Price Data'!$G$7,TRUE,"")</f>
        <v/>
      </c>
      <c r="E1317" s="108" t="b">
        <f t="shared" si="100"/>
        <v>0</v>
      </c>
      <c r="G1317" s="108" t="b">
        <f t="shared" si="101"/>
        <v>0</v>
      </c>
      <c r="I1317" s="108" t="b">
        <f t="shared" si="102"/>
        <v>0</v>
      </c>
      <c r="K1317" s="108" t="b">
        <f t="shared" si="103"/>
        <v>0</v>
      </c>
      <c r="M1317" s="108" t="b">
        <f t="shared" si="104"/>
        <v>0</v>
      </c>
    </row>
    <row r="1318" spans="1:13" x14ac:dyDescent="0.25">
      <c r="A1318" t="s">
        <v>109</v>
      </c>
      <c r="B1318" s="108">
        <v>0.57999999999999996</v>
      </c>
      <c r="C1318" cm="1">
        <f t="array" ref="C1318">_xlfn.IFS(A1318='Price Data'!$F$3,'Price Data'!$G$3,A1318='Price Data'!$F$4,'Price Data'!$G$4,A1318='Price Data'!$F$5,'Price Data'!$G$5,A1318='Price Data'!$F$6,'Price Data'!$G$6,A1318='Price Data'!$F$7,'Price Data'!$G$7,TRUE,"")</f>
        <v>4.4586315789473705</v>
      </c>
      <c r="E1318" s="108" t="b">
        <f t="shared" si="100"/>
        <v>0</v>
      </c>
      <c r="G1318" s="108" t="b">
        <f t="shared" si="101"/>
        <v>0</v>
      </c>
      <c r="I1318" s="108">
        <f t="shared" si="102"/>
        <v>0.57999999999999996</v>
      </c>
      <c r="K1318" s="108" t="b">
        <f t="shared" si="103"/>
        <v>0</v>
      </c>
      <c r="M1318" s="108" t="b">
        <f t="shared" si="104"/>
        <v>0</v>
      </c>
    </row>
    <row r="1319" spans="1:13" x14ac:dyDescent="0.25">
      <c r="A1319" t="s">
        <v>113</v>
      </c>
      <c r="B1319" s="108">
        <v>0.92</v>
      </c>
      <c r="C1319" cm="1">
        <f t="array" ref="C1319">_xlfn.IFS(A1319='Price Data'!$F$3,'Price Data'!$G$3,A1319='Price Data'!$F$4,'Price Data'!$G$4,A1319='Price Data'!$F$5,'Price Data'!$G$5,A1319='Price Data'!$F$6,'Price Data'!$G$6,A1319='Price Data'!$F$7,'Price Data'!$G$7,TRUE,"")</f>
        <v>10.493246963562758</v>
      </c>
      <c r="E1319" s="108" t="b">
        <f t="shared" si="100"/>
        <v>0</v>
      </c>
      <c r="G1319" s="108" t="b">
        <f t="shared" si="101"/>
        <v>0</v>
      </c>
      <c r="I1319" s="108" t="b">
        <f t="shared" si="102"/>
        <v>0</v>
      </c>
      <c r="K1319" s="108" t="b">
        <f t="shared" si="103"/>
        <v>0</v>
      </c>
      <c r="M1319" s="108">
        <f t="shared" si="104"/>
        <v>0.92</v>
      </c>
    </row>
    <row r="1320" spans="1:13" x14ac:dyDescent="0.25">
      <c r="A1320" t="s">
        <v>113</v>
      </c>
      <c r="B1320" s="108">
        <v>2.4500000000000002</v>
      </c>
      <c r="C1320" cm="1">
        <f t="array" ref="C1320">_xlfn.IFS(A1320='Price Data'!$F$3,'Price Data'!$G$3,A1320='Price Data'!$F$4,'Price Data'!$G$4,A1320='Price Data'!$F$5,'Price Data'!$G$5,A1320='Price Data'!$F$6,'Price Data'!$G$6,A1320='Price Data'!$F$7,'Price Data'!$G$7,TRUE,"")</f>
        <v>10.493246963562758</v>
      </c>
      <c r="E1320" s="108" t="b">
        <f t="shared" si="100"/>
        <v>0</v>
      </c>
      <c r="G1320" s="108" t="b">
        <f t="shared" si="101"/>
        <v>0</v>
      </c>
      <c r="I1320" s="108" t="b">
        <f t="shared" si="102"/>
        <v>0</v>
      </c>
      <c r="K1320" s="108" t="b">
        <f t="shared" si="103"/>
        <v>0</v>
      </c>
      <c r="M1320" s="108">
        <f t="shared" si="104"/>
        <v>2.4500000000000002</v>
      </c>
    </row>
    <row r="1321" spans="1:13" x14ac:dyDescent="0.25">
      <c r="A1321" t="s">
        <v>109</v>
      </c>
      <c r="B1321" s="108">
        <v>0.68</v>
      </c>
      <c r="C1321" cm="1">
        <f t="array" ref="C1321">_xlfn.IFS(A1321='Price Data'!$F$3,'Price Data'!$G$3,A1321='Price Data'!$F$4,'Price Data'!$G$4,A1321='Price Data'!$F$5,'Price Data'!$G$5,A1321='Price Data'!$F$6,'Price Data'!$G$6,A1321='Price Data'!$F$7,'Price Data'!$G$7,TRUE,"")</f>
        <v>4.4586315789473705</v>
      </c>
      <c r="E1321" s="108" t="b">
        <f t="shared" si="100"/>
        <v>0</v>
      </c>
      <c r="G1321" s="108" t="b">
        <f t="shared" si="101"/>
        <v>0</v>
      </c>
      <c r="I1321" s="108">
        <f t="shared" si="102"/>
        <v>0.68</v>
      </c>
      <c r="K1321" s="108" t="b">
        <f t="shared" si="103"/>
        <v>0</v>
      </c>
      <c r="M1321" s="108" t="b">
        <f t="shared" si="104"/>
        <v>0</v>
      </c>
    </row>
    <row r="1322" spans="1:13" x14ac:dyDescent="0.25">
      <c r="A1322" t="s">
        <v>109</v>
      </c>
      <c r="B1322" s="108">
        <v>0.82</v>
      </c>
      <c r="C1322" cm="1">
        <f t="array" ref="C1322">_xlfn.IFS(A1322='Price Data'!$F$3,'Price Data'!$G$3,A1322='Price Data'!$F$4,'Price Data'!$G$4,A1322='Price Data'!$F$5,'Price Data'!$G$5,A1322='Price Data'!$F$6,'Price Data'!$G$6,A1322='Price Data'!$F$7,'Price Data'!$G$7,TRUE,"")</f>
        <v>4.4586315789473705</v>
      </c>
      <c r="E1322" s="108" t="b">
        <f t="shared" si="100"/>
        <v>0</v>
      </c>
      <c r="G1322" s="108" t="b">
        <f t="shared" si="101"/>
        <v>0</v>
      </c>
      <c r="I1322" s="108">
        <f t="shared" si="102"/>
        <v>0.82</v>
      </c>
      <c r="K1322" s="108" t="b">
        <f t="shared" si="103"/>
        <v>0</v>
      </c>
      <c r="M1322" s="108" t="b">
        <f t="shared" si="104"/>
        <v>0</v>
      </c>
    </row>
    <row r="1323" spans="1:13" x14ac:dyDescent="0.25">
      <c r="A1323" t="s">
        <v>112</v>
      </c>
      <c r="B1323" s="108">
        <v>0</v>
      </c>
      <c r="C1323" t="str" cm="1">
        <f t="array" ref="C1323">_xlfn.IFS(A1323='Price Data'!$F$3,'Price Data'!$G$3,A1323='Price Data'!$F$4,'Price Data'!$G$4,A1323='Price Data'!$F$5,'Price Data'!$G$5,A1323='Price Data'!$F$6,'Price Data'!$G$6,A1323='Price Data'!$F$7,'Price Data'!$G$7,TRUE,"")</f>
        <v/>
      </c>
      <c r="E1323" s="108" t="b">
        <f t="shared" si="100"/>
        <v>0</v>
      </c>
      <c r="G1323" s="108" t="b">
        <f t="shared" si="101"/>
        <v>0</v>
      </c>
      <c r="I1323" s="108" t="b">
        <f t="shared" si="102"/>
        <v>0</v>
      </c>
      <c r="K1323" s="108" t="b">
        <f t="shared" si="103"/>
        <v>0</v>
      </c>
      <c r="M1323" s="108" t="b">
        <f t="shared" si="104"/>
        <v>0</v>
      </c>
    </row>
    <row r="1324" spans="1:13" x14ac:dyDescent="0.25">
      <c r="A1324" t="s">
        <v>112</v>
      </c>
      <c r="B1324" s="108">
        <v>0</v>
      </c>
      <c r="C1324" t="str" cm="1">
        <f t="array" ref="C1324">_xlfn.IFS(A1324='Price Data'!$F$3,'Price Data'!$G$3,A1324='Price Data'!$F$4,'Price Data'!$G$4,A1324='Price Data'!$F$5,'Price Data'!$G$5,A1324='Price Data'!$F$6,'Price Data'!$G$6,A1324='Price Data'!$F$7,'Price Data'!$G$7,TRUE,"")</f>
        <v/>
      </c>
      <c r="E1324" s="108" t="b">
        <f t="shared" si="100"/>
        <v>0</v>
      </c>
      <c r="G1324" s="108" t="b">
        <f t="shared" si="101"/>
        <v>0</v>
      </c>
      <c r="I1324" s="108" t="b">
        <f t="shared" si="102"/>
        <v>0</v>
      </c>
      <c r="K1324" s="108" t="b">
        <f t="shared" si="103"/>
        <v>0</v>
      </c>
      <c r="M1324" s="108" t="b">
        <f t="shared" si="104"/>
        <v>0</v>
      </c>
    </row>
    <row r="1325" spans="1:13" x14ac:dyDescent="0.25">
      <c r="A1325" t="s">
        <v>112</v>
      </c>
      <c r="B1325" s="108">
        <v>0</v>
      </c>
      <c r="C1325" t="str" cm="1">
        <f t="array" ref="C1325">_xlfn.IFS(A1325='Price Data'!$F$3,'Price Data'!$G$3,A1325='Price Data'!$F$4,'Price Data'!$G$4,A1325='Price Data'!$F$5,'Price Data'!$G$5,A1325='Price Data'!$F$6,'Price Data'!$G$6,A1325='Price Data'!$F$7,'Price Data'!$G$7,TRUE,"")</f>
        <v/>
      </c>
      <c r="E1325" s="108" t="b">
        <f t="shared" si="100"/>
        <v>0</v>
      </c>
      <c r="G1325" s="108" t="b">
        <f t="shared" si="101"/>
        <v>0</v>
      </c>
      <c r="I1325" s="108" t="b">
        <f t="shared" si="102"/>
        <v>0</v>
      </c>
      <c r="K1325" s="108" t="b">
        <f t="shared" si="103"/>
        <v>0</v>
      </c>
      <c r="M1325" s="108" t="b">
        <f t="shared" si="104"/>
        <v>0</v>
      </c>
    </row>
    <row r="1326" spans="1:13" x14ac:dyDescent="0.25">
      <c r="A1326" t="s">
        <v>112</v>
      </c>
      <c r="B1326" s="108">
        <v>0</v>
      </c>
      <c r="C1326" t="str" cm="1">
        <f t="array" ref="C1326">_xlfn.IFS(A1326='Price Data'!$F$3,'Price Data'!$G$3,A1326='Price Data'!$F$4,'Price Data'!$G$4,A1326='Price Data'!$F$5,'Price Data'!$G$5,A1326='Price Data'!$F$6,'Price Data'!$G$6,A1326='Price Data'!$F$7,'Price Data'!$G$7,TRUE,"")</f>
        <v/>
      </c>
      <c r="E1326" s="108" t="b">
        <f t="shared" si="100"/>
        <v>0</v>
      </c>
      <c r="G1326" s="108" t="b">
        <f t="shared" si="101"/>
        <v>0</v>
      </c>
      <c r="I1326" s="108" t="b">
        <f t="shared" si="102"/>
        <v>0</v>
      </c>
      <c r="K1326" s="108" t="b">
        <f t="shared" si="103"/>
        <v>0</v>
      </c>
      <c r="M1326" s="108" t="b">
        <f t="shared" si="104"/>
        <v>0</v>
      </c>
    </row>
    <row r="1327" spans="1:13" x14ac:dyDescent="0.25">
      <c r="A1327" t="s">
        <v>110</v>
      </c>
      <c r="B1327" s="108">
        <v>0.62</v>
      </c>
      <c r="C1327" cm="1">
        <f t="array" ref="C1327">_xlfn.IFS(A1327='Price Data'!$F$3,'Price Data'!$G$3,A1327='Price Data'!$F$4,'Price Data'!$G$4,A1327='Price Data'!$F$5,'Price Data'!$G$5,A1327='Price Data'!$F$6,'Price Data'!$G$6,A1327='Price Data'!$F$7,'Price Data'!$G$7,TRUE,"")</f>
        <v>2.6763636363636367</v>
      </c>
      <c r="E1327" s="108">
        <f t="shared" si="100"/>
        <v>0.62</v>
      </c>
      <c r="G1327" s="108" t="b">
        <f t="shared" si="101"/>
        <v>0</v>
      </c>
      <c r="I1327" s="108" t="b">
        <f t="shared" si="102"/>
        <v>0</v>
      </c>
      <c r="K1327" s="108" t="b">
        <f t="shared" si="103"/>
        <v>0</v>
      </c>
      <c r="M1327" s="108" t="b">
        <f t="shared" si="104"/>
        <v>0</v>
      </c>
    </row>
    <row r="1328" spans="1:13" x14ac:dyDescent="0.25">
      <c r="A1328" t="s">
        <v>111</v>
      </c>
      <c r="B1328" s="108">
        <v>1.32</v>
      </c>
      <c r="C1328" cm="1">
        <f t="array" ref="C1328">_xlfn.IFS(A1328='Price Data'!$F$3,'Price Data'!$G$3,A1328='Price Data'!$F$4,'Price Data'!$G$4,A1328='Price Data'!$F$5,'Price Data'!$G$5,A1328='Price Data'!$F$6,'Price Data'!$G$6,A1328='Price Data'!$F$7,'Price Data'!$G$7,TRUE,"")</f>
        <v>8.710979020979023</v>
      </c>
      <c r="E1328" s="108" t="b">
        <f t="shared" si="100"/>
        <v>0</v>
      </c>
      <c r="G1328" s="108" t="b">
        <f t="shared" si="101"/>
        <v>0</v>
      </c>
      <c r="I1328" s="108" t="b">
        <f t="shared" si="102"/>
        <v>0</v>
      </c>
      <c r="K1328" s="108">
        <f t="shared" si="103"/>
        <v>1.32</v>
      </c>
      <c r="M1328" s="108" t="b">
        <f t="shared" si="104"/>
        <v>0</v>
      </c>
    </row>
    <row r="1329" spans="1:13" x14ac:dyDescent="0.25">
      <c r="A1329" t="s">
        <v>110</v>
      </c>
      <c r="B1329" s="108">
        <v>0.78</v>
      </c>
      <c r="C1329" cm="1">
        <f t="array" ref="C1329">_xlfn.IFS(A1329='Price Data'!$F$3,'Price Data'!$G$3,A1329='Price Data'!$F$4,'Price Data'!$G$4,A1329='Price Data'!$F$5,'Price Data'!$G$5,A1329='Price Data'!$F$6,'Price Data'!$G$6,A1329='Price Data'!$F$7,'Price Data'!$G$7,TRUE,"")</f>
        <v>2.6763636363636367</v>
      </c>
      <c r="E1329" s="108">
        <f t="shared" si="100"/>
        <v>0.78</v>
      </c>
      <c r="G1329" s="108" t="b">
        <f t="shared" si="101"/>
        <v>0</v>
      </c>
      <c r="I1329" s="108" t="b">
        <f t="shared" si="102"/>
        <v>0</v>
      </c>
      <c r="K1329" s="108" t="b">
        <f t="shared" si="103"/>
        <v>0</v>
      </c>
      <c r="M1329" s="108" t="b">
        <f t="shared" si="104"/>
        <v>0</v>
      </c>
    </row>
    <row r="1330" spans="1:13" x14ac:dyDescent="0.25">
      <c r="A1330" t="s">
        <v>114</v>
      </c>
      <c r="B1330" s="108">
        <v>1.6</v>
      </c>
      <c r="C1330" cm="1">
        <f t="array" ref="C1330">_xlfn.IFS(A1330='Price Data'!$F$3,'Price Data'!$G$3,A1330='Price Data'!$F$4,'Price Data'!$G$4,A1330='Price Data'!$F$5,'Price Data'!$G$5,A1330='Price Data'!$F$6,'Price Data'!$G$6,A1330='Price Data'!$F$7,'Price Data'!$G$7,TRUE,"")</f>
        <v>6.0346153846153863</v>
      </c>
      <c r="E1330" s="108" t="b">
        <f t="shared" si="100"/>
        <v>0</v>
      </c>
      <c r="G1330" s="108">
        <f t="shared" si="101"/>
        <v>1.6</v>
      </c>
      <c r="I1330" s="108" t="b">
        <f t="shared" si="102"/>
        <v>0</v>
      </c>
      <c r="K1330" s="108" t="b">
        <f t="shared" si="103"/>
        <v>0</v>
      </c>
      <c r="M1330" s="108" t="b">
        <f t="shared" si="104"/>
        <v>0</v>
      </c>
    </row>
    <row r="1331" spans="1:13" x14ac:dyDescent="0.25">
      <c r="A1331" t="s">
        <v>114</v>
      </c>
      <c r="B1331" s="108">
        <v>1.86</v>
      </c>
      <c r="C1331" cm="1">
        <f t="array" ref="C1331">_xlfn.IFS(A1331='Price Data'!$F$3,'Price Data'!$G$3,A1331='Price Data'!$F$4,'Price Data'!$G$4,A1331='Price Data'!$F$5,'Price Data'!$G$5,A1331='Price Data'!$F$6,'Price Data'!$G$6,A1331='Price Data'!$F$7,'Price Data'!$G$7,TRUE,"")</f>
        <v>6.0346153846153863</v>
      </c>
      <c r="E1331" s="108" t="b">
        <f t="shared" si="100"/>
        <v>0</v>
      </c>
      <c r="G1331" s="108">
        <f t="shared" si="101"/>
        <v>1.86</v>
      </c>
      <c r="I1331" s="108" t="b">
        <f t="shared" si="102"/>
        <v>0</v>
      </c>
      <c r="K1331" s="108" t="b">
        <f t="shared" si="103"/>
        <v>0</v>
      </c>
      <c r="M1331" s="108" t="b">
        <f t="shared" si="104"/>
        <v>0</v>
      </c>
    </row>
    <row r="1332" spans="1:13" x14ac:dyDescent="0.25">
      <c r="A1332" t="s">
        <v>109</v>
      </c>
      <c r="B1332" s="108">
        <v>0.85</v>
      </c>
      <c r="C1332" cm="1">
        <f t="array" ref="C1332">_xlfn.IFS(A1332='Price Data'!$F$3,'Price Data'!$G$3,A1332='Price Data'!$F$4,'Price Data'!$G$4,A1332='Price Data'!$F$5,'Price Data'!$G$5,A1332='Price Data'!$F$6,'Price Data'!$G$6,A1332='Price Data'!$F$7,'Price Data'!$G$7,TRUE,"")</f>
        <v>4.4586315789473705</v>
      </c>
      <c r="E1332" s="108" t="b">
        <f t="shared" si="100"/>
        <v>0</v>
      </c>
      <c r="G1332" s="108" t="b">
        <f t="shared" si="101"/>
        <v>0</v>
      </c>
      <c r="I1332" s="108">
        <f t="shared" si="102"/>
        <v>0.85</v>
      </c>
      <c r="K1332" s="108" t="b">
        <f t="shared" si="103"/>
        <v>0</v>
      </c>
      <c r="M1332" s="108" t="b">
        <f t="shared" si="104"/>
        <v>0</v>
      </c>
    </row>
    <row r="1333" spans="1:13" x14ac:dyDescent="0.25">
      <c r="A1333" t="s">
        <v>112</v>
      </c>
      <c r="B1333" s="108">
        <v>0</v>
      </c>
      <c r="C1333" t="str" cm="1">
        <f t="array" ref="C1333">_xlfn.IFS(A1333='Price Data'!$F$3,'Price Data'!$G$3,A1333='Price Data'!$F$4,'Price Data'!$G$4,A1333='Price Data'!$F$5,'Price Data'!$G$5,A1333='Price Data'!$F$6,'Price Data'!$G$6,A1333='Price Data'!$F$7,'Price Data'!$G$7,TRUE,"")</f>
        <v/>
      </c>
      <c r="E1333" s="108" t="b">
        <f t="shared" si="100"/>
        <v>0</v>
      </c>
      <c r="G1333" s="108" t="b">
        <f t="shared" si="101"/>
        <v>0</v>
      </c>
      <c r="I1333" s="108" t="b">
        <f t="shared" si="102"/>
        <v>0</v>
      </c>
      <c r="K1333" s="108" t="b">
        <f t="shared" si="103"/>
        <v>0</v>
      </c>
      <c r="M1333" s="108" t="b">
        <f t="shared" si="104"/>
        <v>0</v>
      </c>
    </row>
    <row r="1334" spans="1:13" x14ac:dyDescent="0.25">
      <c r="A1334" t="s">
        <v>112</v>
      </c>
      <c r="B1334" s="108">
        <v>0</v>
      </c>
      <c r="C1334" t="str" cm="1">
        <f t="array" ref="C1334">_xlfn.IFS(A1334='Price Data'!$F$3,'Price Data'!$G$3,A1334='Price Data'!$F$4,'Price Data'!$G$4,A1334='Price Data'!$F$5,'Price Data'!$G$5,A1334='Price Data'!$F$6,'Price Data'!$G$6,A1334='Price Data'!$F$7,'Price Data'!$G$7,TRUE,"")</f>
        <v/>
      </c>
      <c r="E1334" s="108" t="b">
        <f t="shared" si="100"/>
        <v>0</v>
      </c>
      <c r="G1334" s="108" t="b">
        <f t="shared" si="101"/>
        <v>0</v>
      </c>
      <c r="I1334" s="108" t="b">
        <f t="shared" si="102"/>
        <v>0</v>
      </c>
      <c r="K1334" s="108" t="b">
        <f t="shared" si="103"/>
        <v>0</v>
      </c>
      <c r="M1334" s="108" t="b">
        <f t="shared" si="104"/>
        <v>0</v>
      </c>
    </row>
    <row r="1335" spans="1:13" x14ac:dyDescent="0.25">
      <c r="A1335" t="s">
        <v>113</v>
      </c>
      <c r="B1335" s="108">
        <v>1.53</v>
      </c>
      <c r="C1335" cm="1">
        <f t="array" ref="C1335">_xlfn.IFS(A1335='Price Data'!$F$3,'Price Data'!$G$3,A1335='Price Data'!$F$4,'Price Data'!$G$4,A1335='Price Data'!$F$5,'Price Data'!$G$5,A1335='Price Data'!$F$6,'Price Data'!$G$6,A1335='Price Data'!$F$7,'Price Data'!$G$7,TRUE,"")</f>
        <v>10.493246963562758</v>
      </c>
      <c r="E1335" s="108" t="b">
        <f t="shared" si="100"/>
        <v>0</v>
      </c>
      <c r="G1335" s="108" t="b">
        <f t="shared" si="101"/>
        <v>0</v>
      </c>
      <c r="I1335" s="108" t="b">
        <f t="shared" si="102"/>
        <v>0</v>
      </c>
      <c r="K1335" s="108" t="b">
        <f t="shared" si="103"/>
        <v>0</v>
      </c>
      <c r="M1335" s="108">
        <f t="shared" si="104"/>
        <v>1.53</v>
      </c>
    </row>
    <row r="1336" spans="1:13" x14ac:dyDescent="0.25">
      <c r="A1336" t="s">
        <v>112</v>
      </c>
      <c r="B1336" s="108">
        <v>0</v>
      </c>
      <c r="C1336" t="str" cm="1">
        <f t="array" ref="C1336">_xlfn.IFS(A1336='Price Data'!$F$3,'Price Data'!$G$3,A1336='Price Data'!$F$4,'Price Data'!$G$4,A1336='Price Data'!$F$5,'Price Data'!$G$5,A1336='Price Data'!$F$6,'Price Data'!$G$6,A1336='Price Data'!$F$7,'Price Data'!$G$7,TRUE,"")</f>
        <v/>
      </c>
      <c r="E1336" s="108" t="b">
        <f t="shared" si="100"/>
        <v>0</v>
      </c>
      <c r="G1336" s="108" t="b">
        <f t="shared" si="101"/>
        <v>0</v>
      </c>
      <c r="I1336" s="108" t="b">
        <f t="shared" si="102"/>
        <v>0</v>
      </c>
      <c r="K1336" s="108" t="b">
        <f t="shared" si="103"/>
        <v>0</v>
      </c>
      <c r="M1336" s="108" t="b">
        <f t="shared" si="104"/>
        <v>0</v>
      </c>
    </row>
    <row r="1337" spans="1:13" x14ac:dyDescent="0.25">
      <c r="A1337" t="s">
        <v>110</v>
      </c>
      <c r="B1337" s="108">
        <v>0.98</v>
      </c>
      <c r="C1337" cm="1">
        <f t="array" ref="C1337">_xlfn.IFS(A1337='Price Data'!$F$3,'Price Data'!$G$3,A1337='Price Data'!$F$4,'Price Data'!$G$4,A1337='Price Data'!$F$5,'Price Data'!$G$5,A1337='Price Data'!$F$6,'Price Data'!$G$6,A1337='Price Data'!$F$7,'Price Data'!$G$7,TRUE,"")</f>
        <v>2.6763636363636367</v>
      </c>
      <c r="E1337" s="108">
        <f t="shared" si="100"/>
        <v>0.98</v>
      </c>
      <c r="G1337" s="108" t="b">
        <f t="shared" si="101"/>
        <v>0</v>
      </c>
      <c r="I1337" s="108" t="b">
        <f t="shared" si="102"/>
        <v>0</v>
      </c>
      <c r="K1337" s="108" t="b">
        <f t="shared" si="103"/>
        <v>0</v>
      </c>
      <c r="M1337" s="108" t="b">
        <f t="shared" si="104"/>
        <v>0</v>
      </c>
    </row>
    <row r="1338" spans="1:13" x14ac:dyDescent="0.25">
      <c r="A1338" t="s">
        <v>113</v>
      </c>
      <c r="B1338" s="108">
        <v>2.5</v>
      </c>
      <c r="C1338" cm="1">
        <f t="array" ref="C1338">_xlfn.IFS(A1338='Price Data'!$F$3,'Price Data'!$G$3,A1338='Price Data'!$F$4,'Price Data'!$G$4,A1338='Price Data'!$F$5,'Price Data'!$G$5,A1338='Price Data'!$F$6,'Price Data'!$G$6,A1338='Price Data'!$F$7,'Price Data'!$G$7,TRUE,"")</f>
        <v>10.493246963562758</v>
      </c>
      <c r="E1338" s="108" t="b">
        <f t="shared" si="100"/>
        <v>0</v>
      </c>
      <c r="G1338" s="108" t="b">
        <f t="shared" si="101"/>
        <v>0</v>
      </c>
      <c r="I1338" s="108" t="b">
        <f t="shared" si="102"/>
        <v>0</v>
      </c>
      <c r="K1338" s="108" t="b">
        <f t="shared" si="103"/>
        <v>0</v>
      </c>
      <c r="M1338" s="108">
        <f t="shared" si="104"/>
        <v>2.5</v>
      </c>
    </row>
    <row r="1339" spans="1:13" x14ac:dyDescent="0.25">
      <c r="A1339" t="s">
        <v>112</v>
      </c>
      <c r="B1339" s="108">
        <v>0</v>
      </c>
      <c r="C1339" t="str" cm="1">
        <f t="array" ref="C1339">_xlfn.IFS(A1339='Price Data'!$F$3,'Price Data'!$G$3,A1339='Price Data'!$F$4,'Price Data'!$G$4,A1339='Price Data'!$F$5,'Price Data'!$G$5,A1339='Price Data'!$F$6,'Price Data'!$G$6,A1339='Price Data'!$F$7,'Price Data'!$G$7,TRUE,"")</f>
        <v/>
      </c>
      <c r="E1339" s="108" t="b">
        <f t="shared" si="100"/>
        <v>0</v>
      </c>
      <c r="G1339" s="108" t="b">
        <f t="shared" si="101"/>
        <v>0</v>
      </c>
      <c r="I1339" s="108" t="b">
        <f t="shared" si="102"/>
        <v>0</v>
      </c>
      <c r="K1339" s="108" t="b">
        <f t="shared" si="103"/>
        <v>0</v>
      </c>
      <c r="M1339" s="108" t="b">
        <f t="shared" si="104"/>
        <v>0</v>
      </c>
    </row>
    <row r="1340" spans="1:13" x14ac:dyDescent="0.25">
      <c r="A1340" t="s">
        <v>109</v>
      </c>
      <c r="B1340" s="108">
        <v>0.83</v>
      </c>
      <c r="C1340" cm="1">
        <f t="array" ref="C1340">_xlfn.IFS(A1340='Price Data'!$F$3,'Price Data'!$G$3,A1340='Price Data'!$F$4,'Price Data'!$G$4,A1340='Price Data'!$F$5,'Price Data'!$G$5,A1340='Price Data'!$F$6,'Price Data'!$G$6,A1340='Price Data'!$F$7,'Price Data'!$G$7,TRUE,"")</f>
        <v>4.4586315789473705</v>
      </c>
      <c r="E1340" s="108" t="b">
        <f t="shared" si="100"/>
        <v>0</v>
      </c>
      <c r="G1340" s="108" t="b">
        <f t="shared" si="101"/>
        <v>0</v>
      </c>
      <c r="I1340" s="108">
        <f t="shared" si="102"/>
        <v>0.83</v>
      </c>
      <c r="K1340" s="108" t="b">
        <f t="shared" si="103"/>
        <v>0</v>
      </c>
      <c r="M1340" s="108" t="b">
        <f t="shared" si="104"/>
        <v>0</v>
      </c>
    </row>
    <row r="1341" spans="1:13" x14ac:dyDescent="0.25">
      <c r="A1341" t="s">
        <v>111</v>
      </c>
      <c r="B1341" s="108">
        <v>0.89</v>
      </c>
      <c r="C1341" cm="1">
        <f t="array" ref="C1341">_xlfn.IFS(A1341='Price Data'!$F$3,'Price Data'!$G$3,A1341='Price Data'!$F$4,'Price Data'!$G$4,A1341='Price Data'!$F$5,'Price Data'!$G$5,A1341='Price Data'!$F$6,'Price Data'!$G$6,A1341='Price Data'!$F$7,'Price Data'!$G$7,TRUE,"")</f>
        <v>8.710979020979023</v>
      </c>
      <c r="E1341" s="108" t="b">
        <f t="shared" si="100"/>
        <v>0</v>
      </c>
      <c r="G1341" s="108" t="b">
        <f t="shared" si="101"/>
        <v>0</v>
      </c>
      <c r="I1341" s="108" t="b">
        <f t="shared" si="102"/>
        <v>0</v>
      </c>
      <c r="K1341" s="108">
        <f t="shared" si="103"/>
        <v>0.89</v>
      </c>
      <c r="M1341" s="108" t="b">
        <f t="shared" si="104"/>
        <v>0</v>
      </c>
    </row>
    <row r="1342" spans="1:13" x14ac:dyDescent="0.25">
      <c r="A1342" t="s">
        <v>112</v>
      </c>
      <c r="B1342" s="108">
        <v>0</v>
      </c>
      <c r="C1342" t="str" cm="1">
        <f t="array" ref="C1342">_xlfn.IFS(A1342='Price Data'!$F$3,'Price Data'!$G$3,A1342='Price Data'!$F$4,'Price Data'!$G$4,A1342='Price Data'!$F$5,'Price Data'!$G$5,A1342='Price Data'!$F$6,'Price Data'!$G$6,A1342='Price Data'!$F$7,'Price Data'!$G$7,TRUE,"")</f>
        <v/>
      </c>
      <c r="E1342" s="108" t="b">
        <f t="shared" si="100"/>
        <v>0</v>
      </c>
      <c r="G1342" s="108" t="b">
        <f t="shared" si="101"/>
        <v>0</v>
      </c>
      <c r="I1342" s="108" t="b">
        <f t="shared" si="102"/>
        <v>0</v>
      </c>
      <c r="K1342" s="108" t="b">
        <f t="shared" si="103"/>
        <v>0</v>
      </c>
      <c r="M1342" s="108" t="b">
        <f t="shared" si="104"/>
        <v>0</v>
      </c>
    </row>
    <row r="1343" spans="1:13" x14ac:dyDescent="0.25">
      <c r="A1343" t="s">
        <v>112</v>
      </c>
      <c r="B1343" s="108">
        <v>0</v>
      </c>
      <c r="C1343" t="str" cm="1">
        <f t="array" ref="C1343">_xlfn.IFS(A1343='Price Data'!$F$3,'Price Data'!$G$3,A1343='Price Data'!$F$4,'Price Data'!$G$4,A1343='Price Data'!$F$5,'Price Data'!$G$5,A1343='Price Data'!$F$6,'Price Data'!$G$6,A1343='Price Data'!$F$7,'Price Data'!$G$7,TRUE,"")</f>
        <v/>
      </c>
      <c r="E1343" s="108" t="b">
        <f t="shared" si="100"/>
        <v>0</v>
      </c>
      <c r="G1343" s="108" t="b">
        <f t="shared" si="101"/>
        <v>0</v>
      </c>
      <c r="I1343" s="108" t="b">
        <f t="shared" si="102"/>
        <v>0</v>
      </c>
      <c r="K1343" s="108" t="b">
        <f t="shared" si="103"/>
        <v>0</v>
      </c>
      <c r="M1343" s="108" t="b">
        <f t="shared" si="104"/>
        <v>0</v>
      </c>
    </row>
    <row r="1344" spans="1:13" x14ac:dyDescent="0.25">
      <c r="A1344" t="s">
        <v>112</v>
      </c>
      <c r="B1344" s="108">
        <v>0</v>
      </c>
      <c r="C1344" t="str" cm="1">
        <f t="array" ref="C1344">_xlfn.IFS(A1344='Price Data'!$F$3,'Price Data'!$G$3,A1344='Price Data'!$F$4,'Price Data'!$G$4,A1344='Price Data'!$F$5,'Price Data'!$G$5,A1344='Price Data'!$F$6,'Price Data'!$G$6,A1344='Price Data'!$F$7,'Price Data'!$G$7,TRUE,"")</f>
        <v/>
      </c>
      <c r="E1344" s="108" t="b">
        <f t="shared" si="100"/>
        <v>0</v>
      </c>
      <c r="G1344" s="108" t="b">
        <f t="shared" si="101"/>
        <v>0</v>
      </c>
      <c r="I1344" s="108" t="b">
        <f t="shared" si="102"/>
        <v>0</v>
      </c>
      <c r="K1344" s="108" t="b">
        <f t="shared" si="103"/>
        <v>0</v>
      </c>
      <c r="M1344" s="108" t="b">
        <f t="shared" si="104"/>
        <v>0</v>
      </c>
    </row>
    <row r="1345" spans="1:13" x14ac:dyDescent="0.25">
      <c r="A1345" t="s">
        <v>114</v>
      </c>
      <c r="B1345" s="108">
        <v>1.72</v>
      </c>
      <c r="C1345" cm="1">
        <f t="array" ref="C1345">_xlfn.IFS(A1345='Price Data'!$F$3,'Price Data'!$G$3,A1345='Price Data'!$F$4,'Price Data'!$G$4,A1345='Price Data'!$F$5,'Price Data'!$G$5,A1345='Price Data'!$F$6,'Price Data'!$G$6,A1345='Price Data'!$F$7,'Price Data'!$G$7,TRUE,"")</f>
        <v>6.0346153846153863</v>
      </c>
      <c r="E1345" s="108" t="b">
        <f t="shared" si="100"/>
        <v>0</v>
      </c>
      <c r="G1345" s="108">
        <f t="shared" si="101"/>
        <v>1.72</v>
      </c>
      <c r="I1345" s="108" t="b">
        <f t="shared" si="102"/>
        <v>0</v>
      </c>
      <c r="K1345" s="108" t="b">
        <f t="shared" si="103"/>
        <v>0</v>
      </c>
      <c r="M1345" s="108" t="b">
        <f t="shared" si="104"/>
        <v>0</v>
      </c>
    </row>
    <row r="1346" spans="1:13" x14ac:dyDescent="0.25">
      <c r="A1346" t="s">
        <v>113</v>
      </c>
      <c r="B1346" s="108">
        <v>2.46</v>
      </c>
      <c r="C1346" cm="1">
        <f t="array" ref="C1346">_xlfn.IFS(A1346='Price Data'!$F$3,'Price Data'!$G$3,A1346='Price Data'!$F$4,'Price Data'!$G$4,A1346='Price Data'!$F$5,'Price Data'!$G$5,A1346='Price Data'!$F$6,'Price Data'!$G$6,A1346='Price Data'!$F$7,'Price Data'!$G$7,TRUE,"")</f>
        <v>10.493246963562758</v>
      </c>
      <c r="E1346" s="108" t="b">
        <f t="shared" si="100"/>
        <v>0</v>
      </c>
      <c r="G1346" s="108" t="b">
        <f t="shared" si="101"/>
        <v>0</v>
      </c>
      <c r="I1346" s="108" t="b">
        <f t="shared" si="102"/>
        <v>0</v>
      </c>
      <c r="K1346" s="108" t="b">
        <f t="shared" si="103"/>
        <v>0</v>
      </c>
      <c r="M1346" s="108">
        <f t="shared" si="104"/>
        <v>2.46</v>
      </c>
    </row>
    <row r="1347" spans="1:13" x14ac:dyDescent="0.25">
      <c r="A1347" t="s">
        <v>112</v>
      </c>
      <c r="B1347" s="108">
        <v>0</v>
      </c>
      <c r="C1347" t="str" cm="1">
        <f t="array" ref="C1347">_xlfn.IFS(A1347='Price Data'!$F$3,'Price Data'!$G$3,A1347='Price Data'!$F$4,'Price Data'!$G$4,A1347='Price Data'!$F$5,'Price Data'!$G$5,A1347='Price Data'!$F$6,'Price Data'!$G$6,A1347='Price Data'!$F$7,'Price Data'!$G$7,TRUE,"")</f>
        <v/>
      </c>
      <c r="E1347" s="108" t="b">
        <f t="shared" ref="E1347:E1410" si="105">IF(A1347="Coffee Only", B1347)</f>
        <v>0</v>
      </c>
      <c r="G1347" s="108" t="b">
        <f t="shared" ref="G1347:G1410" si="106">IF(A1347="Food Only", B1347)</f>
        <v>0</v>
      </c>
      <c r="I1347" s="108" t="b">
        <f t="shared" ref="I1347:I1410" si="107">IF(A1347="Specialty Drink Only", B1347)</f>
        <v>0</v>
      </c>
      <c r="K1347" s="108" t="b">
        <f t="shared" ref="K1347:K1410" si="108">IF(A1347="Food + Coffee", B1347)</f>
        <v>0</v>
      </c>
      <c r="M1347" s="108" t="b">
        <f t="shared" ref="M1347:M1410" si="109">IF(A1347="Food + Specialty Drink", B1347)</f>
        <v>0</v>
      </c>
    </row>
    <row r="1348" spans="1:13" x14ac:dyDescent="0.25">
      <c r="A1348" t="s">
        <v>112</v>
      </c>
      <c r="B1348" s="108">
        <v>0</v>
      </c>
      <c r="C1348" t="str" cm="1">
        <f t="array" ref="C1348">_xlfn.IFS(A1348='Price Data'!$F$3,'Price Data'!$G$3,A1348='Price Data'!$F$4,'Price Data'!$G$4,A1348='Price Data'!$F$5,'Price Data'!$G$5,A1348='Price Data'!$F$6,'Price Data'!$G$6,A1348='Price Data'!$F$7,'Price Data'!$G$7,TRUE,"")</f>
        <v/>
      </c>
      <c r="E1348" s="108" t="b">
        <f t="shared" si="105"/>
        <v>0</v>
      </c>
      <c r="G1348" s="108" t="b">
        <f t="shared" si="106"/>
        <v>0</v>
      </c>
      <c r="I1348" s="108" t="b">
        <f t="shared" si="107"/>
        <v>0</v>
      </c>
      <c r="K1348" s="108" t="b">
        <f t="shared" si="108"/>
        <v>0</v>
      </c>
      <c r="M1348" s="108" t="b">
        <f t="shared" si="109"/>
        <v>0</v>
      </c>
    </row>
    <row r="1349" spans="1:13" x14ac:dyDescent="0.25">
      <c r="A1349" t="s">
        <v>112</v>
      </c>
      <c r="B1349" s="108">
        <v>0</v>
      </c>
      <c r="C1349" t="str" cm="1">
        <f t="array" ref="C1349">_xlfn.IFS(A1349='Price Data'!$F$3,'Price Data'!$G$3,A1349='Price Data'!$F$4,'Price Data'!$G$4,A1349='Price Data'!$F$5,'Price Data'!$G$5,A1349='Price Data'!$F$6,'Price Data'!$G$6,A1349='Price Data'!$F$7,'Price Data'!$G$7,TRUE,"")</f>
        <v/>
      </c>
      <c r="E1349" s="108" t="b">
        <f t="shared" si="105"/>
        <v>0</v>
      </c>
      <c r="G1349" s="108" t="b">
        <f t="shared" si="106"/>
        <v>0</v>
      </c>
      <c r="I1349" s="108" t="b">
        <f t="shared" si="107"/>
        <v>0</v>
      </c>
      <c r="K1349" s="108" t="b">
        <f t="shared" si="108"/>
        <v>0</v>
      </c>
      <c r="M1349" s="108" t="b">
        <f t="shared" si="109"/>
        <v>0</v>
      </c>
    </row>
    <row r="1350" spans="1:13" x14ac:dyDescent="0.25">
      <c r="A1350" t="s">
        <v>109</v>
      </c>
      <c r="B1350" s="108">
        <v>0.6</v>
      </c>
      <c r="C1350" cm="1">
        <f t="array" ref="C1350">_xlfn.IFS(A1350='Price Data'!$F$3,'Price Data'!$G$3,A1350='Price Data'!$F$4,'Price Data'!$G$4,A1350='Price Data'!$F$5,'Price Data'!$G$5,A1350='Price Data'!$F$6,'Price Data'!$G$6,A1350='Price Data'!$F$7,'Price Data'!$G$7,TRUE,"")</f>
        <v>4.4586315789473705</v>
      </c>
      <c r="E1350" s="108" t="b">
        <f t="shared" si="105"/>
        <v>0</v>
      </c>
      <c r="G1350" s="108" t="b">
        <f t="shared" si="106"/>
        <v>0</v>
      </c>
      <c r="I1350" s="108">
        <f t="shared" si="107"/>
        <v>0.6</v>
      </c>
      <c r="K1350" s="108" t="b">
        <f t="shared" si="108"/>
        <v>0</v>
      </c>
      <c r="M1350" s="108" t="b">
        <f t="shared" si="109"/>
        <v>0</v>
      </c>
    </row>
    <row r="1351" spans="1:13" x14ac:dyDescent="0.25">
      <c r="A1351" t="s">
        <v>112</v>
      </c>
      <c r="B1351" s="108">
        <v>0</v>
      </c>
      <c r="C1351" t="str" cm="1">
        <f t="array" ref="C1351">_xlfn.IFS(A1351='Price Data'!$F$3,'Price Data'!$G$3,A1351='Price Data'!$F$4,'Price Data'!$G$4,A1351='Price Data'!$F$5,'Price Data'!$G$5,A1351='Price Data'!$F$6,'Price Data'!$G$6,A1351='Price Data'!$F$7,'Price Data'!$G$7,TRUE,"")</f>
        <v/>
      </c>
      <c r="E1351" s="108" t="b">
        <f t="shared" si="105"/>
        <v>0</v>
      </c>
      <c r="G1351" s="108" t="b">
        <f t="shared" si="106"/>
        <v>0</v>
      </c>
      <c r="I1351" s="108" t="b">
        <f t="shared" si="107"/>
        <v>0</v>
      </c>
      <c r="K1351" s="108" t="b">
        <f t="shared" si="108"/>
        <v>0</v>
      </c>
      <c r="M1351" s="108" t="b">
        <f t="shared" si="109"/>
        <v>0</v>
      </c>
    </row>
    <row r="1352" spans="1:13" x14ac:dyDescent="0.25">
      <c r="A1352" t="s">
        <v>113</v>
      </c>
      <c r="B1352" s="108">
        <v>1.83</v>
      </c>
      <c r="C1352" cm="1">
        <f t="array" ref="C1352">_xlfn.IFS(A1352='Price Data'!$F$3,'Price Data'!$G$3,A1352='Price Data'!$F$4,'Price Data'!$G$4,A1352='Price Data'!$F$5,'Price Data'!$G$5,A1352='Price Data'!$F$6,'Price Data'!$G$6,A1352='Price Data'!$F$7,'Price Data'!$G$7,TRUE,"")</f>
        <v>10.493246963562758</v>
      </c>
      <c r="E1352" s="108" t="b">
        <f t="shared" si="105"/>
        <v>0</v>
      </c>
      <c r="G1352" s="108" t="b">
        <f t="shared" si="106"/>
        <v>0</v>
      </c>
      <c r="I1352" s="108" t="b">
        <f t="shared" si="107"/>
        <v>0</v>
      </c>
      <c r="K1352" s="108" t="b">
        <f t="shared" si="108"/>
        <v>0</v>
      </c>
      <c r="M1352" s="108">
        <f t="shared" si="109"/>
        <v>1.83</v>
      </c>
    </row>
    <row r="1353" spans="1:13" x14ac:dyDescent="0.25">
      <c r="A1353" t="s">
        <v>112</v>
      </c>
      <c r="B1353" s="108">
        <v>0</v>
      </c>
      <c r="C1353" t="str" cm="1">
        <f t="array" ref="C1353">_xlfn.IFS(A1353='Price Data'!$F$3,'Price Data'!$G$3,A1353='Price Data'!$F$4,'Price Data'!$G$4,A1353='Price Data'!$F$5,'Price Data'!$G$5,A1353='Price Data'!$F$6,'Price Data'!$G$6,A1353='Price Data'!$F$7,'Price Data'!$G$7,TRUE,"")</f>
        <v/>
      </c>
      <c r="E1353" s="108" t="b">
        <f t="shared" si="105"/>
        <v>0</v>
      </c>
      <c r="G1353" s="108" t="b">
        <f t="shared" si="106"/>
        <v>0</v>
      </c>
      <c r="I1353" s="108" t="b">
        <f t="shared" si="107"/>
        <v>0</v>
      </c>
      <c r="K1353" s="108" t="b">
        <f t="shared" si="108"/>
        <v>0</v>
      </c>
      <c r="M1353" s="108" t="b">
        <f t="shared" si="109"/>
        <v>0</v>
      </c>
    </row>
    <row r="1354" spans="1:13" x14ac:dyDescent="0.25">
      <c r="A1354" t="s">
        <v>112</v>
      </c>
      <c r="B1354" s="108">
        <v>0</v>
      </c>
      <c r="C1354" t="str" cm="1">
        <f t="array" ref="C1354">_xlfn.IFS(A1354='Price Data'!$F$3,'Price Data'!$G$3,A1354='Price Data'!$F$4,'Price Data'!$G$4,A1354='Price Data'!$F$5,'Price Data'!$G$5,A1354='Price Data'!$F$6,'Price Data'!$G$6,A1354='Price Data'!$F$7,'Price Data'!$G$7,TRUE,"")</f>
        <v/>
      </c>
      <c r="E1354" s="108" t="b">
        <f t="shared" si="105"/>
        <v>0</v>
      </c>
      <c r="G1354" s="108" t="b">
        <f t="shared" si="106"/>
        <v>0</v>
      </c>
      <c r="I1354" s="108" t="b">
        <f t="shared" si="107"/>
        <v>0</v>
      </c>
      <c r="K1354" s="108" t="b">
        <f t="shared" si="108"/>
        <v>0</v>
      </c>
      <c r="M1354" s="108" t="b">
        <f t="shared" si="109"/>
        <v>0</v>
      </c>
    </row>
    <row r="1355" spans="1:13" x14ac:dyDescent="0.25">
      <c r="A1355" t="s">
        <v>114</v>
      </c>
      <c r="B1355" s="108">
        <v>2.2400000000000002</v>
      </c>
      <c r="C1355" cm="1">
        <f t="array" ref="C1355">_xlfn.IFS(A1355='Price Data'!$F$3,'Price Data'!$G$3,A1355='Price Data'!$F$4,'Price Data'!$G$4,A1355='Price Data'!$F$5,'Price Data'!$G$5,A1355='Price Data'!$F$6,'Price Data'!$G$6,A1355='Price Data'!$F$7,'Price Data'!$G$7,TRUE,"")</f>
        <v>6.0346153846153863</v>
      </c>
      <c r="E1355" s="108" t="b">
        <f t="shared" si="105"/>
        <v>0</v>
      </c>
      <c r="G1355" s="108">
        <f t="shared" si="106"/>
        <v>2.2400000000000002</v>
      </c>
      <c r="I1355" s="108" t="b">
        <f t="shared" si="107"/>
        <v>0</v>
      </c>
      <c r="K1355" s="108" t="b">
        <f t="shared" si="108"/>
        <v>0</v>
      </c>
      <c r="M1355" s="108" t="b">
        <f t="shared" si="109"/>
        <v>0</v>
      </c>
    </row>
    <row r="1356" spans="1:13" x14ac:dyDescent="0.25">
      <c r="A1356" t="s">
        <v>109</v>
      </c>
      <c r="B1356" s="108">
        <v>0.68</v>
      </c>
      <c r="C1356" cm="1">
        <f t="array" ref="C1356">_xlfn.IFS(A1356='Price Data'!$F$3,'Price Data'!$G$3,A1356='Price Data'!$F$4,'Price Data'!$G$4,A1356='Price Data'!$F$5,'Price Data'!$G$5,A1356='Price Data'!$F$6,'Price Data'!$G$6,A1356='Price Data'!$F$7,'Price Data'!$G$7,TRUE,"")</f>
        <v>4.4586315789473705</v>
      </c>
      <c r="E1356" s="108" t="b">
        <f t="shared" si="105"/>
        <v>0</v>
      </c>
      <c r="G1356" s="108" t="b">
        <f t="shared" si="106"/>
        <v>0</v>
      </c>
      <c r="I1356" s="108">
        <f t="shared" si="107"/>
        <v>0.68</v>
      </c>
      <c r="K1356" s="108" t="b">
        <f t="shared" si="108"/>
        <v>0</v>
      </c>
      <c r="M1356" s="108" t="b">
        <f t="shared" si="109"/>
        <v>0</v>
      </c>
    </row>
    <row r="1357" spans="1:13" x14ac:dyDescent="0.25">
      <c r="A1357" t="s">
        <v>112</v>
      </c>
      <c r="B1357" s="108">
        <v>0</v>
      </c>
      <c r="C1357" t="str" cm="1">
        <f t="array" ref="C1357">_xlfn.IFS(A1357='Price Data'!$F$3,'Price Data'!$G$3,A1357='Price Data'!$F$4,'Price Data'!$G$4,A1357='Price Data'!$F$5,'Price Data'!$G$5,A1357='Price Data'!$F$6,'Price Data'!$G$6,A1357='Price Data'!$F$7,'Price Data'!$G$7,TRUE,"")</f>
        <v/>
      </c>
      <c r="E1357" s="108" t="b">
        <f t="shared" si="105"/>
        <v>0</v>
      </c>
      <c r="G1357" s="108" t="b">
        <f t="shared" si="106"/>
        <v>0</v>
      </c>
      <c r="I1357" s="108" t="b">
        <f t="shared" si="107"/>
        <v>0</v>
      </c>
      <c r="K1357" s="108" t="b">
        <f t="shared" si="108"/>
        <v>0</v>
      </c>
      <c r="M1357" s="108" t="b">
        <f t="shared" si="109"/>
        <v>0</v>
      </c>
    </row>
    <row r="1358" spans="1:13" x14ac:dyDescent="0.25">
      <c r="A1358" t="s">
        <v>114</v>
      </c>
      <c r="B1358" s="108">
        <v>1.44</v>
      </c>
      <c r="C1358" cm="1">
        <f t="array" ref="C1358">_xlfn.IFS(A1358='Price Data'!$F$3,'Price Data'!$G$3,A1358='Price Data'!$F$4,'Price Data'!$G$4,A1358='Price Data'!$F$5,'Price Data'!$G$5,A1358='Price Data'!$F$6,'Price Data'!$G$6,A1358='Price Data'!$F$7,'Price Data'!$G$7,TRUE,"")</f>
        <v>6.0346153846153863</v>
      </c>
      <c r="E1358" s="108" t="b">
        <f t="shared" si="105"/>
        <v>0</v>
      </c>
      <c r="G1358" s="108">
        <f t="shared" si="106"/>
        <v>1.44</v>
      </c>
      <c r="I1358" s="108" t="b">
        <f t="shared" si="107"/>
        <v>0</v>
      </c>
      <c r="K1358" s="108" t="b">
        <f t="shared" si="108"/>
        <v>0</v>
      </c>
      <c r="M1358" s="108" t="b">
        <f t="shared" si="109"/>
        <v>0</v>
      </c>
    </row>
    <row r="1359" spans="1:13" x14ac:dyDescent="0.25">
      <c r="A1359" t="s">
        <v>113</v>
      </c>
      <c r="B1359" s="108">
        <v>2.34</v>
      </c>
      <c r="C1359" cm="1">
        <f t="array" ref="C1359">_xlfn.IFS(A1359='Price Data'!$F$3,'Price Data'!$G$3,A1359='Price Data'!$F$4,'Price Data'!$G$4,A1359='Price Data'!$F$5,'Price Data'!$G$5,A1359='Price Data'!$F$6,'Price Data'!$G$6,A1359='Price Data'!$F$7,'Price Data'!$G$7,TRUE,"")</f>
        <v>10.493246963562758</v>
      </c>
      <c r="E1359" s="108" t="b">
        <f t="shared" si="105"/>
        <v>0</v>
      </c>
      <c r="G1359" s="108" t="b">
        <f t="shared" si="106"/>
        <v>0</v>
      </c>
      <c r="I1359" s="108" t="b">
        <f t="shared" si="107"/>
        <v>0</v>
      </c>
      <c r="K1359" s="108" t="b">
        <f t="shared" si="108"/>
        <v>0</v>
      </c>
      <c r="M1359" s="108">
        <f t="shared" si="109"/>
        <v>2.34</v>
      </c>
    </row>
    <row r="1360" spans="1:13" x14ac:dyDescent="0.25">
      <c r="A1360" t="s">
        <v>112</v>
      </c>
      <c r="B1360" s="108">
        <v>0</v>
      </c>
      <c r="C1360" t="str" cm="1">
        <f t="array" ref="C1360">_xlfn.IFS(A1360='Price Data'!$F$3,'Price Data'!$G$3,A1360='Price Data'!$F$4,'Price Data'!$G$4,A1360='Price Data'!$F$5,'Price Data'!$G$5,A1360='Price Data'!$F$6,'Price Data'!$G$6,A1360='Price Data'!$F$7,'Price Data'!$G$7,TRUE,"")</f>
        <v/>
      </c>
      <c r="E1360" s="108" t="b">
        <f t="shared" si="105"/>
        <v>0</v>
      </c>
      <c r="G1360" s="108" t="b">
        <f t="shared" si="106"/>
        <v>0</v>
      </c>
      <c r="I1360" s="108" t="b">
        <f t="shared" si="107"/>
        <v>0</v>
      </c>
      <c r="K1360" s="108" t="b">
        <f t="shared" si="108"/>
        <v>0</v>
      </c>
      <c r="M1360" s="108" t="b">
        <f t="shared" si="109"/>
        <v>0</v>
      </c>
    </row>
    <row r="1361" spans="1:13" x14ac:dyDescent="0.25">
      <c r="A1361" t="s">
        <v>112</v>
      </c>
      <c r="B1361" s="108">
        <v>0</v>
      </c>
      <c r="C1361" t="str" cm="1">
        <f t="array" ref="C1361">_xlfn.IFS(A1361='Price Data'!$F$3,'Price Data'!$G$3,A1361='Price Data'!$F$4,'Price Data'!$G$4,A1361='Price Data'!$F$5,'Price Data'!$G$5,A1361='Price Data'!$F$6,'Price Data'!$G$6,A1361='Price Data'!$F$7,'Price Data'!$G$7,TRUE,"")</f>
        <v/>
      </c>
      <c r="E1361" s="108" t="b">
        <f t="shared" si="105"/>
        <v>0</v>
      </c>
      <c r="G1361" s="108" t="b">
        <f t="shared" si="106"/>
        <v>0</v>
      </c>
      <c r="I1361" s="108" t="b">
        <f t="shared" si="107"/>
        <v>0</v>
      </c>
      <c r="K1361" s="108" t="b">
        <f t="shared" si="108"/>
        <v>0</v>
      </c>
      <c r="M1361" s="108" t="b">
        <f t="shared" si="109"/>
        <v>0</v>
      </c>
    </row>
    <row r="1362" spans="1:13" x14ac:dyDescent="0.25">
      <c r="A1362" t="s">
        <v>112</v>
      </c>
      <c r="B1362" s="108">
        <v>0</v>
      </c>
      <c r="C1362" t="str" cm="1">
        <f t="array" ref="C1362">_xlfn.IFS(A1362='Price Data'!$F$3,'Price Data'!$G$3,A1362='Price Data'!$F$4,'Price Data'!$G$4,A1362='Price Data'!$F$5,'Price Data'!$G$5,A1362='Price Data'!$F$6,'Price Data'!$G$6,A1362='Price Data'!$F$7,'Price Data'!$G$7,TRUE,"")</f>
        <v/>
      </c>
      <c r="E1362" s="108" t="b">
        <f t="shared" si="105"/>
        <v>0</v>
      </c>
      <c r="G1362" s="108" t="b">
        <f t="shared" si="106"/>
        <v>0</v>
      </c>
      <c r="I1362" s="108" t="b">
        <f t="shared" si="107"/>
        <v>0</v>
      </c>
      <c r="K1362" s="108" t="b">
        <f t="shared" si="108"/>
        <v>0</v>
      </c>
      <c r="M1362" s="108" t="b">
        <f t="shared" si="109"/>
        <v>0</v>
      </c>
    </row>
    <row r="1363" spans="1:13" x14ac:dyDescent="0.25">
      <c r="A1363" t="s">
        <v>112</v>
      </c>
      <c r="B1363" s="108">
        <v>0</v>
      </c>
      <c r="C1363" t="str" cm="1">
        <f t="array" ref="C1363">_xlfn.IFS(A1363='Price Data'!$F$3,'Price Data'!$G$3,A1363='Price Data'!$F$4,'Price Data'!$G$4,A1363='Price Data'!$F$5,'Price Data'!$G$5,A1363='Price Data'!$F$6,'Price Data'!$G$6,A1363='Price Data'!$F$7,'Price Data'!$G$7,TRUE,"")</f>
        <v/>
      </c>
      <c r="E1363" s="108" t="b">
        <f t="shared" si="105"/>
        <v>0</v>
      </c>
      <c r="G1363" s="108" t="b">
        <f t="shared" si="106"/>
        <v>0</v>
      </c>
      <c r="I1363" s="108" t="b">
        <f t="shared" si="107"/>
        <v>0</v>
      </c>
      <c r="K1363" s="108" t="b">
        <f t="shared" si="108"/>
        <v>0</v>
      </c>
      <c r="M1363" s="108" t="b">
        <f t="shared" si="109"/>
        <v>0</v>
      </c>
    </row>
    <row r="1364" spans="1:13" x14ac:dyDescent="0.25">
      <c r="A1364" t="s">
        <v>112</v>
      </c>
      <c r="B1364" s="108">
        <v>0</v>
      </c>
      <c r="C1364" t="str" cm="1">
        <f t="array" ref="C1364">_xlfn.IFS(A1364='Price Data'!$F$3,'Price Data'!$G$3,A1364='Price Data'!$F$4,'Price Data'!$G$4,A1364='Price Data'!$F$5,'Price Data'!$G$5,A1364='Price Data'!$F$6,'Price Data'!$G$6,A1364='Price Data'!$F$7,'Price Data'!$G$7,TRUE,"")</f>
        <v/>
      </c>
      <c r="E1364" s="108" t="b">
        <f t="shared" si="105"/>
        <v>0</v>
      </c>
      <c r="G1364" s="108" t="b">
        <f t="shared" si="106"/>
        <v>0</v>
      </c>
      <c r="I1364" s="108" t="b">
        <f t="shared" si="107"/>
        <v>0</v>
      </c>
      <c r="K1364" s="108" t="b">
        <f t="shared" si="108"/>
        <v>0</v>
      </c>
      <c r="M1364" s="108" t="b">
        <f t="shared" si="109"/>
        <v>0</v>
      </c>
    </row>
    <row r="1365" spans="1:13" x14ac:dyDescent="0.25">
      <c r="A1365" t="s">
        <v>112</v>
      </c>
      <c r="B1365" s="108">
        <v>0</v>
      </c>
      <c r="C1365" t="str" cm="1">
        <f t="array" ref="C1365">_xlfn.IFS(A1365='Price Data'!$F$3,'Price Data'!$G$3,A1365='Price Data'!$F$4,'Price Data'!$G$4,A1365='Price Data'!$F$5,'Price Data'!$G$5,A1365='Price Data'!$F$6,'Price Data'!$G$6,A1365='Price Data'!$F$7,'Price Data'!$G$7,TRUE,"")</f>
        <v/>
      </c>
      <c r="E1365" s="108" t="b">
        <f t="shared" si="105"/>
        <v>0</v>
      </c>
      <c r="G1365" s="108" t="b">
        <f t="shared" si="106"/>
        <v>0</v>
      </c>
      <c r="I1365" s="108" t="b">
        <f t="shared" si="107"/>
        <v>0</v>
      </c>
      <c r="K1365" s="108" t="b">
        <f t="shared" si="108"/>
        <v>0</v>
      </c>
      <c r="M1365" s="108" t="b">
        <f t="shared" si="109"/>
        <v>0</v>
      </c>
    </row>
    <row r="1366" spans="1:13" x14ac:dyDescent="0.25">
      <c r="A1366" t="s">
        <v>112</v>
      </c>
      <c r="B1366" s="108">
        <v>0</v>
      </c>
      <c r="C1366" t="str" cm="1">
        <f t="array" ref="C1366">_xlfn.IFS(A1366='Price Data'!$F$3,'Price Data'!$G$3,A1366='Price Data'!$F$4,'Price Data'!$G$4,A1366='Price Data'!$F$5,'Price Data'!$G$5,A1366='Price Data'!$F$6,'Price Data'!$G$6,A1366='Price Data'!$F$7,'Price Data'!$G$7,TRUE,"")</f>
        <v/>
      </c>
      <c r="E1366" s="108" t="b">
        <f t="shared" si="105"/>
        <v>0</v>
      </c>
      <c r="G1366" s="108" t="b">
        <f t="shared" si="106"/>
        <v>0</v>
      </c>
      <c r="I1366" s="108" t="b">
        <f t="shared" si="107"/>
        <v>0</v>
      </c>
      <c r="K1366" s="108" t="b">
        <f t="shared" si="108"/>
        <v>0</v>
      </c>
      <c r="M1366" s="108" t="b">
        <f t="shared" si="109"/>
        <v>0</v>
      </c>
    </row>
    <row r="1367" spans="1:13" x14ac:dyDescent="0.25">
      <c r="A1367" t="s">
        <v>112</v>
      </c>
      <c r="B1367" s="108">
        <v>0</v>
      </c>
      <c r="C1367" t="str" cm="1">
        <f t="array" ref="C1367">_xlfn.IFS(A1367='Price Data'!$F$3,'Price Data'!$G$3,A1367='Price Data'!$F$4,'Price Data'!$G$4,A1367='Price Data'!$F$5,'Price Data'!$G$5,A1367='Price Data'!$F$6,'Price Data'!$G$6,A1367='Price Data'!$F$7,'Price Data'!$G$7,TRUE,"")</f>
        <v/>
      </c>
      <c r="E1367" s="108" t="b">
        <f t="shared" si="105"/>
        <v>0</v>
      </c>
      <c r="G1367" s="108" t="b">
        <f t="shared" si="106"/>
        <v>0</v>
      </c>
      <c r="I1367" s="108" t="b">
        <f t="shared" si="107"/>
        <v>0</v>
      </c>
      <c r="K1367" s="108" t="b">
        <f t="shared" si="108"/>
        <v>0</v>
      </c>
      <c r="M1367" s="108" t="b">
        <f t="shared" si="109"/>
        <v>0</v>
      </c>
    </row>
    <row r="1368" spans="1:13" x14ac:dyDescent="0.25">
      <c r="A1368" t="s">
        <v>112</v>
      </c>
      <c r="B1368" s="108">
        <v>0</v>
      </c>
      <c r="C1368" t="str" cm="1">
        <f t="array" ref="C1368">_xlfn.IFS(A1368='Price Data'!$F$3,'Price Data'!$G$3,A1368='Price Data'!$F$4,'Price Data'!$G$4,A1368='Price Data'!$F$5,'Price Data'!$G$5,A1368='Price Data'!$F$6,'Price Data'!$G$6,A1368='Price Data'!$F$7,'Price Data'!$G$7,TRUE,"")</f>
        <v/>
      </c>
      <c r="E1368" s="108" t="b">
        <f t="shared" si="105"/>
        <v>0</v>
      </c>
      <c r="G1368" s="108" t="b">
        <f t="shared" si="106"/>
        <v>0</v>
      </c>
      <c r="I1368" s="108" t="b">
        <f t="shared" si="107"/>
        <v>0</v>
      </c>
      <c r="K1368" s="108" t="b">
        <f t="shared" si="108"/>
        <v>0</v>
      </c>
      <c r="M1368" s="108" t="b">
        <f t="shared" si="109"/>
        <v>0</v>
      </c>
    </row>
    <row r="1369" spans="1:13" x14ac:dyDescent="0.25">
      <c r="A1369" t="s">
        <v>112</v>
      </c>
      <c r="B1369" s="108">
        <v>0</v>
      </c>
      <c r="C1369" t="str" cm="1">
        <f t="array" ref="C1369">_xlfn.IFS(A1369='Price Data'!$F$3,'Price Data'!$G$3,A1369='Price Data'!$F$4,'Price Data'!$G$4,A1369='Price Data'!$F$5,'Price Data'!$G$5,A1369='Price Data'!$F$6,'Price Data'!$G$6,A1369='Price Data'!$F$7,'Price Data'!$G$7,TRUE,"")</f>
        <v/>
      </c>
      <c r="E1369" s="108" t="b">
        <f t="shared" si="105"/>
        <v>0</v>
      </c>
      <c r="G1369" s="108" t="b">
        <f t="shared" si="106"/>
        <v>0</v>
      </c>
      <c r="I1369" s="108" t="b">
        <f t="shared" si="107"/>
        <v>0</v>
      </c>
      <c r="K1369" s="108" t="b">
        <f t="shared" si="108"/>
        <v>0</v>
      </c>
      <c r="M1369" s="108" t="b">
        <f t="shared" si="109"/>
        <v>0</v>
      </c>
    </row>
    <row r="1370" spans="1:13" x14ac:dyDescent="0.25">
      <c r="A1370" t="s">
        <v>112</v>
      </c>
      <c r="B1370" s="108">
        <v>0</v>
      </c>
      <c r="C1370" t="str" cm="1">
        <f t="array" ref="C1370">_xlfn.IFS(A1370='Price Data'!$F$3,'Price Data'!$G$3,A1370='Price Data'!$F$4,'Price Data'!$G$4,A1370='Price Data'!$F$5,'Price Data'!$G$5,A1370='Price Data'!$F$6,'Price Data'!$G$6,A1370='Price Data'!$F$7,'Price Data'!$G$7,TRUE,"")</f>
        <v/>
      </c>
      <c r="E1370" s="108" t="b">
        <f t="shared" si="105"/>
        <v>0</v>
      </c>
      <c r="G1370" s="108" t="b">
        <f t="shared" si="106"/>
        <v>0</v>
      </c>
      <c r="I1370" s="108" t="b">
        <f t="shared" si="107"/>
        <v>0</v>
      </c>
      <c r="K1370" s="108" t="b">
        <f t="shared" si="108"/>
        <v>0</v>
      </c>
      <c r="M1370" s="108" t="b">
        <f t="shared" si="109"/>
        <v>0</v>
      </c>
    </row>
    <row r="1371" spans="1:13" x14ac:dyDescent="0.25">
      <c r="A1371" t="s">
        <v>112</v>
      </c>
      <c r="B1371" s="108">
        <v>0</v>
      </c>
      <c r="C1371" t="str" cm="1">
        <f t="array" ref="C1371">_xlfn.IFS(A1371='Price Data'!$F$3,'Price Data'!$G$3,A1371='Price Data'!$F$4,'Price Data'!$G$4,A1371='Price Data'!$F$5,'Price Data'!$G$5,A1371='Price Data'!$F$6,'Price Data'!$G$6,A1371='Price Data'!$F$7,'Price Data'!$G$7,TRUE,"")</f>
        <v/>
      </c>
      <c r="E1371" s="108" t="b">
        <f t="shared" si="105"/>
        <v>0</v>
      </c>
      <c r="G1371" s="108" t="b">
        <f t="shared" si="106"/>
        <v>0</v>
      </c>
      <c r="I1371" s="108" t="b">
        <f t="shared" si="107"/>
        <v>0</v>
      </c>
      <c r="K1371" s="108" t="b">
        <f t="shared" si="108"/>
        <v>0</v>
      </c>
      <c r="M1371" s="108" t="b">
        <f t="shared" si="109"/>
        <v>0</v>
      </c>
    </row>
    <row r="1372" spans="1:13" x14ac:dyDescent="0.25">
      <c r="A1372" t="s">
        <v>110</v>
      </c>
      <c r="B1372" s="108">
        <v>0.67</v>
      </c>
      <c r="C1372" cm="1">
        <f t="array" ref="C1372">_xlfn.IFS(A1372='Price Data'!$F$3,'Price Data'!$G$3,A1372='Price Data'!$F$4,'Price Data'!$G$4,A1372='Price Data'!$F$5,'Price Data'!$G$5,A1372='Price Data'!$F$6,'Price Data'!$G$6,A1372='Price Data'!$F$7,'Price Data'!$G$7,TRUE,"")</f>
        <v>2.6763636363636367</v>
      </c>
      <c r="E1372" s="108">
        <f t="shared" si="105"/>
        <v>0.67</v>
      </c>
      <c r="G1372" s="108" t="b">
        <f t="shared" si="106"/>
        <v>0</v>
      </c>
      <c r="I1372" s="108" t="b">
        <f t="shared" si="107"/>
        <v>0</v>
      </c>
      <c r="K1372" s="108" t="b">
        <f t="shared" si="108"/>
        <v>0</v>
      </c>
      <c r="M1372" s="108" t="b">
        <f t="shared" si="109"/>
        <v>0</v>
      </c>
    </row>
    <row r="1373" spans="1:13" x14ac:dyDescent="0.25">
      <c r="A1373" t="s">
        <v>112</v>
      </c>
      <c r="B1373" s="108">
        <v>0</v>
      </c>
      <c r="C1373" t="str" cm="1">
        <f t="array" ref="C1373">_xlfn.IFS(A1373='Price Data'!$F$3,'Price Data'!$G$3,A1373='Price Data'!$F$4,'Price Data'!$G$4,A1373='Price Data'!$F$5,'Price Data'!$G$5,A1373='Price Data'!$F$6,'Price Data'!$G$6,A1373='Price Data'!$F$7,'Price Data'!$G$7,TRUE,"")</f>
        <v/>
      </c>
      <c r="E1373" s="108" t="b">
        <f t="shared" si="105"/>
        <v>0</v>
      </c>
      <c r="G1373" s="108" t="b">
        <f t="shared" si="106"/>
        <v>0</v>
      </c>
      <c r="I1373" s="108" t="b">
        <f t="shared" si="107"/>
        <v>0</v>
      </c>
      <c r="K1373" s="108" t="b">
        <f t="shared" si="108"/>
        <v>0</v>
      </c>
      <c r="M1373" s="108" t="b">
        <f t="shared" si="109"/>
        <v>0</v>
      </c>
    </row>
    <row r="1374" spans="1:13" x14ac:dyDescent="0.25">
      <c r="A1374" t="s">
        <v>112</v>
      </c>
      <c r="B1374" s="108">
        <v>0</v>
      </c>
      <c r="C1374" t="str" cm="1">
        <f t="array" ref="C1374">_xlfn.IFS(A1374='Price Data'!$F$3,'Price Data'!$G$3,A1374='Price Data'!$F$4,'Price Data'!$G$4,A1374='Price Data'!$F$5,'Price Data'!$G$5,A1374='Price Data'!$F$6,'Price Data'!$G$6,A1374='Price Data'!$F$7,'Price Data'!$G$7,TRUE,"")</f>
        <v/>
      </c>
      <c r="E1374" s="108" t="b">
        <f t="shared" si="105"/>
        <v>0</v>
      </c>
      <c r="G1374" s="108" t="b">
        <f t="shared" si="106"/>
        <v>0</v>
      </c>
      <c r="I1374" s="108" t="b">
        <f t="shared" si="107"/>
        <v>0</v>
      </c>
      <c r="K1374" s="108" t="b">
        <f t="shared" si="108"/>
        <v>0</v>
      </c>
      <c r="M1374" s="108" t="b">
        <f t="shared" si="109"/>
        <v>0</v>
      </c>
    </row>
    <row r="1375" spans="1:13" x14ac:dyDescent="0.25">
      <c r="A1375" t="s">
        <v>114</v>
      </c>
      <c r="B1375" s="108">
        <v>1.0900000000000001</v>
      </c>
      <c r="C1375" cm="1">
        <f t="array" ref="C1375">_xlfn.IFS(A1375='Price Data'!$F$3,'Price Data'!$G$3,A1375='Price Data'!$F$4,'Price Data'!$G$4,A1375='Price Data'!$F$5,'Price Data'!$G$5,A1375='Price Data'!$F$6,'Price Data'!$G$6,A1375='Price Data'!$F$7,'Price Data'!$G$7,TRUE,"")</f>
        <v>6.0346153846153863</v>
      </c>
      <c r="E1375" s="108" t="b">
        <f t="shared" si="105"/>
        <v>0</v>
      </c>
      <c r="G1375" s="108">
        <f t="shared" si="106"/>
        <v>1.0900000000000001</v>
      </c>
      <c r="I1375" s="108" t="b">
        <f t="shared" si="107"/>
        <v>0</v>
      </c>
      <c r="K1375" s="108" t="b">
        <f t="shared" si="108"/>
        <v>0</v>
      </c>
      <c r="M1375" s="108" t="b">
        <f t="shared" si="109"/>
        <v>0</v>
      </c>
    </row>
    <row r="1376" spans="1:13" x14ac:dyDescent="0.25">
      <c r="A1376" t="s">
        <v>112</v>
      </c>
      <c r="B1376" s="108">
        <v>0</v>
      </c>
      <c r="C1376" t="str" cm="1">
        <f t="array" ref="C1376">_xlfn.IFS(A1376='Price Data'!$F$3,'Price Data'!$G$3,A1376='Price Data'!$F$4,'Price Data'!$G$4,A1376='Price Data'!$F$5,'Price Data'!$G$5,A1376='Price Data'!$F$6,'Price Data'!$G$6,A1376='Price Data'!$F$7,'Price Data'!$G$7,TRUE,"")</f>
        <v/>
      </c>
      <c r="E1376" s="108" t="b">
        <f t="shared" si="105"/>
        <v>0</v>
      </c>
      <c r="G1376" s="108" t="b">
        <f t="shared" si="106"/>
        <v>0</v>
      </c>
      <c r="I1376" s="108" t="b">
        <f t="shared" si="107"/>
        <v>0</v>
      </c>
      <c r="K1376" s="108" t="b">
        <f t="shared" si="108"/>
        <v>0</v>
      </c>
      <c r="M1376" s="108" t="b">
        <f t="shared" si="109"/>
        <v>0</v>
      </c>
    </row>
    <row r="1377" spans="1:13" x14ac:dyDescent="0.25">
      <c r="A1377" t="s">
        <v>112</v>
      </c>
      <c r="B1377" s="108">
        <v>0</v>
      </c>
      <c r="C1377" t="str" cm="1">
        <f t="array" ref="C1377">_xlfn.IFS(A1377='Price Data'!$F$3,'Price Data'!$G$3,A1377='Price Data'!$F$4,'Price Data'!$G$4,A1377='Price Data'!$F$5,'Price Data'!$G$5,A1377='Price Data'!$F$6,'Price Data'!$G$6,A1377='Price Data'!$F$7,'Price Data'!$G$7,TRUE,"")</f>
        <v/>
      </c>
      <c r="E1377" s="108" t="b">
        <f t="shared" si="105"/>
        <v>0</v>
      </c>
      <c r="G1377" s="108" t="b">
        <f t="shared" si="106"/>
        <v>0</v>
      </c>
      <c r="I1377" s="108" t="b">
        <f t="shared" si="107"/>
        <v>0</v>
      </c>
      <c r="K1377" s="108" t="b">
        <f t="shared" si="108"/>
        <v>0</v>
      </c>
      <c r="M1377" s="108" t="b">
        <f t="shared" si="109"/>
        <v>0</v>
      </c>
    </row>
    <row r="1378" spans="1:13" x14ac:dyDescent="0.25">
      <c r="A1378" t="s">
        <v>112</v>
      </c>
      <c r="B1378" s="108">
        <v>0</v>
      </c>
      <c r="C1378" t="str" cm="1">
        <f t="array" ref="C1378">_xlfn.IFS(A1378='Price Data'!$F$3,'Price Data'!$G$3,A1378='Price Data'!$F$4,'Price Data'!$G$4,A1378='Price Data'!$F$5,'Price Data'!$G$5,A1378='Price Data'!$F$6,'Price Data'!$G$6,A1378='Price Data'!$F$7,'Price Data'!$G$7,TRUE,"")</f>
        <v/>
      </c>
      <c r="E1378" s="108" t="b">
        <f t="shared" si="105"/>
        <v>0</v>
      </c>
      <c r="G1378" s="108" t="b">
        <f t="shared" si="106"/>
        <v>0</v>
      </c>
      <c r="I1378" s="108" t="b">
        <f t="shared" si="107"/>
        <v>0</v>
      </c>
      <c r="K1378" s="108" t="b">
        <f t="shared" si="108"/>
        <v>0</v>
      </c>
      <c r="M1378" s="108" t="b">
        <f t="shared" si="109"/>
        <v>0</v>
      </c>
    </row>
    <row r="1379" spans="1:13" x14ac:dyDescent="0.25">
      <c r="A1379" t="s">
        <v>112</v>
      </c>
      <c r="B1379" s="108">
        <v>0</v>
      </c>
      <c r="C1379" t="str" cm="1">
        <f t="array" ref="C1379">_xlfn.IFS(A1379='Price Data'!$F$3,'Price Data'!$G$3,A1379='Price Data'!$F$4,'Price Data'!$G$4,A1379='Price Data'!$F$5,'Price Data'!$G$5,A1379='Price Data'!$F$6,'Price Data'!$G$6,A1379='Price Data'!$F$7,'Price Data'!$G$7,TRUE,"")</f>
        <v/>
      </c>
      <c r="E1379" s="108" t="b">
        <f t="shared" si="105"/>
        <v>0</v>
      </c>
      <c r="G1379" s="108" t="b">
        <f t="shared" si="106"/>
        <v>0</v>
      </c>
      <c r="I1379" s="108" t="b">
        <f t="shared" si="107"/>
        <v>0</v>
      </c>
      <c r="K1379" s="108" t="b">
        <f t="shared" si="108"/>
        <v>0</v>
      </c>
      <c r="M1379" s="108" t="b">
        <f t="shared" si="109"/>
        <v>0</v>
      </c>
    </row>
    <row r="1380" spans="1:13" x14ac:dyDescent="0.25">
      <c r="A1380" t="s">
        <v>112</v>
      </c>
      <c r="B1380" s="108">
        <v>0</v>
      </c>
      <c r="C1380" t="str" cm="1">
        <f t="array" ref="C1380">_xlfn.IFS(A1380='Price Data'!$F$3,'Price Data'!$G$3,A1380='Price Data'!$F$4,'Price Data'!$G$4,A1380='Price Data'!$F$5,'Price Data'!$G$5,A1380='Price Data'!$F$6,'Price Data'!$G$6,A1380='Price Data'!$F$7,'Price Data'!$G$7,TRUE,"")</f>
        <v/>
      </c>
      <c r="E1380" s="108" t="b">
        <f t="shared" si="105"/>
        <v>0</v>
      </c>
      <c r="G1380" s="108" t="b">
        <f t="shared" si="106"/>
        <v>0</v>
      </c>
      <c r="I1380" s="108" t="b">
        <f t="shared" si="107"/>
        <v>0</v>
      </c>
      <c r="K1380" s="108" t="b">
        <f t="shared" si="108"/>
        <v>0</v>
      </c>
      <c r="M1380" s="108" t="b">
        <f t="shared" si="109"/>
        <v>0</v>
      </c>
    </row>
    <row r="1381" spans="1:13" x14ac:dyDescent="0.25">
      <c r="A1381" t="s">
        <v>110</v>
      </c>
      <c r="B1381" s="108">
        <v>0.87</v>
      </c>
      <c r="C1381" cm="1">
        <f t="array" ref="C1381">_xlfn.IFS(A1381='Price Data'!$F$3,'Price Data'!$G$3,A1381='Price Data'!$F$4,'Price Data'!$G$4,A1381='Price Data'!$F$5,'Price Data'!$G$5,A1381='Price Data'!$F$6,'Price Data'!$G$6,A1381='Price Data'!$F$7,'Price Data'!$G$7,TRUE,"")</f>
        <v>2.6763636363636367</v>
      </c>
      <c r="E1381" s="108">
        <f t="shared" si="105"/>
        <v>0.87</v>
      </c>
      <c r="G1381" s="108" t="b">
        <f t="shared" si="106"/>
        <v>0</v>
      </c>
      <c r="I1381" s="108" t="b">
        <f t="shared" si="107"/>
        <v>0</v>
      </c>
      <c r="K1381" s="108" t="b">
        <f t="shared" si="108"/>
        <v>0</v>
      </c>
      <c r="M1381" s="108" t="b">
        <f t="shared" si="109"/>
        <v>0</v>
      </c>
    </row>
    <row r="1382" spans="1:13" x14ac:dyDescent="0.25">
      <c r="A1382" t="s">
        <v>110</v>
      </c>
      <c r="B1382" s="108">
        <v>0.92</v>
      </c>
      <c r="C1382" cm="1">
        <f t="array" ref="C1382">_xlfn.IFS(A1382='Price Data'!$F$3,'Price Data'!$G$3,A1382='Price Data'!$F$4,'Price Data'!$G$4,A1382='Price Data'!$F$5,'Price Data'!$G$5,A1382='Price Data'!$F$6,'Price Data'!$G$6,A1382='Price Data'!$F$7,'Price Data'!$G$7,TRUE,"")</f>
        <v>2.6763636363636367</v>
      </c>
      <c r="E1382" s="108">
        <f t="shared" si="105"/>
        <v>0.92</v>
      </c>
      <c r="G1382" s="108" t="b">
        <f t="shared" si="106"/>
        <v>0</v>
      </c>
      <c r="I1382" s="108" t="b">
        <f t="shared" si="107"/>
        <v>0</v>
      </c>
      <c r="K1382" s="108" t="b">
        <f t="shared" si="108"/>
        <v>0</v>
      </c>
      <c r="M1382" s="108" t="b">
        <f t="shared" si="109"/>
        <v>0</v>
      </c>
    </row>
    <row r="1383" spans="1:13" x14ac:dyDescent="0.25">
      <c r="A1383" t="s">
        <v>112</v>
      </c>
      <c r="B1383" s="108">
        <v>0</v>
      </c>
      <c r="C1383" t="str" cm="1">
        <f t="array" ref="C1383">_xlfn.IFS(A1383='Price Data'!$F$3,'Price Data'!$G$3,A1383='Price Data'!$F$4,'Price Data'!$G$4,A1383='Price Data'!$F$5,'Price Data'!$G$5,A1383='Price Data'!$F$6,'Price Data'!$G$6,A1383='Price Data'!$F$7,'Price Data'!$G$7,TRUE,"")</f>
        <v/>
      </c>
      <c r="E1383" s="108" t="b">
        <f t="shared" si="105"/>
        <v>0</v>
      </c>
      <c r="G1383" s="108" t="b">
        <f t="shared" si="106"/>
        <v>0</v>
      </c>
      <c r="I1383" s="108" t="b">
        <f t="shared" si="107"/>
        <v>0</v>
      </c>
      <c r="K1383" s="108" t="b">
        <f t="shared" si="108"/>
        <v>0</v>
      </c>
      <c r="M1383" s="108" t="b">
        <f t="shared" si="109"/>
        <v>0</v>
      </c>
    </row>
    <row r="1384" spans="1:13" x14ac:dyDescent="0.25">
      <c r="A1384" t="s">
        <v>112</v>
      </c>
      <c r="B1384" s="108">
        <v>0</v>
      </c>
      <c r="C1384" t="str" cm="1">
        <f t="array" ref="C1384">_xlfn.IFS(A1384='Price Data'!$F$3,'Price Data'!$G$3,A1384='Price Data'!$F$4,'Price Data'!$G$4,A1384='Price Data'!$F$5,'Price Data'!$G$5,A1384='Price Data'!$F$6,'Price Data'!$G$6,A1384='Price Data'!$F$7,'Price Data'!$G$7,TRUE,"")</f>
        <v/>
      </c>
      <c r="E1384" s="108" t="b">
        <f t="shared" si="105"/>
        <v>0</v>
      </c>
      <c r="G1384" s="108" t="b">
        <f t="shared" si="106"/>
        <v>0</v>
      </c>
      <c r="I1384" s="108" t="b">
        <f t="shared" si="107"/>
        <v>0</v>
      </c>
      <c r="K1384" s="108" t="b">
        <f t="shared" si="108"/>
        <v>0</v>
      </c>
      <c r="M1384" s="108" t="b">
        <f t="shared" si="109"/>
        <v>0</v>
      </c>
    </row>
    <row r="1385" spans="1:13" x14ac:dyDescent="0.25">
      <c r="A1385" t="s">
        <v>109</v>
      </c>
      <c r="B1385" s="108">
        <v>0.68</v>
      </c>
      <c r="C1385" cm="1">
        <f t="array" ref="C1385">_xlfn.IFS(A1385='Price Data'!$F$3,'Price Data'!$G$3,A1385='Price Data'!$F$4,'Price Data'!$G$4,A1385='Price Data'!$F$5,'Price Data'!$G$5,A1385='Price Data'!$F$6,'Price Data'!$G$6,A1385='Price Data'!$F$7,'Price Data'!$G$7,TRUE,"")</f>
        <v>4.4586315789473705</v>
      </c>
      <c r="E1385" s="108" t="b">
        <f t="shared" si="105"/>
        <v>0</v>
      </c>
      <c r="G1385" s="108" t="b">
        <f t="shared" si="106"/>
        <v>0</v>
      </c>
      <c r="I1385" s="108">
        <f t="shared" si="107"/>
        <v>0.68</v>
      </c>
      <c r="K1385" s="108" t="b">
        <f t="shared" si="108"/>
        <v>0</v>
      </c>
      <c r="M1385" s="108" t="b">
        <f t="shared" si="109"/>
        <v>0</v>
      </c>
    </row>
    <row r="1386" spans="1:13" x14ac:dyDescent="0.25">
      <c r="A1386" t="s">
        <v>112</v>
      </c>
      <c r="B1386" s="108">
        <v>0</v>
      </c>
      <c r="C1386" t="str" cm="1">
        <f t="array" ref="C1386">_xlfn.IFS(A1386='Price Data'!$F$3,'Price Data'!$G$3,A1386='Price Data'!$F$4,'Price Data'!$G$4,A1386='Price Data'!$F$5,'Price Data'!$G$5,A1386='Price Data'!$F$6,'Price Data'!$G$6,A1386='Price Data'!$F$7,'Price Data'!$G$7,TRUE,"")</f>
        <v/>
      </c>
      <c r="E1386" s="108" t="b">
        <f t="shared" si="105"/>
        <v>0</v>
      </c>
      <c r="G1386" s="108" t="b">
        <f t="shared" si="106"/>
        <v>0</v>
      </c>
      <c r="I1386" s="108" t="b">
        <f t="shared" si="107"/>
        <v>0</v>
      </c>
      <c r="K1386" s="108" t="b">
        <f t="shared" si="108"/>
        <v>0</v>
      </c>
      <c r="M1386" s="108" t="b">
        <f t="shared" si="109"/>
        <v>0</v>
      </c>
    </row>
    <row r="1387" spans="1:13" x14ac:dyDescent="0.25">
      <c r="A1387" t="s">
        <v>112</v>
      </c>
      <c r="B1387" s="108">
        <v>0</v>
      </c>
      <c r="C1387" t="str" cm="1">
        <f t="array" ref="C1387">_xlfn.IFS(A1387='Price Data'!$F$3,'Price Data'!$G$3,A1387='Price Data'!$F$4,'Price Data'!$G$4,A1387='Price Data'!$F$5,'Price Data'!$G$5,A1387='Price Data'!$F$6,'Price Data'!$G$6,A1387='Price Data'!$F$7,'Price Data'!$G$7,TRUE,"")</f>
        <v/>
      </c>
      <c r="E1387" s="108" t="b">
        <f t="shared" si="105"/>
        <v>0</v>
      </c>
      <c r="G1387" s="108" t="b">
        <f t="shared" si="106"/>
        <v>0</v>
      </c>
      <c r="I1387" s="108" t="b">
        <f t="shared" si="107"/>
        <v>0</v>
      </c>
      <c r="K1387" s="108" t="b">
        <f t="shared" si="108"/>
        <v>0</v>
      </c>
      <c r="M1387" s="108" t="b">
        <f t="shared" si="109"/>
        <v>0</v>
      </c>
    </row>
    <row r="1388" spans="1:13" x14ac:dyDescent="0.25">
      <c r="A1388" t="s">
        <v>112</v>
      </c>
      <c r="B1388" s="108">
        <v>0</v>
      </c>
      <c r="C1388" t="str" cm="1">
        <f t="array" ref="C1388">_xlfn.IFS(A1388='Price Data'!$F$3,'Price Data'!$G$3,A1388='Price Data'!$F$4,'Price Data'!$G$4,A1388='Price Data'!$F$5,'Price Data'!$G$5,A1388='Price Data'!$F$6,'Price Data'!$G$6,A1388='Price Data'!$F$7,'Price Data'!$G$7,TRUE,"")</f>
        <v/>
      </c>
      <c r="E1388" s="108" t="b">
        <f t="shared" si="105"/>
        <v>0</v>
      </c>
      <c r="G1388" s="108" t="b">
        <f t="shared" si="106"/>
        <v>0</v>
      </c>
      <c r="I1388" s="108" t="b">
        <f t="shared" si="107"/>
        <v>0</v>
      </c>
      <c r="K1388" s="108" t="b">
        <f t="shared" si="108"/>
        <v>0</v>
      </c>
      <c r="M1388" s="108" t="b">
        <f t="shared" si="109"/>
        <v>0</v>
      </c>
    </row>
    <row r="1389" spans="1:13" x14ac:dyDescent="0.25">
      <c r="A1389" t="s">
        <v>114</v>
      </c>
      <c r="B1389" s="108">
        <v>1.48</v>
      </c>
      <c r="C1389" cm="1">
        <f t="array" ref="C1389">_xlfn.IFS(A1389='Price Data'!$F$3,'Price Data'!$G$3,A1389='Price Data'!$F$4,'Price Data'!$G$4,A1389='Price Data'!$F$5,'Price Data'!$G$5,A1389='Price Data'!$F$6,'Price Data'!$G$6,A1389='Price Data'!$F$7,'Price Data'!$G$7,TRUE,"")</f>
        <v>6.0346153846153863</v>
      </c>
      <c r="E1389" s="108" t="b">
        <f t="shared" si="105"/>
        <v>0</v>
      </c>
      <c r="G1389" s="108">
        <f t="shared" si="106"/>
        <v>1.48</v>
      </c>
      <c r="I1389" s="108" t="b">
        <f t="shared" si="107"/>
        <v>0</v>
      </c>
      <c r="K1389" s="108" t="b">
        <f t="shared" si="108"/>
        <v>0</v>
      </c>
      <c r="M1389" s="108" t="b">
        <f t="shared" si="109"/>
        <v>0</v>
      </c>
    </row>
    <row r="1390" spans="1:13" x14ac:dyDescent="0.25">
      <c r="A1390" t="s">
        <v>112</v>
      </c>
      <c r="B1390" s="108">
        <v>0</v>
      </c>
      <c r="C1390" t="str" cm="1">
        <f t="array" ref="C1390">_xlfn.IFS(A1390='Price Data'!$F$3,'Price Data'!$G$3,A1390='Price Data'!$F$4,'Price Data'!$G$4,A1390='Price Data'!$F$5,'Price Data'!$G$5,A1390='Price Data'!$F$6,'Price Data'!$G$6,A1390='Price Data'!$F$7,'Price Data'!$G$7,TRUE,"")</f>
        <v/>
      </c>
      <c r="E1390" s="108" t="b">
        <f t="shared" si="105"/>
        <v>0</v>
      </c>
      <c r="G1390" s="108" t="b">
        <f t="shared" si="106"/>
        <v>0</v>
      </c>
      <c r="I1390" s="108" t="b">
        <f t="shared" si="107"/>
        <v>0</v>
      </c>
      <c r="K1390" s="108" t="b">
        <f t="shared" si="108"/>
        <v>0</v>
      </c>
      <c r="M1390" s="108" t="b">
        <f t="shared" si="109"/>
        <v>0</v>
      </c>
    </row>
    <row r="1391" spans="1:13" x14ac:dyDescent="0.25">
      <c r="A1391" t="s">
        <v>112</v>
      </c>
      <c r="B1391" s="108">
        <v>0</v>
      </c>
      <c r="C1391" t="str" cm="1">
        <f t="array" ref="C1391">_xlfn.IFS(A1391='Price Data'!$F$3,'Price Data'!$G$3,A1391='Price Data'!$F$4,'Price Data'!$G$4,A1391='Price Data'!$F$5,'Price Data'!$G$5,A1391='Price Data'!$F$6,'Price Data'!$G$6,A1391='Price Data'!$F$7,'Price Data'!$G$7,TRUE,"")</f>
        <v/>
      </c>
      <c r="E1391" s="108" t="b">
        <f t="shared" si="105"/>
        <v>0</v>
      </c>
      <c r="G1391" s="108" t="b">
        <f t="shared" si="106"/>
        <v>0</v>
      </c>
      <c r="I1391" s="108" t="b">
        <f t="shared" si="107"/>
        <v>0</v>
      </c>
      <c r="K1391" s="108" t="b">
        <f t="shared" si="108"/>
        <v>0</v>
      </c>
      <c r="M1391" s="108" t="b">
        <f t="shared" si="109"/>
        <v>0</v>
      </c>
    </row>
    <row r="1392" spans="1:13" x14ac:dyDescent="0.25">
      <c r="A1392" t="s">
        <v>112</v>
      </c>
      <c r="B1392" s="108">
        <v>0</v>
      </c>
      <c r="C1392" t="str" cm="1">
        <f t="array" ref="C1392">_xlfn.IFS(A1392='Price Data'!$F$3,'Price Data'!$G$3,A1392='Price Data'!$F$4,'Price Data'!$G$4,A1392='Price Data'!$F$5,'Price Data'!$G$5,A1392='Price Data'!$F$6,'Price Data'!$G$6,A1392='Price Data'!$F$7,'Price Data'!$G$7,TRUE,"")</f>
        <v/>
      </c>
      <c r="E1392" s="108" t="b">
        <f t="shared" si="105"/>
        <v>0</v>
      </c>
      <c r="G1392" s="108" t="b">
        <f t="shared" si="106"/>
        <v>0</v>
      </c>
      <c r="I1392" s="108" t="b">
        <f t="shared" si="107"/>
        <v>0</v>
      </c>
      <c r="K1392" s="108" t="b">
        <f t="shared" si="108"/>
        <v>0</v>
      </c>
      <c r="M1392" s="108" t="b">
        <f t="shared" si="109"/>
        <v>0</v>
      </c>
    </row>
    <row r="1393" spans="1:13" x14ac:dyDescent="0.25">
      <c r="A1393" t="s">
        <v>112</v>
      </c>
      <c r="B1393" s="108">
        <v>0</v>
      </c>
      <c r="C1393" t="str" cm="1">
        <f t="array" ref="C1393">_xlfn.IFS(A1393='Price Data'!$F$3,'Price Data'!$G$3,A1393='Price Data'!$F$4,'Price Data'!$G$4,A1393='Price Data'!$F$5,'Price Data'!$G$5,A1393='Price Data'!$F$6,'Price Data'!$G$6,A1393='Price Data'!$F$7,'Price Data'!$G$7,TRUE,"")</f>
        <v/>
      </c>
      <c r="E1393" s="108" t="b">
        <f t="shared" si="105"/>
        <v>0</v>
      </c>
      <c r="G1393" s="108" t="b">
        <f t="shared" si="106"/>
        <v>0</v>
      </c>
      <c r="I1393" s="108" t="b">
        <f t="shared" si="107"/>
        <v>0</v>
      </c>
      <c r="K1393" s="108" t="b">
        <f t="shared" si="108"/>
        <v>0</v>
      </c>
      <c r="M1393" s="108" t="b">
        <f t="shared" si="109"/>
        <v>0</v>
      </c>
    </row>
    <row r="1394" spans="1:13" x14ac:dyDescent="0.25">
      <c r="A1394" t="s">
        <v>112</v>
      </c>
      <c r="B1394" s="108">
        <v>0</v>
      </c>
      <c r="C1394" t="str" cm="1">
        <f t="array" ref="C1394">_xlfn.IFS(A1394='Price Data'!$F$3,'Price Data'!$G$3,A1394='Price Data'!$F$4,'Price Data'!$G$4,A1394='Price Data'!$F$5,'Price Data'!$G$5,A1394='Price Data'!$F$6,'Price Data'!$G$6,A1394='Price Data'!$F$7,'Price Data'!$G$7,TRUE,"")</f>
        <v/>
      </c>
      <c r="E1394" s="108" t="b">
        <f t="shared" si="105"/>
        <v>0</v>
      </c>
      <c r="G1394" s="108" t="b">
        <f t="shared" si="106"/>
        <v>0</v>
      </c>
      <c r="I1394" s="108" t="b">
        <f t="shared" si="107"/>
        <v>0</v>
      </c>
      <c r="K1394" s="108" t="b">
        <f t="shared" si="108"/>
        <v>0</v>
      </c>
      <c r="M1394" s="108" t="b">
        <f t="shared" si="109"/>
        <v>0</v>
      </c>
    </row>
    <row r="1395" spans="1:13" x14ac:dyDescent="0.25">
      <c r="A1395" t="s">
        <v>112</v>
      </c>
      <c r="B1395" s="108">
        <v>0</v>
      </c>
      <c r="C1395" t="str" cm="1">
        <f t="array" ref="C1395">_xlfn.IFS(A1395='Price Data'!$F$3,'Price Data'!$G$3,A1395='Price Data'!$F$4,'Price Data'!$G$4,A1395='Price Data'!$F$5,'Price Data'!$G$5,A1395='Price Data'!$F$6,'Price Data'!$G$6,A1395='Price Data'!$F$7,'Price Data'!$G$7,TRUE,"")</f>
        <v/>
      </c>
      <c r="E1395" s="108" t="b">
        <f t="shared" si="105"/>
        <v>0</v>
      </c>
      <c r="G1395" s="108" t="b">
        <f t="shared" si="106"/>
        <v>0</v>
      </c>
      <c r="I1395" s="108" t="b">
        <f t="shared" si="107"/>
        <v>0</v>
      </c>
      <c r="K1395" s="108" t="b">
        <f t="shared" si="108"/>
        <v>0</v>
      </c>
      <c r="M1395" s="108" t="b">
        <f t="shared" si="109"/>
        <v>0</v>
      </c>
    </row>
    <row r="1396" spans="1:13" x14ac:dyDescent="0.25">
      <c r="A1396" t="s">
        <v>112</v>
      </c>
      <c r="B1396" s="108">
        <v>0</v>
      </c>
      <c r="C1396" t="str" cm="1">
        <f t="array" ref="C1396">_xlfn.IFS(A1396='Price Data'!$F$3,'Price Data'!$G$3,A1396='Price Data'!$F$4,'Price Data'!$G$4,A1396='Price Data'!$F$5,'Price Data'!$G$5,A1396='Price Data'!$F$6,'Price Data'!$G$6,A1396='Price Data'!$F$7,'Price Data'!$G$7,TRUE,"")</f>
        <v/>
      </c>
      <c r="E1396" s="108" t="b">
        <f t="shared" si="105"/>
        <v>0</v>
      </c>
      <c r="G1396" s="108" t="b">
        <f t="shared" si="106"/>
        <v>0</v>
      </c>
      <c r="I1396" s="108" t="b">
        <f t="shared" si="107"/>
        <v>0</v>
      </c>
      <c r="K1396" s="108" t="b">
        <f t="shared" si="108"/>
        <v>0</v>
      </c>
      <c r="M1396" s="108" t="b">
        <f t="shared" si="109"/>
        <v>0</v>
      </c>
    </row>
    <row r="1397" spans="1:13" x14ac:dyDescent="0.25">
      <c r="A1397" t="s">
        <v>112</v>
      </c>
      <c r="B1397" s="108">
        <v>0</v>
      </c>
      <c r="C1397" t="str" cm="1">
        <f t="array" ref="C1397">_xlfn.IFS(A1397='Price Data'!$F$3,'Price Data'!$G$3,A1397='Price Data'!$F$4,'Price Data'!$G$4,A1397='Price Data'!$F$5,'Price Data'!$G$5,A1397='Price Data'!$F$6,'Price Data'!$G$6,A1397='Price Data'!$F$7,'Price Data'!$G$7,TRUE,"")</f>
        <v/>
      </c>
      <c r="E1397" s="108" t="b">
        <f t="shared" si="105"/>
        <v>0</v>
      </c>
      <c r="G1397" s="108" t="b">
        <f t="shared" si="106"/>
        <v>0</v>
      </c>
      <c r="I1397" s="108" t="b">
        <f t="shared" si="107"/>
        <v>0</v>
      </c>
      <c r="K1397" s="108" t="b">
        <f t="shared" si="108"/>
        <v>0</v>
      </c>
      <c r="M1397" s="108" t="b">
        <f t="shared" si="109"/>
        <v>0</v>
      </c>
    </row>
    <row r="1398" spans="1:13" x14ac:dyDescent="0.25">
      <c r="A1398" t="s">
        <v>112</v>
      </c>
      <c r="B1398" s="108">
        <v>0</v>
      </c>
      <c r="C1398" t="str" cm="1">
        <f t="array" ref="C1398">_xlfn.IFS(A1398='Price Data'!$F$3,'Price Data'!$G$3,A1398='Price Data'!$F$4,'Price Data'!$G$4,A1398='Price Data'!$F$5,'Price Data'!$G$5,A1398='Price Data'!$F$6,'Price Data'!$G$6,A1398='Price Data'!$F$7,'Price Data'!$G$7,TRUE,"")</f>
        <v/>
      </c>
      <c r="E1398" s="108" t="b">
        <f t="shared" si="105"/>
        <v>0</v>
      </c>
      <c r="G1398" s="108" t="b">
        <f t="shared" si="106"/>
        <v>0</v>
      </c>
      <c r="I1398" s="108" t="b">
        <f t="shared" si="107"/>
        <v>0</v>
      </c>
      <c r="K1398" s="108" t="b">
        <f t="shared" si="108"/>
        <v>0</v>
      </c>
      <c r="M1398" s="108" t="b">
        <f t="shared" si="109"/>
        <v>0</v>
      </c>
    </row>
    <row r="1399" spans="1:13" x14ac:dyDescent="0.25">
      <c r="A1399" t="s">
        <v>112</v>
      </c>
      <c r="B1399" s="108">
        <v>0</v>
      </c>
      <c r="C1399" t="str" cm="1">
        <f t="array" ref="C1399">_xlfn.IFS(A1399='Price Data'!$F$3,'Price Data'!$G$3,A1399='Price Data'!$F$4,'Price Data'!$G$4,A1399='Price Data'!$F$5,'Price Data'!$G$5,A1399='Price Data'!$F$6,'Price Data'!$G$6,A1399='Price Data'!$F$7,'Price Data'!$G$7,TRUE,"")</f>
        <v/>
      </c>
      <c r="E1399" s="108" t="b">
        <f t="shared" si="105"/>
        <v>0</v>
      </c>
      <c r="G1399" s="108" t="b">
        <f t="shared" si="106"/>
        <v>0</v>
      </c>
      <c r="I1399" s="108" t="b">
        <f t="shared" si="107"/>
        <v>0</v>
      </c>
      <c r="K1399" s="108" t="b">
        <f t="shared" si="108"/>
        <v>0</v>
      </c>
      <c r="M1399" s="108" t="b">
        <f t="shared" si="109"/>
        <v>0</v>
      </c>
    </row>
    <row r="1400" spans="1:13" x14ac:dyDescent="0.25">
      <c r="A1400" t="s">
        <v>112</v>
      </c>
      <c r="B1400" s="108">
        <v>0</v>
      </c>
      <c r="C1400" t="str" cm="1">
        <f t="array" ref="C1400">_xlfn.IFS(A1400='Price Data'!$F$3,'Price Data'!$G$3,A1400='Price Data'!$F$4,'Price Data'!$G$4,A1400='Price Data'!$F$5,'Price Data'!$G$5,A1400='Price Data'!$F$6,'Price Data'!$G$6,A1400='Price Data'!$F$7,'Price Data'!$G$7,TRUE,"")</f>
        <v/>
      </c>
      <c r="E1400" s="108" t="b">
        <f t="shared" si="105"/>
        <v>0</v>
      </c>
      <c r="G1400" s="108" t="b">
        <f t="shared" si="106"/>
        <v>0</v>
      </c>
      <c r="I1400" s="108" t="b">
        <f t="shared" si="107"/>
        <v>0</v>
      </c>
      <c r="K1400" s="108" t="b">
        <f t="shared" si="108"/>
        <v>0</v>
      </c>
      <c r="M1400" s="108" t="b">
        <f t="shared" si="109"/>
        <v>0</v>
      </c>
    </row>
    <row r="1401" spans="1:13" x14ac:dyDescent="0.25">
      <c r="A1401" t="s">
        <v>112</v>
      </c>
      <c r="B1401" s="108">
        <v>0</v>
      </c>
      <c r="C1401" t="str" cm="1">
        <f t="array" ref="C1401">_xlfn.IFS(A1401='Price Data'!$F$3,'Price Data'!$G$3,A1401='Price Data'!$F$4,'Price Data'!$G$4,A1401='Price Data'!$F$5,'Price Data'!$G$5,A1401='Price Data'!$F$6,'Price Data'!$G$6,A1401='Price Data'!$F$7,'Price Data'!$G$7,TRUE,"")</f>
        <v/>
      </c>
      <c r="E1401" s="108" t="b">
        <f t="shared" si="105"/>
        <v>0</v>
      </c>
      <c r="G1401" s="108" t="b">
        <f t="shared" si="106"/>
        <v>0</v>
      </c>
      <c r="I1401" s="108" t="b">
        <f t="shared" si="107"/>
        <v>0</v>
      </c>
      <c r="K1401" s="108" t="b">
        <f t="shared" si="108"/>
        <v>0</v>
      </c>
      <c r="M1401" s="108" t="b">
        <f t="shared" si="109"/>
        <v>0</v>
      </c>
    </row>
    <row r="1402" spans="1:13" x14ac:dyDescent="0.25">
      <c r="A1402" t="s">
        <v>112</v>
      </c>
      <c r="B1402" s="108">
        <v>0</v>
      </c>
      <c r="C1402" t="str" cm="1">
        <f t="array" ref="C1402">_xlfn.IFS(A1402='Price Data'!$F$3,'Price Data'!$G$3,A1402='Price Data'!$F$4,'Price Data'!$G$4,A1402='Price Data'!$F$5,'Price Data'!$G$5,A1402='Price Data'!$F$6,'Price Data'!$G$6,A1402='Price Data'!$F$7,'Price Data'!$G$7,TRUE,"")</f>
        <v/>
      </c>
      <c r="E1402" s="108" t="b">
        <f t="shared" si="105"/>
        <v>0</v>
      </c>
      <c r="G1402" s="108" t="b">
        <f t="shared" si="106"/>
        <v>0</v>
      </c>
      <c r="I1402" s="108" t="b">
        <f t="shared" si="107"/>
        <v>0</v>
      </c>
      <c r="K1402" s="108" t="b">
        <f t="shared" si="108"/>
        <v>0</v>
      </c>
      <c r="M1402" s="108" t="b">
        <f t="shared" si="109"/>
        <v>0</v>
      </c>
    </row>
    <row r="1403" spans="1:13" x14ac:dyDescent="0.25">
      <c r="A1403" t="s">
        <v>112</v>
      </c>
      <c r="B1403" s="108">
        <v>0</v>
      </c>
      <c r="C1403" t="str" cm="1">
        <f t="array" ref="C1403">_xlfn.IFS(A1403='Price Data'!$F$3,'Price Data'!$G$3,A1403='Price Data'!$F$4,'Price Data'!$G$4,A1403='Price Data'!$F$5,'Price Data'!$G$5,A1403='Price Data'!$F$6,'Price Data'!$G$6,A1403='Price Data'!$F$7,'Price Data'!$G$7,TRUE,"")</f>
        <v/>
      </c>
      <c r="E1403" s="108" t="b">
        <f t="shared" si="105"/>
        <v>0</v>
      </c>
      <c r="G1403" s="108" t="b">
        <f t="shared" si="106"/>
        <v>0</v>
      </c>
      <c r="I1403" s="108" t="b">
        <f t="shared" si="107"/>
        <v>0</v>
      </c>
      <c r="K1403" s="108" t="b">
        <f t="shared" si="108"/>
        <v>0</v>
      </c>
      <c r="M1403" s="108" t="b">
        <f t="shared" si="109"/>
        <v>0</v>
      </c>
    </row>
    <row r="1404" spans="1:13" x14ac:dyDescent="0.25">
      <c r="A1404" t="s">
        <v>112</v>
      </c>
      <c r="B1404" s="108">
        <v>0</v>
      </c>
      <c r="C1404" t="str" cm="1">
        <f t="array" ref="C1404">_xlfn.IFS(A1404='Price Data'!$F$3,'Price Data'!$G$3,A1404='Price Data'!$F$4,'Price Data'!$G$4,A1404='Price Data'!$F$5,'Price Data'!$G$5,A1404='Price Data'!$F$6,'Price Data'!$G$6,A1404='Price Data'!$F$7,'Price Data'!$G$7,TRUE,"")</f>
        <v/>
      </c>
      <c r="E1404" s="108" t="b">
        <f t="shared" si="105"/>
        <v>0</v>
      </c>
      <c r="G1404" s="108" t="b">
        <f t="shared" si="106"/>
        <v>0</v>
      </c>
      <c r="I1404" s="108" t="b">
        <f t="shared" si="107"/>
        <v>0</v>
      </c>
      <c r="K1404" s="108" t="b">
        <f t="shared" si="108"/>
        <v>0</v>
      </c>
      <c r="M1404" s="108" t="b">
        <f t="shared" si="109"/>
        <v>0</v>
      </c>
    </row>
    <row r="1405" spans="1:13" x14ac:dyDescent="0.25">
      <c r="A1405" t="s">
        <v>112</v>
      </c>
      <c r="B1405" s="108">
        <v>0</v>
      </c>
      <c r="C1405" t="str" cm="1">
        <f t="array" ref="C1405">_xlfn.IFS(A1405='Price Data'!$F$3,'Price Data'!$G$3,A1405='Price Data'!$F$4,'Price Data'!$G$4,A1405='Price Data'!$F$5,'Price Data'!$G$5,A1405='Price Data'!$F$6,'Price Data'!$G$6,A1405='Price Data'!$F$7,'Price Data'!$G$7,TRUE,"")</f>
        <v/>
      </c>
      <c r="E1405" s="108" t="b">
        <f t="shared" si="105"/>
        <v>0</v>
      </c>
      <c r="G1405" s="108" t="b">
        <f t="shared" si="106"/>
        <v>0</v>
      </c>
      <c r="I1405" s="108" t="b">
        <f t="shared" si="107"/>
        <v>0</v>
      </c>
      <c r="K1405" s="108" t="b">
        <f t="shared" si="108"/>
        <v>0</v>
      </c>
      <c r="M1405" s="108" t="b">
        <f t="shared" si="109"/>
        <v>0</v>
      </c>
    </row>
    <row r="1406" spans="1:13" x14ac:dyDescent="0.25">
      <c r="A1406" t="s">
        <v>112</v>
      </c>
      <c r="B1406" s="108">
        <v>0</v>
      </c>
      <c r="C1406" t="str" cm="1">
        <f t="array" ref="C1406">_xlfn.IFS(A1406='Price Data'!$F$3,'Price Data'!$G$3,A1406='Price Data'!$F$4,'Price Data'!$G$4,A1406='Price Data'!$F$5,'Price Data'!$G$5,A1406='Price Data'!$F$6,'Price Data'!$G$6,A1406='Price Data'!$F$7,'Price Data'!$G$7,TRUE,"")</f>
        <v/>
      </c>
      <c r="E1406" s="108" t="b">
        <f t="shared" si="105"/>
        <v>0</v>
      </c>
      <c r="G1406" s="108" t="b">
        <f t="shared" si="106"/>
        <v>0</v>
      </c>
      <c r="I1406" s="108" t="b">
        <f t="shared" si="107"/>
        <v>0</v>
      </c>
      <c r="K1406" s="108" t="b">
        <f t="shared" si="108"/>
        <v>0</v>
      </c>
      <c r="M1406" s="108" t="b">
        <f t="shared" si="109"/>
        <v>0</v>
      </c>
    </row>
    <row r="1407" spans="1:13" x14ac:dyDescent="0.25">
      <c r="A1407" t="s">
        <v>112</v>
      </c>
      <c r="B1407" s="108">
        <v>0</v>
      </c>
      <c r="C1407" t="str" cm="1">
        <f t="array" ref="C1407">_xlfn.IFS(A1407='Price Data'!$F$3,'Price Data'!$G$3,A1407='Price Data'!$F$4,'Price Data'!$G$4,A1407='Price Data'!$F$5,'Price Data'!$G$5,A1407='Price Data'!$F$6,'Price Data'!$G$6,A1407='Price Data'!$F$7,'Price Data'!$G$7,TRUE,"")</f>
        <v/>
      </c>
      <c r="E1407" s="108" t="b">
        <f t="shared" si="105"/>
        <v>0</v>
      </c>
      <c r="G1407" s="108" t="b">
        <f t="shared" si="106"/>
        <v>0</v>
      </c>
      <c r="I1407" s="108" t="b">
        <f t="shared" si="107"/>
        <v>0</v>
      </c>
      <c r="K1407" s="108" t="b">
        <f t="shared" si="108"/>
        <v>0</v>
      </c>
      <c r="M1407" s="108" t="b">
        <f t="shared" si="109"/>
        <v>0</v>
      </c>
    </row>
    <row r="1408" spans="1:13" x14ac:dyDescent="0.25">
      <c r="A1408" t="s">
        <v>112</v>
      </c>
      <c r="B1408" s="108">
        <v>0</v>
      </c>
      <c r="C1408" t="str" cm="1">
        <f t="array" ref="C1408">_xlfn.IFS(A1408='Price Data'!$F$3,'Price Data'!$G$3,A1408='Price Data'!$F$4,'Price Data'!$G$4,A1408='Price Data'!$F$5,'Price Data'!$G$5,A1408='Price Data'!$F$6,'Price Data'!$G$6,A1408='Price Data'!$F$7,'Price Data'!$G$7,TRUE,"")</f>
        <v/>
      </c>
      <c r="E1408" s="108" t="b">
        <f t="shared" si="105"/>
        <v>0</v>
      </c>
      <c r="G1408" s="108" t="b">
        <f t="shared" si="106"/>
        <v>0</v>
      </c>
      <c r="I1408" s="108" t="b">
        <f t="shared" si="107"/>
        <v>0</v>
      </c>
      <c r="K1408" s="108" t="b">
        <f t="shared" si="108"/>
        <v>0</v>
      </c>
      <c r="M1408" s="108" t="b">
        <f t="shared" si="109"/>
        <v>0</v>
      </c>
    </row>
    <row r="1409" spans="1:13" x14ac:dyDescent="0.25">
      <c r="A1409" t="s">
        <v>112</v>
      </c>
      <c r="B1409" s="108">
        <v>0</v>
      </c>
      <c r="C1409" t="str" cm="1">
        <f t="array" ref="C1409">_xlfn.IFS(A1409='Price Data'!$F$3,'Price Data'!$G$3,A1409='Price Data'!$F$4,'Price Data'!$G$4,A1409='Price Data'!$F$5,'Price Data'!$G$5,A1409='Price Data'!$F$6,'Price Data'!$G$6,A1409='Price Data'!$F$7,'Price Data'!$G$7,TRUE,"")</f>
        <v/>
      </c>
      <c r="E1409" s="108" t="b">
        <f t="shared" si="105"/>
        <v>0</v>
      </c>
      <c r="G1409" s="108" t="b">
        <f t="shared" si="106"/>
        <v>0</v>
      </c>
      <c r="I1409" s="108" t="b">
        <f t="shared" si="107"/>
        <v>0</v>
      </c>
      <c r="K1409" s="108" t="b">
        <f t="shared" si="108"/>
        <v>0</v>
      </c>
      <c r="M1409" s="108" t="b">
        <f t="shared" si="109"/>
        <v>0</v>
      </c>
    </row>
    <row r="1410" spans="1:13" x14ac:dyDescent="0.25">
      <c r="A1410" t="s">
        <v>112</v>
      </c>
      <c r="B1410" s="108">
        <v>0</v>
      </c>
      <c r="C1410" t="str" cm="1">
        <f t="array" ref="C1410">_xlfn.IFS(A1410='Price Data'!$F$3,'Price Data'!$G$3,A1410='Price Data'!$F$4,'Price Data'!$G$4,A1410='Price Data'!$F$5,'Price Data'!$G$5,A1410='Price Data'!$F$6,'Price Data'!$G$6,A1410='Price Data'!$F$7,'Price Data'!$G$7,TRUE,"")</f>
        <v/>
      </c>
      <c r="E1410" s="108" t="b">
        <f t="shared" si="105"/>
        <v>0</v>
      </c>
      <c r="G1410" s="108" t="b">
        <f t="shared" si="106"/>
        <v>0</v>
      </c>
      <c r="I1410" s="108" t="b">
        <f t="shared" si="107"/>
        <v>0</v>
      </c>
      <c r="K1410" s="108" t="b">
        <f t="shared" si="108"/>
        <v>0</v>
      </c>
      <c r="M1410" s="108" t="b">
        <f t="shared" si="109"/>
        <v>0</v>
      </c>
    </row>
    <row r="1411" spans="1:13" x14ac:dyDescent="0.25">
      <c r="A1411" t="s">
        <v>112</v>
      </c>
      <c r="B1411" s="108">
        <v>0</v>
      </c>
      <c r="C1411" t="str" cm="1">
        <f t="array" ref="C1411">_xlfn.IFS(A1411='Price Data'!$F$3,'Price Data'!$G$3,A1411='Price Data'!$F$4,'Price Data'!$G$4,A1411='Price Data'!$F$5,'Price Data'!$G$5,A1411='Price Data'!$F$6,'Price Data'!$G$6,A1411='Price Data'!$F$7,'Price Data'!$G$7,TRUE,"")</f>
        <v/>
      </c>
      <c r="E1411" s="108" t="b">
        <f t="shared" ref="E1411:E1474" si="110">IF(A1411="Coffee Only", B1411)</f>
        <v>0</v>
      </c>
      <c r="G1411" s="108" t="b">
        <f t="shared" ref="G1411:G1474" si="111">IF(A1411="Food Only", B1411)</f>
        <v>0</v>
      </c>
      <c r="I1411" s="108" t="b">
        <f t="shared" ref="I1411:I1474" si="112">IF(A1411="Specialty Drink Only", B1411)</f>
        <v>0</v>
      </c>
      <c r="K1411" s="108" t="b">
        <f t="shared" ref="K1411:K1474" si="113">IF(A1411="Food + Coffee", B1411)</f>
        <v>0</v>
      </c>
      <c r="M1411" s="108" t="b">
        <f t="shared" ref="M1411:M1474" si="114">IF(A1411="Food + Specialty Drink", B1411)</f>
        <v>0</v>
      </c>
    </row>
    <row r="1412" spans="1:13" x14ac:dyDescent="0.25">
      <c r="A1412" t="s">
        <v>112</v>
      </c>
      <c r="B1412" s="108">
        <v>0</v>
      </c>
      <c r="C1412" t="str" cm="1">
        <f t="array" ref="C1412">_xlfn.IFS(A1412='Price Data'!$F$3,'Price Data'!$G$3,A1412='Price Data'!$F$4,'Price Data'!$G$4,A1412='Price Data'!$F$5,'Price Data'!$G$5,A1412='Price Data'!$F$6,'Price Data'!$G$6,A1412='Price Data'!$F$7,'Price Data'!$G$7,TRUE,"")</f>
        <v/>
      </c>
      <c r="E1412" s="108" t="b">
        <f t="shared" si="110"/>
        <v>0</v>
      </c>
      <c r="G1412" s="108" t="b">
        <f t="shared" si="111"/>
        <v>0</v>
      </c>
      <c r="I1412" s="108" t="b">
        <f t="shared" si="112"/>
        <v>0</v>
      </c>
      <c r="K1412" s="108" t="b">
        <f t="shared" si="113"/>
        <v>0</v>
      </c>
      <c r="M1412" s="108" t="b">
        <f t="shared" si="114"/>
        <v>0</v>
      </c>
    </row>
    <row r="1413" spans="1:13" x14ac:dyDescent="0.25">
      <c r="A1413" t="s">
        <v>112</v>
      </c>
      <c r="B1413" s="108">
        <v>0</v>
      </c>
      <c r="C1413" t="str" cm="1">
        <f t="array" ref="C1413">_xlfn.IFS(A1413='Price Data'!$F$3,'Price Data'!$G$3,A1413='Price Data'!$F$4,'Price Data'!$G$4,A1413='Price Data'!$F$5,'Price Data'!$G$5,A1413='Price Data'!$F$6,'Price Data'!$G$6,A1413='Price Data'!$F$7,'Price Data'!$G$7,TRUE,"")</f>
        <v/>
      </c>
      <c r="E1413" s="108" t="b">
        <f t="shared" si="110"/>
        <v>0</v>
      </c>
      <c r="G1413" s="108" t="b">
        <f t="shared" si="111"/>
        <v>0</v>
      </c>
      <c r="I1413" s="108" t="b">
        <f t="shared" si="112"/>
        <v>0</v>
      </c>
      <c r="K1413" s="108" t="b">
        <f t="shared" si="113"/>
        <v>0</v>
      </c>
      <c r="M1413" s="108" t="b">
        <f t="shared" si="114"/>
        <v>0</v>
      </c>
    </row>
    <row r="1414" spans="1:13" x14ac:dyDescent="0.25">
      <c r="A1414" t="s">
        <v>112</v>
      </c>
      <c r="B1414" s="108">
        <v>0</v>
      </c>
      <c r="C1414" t="str" cm="1">
        <f t="array" ref="C1414">_xlfn.IFS(A1414='Price Data'!$F$3,'Price Data'!$G$3,A1414='Price Data'!$F$4,'Price Data'!$G$4,A1414='Price Data'!$F$5,'Price Data'!$G$5,A1414='Price Data'!$F$6,'Price Data'!$G$6,A1414='Price Data'!$F$7,'Price Data'!$G$7,TRUE,"")</f>
        <v/>
      </c>
      <c r="E1414" s="108" t="b">
        <f t="shared" si="110"/>
        <v>0</v>
      </c>
      <c r="G1414" s="108" t="b">
        <f t="shared" si="111"/>
        <v>0</v>
      </c>
      <c r="I1414" s="108" t="b">
        <f t="shared" si="112"/>
        <v>0</v>
      </c>
      <c r="K1414" s="108" t="b">
        <f t="shared" si="113"/>
        <v>0</v>
      </c>
      <c r="M1414" s="108" t="b">
        <f t="shared" si="114"/>
        <v>0</v>
      </c>
    </row>
    <row r="1415" spans="1:13" x14ac:dyDescent="0.25">
      <c r="A1415" t="s">
        <v>112</v>
      </c>
      <c r="B1415" s="108">
        <v>0</v>
      </c>
      <c r="C1415" t="str" cm="1">
        <f t="array" ref="C1415">_xlfn.IFS(A1415='Price Data'!$F$3,'Price Data'!$G$3,A1415='Price Data'!$F$4,'Price Data'!$G$4,A1415='Price Data'!$F$5,'Price Data'!$G$5,A1415='Price Data'!$F$6,'Price Data'!$G$6,A1415='Price Data'!$F$7,'Price Data'!$G$7,TRUE,"")</f>
        <v/>
      </c>
      <c r="E1415" s="108" t="b">
        <f t="shared" si="110"/>
        <v>0</v>
      </c>
      <c r="G1415" s="108" t="b">
        <f t="shared" si="111"/>
        <v>0</v>
      </c>
      <c r="I1415" s="108" t="b">
        <f t="shared" si="112"/>
        <v>0</v>
      </c>
      <c r="K1415" s="108" t="b">
        <f t="shared" si="113"/>
        <v>0</v>
      </c>
      <c r="M1415" s="108" t="b">
        <f t="shared" si="114"/>
        <v>0</v>
      </c>
    </row>
    <row r="1416" spans="1:13" x14ac:dyDescent="0.25">
      <c r="A1416" t="s">
        <v>112</v>
      </c>
      <c r="B1416" s="108">
        <v>0</v>
      </c>
      <c r="C1416" t="str" cm="1">
        <f t="array" ref="C1416">_xlfn.IFS(A1416='Price Data'!$F$3,'Price Data'!$G$3,A1416='Price Data'!$F$4,'Price Data'!$G$4,A1416='Price Data'!$F$5,'Price Data'!$G$5,A1416='Price Data'!$F$6,'Price Data'!$G$6,A1416='Price Data'!$F$7,'Price Data'!$G$7,TRUE,"")</f>
        <v/>
      </c>
      <c r="E1416" s="108" t="b">
        <f t="shared" si="110"/>
        <v>0</v>
      </c>
      <c r="G1416" s="108" t="b">
        <f t="shared" si="111"/>
        <v>0</v>
      </c>
      <c r="I1416" s="108" t="b">
        <f t="shared" si="112"/>
        <v>0</v>
      </c>
      <c r="K1416" s="108" t="b">
        <f t="shared" si="113"/>
        <v>0</v>
      </c>
      <c r="M1416" s="108" t="b">
        <f t="shared" si="114"/>
        <v>0</v>
      </c>
    </row>
    <row r="1417" spans="1:13" x14ac:dyDescent="0.25">
      <c r="A1417" t="s">
        <v>112</v>
      </c>
      <c r="B1417" s="108">
        <v>0</v>
      </c>
      <c r="C1417" t="str" cm="1">
        <f t="array" ref="C1417">_xlfn.IFS(A1417='Price Data'!$F$3,'Price Data'!$G$3,A1417='Price Data'!$F$4,'Price Data'!$G$4,A1417='Price Data'!$F$5,'Price Data'!$G$5,A1417='Price Data'!$F$6,'Price Data'!$G$6,A1417='Price Data'!$F$7,'Price Data'!$G$7,TRUE,"")</f>
        <v/>
      </c>
      <c r="E1417" s="108" t="b">
        <f t="shared" si="110"/>
        <v>0</v>
      </c>
      <c r="G1417" s="108" t="b">
        <f t="shared" si="111"/>
        <v>0</v>
      </c>
      <c r="I1417" s="108" t="b">
        <f t="shared" si="112"/>
        <v>0</v>
      </c>
      <c r="K1417" s="108" t="b">
        <f t="shared" si="113"/>
        <v>0</v>
      </c>
      <c r="M1417" s="108" t="b">
        <f t="shared" si="114"/>
        <v>0</v>
      </c>
    </row>
    <row r="1418" spans="1:13" x14ac:dyDescent="0.25">
      <c r="A1418" t="s">
        <v>112</v>
      </c>
      <c r="B1418" s="108">
        <v>0</v>
      </c>
      <c r="C1418" t="str" cm="1">
        <f t="array" ref="C1418">_xlfn.IFS(A1418='Price Data'!$F$3,'Price Data'!$G$3,A1418='Price Data'!$F$4,'Price Data'!$G$4,A1418='Price Data'!$F$5,'Price Data'!$G$5,A1418='Price Data'!$F$6,'Price Data'!$G$6,A1418='Price Data'!$F$7,'Price Data'!$G$7,TRUE,"")</f>
        <v/>
      </c>
      <c r="E1418" s="108" t="b">
        <f t="shared" si="110"/>
        <v>0</v>
      </c>
      <c r="G1418" s="108" t="b">
        <f t="shared" si="111"/>
        <v>0</v>
      </c>
      <c r="I1418" s="108" t="b">
        <f t="shared" si="112"/>
        <v>0</v>
      </c>
      <c r="K1418" s="108" t="b">
        <f t="shared" si="113"/>
        <v>0</v>
      </c>
      <c r="M1418" s="108" t="b">
        <f t="shared" si="114"/>
        <v>0</v>
      </c>
    </row>
    <row r="1419" spans="1:13" x14ac:dyDescent="0.25">
      <c r="A1419" t="s">
        <v>112</v>
      </c>
      <c r="B1419" s="108">
        <v>0</v>
      </c>
      <c r="C1419" t="str" cm="1">
        <f t="array" ref="C1419">_xlfn.IFS(A1419='Price Data'!$F$3,'Price Data'!$G$3,A1419='Price Data'!$F$4,'Price Data'!$G$4,A1419='Price Data'!$F$5,'Price Data'!$G$5,A1419='Price Data'!$F$6,'Price Data'!$G$6,A1419='Price Data'!$F$7,'Price Data'!$G$7,TRUE,"")</f>
        <v/>
      </c>
      <c r="E1419" s="108" t="b">
        <f t="shared" si="110"/>
        <v>0</v>
      </c>
      <c r="G1419" s="108" t="b">
        <f t="shared" si="111"/>
        <v>0</v>
      </c>
      <c r="I1419" s="108" t="b">
        <f t="shared" si="112"/>
        <v>0</v>
      </c>
      <c r="K1419" s="108" t="b">
        <f t="shared" si="113"/>
        <v>0</v>
      </c>
      <c r="M1419" s="108" t="b">
        <f t="shared" si="114"/>
        <v>0</v>
      </c>
    </row>
    <row r="1420" spans="1:13" x14ac:dyDescent="0.25">
      <c r="A1420" t="s">
        <v>112</v>
      </c>
      <c r="B1420" s="108">
        <v>0</v>
      </c>
      <c r="C1420" t="str" cm="1">
        <f t="array" ref="C1420">_xlfn.IFS(A1420='Price Data'!$F$3,'Price Data'!$G$3,A1420='Price Data'!$F$4,'Price Data'!$G$4,A1420='Price Data'!$F$5,'Price Data'!$G$5,A1420='Price Data'!$F$6,'Price Data'!$G$6,A1420='Price Data'!$F$7,'Price Data'!$G$7,TRUE,"")</f>
        <v/>
      </c>
      <c r="E1420" s="108" t="b">
        <f t="shared" si="110"/>
        <v>0</v>
      </c>
      <c r="G1420" s="108" t="b">
        <f t="shared" si="111"/>
        <v>0</v>
      </c>
      <c r="I1420" s="108" t="b">
        <f t="shared" si="112"/>
        <v>0</v>
      </c>
      <c r="K1420" s="108" t="b">
        <f t="shared" si="113"/>
        <v>0</v>
      </c>
      <c r="M1420" s="108" t="b">
        <f t="shared" si="114"/>
        <v>0</v>
      </c>
    </row>
    <row r="1421" spans="1:13" x14ac:dyDescent="0.25">
      <c r="A1421" t="s">
        <v>112</v>
      </c>
      <c r="B1421" s="108">
        <v>0</v>
      </c>
      <c r="C1421" t="str" cm="1">
        <f t="array" ref="C1421">_xlfn.IFS(A1421='Price Data'!$F$3,'Price Data'!$G$3,A1421='Price Data'!$F$4,'Price Data'!$G$4,A1421='Price Data'!$F$5,'Price Data'!$G$5,A1421='Price Data'!$F$6,'Price Data'!$G$6,A1421='Price Data'!$F$7,'Price Data'!$G$7,TRUE,"")</f>
        <v/>
      </c>
      <c r="E1421" s="108" t="b">
        <f t="shared" si="110"/>
        <v>0</v>
      </c>
      <c r="G1421" s="108" t="b">
        <f t="shared" si="111"/>
        <v>0</v>
      </c>
      <c r="I1421" s="108" t="b">
        <f t="shared" si="112"/>
        <v>0</v>
      </c>
      <c r="K1421" s="108" t="b">
        <f t="shared" si="113"/>
        <v>0</v>
      </c>
      <c r="M1421" s="108" t="b">
        <f t="shared" si="114"/>
        <v>0</v>
      </c>
    </row>
    <row r="1422" spans="1:13" x14ac:dyDescent="0.25">
      <c r="A1422" t="s">
        <v>112</v>
      </c>
      <c r="B1422" s="108">
        <v>0</v>
      </c>
      <c r="C1422" t="str" cm="1">
        <f t="array" ref="C1422">_xlfn.IFS(A1422='Price Data'!$F$3,'Price Data'!$G$3,A1422='Price Data'!$F$4,'Price Data'!$G$4,A1422='Price Data'!$F$5,'Price Data'!$G$5,A1422='Price Data'!$F$6,'Price Data'!$G$6,A1422='Price Data'!$F$7,'Price Data'!$G$7,TRUE,"")</f>
        <v/>
      </c>
      <c r="E1422" s="108" t="b">
        <f t="shared" si="110"/>
        <v>0</v>
      </c>
      <c r="G1422" s="108" t="b">
        <f t="shared" si="111"/>
        <v>0</v>
      </c>
      <c r="I1422" s="108" t="b">
        <f t="shared" si="112"/>
        <v>0</v>
      </c>
      <c r="K1422" s="108" t="b">
        <f t="shared" si="113"/>
        <v>0</v>
      </c>
      <c r="M1422" s="108" t="b">
        <f t="shared" si="114"/>
        <v>0</v>
      </c>
    </row>
    <row r="1423" spans="1:13" x14ac:dyDescent="0.25">
      <c r="A1423" t="s">
        <v>112</v>
      </c>
      <c r="B1423" s="108">
        <v>0</v>
      </c>
      <c r="C1423" t="str" cm="1">
        <f t="array" ref="C1423">_xlfn.IFS(A1423='Price Data'!$F$3,'Price Data'!$G$3,A1423='Price Data'!$F$4,'Price Data'!$G$4,A1423='Price Data'!$F$5,'Price Data'!$G$5,A1423='Price Data'!$F$6,'Price Data'!$G$6,A1423='Price Data'!$F$7,'Price Data'!$G$7,TRUE,"")</f>
        <v/>
      </c>
      <c r="E1423" s="108" t="b">
        <f t="shared" si="110"/>
        <v>0</v>
      </c>
      <c r="G1423" s="108" t="b">
        <f t="shared" si="111"/>
        <v>0</v>
      </c>
      <c r="I1423" s="108" t="b">
        <f t="shared" si="112"/>
        <v>0</v>
      </c>
      <c r="K1423" s="108" t="b">
        <f t="shared" si="113"/>
        <v>0</v>
      </c>
      <c r="M1423" s="108" t="b">
        <f t="shared" si="114"/>
        <v>0</v>
      </c>
    </row>
    <row r="1424" spans="1:13" x14ac:dyDescent="0.25">
      <c r="A1424" t="s">
        <v>112</v>
      </c>
      <c r="B1424" s="108">
        <v>0</v>
      </c>
      <c r="C1424" t="str" cm="1">
        <f t="array" ref="C1424">_xlfn.IFS(A1424='Price Data'!$F$3,'Price Data'!$G$3,A1424='Price Data'!$F$4,'Price Data'!$G$4,A1424='Price Data'!$F$5,'Price Data'!$G$5,A1424='Price Data'!$F$6,'Price Data'!$G$6,A1424='Price Data'!$F$7,'Price Data'!$G$7,TRUE,"")</f>
        <v/>
      </c>
      <c r="E1424" s="108" t="b">
        <f t="shared" si="110"/>
        <v>0</v>
      </c>
      <c r="G1424" s="108" t="b">
        <f t="shared" si="111"/>
        <v>0</v>
      </c>
      <c r="I1424" s="108" t="b">
        <f t="shared" si="112"/>
        <v>0</v>
      </c>
      <c r="K1424" s="108" t="b">
        <f t="shared" si="113"/>
        <v>0</v>
      </c>
      <c r="M1424" s="108" t="b">
        <f t="shared" si="114"/>
        <v>0</v>
      </c>
    </row>
    <row r="1425" spans="1:13" x14ac:dyDescent="0.25">
      <c r="A1425" t="s">
        <v>112</v>
      </c>
      <c r="B1425" s="108">
        <v>0</v>
      </c>
      <c r="C1425" t="str" cm="1">
        <f t="array" ref="C1425">_xlfn.IFS(A1425='Price Data'!$F$3,'Price Data'!$G$3,A1425='Price Data'!$F$4,'Price Data'!$G$4,A1425='Price Data'!$F$5,'Price Data'!$G$5,A1425='Price Data'!$F$6,'Price Data'!$G$6,A1425='Price Data'!$F$7,'Price Data'!$G$7,TRUE,"")</f>
        <v/>
      </c>
      <c r="E1425" s="108" t="b">
        <f t="shared" si="110"/>
        <v>0</v>
      </c>
      <c r="G1425" s="108" t="b">
        <f t="shared" si="111"/>
        <v>0</v>
      </c>
      <c r="I1425" s="108" t="b">
        <f t="shared" si="112"/>
        <v>0</v>
      </c>
      <c r="K1425" s="108" t="b">
        <f t="shared" si="113"/>
        <v>0</v>
      </c>
      <c r="M1425" s="108" t="b">
        <f t="shared" si="114"/>
        <v>0</v>
      </c>
    </row>
    <row r="1426" spans="1:13" x14ac:dyDescent="0.25">
      <c r="A1426" t="s">
        <v>112</v>
      </c>
      <c r="B1426" s="108">
        <v>0</v>
      </c>
      <c r="C1426" t="str" cm="1">
        <f t="array" ref="C1426">_xlfn.IFS(A1426='Price Data'!$F$3,'Price Data'!$G$3,A1426='Price Data'!$F$4,'Price Data'!$G$4,A1426='Price Data'!$F$5,'Price Data'!$G$5,A1426='Price Data'!$F$6,'Price Data'!$G$6,A1426='Price Data'!$F$7,'Price Data'!$G$7,TRUE,"")</f>
        <v/>
      </c>
      <c r="E1426" s="108" t="b">
        <f t="shared" si="110"/>
        <v>0</v>
      </c>
      <c r="G1426" s="108" t="b">
        <f t="shared" si="111"/>
        <v>0</v>
      </c>
      <c r="I1426" s="108" t="b">
        <f t="shared" si="112"/>
        <v>0</v>
      </c>
      <c r="K1426" s="108" t="b">
        <f t="shared" si="113"/>
        <v>0</v>
      </c>
      <c r="M1426" s="108" t="b">
        <f t="shared" si="114"/>
        <v>0</v>
      </c>
    </row>
    <row r="1427" spans="1:13" x14ac:dyDescent="0.25">
      <c r="A1427" t="s">
        <v>112</v>
      </c>
      <c r="B1427" s="108">
        <v>0</v>
      </c>
      <c r="C1427" t="str" cm="1">
        <f t="array" ref="C1427">_xlfn.IFS(A1427='Price Data'!$F$3,'Price Data'!$G$3,A1427='Price Data'!$F$4,'Price Data'!$G$4,A1427='Price Data'!$F$5,'Price Data'!$G$5,A1427='Price Data'!$F$6,'Price Data'!$G$6,A1427='Price Data'!$F$7,'Price Data'!$G$7,TRUE,"")</f>
        <v/>
      </c>
      <c r="E1427" s="108" t="b">
        <f t="shared" si="110"/>
        <v>0</v>
      </c>
      <c r="G1427" s="108" t="b">
        <f t="shared" si="111"/>
        <v>0</v>
      </c>
      <c r="I1427" s="108" t="b">
        <f t="shared" si="112"/>
        <v>0</v>
      </c>
      <c r="K1427" s="108" t="b">
        <f t="shared" si="113"/>
        <v>0</v>
      </c>
      <c r="M1427" s="108" t="b">
        <f t="shared" si="114"/>
        <v>0</v>
      </c>
    </row>
    <row r="1428" spans="1:13" x14ac:dyDescent="0.25">
      <c r="A1428" t="s">
        <v>112</v>
      </c>
      <c r="B1428" s="108">
        <v>0</v>
      </c>
      <c r="C1428" t="str" cm="1">
        <f t="array" ref="C1428">_xlfn.IFS(A1428='Price Data'!$F$3,'Price Data'!$G$3,A1428='Price Data'!$F$4,'Price Data'!$G$4,A1428='Price Data'!$F$5,'Price Data'!$G$5,A1428='Price Data'!$F$6,'Price Data'!$G$6,A1428='Price Data'!$F$7,'Price Data'!$G$7,TRUE,"")</f>
        <v/>
      </c>
      <c r="E1428" s="108" t="b">
        <f t="shared" si="110"/>
        <v>0</v>
      </c>
      <c r="G1428" s="108" t="b">
        <f t="shared" si="111"/>
        <v>0</v>
      </c>
      <c r="I1428" s="108" t="b">
        <f t="shared" si="112"/>
        <v>0</v>
      </c>
      <c r="K1428" s="108" t="b">
        <f t="shared" si="113"/>
        <v>0</v>
      </c>
      <c r="M1428" s="108" t="b">
        <f t="shared" si="114"/>
        <v>0</v>
      </c>
    </row>
    <row r="1429" spans="1:13" x14ac:dyDescent="0.25">
      <c r="A1429" t="s">
        <v>112</v>
      </c>
      <c r="B1429" s="108">
        <v>0</v>
      </c>
      <c r="C1429" t="str" cm="1">
        <f t="array" ref="C1429">_xlfn.IFS(A1429='Price Data'!$F$3,'Price Data'!$G$3,A1429='Price Data'!$F$4,'Price Data'!$G$4,A1429='Price Data'!$F$5,'Price Data'!$G$5,A1429='Price Data'!$F$6,'Price Data'!$G$6,A1429='Price Data'!$F$7,'Price Data'!$G$7,TRUE,"")</f>
        <v/>
      </c>
      <c r="E1429" s="108" t="b">
        <f t="shared" si="110"/>
        <v>0</v>
      </c>
      <c r="G1429" s="108" t="b">
        <f t="shared" si="111"/>
        <v>0</v>
      </c>
      <c r="I1429" s="108" t="b">
        <f t="shared" si="112"/>
        <v>0</v>
      </c>
      <c r="K1429" s="108" t="b">
        <f t="shared" si="113"/>
        <v>0</v>
      </c>
      <c r="M1429" s="108" t="b">
        <f t="shared" si="114"/>
        <v>0</v>
      </c>
    </row>
    <row r="1430" spans="1:13" x14ac:dyDescent="0.25">
      <c r="A1430" t="s">
        <v>112</v>
      </c>
      <c r="B1430" s="108">
        <v>0</v>
      </c>
      <c r="C1430" t="str" cm="1">
        <f t="array" ref="C1430">_xlfn.IFS(A1430='Price Data'!$F$3,'Price Data'!$G$3,A1430='Price Data'!$F$4,'Price Data'!$G$4,A1430='Price Data'!$F$5,'Price Data'!$G$5,A1430='Price Data'!$F$6,'Price Data'!$G$6,A1430='Price Data'!$F$7,'Price Data'!$G$7,TRUE,"")</f>
        <v/>
      </c>
      <c r="E1430" s="108" t="b">
        <f t="shared" si="110"/>
        <v>0</v>
      </c>
      <c r="G1430" s="108" t="b">
        <f t="shared" si="111"/>
        <v>0</v>
      </c>
      <c r="I1430" s="108" t="b">
        <f t="shared" si="112"/>
        <v>0</v>
      </c>
      <c r="K1430" s="108" t="b">
        <f t="shared" si="113"/>
        <v>0</v>
      </c>
      <c r="M1430" s="108" t="b">
        <f t="shared" si="114"/>
        <v>0</v>
      </c>
    </row>
    <row r="1431" spans="1:13" x14ac:dyDescent="0.25">
      <c r="A1431" t="s">
        <v>112</v>
      </c>
      <c r="B1431" s="108">
        <v>0</v>
      </c>
      <c r="C1431" t="str" cm="1">
        <f t="array" ref="C1431">_xlfn.IFS(A1431='Price Data'!$F$3,'Price Data'!$G$3,A1431='Price Data'!$F$4,'Price Data'!$G$4,A1431='Price Data'!$F$5,'Price Data'!$G$5,A1431='Price Data'!$F$6,'Price Data'!$G$6,A1431='Price Data'!$F$7,'Price Data'!$G$7,TRUE,"")</f>
        <v/>
      </c>
      <c r="E1431" s="108" t="b">
        <f t="shared" si="110"/>
        <v>0</v>
      </c>
      <c r="G1431" s="108" t="b">
        <f t="shared" si="111"/>
        <v>0</v>
      </c>
      <c r="I1431" s="108" t="b">
        <f t="shared" si="112"/>
        <v>0</v>
      </c>
      <c r="K1431" s="108" t="b">
        <f t="shared" si="113"/>
        <v>0</v>
      </c>
      <c r="M1431" s="108" t="b">
        <f t="shared" si="114"/>
        <v>0</v>
      </c>
    </row>
    <row r="1432" spans="1:13" x14ac:dyDescent="0.25">
      <c r="A1432" t="s">
        <v>112</v>
      </c>
      <c r="B1432" s="108">
        <v>0</v>
      </c>
      <c r="C1432" t="str" cm="1">
        <f t="array" ref="C1432">_xlfn.IFS(A1432='Price Data'!$F$3,'Price Data'!$G$3,A1432='Price Data'!$F$4,'Price Data'!$G$4,A1432='Price Data'!$F$5,'Price Data'!$G$5,A1432='Price Data'!$F$6,'Price Data'!$G$6,A1432='Price Data'!$F$7,'Price Data'!$G$7,TRUE,"")</f>
        <v/>
      </c>
      <c r="E1432" s="108" t="b">
        <f t="shared" si="110"/>
        <v>0</v>
      </c>
      <c r="G1432" s="108" t="b">
        <f t="shared" si="111"/>
        <v>0</v>
      </c>
      <c r="I1432" s="108" t="b">
        <f t="shared" si="112"/>
        <v>0</v>
      </c>
      <c r="K1432" s="108" t="b">
        <f t="shared" si="113"/>
        <v>0</v>
      </c>
      <c r="M1432" s="108" t="b">
        <f t="shared" si="114"/>
        <v>0</v>
      </c>
    </row>
    <row r="1433" spans="1:13" x14ac:dyDescent="0.25">
      <c r="A1433" t="s">
        <v>112</v>
      </c>
      <c r="B1433" s="108">
        <v>0</v>
      </c>
      <c r="C1433" t="str" cm="1">
        <f t="array" ref="C1433">_xlfn.IFS(A1433='Price Data'!$F$3,'Price Data'!$G$3,A1433='Price Data'!$F$4,'Price Data'!$G$4,A1433='Price Data'!$F$5,'Price Data'!$G$5,A1433='Price Data'!$F$6,'Price Data'!$G$6,A1433='Price Data'!$F$7,'Price Data'!$G$7,TRUE,"")</f>
        <v/>
      </c>
      <c r="E1433" s="108" t="b">
        <f t="shared" si="110"/>
        <v>0</v>
      </c>
      <c r="G1433" s="108" t="b">
        <f t="shared" si="111"/>
        <v>0</v>
      </c>
      <c r="I1433" s="108" t="b">
        <f t="shared" si="112"/>
        <v>0</v>
      </c>
      <c r="K1433" s="108" t="b">
        <f t="shared" si="113"/>
        <v>0</v>
      </c>
      <c r="M1433" s="108" t="b">
        <f t="shared" si="114"/>
        <v>0</v>
      </c>
    </row>
    <row r="1434" spans="1:13" x14ac:dyDescent="0.25">
      <c r="A1434" t="s">
        <v>112</v>
      </c>
      <c r="B1434" s="108">
        <v>0</v>
      </c>
      <c r="C1434" t="str" cm="1">
        <f t="array" ref="C1434">_xlfn.IFS(A1434='Price Data'!$F$3,'Price Data'!$G$3,A1434='Price Data'!$F$4,'Price Data'!$G$4,A1434='Price Data'!$F$5,'Price Data'!$G$5,A1434='Price Data'!$F$6,'Price Data'!$G$6,A1434='Price Data'!$F$7,'Price Data'!$G$7,TRUE,"")</f>
        <v/>
      </c>
      <c r="E1434" s="108" t="b">
        <f t="shared" si="110"/>
        <v>0</v>
      </c>
      <c r="G1434" s="108" t="b">
        <f t="shared" si="111"/>
        <v>0</v>
      </c>
      <c r="I1434" s="108" t="b">
        <f t="shared" si="112"/>
        <v>0</v>
      </c>
      <c r="K1434" s="108" t="b">
        <f t="shared" si="113"/>
        <v>0</v>
      </c>
      <c r="M1434" s="108" t="b">
        <f t="shared" si="114"/>
        <v>0</v>
      </c>
    </row>
    <row r="1435" spans="1:13" x14ac:dyDescent="0.25">
      <c r="A1435" t="s">
        <v>113</v>
      </c>
      <c r="B1435" s="108">
        <v>1.1200000000000001</v>
      </c>
      <c r="C1435" cm="1">
        <f t="array" ref="C1435">_xlfn.IFS(A1435='Price Data'!$F$3,'Price Data'!$G$3,A1435='Price Data'!$F$4,'Price Data'!$G$4,A1435='Price Data'!$F$5,'Price Data'!$G$5,A1435='Price Data'!$F$6,'Price Data'!$G$6,A1435='Price Data'!$F$7,'Price Data'!$G$7,TRUE,"")</f>
        <v>10.493246963562758</v>
      </c>
      <c r="E1435" s="108" t="b">
        <f t="shared" si="110"/>
        <v>0</v>
      </c>
      <c r="G1435" s="108" t="b">
        <f t="shared" si="111"/>
        <v>0</v>
      </c>
      <c r="I1435" s="108" t="b">
        <f t="shared" si="112"/>
        <v>0</v>
      </c>
      <c r="K1435" s="108" t="b">
        <f t="shared" si="113"/>
        <v>0</v>
      </c>
      <c r="M1435" s="108">
        <f t="shared" si="114"/>
        <v>1.1200000000000001</v>
      </c>
    </row>
    <row r="1436" spans="1:13" x14ac:dyDescent="0.25">
      <c r="A1436" t="s">
        <v>112</v>
      </c>
      <c r="B1436" s="108">
        <v>0</v>
      </c>
      <c r="C1436" t="str" cm="1">
        <f t="array" ref="C1436">_xlfn.IFS(A1436='Price Data'!$F$3,'Price Data'!$G$3,A1436='Price Data'!$F$4,'Price Data'!$G$4,A1436='Price Data'!$F$5,'Price Data'!$G$5,A1436='Price Data'!$F$6,'Price Data'!$G$6,A1436='Price Data'!$F$7,'Price Data'!$G$7,TRUE,"")</f>
        <v/>
      </c>
      <c r="E1436" s="108" t="b">
        <f t="shared" si="110"/>
        <v>0</v>
      </c>
      <c r="G1436" s="108" t="b">
        <f t="shared" si="111"/>
        <v>0</v>
      </c>
      <c r="I1436" s="108" t="b">
        <f t="shared" si="112"/>
        <v>0</v>
      </c>
      <c r="K1436" s="108" t="b">
        <f t="shared" si="113"/>
        <v>0</v>
      </c>
      <c r="M1436" s="108" t="b">
        <f t="shared" si="114"/>
        <v>0</v>
      </c>
    </row>
    <row r="1437" spans="1:13" x14ac:dyDescent="0.25">
      <c r="A1437" t="s">
        <v>112</v>
      </c>
      <c r="B1437" s="108">
        <v>0</v>
      </c>
      <c r="C1437" t="str" cm="1">
        <f t="array" ref="C1437">_xlfn.IFS(A1437='Price Data'!$F$3,'Price Data'!$G$3,A1437='Price Data'!$F$4,'Price Data'!$G$4,A1437='Price Data'!$F$5,'Price Data'!$G$5,A1437='Price Data'!$F$6,'Price Data'!$G$6,A1437='Price Data'!$F$7,'Price Data'!$G$7,TRUE,"")</f>
        <v/>
      </c>
      <c r="E1437" s="108" t="b">
        <f t="shared" si="110"/>
        <v>0</v>
      </c>
      <c r="G1437" s="108" t="b">
        <f t="shared" si="111"/>
        <v>0</v>
      </c>
      <c r="I1437" s="108" t="b">
        <f t="shared" si="112"/>
        <v>0</v>
      </c>
      <c r="K1437" s="108" t="b">
        <f t="shared" si="113"/>
        <v>0</v>
      </c>
      <c r="M1437" s="108" t="b">
        <f t="shared" si="114"/>
        <v>0</v>
      </c>
    </row>
    <row r="1438" spans="1:13" x14ac:dyDescent="0.25">
      <c r="A1438" t="s">
        <v>112</v>
      </c>
      <c r="B1438" s="108">
        <v>0</v>
      </c>
      <c r="C1438" t="str" cm="1">
        <f t="array" ref="C1438">_xlfn.IFS(A1438='Price Data'!$F$3,'Price Data'!$G$3,A1438='Price Data'!$F$4,'Price Data'!$G$4,A1438='Price Data'!$F$5,'Price Data'!$G$5,A1438='Price Data'!$F$6,'Price Data'!$G$6,A1438='Price Data'!$F$7,'Price Data'!$G$7,TRUE,"")</f>
        <v/>
      </c>
      <c r="E1438" s="108" t="b">
        <f t="shared" si="110"/>
        <v>0</v>
      </c>
      <c r="G1438" s="108" t="b">
        <f t="shared" si="111"/>
        <v>0</v>
      </c>
      <c r="I1438" s="108" t="b">
        <f t="shared" si="112"/>
        <v>0</v>
      </c>
      <c r="K1438" s="108" t="b">
        <f t="shared" si="113"/>
        <v>0</v>
      </c>
      <c r="M1438" s="108" t="b">
        <f t="shared" si="114"/>
        <v>0</v>
      </c>
    </row>
    <row r="1439" spans="1:13" x14ac:dyDescent="0.25">
      <c r="A1439" t="s">
        <v>112</v>
      </c>
      <c r="B1439" s="108">
        <v>0</v>
      </c>
      <c r="C1439" t="str" cm="1">
        <f t="array" ref="C1439">_xlfn.IFS(A1439='Price Data'!$F$3,'Price Data'!$G$3,A1439='Price Data'!$F$4,'Price Data'!$G$4,A1439='Price Data'!$F$5,'Price Data'!$G$5,A1439='Price Data'!$F$6,'Price Data'!$G$6,A1439='Price Data'!$F$7,'Price Data'!$G$7,TRUE,"")</f>
        <v/>
      </c>
      <c r="E1439" s="108" t="b">
        <f t="shared" si="110"/>
        <v>0</v>
      </c>
      <c r="G1439" s="108" t="b">
        <f t="shared" si="111"/>
        <v>0</v>
      </c>
      <c r="I1439" s="108" t="b">
        <f t="shared" si="112"/>
        <v>0</v>
      </c>
      <c r="K1439" s="108" t="b">
        <f t="shared" si="113"/>
        <v>0</v>
      </c>
      <c r="M1439" s="108" t="b">
        <f t="shared" si="114"/>
        <v>0</v>
      </c>
    </row>
    <row r="1440" spans="1:13" x14ac:dyDescent="0.25">
      <c r="A1440" t="s">
        <v>112</v>
      </c>
      <c r="B1440" s="108">
        <v>0</v>
      </c>
      <c r="C1440" t="str" cm="1">
        <f t="array" ref="C1440">_xlfn.IFS(A1440='Price Data'!$F$3,'Price Data'!$G$3,A1440='Price Data'!$F$4,'Price Data'!$G$4,A1440='Price Data'!$F$5,'Price Data'!$G$5,A1440='Price Data'!$F$6,'Price Data'!$G$6,A1440='Price Data'!$F$7,'Price Data'!$G$7,TRUE,"")</f>
        <v/>
      </c>
      <c r="E1440" s="108" t="b">
        <f t="shared" si="110"/>
        <v>0</v>
      </c>
      <c r="G1440" s="108" t="b">
        <f t="shared" si="111"/>
        <v>0</v>
      </c>
      <c r="I1440" s="108" t="b">
        <f t="shared" si="112"/>
        <v>0</v>
      </c>
      <c r="K1440" s="108" t="b">
        <f t="shared" si="113"/>
        <v>0</v>
      </c>
      <c r="M1440" s="108" t="b">
        <f t="shared" si="114"/>
        <v>0</v>
      </c>
    </row>
    <row r="1441" spans="1:13" x14ac:dyDescent="0.25">
      <c r="A1441" t="s">
        <v>112</v>
      </c>
      <c r="B1441" s="108">
        <v>0</v>
      </c>
      <c r="C1441" t="str" cm="1">
        <f t="array" ref="C1441">_xlfn.IFS(A1441='Price Data'!$F$3,'Price Data'!$G$3,A1441='Price Data'!$F$4,'Price Data'!$G$4,A1441='Price Data'!$F$5,'Price Data'!$G$5,A1441='Price Data'!$F$6,'Price Data'!$G$6,A1441='Price Data'!$F$7,'Price Data'!$G$7,TRUE,"")</f>
        <v/>
      </c>
      <c r="E1441" s="108" t="b">
        <f t="shared" si="110"/>
        <v>0</v>
      </c>
      <c r="G1441" s="108" t="b">
        <f t="shared" si="111"/>
        <v>0</v>
      </c>
      <c r="I1441" s="108" t="b">
        <f t="shared" si="112"/>
        <v>0</v>
      </c>
      <c r="K1441" s="108" t="b">
        <f t="shared" si="113"/>
        <v>0</v>
      </c>
      <c r="M1441" s="108" t="b">
        <f t="shared" si="114"/>
        <v>0</v>
      </c>
    </row>
    <row r="1442" spans="1:13" x14ac:dyDescent="0.25">
      <c r="A1442" t="s">
        <v>112</v>
      </c>
      <c r="B1442" s="108">
        <v>0</v>
      </c>
      <c r="C1442" t="str" cm="1">
        <f t="array" ref="C1442">_xlfn.IFS(A1442='Price Data'!$F$3,'Price Data'!$G$3,A1442='Price Data'!$F$4,'Price Data'!$G$4,A1442='Price Data'!$F$5,'Price Data'!$G$5,A1442='Price Data'!$F$6,'Price Data'!$G$6,A1442='Price Data'!$F$7,'Price Data'!$G$7,TRUE,"")</f>
        <v/>
      </c>
      <c r="E1442" s="108" t="b">
        <f t="shared" si="110"/>
        <v>0</v>
      </c>
      <c r="G1442" s="108" t="b">
        <f t="shared" si="111"/>
        <v>0</v>
      </c>
      <c r="I1442" s="108" t="b">
        <f t="shared" si="112"/>
        <v>0</v>
      </c>
      <c r="K1442" s="108" t="b">
        <f t="shared" si="113"/>
        <v>0</v>
      </c>
      <c r="M1442" s="108" t="b">
        <f t="shared" si="114"/>
        <v>0</v>
      </c>
    </row>
    <row r="1443" spans="1:13" x14ac:dyDescent="0.25">
      <c r="A1443" t="s">
        <v>114</v>
      </c>
      <c r="B1443" s="108">
        <v>2.0699999999999998</v>
      </c>
      <c r="C1443" cm="1">
        <f t="array" ref="C1443">_xlfn.IFS(A1443='Price Data'!$F$3,'Price Data'!$G$3,A1443='Price Data'!$F$4,'Price Data'!$G$4,A1443='Price Data'!$F$5,'Price Data'!$G$5,A1443='Price Data'!$F$6,'Price Data'!$G$6,A1443='Price Data'!$F$7,'Price Data'!$G$7,TRUE,"")</f>
        <v>6.0346153846153863</v>
      </c>
      <c r="E1443" s="108" t="b">
        <f t="shared" si="110"/>
        <v>0</v>
      </c>
      <c r="G1443" s="108">
        <f t="shared" si="111"/>
        <v>2.0699999999999998</v>
      </c>
      <c r="I1443" s="108" t="b">
        <f t="shared" si="112"/>
        <v>0</v>
      </c>
      <c r="K1443" s="108" t="b">
        <f t="shared" si="113"/>
        <v>0</v>
      </c>
      <c r="M1443" s="108" t="b">
        <f t="shared" si="114"/>
        <v>0</v>
      </c>
    </row>
    <row r="1444" spans="1:13" x14ac:dyDescent="0.25">
      <c r="A1444" t="s">
        <v>112</v>
      </c>
      <c r="B1444" s="108">
        <v>0</v>
      </c>
      <c r="C1444" t="str" cm="1">
        <f t="array" ref="C1444">_xlfn.IFS(A1444='Price Data'!$F$3,'Price Data'!$G$3,A1444='Price Data'!$F$4,'Price Data'!$G$4,A1444='Price Data'!$F$5,'Price Data'!$G$5,A1444='Price Data'!$F$6,'Price Data'!$G$6,A1444='Price Data'!$F$7,'Price Data'!$G$7,TRUE,"")</f>
        <v/>
      </c>
      <c r="E1444" s="108" t="b">
        <f t="shared" si="110"/>
        <v>0</v>
      </c>
      <c r="G1444" s="108" t="b">
        <f t="shared" si="111"/>
        <v>0</v>
      </c>
      <c r="I1444" s="108" t="b">
        <f t="shared" si="112"/>
        <v>0</v>
      </c>
      <c r="K1444" s="108" t="b">
        <f t="shared" si="113"/>
        <v>0</v>
      </c>
      <c r="M1444" s="108" t="b">
        <f t="shared" si="114"/>
        <v>0</v>
      </c>
    </row>
    <row r="1445" spans="1:13" x14ac:dyDescent="0.25">
      <c r="A1445" t="s">
        <v>112</v>
      </c>
      <c r="B1445" s="108">
        <v>0</v>
      </c>
      <c r="C1445" t="str" cm="1">
        <f t="array" ref="C1445">_xlfn.IFS(A1445='Price Data'!$F$3,'Price Data'!$G$3,A1445='Price Data'!$F$4,'Price Data'!$G$4,A1445='Price Data'!$F$5,'Price Data'!$G$5,A1445='Price Data'!$F$6,'Price Data'!$G$6,A1445='Price Data'!$F$7,'Price Data'!$G$7,TRUE,"")</f>
        <v/>
      </c>
      <c r="E1445" s="108" t="b">
        <f t="shared" si="110"/>
        <v>0</v>
      </c>
      <c r="G1445" s="108" t="b">
        <f t="shared" si="111"/>
        <v>0</v>
      </c>
      <c r="I1445" s="108" t="b">
        <f t="shared" si="112"/>
        <v>0</v>
      </c>
      <c r="K1445" s="108" t="b">
        <f t="shared" si="113"/>
        <v>0</v>
      </c>
      <c r="M1445" s="108" t="b">
        <f t="shared" si="114"/>
        <v>0</v>
      </c>
    </row>
    <row r="1446" spans="1:13" x14ac:dyDescent="0.25">
      <c r="A1446" t="s">
        <v>112</v>
      </c>
      <c r="B1446" s="108">
        <v>0</v>
      </c>
      <c r="C1446" t="str" cm="1">
        <f t="array" ref="C1446">_xlfn.IFS(A1446='Price Data'!$F$3,'Price Data'!$G$3,A1446='Price Data'!$F$4,'Price Data'!$G$4,A1446='Price Data'!$F$5,'Price Data'!$G$5,A1446='Price Data'!$F$6,'Price Data'!$G$6,A1446='Price Data'!$F$7,'Price Data'!$G$7,TRUE,"")</f>
        <v/>
      </c>
      <c r="E1446" s="108" t="b">
        <f t="shared" si="110"/>
        <v>0</v>
      </c>
      <c r="G1446" s="108" t="b">
        <f t="shared" si="111"/>
        <v>0</v>
      </c>
      <c r="I1446" s="108" t="b">
        <f t="shared" si="112"/>
        <v>0</v>
      </c>
      <c r="K1446" s="108" t="b">
        <f t="shared" si="113"/>
        <v>0</v>
      </c>
      <c r="M1446" s="108" t="b">
        <f t="shared" si="114"/>
        <v>0</v>
      </c>
    </row>
    <row r="1447" spans="1:13" x14ac:dyDescent="0.25">
      <c r="A1447" t="s">
        <v>112</v>
      </c>
      <c r="B1447" s="108">
        <v>0</v>
      </c>
      <c r="C1447" t="str" cm="1">
        <f t="array" ref="C1447">_xlfn.IFS(A1447='Price Data'!$F$3,'Price Data'!$G$3,A1447='Price Data'!$F$4,'Price Data'!$G$4,A1447='Price Data'!$F$5,'Price Data'!$G$5,A1447='Price Data'!$F$6,'Price Data'!$G$6,A1447='Price Data'!$F$7,'Price Data'!$G$7,TRUE,"")</f>
        <v/>
      </c>
      <c r="E1447" s="108" t="b">
        <f t="shared" si="110"/>
        <v>0</v>
      </c>
      <c r="G1447" s="108" t="b">
        <f t="shared" si="111"/>
        <v>0</v>
      </c>
      <c r="I1447" s="108" t="b">
        <f t="shared" si="112"/>
        <v>0</v>
      </c>
      <c r="K1447" s="108" t="b">
        <f t="shared" si="113"/>
        <v>0</v>
      </c>
      <c r="M1447" s="108" t="b">
        <f t="shared" si="114"/>
        <v>0</v>
      </c>
    </row>
    <row r="1448" spans="1:13" x14ac:dyDescent="0.25">
      <c r="A1448" t="s">
        <v>112</v>
      </c>
      <c r="B1448" s="108">
        <v>0</v>
      </c>
      <c r="C1448" t="str" cm="1">
        <f t="array" ref="C1448">_xlfn.IFS(A1448='Price Data'!$F$3,'Price Data'!$G$3,A1448='Price Data'!$F$4,'Price Data'!$G$4,A1448='Price Data'!$F$5,'Price Data'!$G$5,A1448='Price Data'!$F$6,'Price Data'!$G$6,A1448='Price Data'!$F$7,'Price Data'!$G$7,TRUE,"")</f>
        <v/>
      </c>
      <c r="E1448" s="108" t="b">
        <f t="shared" si="110"/>
        <v>0</v>
      </c>
      <c r="G1448" s="108" t="b">
        <f t="shared" si="111"/>
        <v>0</v>
      </c>
      <c r="I1448" s="108" t="b">
        <f t="shared" si="112"/>
        <v>0</v>
      </c>
      <c r="K1448" s="108" t="b">
        <f t="shared" si="113"/>
        <v>0</v>
      </c>
      <c r="M1448" s="108" t="b">
        <f t="shared" si="114"/>
        <v>0</v>
      </c>
    </row>
    <row r="1449" spans="1:13" x14ac:dyDescent="0.25">
      <c r="A1449" t="s">
        <v>112</v>
      </c>
      <c r="B1449" s="108">
        <v>0</v>
      </c>
      <c r="C1449" t="str" cm="1">
        <f t="array" ref="C1449">_xlfn.IFS(A1449='Price Data'!$F$3,'Price Data'!$G$3,A1449='Price Data'!$F$4,'Price Data'!$G$4,A1449='Price Data'!$F$5,'Price Data'!$G$5,A1449='Price Data'!$F$6,'Price Data'!$G$6,A1449='Price Data'!$F$7,'Price Data'!$G$7,TRUE,"")</f>
        <v/>
      </c>
      <c r="E1449" s="108" t="b">
        <f t="shared" si="110"/>
        <v>0</v>
      </c>
      <c r="G1449" s="108" t="b">
        <f t="shared" si="111"/>
        <v>0</v>
      </c>
      <c r="I1449" s="108" t="b">
        <f t="shared" si="112"/>
        <v>0</v>
      </c>
      <c r="K1449" s="108" t="b">
        <f t="shared" si="113"/>
        <v>0</v>
      </c>
      <c r="M1449" s="108" t="b">
        <f t="shared" si="114"/>
        <v>0</v>
      </c>
    </row>
    <row r="1450" spans="1:13" x14ac:dyDescent="0.25">
      <c r="A1450" t="s">
        <v>112</v>
      </c>
      <c r="B1450" s="108">
        <v>0</v>
      </c>
      <c r="C1450" t="str" cm="1">
        <f t="array" ref="C1450">_xlfn.IFS(A1450='Price Data'!$F$3,'Price Data'!$G$3,A1450='Price Data'!$F$4,'Price Data'!$G$4,A1450='Price Data'!$F$5,'Price Data'!$G$5,A1450='Price Data'!$F$6,'Price Data'!$G$6,A1450='Price Data'!$F$7,'Price Data'!$G$7,TRUE,"")</f>
        <v/>
      </c>
      <c r="E1450" s="108" t="b">
        <f t="shared" si="110"/>
        <v>0</v>
      </c>
      <c r="G1450" s="108" t="b">
        <f t="shared" si="111"/>
        <v>0</v>
      </c>
      <c r="I1450" s="108" t="b">
        <f t="shared" si="112"/>
        <v>0</v>
      </c>
      <c r="K1450" s="108" t="b">
        <f t="shared" si="113"/>
        <v>0</v>
      </c>
      <c r="M1450" s="108" t="b">
        <f t="shared" si="114"/>
        <v>0</v>
      </c>
    </row>
    <row r="1451" spans="1:13" x14ac:dyDescent="0.25">
      <c r="A1451" t="s">
        <v>112</v>
      </c>
      <c r="B1451" s="108">
        <v>0</v>
      </c>
      <c r="C1451" t="str" cm="1">
        <f t="array" ref="C1451">_xlfn.IFS(A1451='Price Data'!$F$3,'Price Data'!$G$3,A1451='Price Data'!$F$4,'Price Data'!$G$4,A1451='Price Data'!$F$5,'Price Data'!$G$5,A1451='Price Data'!$F$6,'Price Data'!$G$6,A1451='Price Data'!$F$7,'Price Data'!$G$7,TRUE,"")</f>
        <v/>
      </c>
      <c r="E1451" s="108" t="b">
        <f t="shared" si="110"/>
        <v>0</v>
      </c>
      <c r="G1451" s="108" t="b">
        <f t="shared" si="111"/>
        <v>0</v>
      </c>
      <c r="I1451" s="108" t="b">
        <f t="shared" si="112"/>
        <v>0</v>
      </c>
      <c r="K1451" s="108" t="b">
        <f t="shared" si="113"/>
        <v>0</v>
      </c>
      <c r="M1451" s="108" t="b">
        <f t="shared" si="114"/>
        <v>0</v>
      </c>
    </row>
    <row r="1452" spans="1:13" x14ac:dyDescent="0.25">
      <c r="A1452" t="s">
        <v>112</v>
      </c>
      <c r="B1452" s="108">
        <v>0</v>
      </c>
      <c r="C1452" t="str" cm="1">
        <f t="array" ref="C1452">_xlfn.IFS(A1452='Price Data'!$F$3,'Price Data'!$G$3,A1452='Price Data'!$F$4,'Price Data'!$G$4,A1452='Price Data'!$F$5,'Price Data'!$G$5,A1452='Price Data'!$F$6,'Price Data'!$G$6,A1452='Price Data'!$F$7,'Price Data'!$G$7,TRUE,"")</f>
        <v/>
      </c>
      <c r="E1452" s="108" t="b">
        <f t="shared" si="110"/>
        <v>0</v>
      </c>
      <c r="G1452" s="108" t="b">
        <f t="shared" si="111"/>
        <v>0</v>
      </c>
      <c r="I1452" s="108" t="b">
        <f t="shared" si="112"/>
        <v>0</v>
      </c>
      <c r="K1452" s="108" t="b">
        <f t="shared" si="113"/>
        <v>0</v>
      </c>
      <c r="M1452" s="108" t="b">
        <f t="shared" si="114"/>
        <v>0</v>
      </c>
    </row>
    <row r="1453" spans="1:13" x14ac:dyDescent="0.25">
      <c r="A1453" t="s">
        <v>112</v>
      </c>
      <c r="B1453" s="108">
        <v>0</v>
      </c>
      <c r="C1453" t="str" cm="1">
        <f t="array" ref="C1453">_xlfn.IFS(A1453='Price Data'!$F$3,'Price Data'!$G$3,A1453='Price Data'!$F$4,'Price Data'!$G$4,A1453='Price Data'!$F$5,'Price Data'!$G$5,A1453='Price Data'!$F$6,'Price Data'!$G$6,A1453='Price Data'!$F$7,'Price Data'!$G$7,TRUE,"")</f>
        <v/>
      </c>
      <c r="E1453" s="108" t="b">
        <f t="shared" si="110"/>
        <v>0</v>
      </c>
      <c r="G1453" s="108" t="b">
        <f t="shared" si="111"/>
        <v>0</v>
      </c>
      <c r="I1453" s="108" t="b">
        <f t="shared" si="112"/>
        <v>0</v>
      </c>
      <c r="K1453" s="108" t="b">
        <f t="shared" si="113"/>
        <v>0</v>
      </c>
      <c r="M1453" s="108" t="b">
        <f t="shared" si="114"/>
        <v>0</v>
      </c>
    </row>
    <row r="1454" spans="1:13" x14ac:dyDescent="0.25">
      <c r="A1454" t="s">
        <v>114</v>
      </c>
      <c r="B1454" s="108">
        <v>0.91</v>
      </c>
      <c r="C1454" cm="1">
        <f t="array" ref="C1454">_xlfn.IFS(A1454='Price Data'!$F$3,'Price Data'!$G$3,A1454='Price Data'!$F$4,'Price Data'!$G$4,A1454='Price Data'!$F$5,'Price Data'!$G$5,A1454='Price Data'!$F$6,'Price Data'!$G$6,A1454='Price Data'!$F$7,'Price Data'!$G$7,TRUE,"")</f>
        <v>6.0346153846153863</v>
      </c>
      <c r="E1454" s="108" t="b">
        <f t="shared" si="110"/>
        <v>0</v>
      </c>
      <c r="G1454" s="108">
        <f t="shared" si="111"/>
        <v>0.91</v>
      </c>
      <c r="I1454" s="108" t="b">
        <f t="shared" si="112"/>
        <v>0</v>
      </c>
      <c r="K1454" s="108" t="b">
        <f t="shared" si="113"/>
        <v>0</v>
      </c>
      <c r="M1454" s="108" t="b">
        <f t="shared" si="114"/>
        <v>0</v>
      </c>
    </row>
    <row r="1455" spans="1:13" x14ac:dyDescent="0.25">
      <c r="A1455" t="s">
        <v>109</v>
      </c>
      <c r="B1455" s="108">
        <v>0.88</v>
      </c>
      <c r="C1455" cm="1">
        <f t="array" ref="C1455">_xlfn.IFS(A1455='Price Data'!$F$3,'Price Data'!$G$3,A1455='Price Data'!$F$4,'Price Data'!$G$4,A1455='Price Data'!$F$5,'Price Data'!$G$5,A1455='Price Data'!$F$6,'Price Data'!$G$6,A1455='Price Data'!$F$7,'Price Data'!$G$7,TRUE,"")</f>
        <v>4.4586315789473705</v>
      </c>
      <c r="E1455" s="108" t="b">
        <f t="shared" si="110"/>
        <v>0</v>
      </c>
      <c r="G1455" s="108" t="b">
        <f t="shared" si="111"/>
        <v>0</v>
      </c>
      <c r="I1455" s="108">
        <f t="shared" si="112"/>
        <v>0.88</v>
      </c>
      <c r="K1455" s="108" t="b">
        <f t="shared" si="113"/>
        <v>0</v>
      </c>
      <c r="M1455" s="108" t="b">
        <f t="shared" si="114"/>
        <v>0</v>
      </c>
    </row>
    <row r="1456" spans="1:13" x14ac:dyDescent="0.25">
      <c r="A1456" t="s">
        <v>109</v>
      </c>
      <c r="B1456" s="108">
        <v>0.84</v>
      </c>
      <c r="C1456" cm="1">
        <f t="array" ref="C1456">_xlfn.IFS(A1456='Price Data'!$F$3,'Price Data'!$G$3,A1456='Price Data'!$F$4,'Price Data'!$G$4,A1456='Price Data'!$F$5,'Price Data'!$G$5,A1456='Price Data'!$F$6,'Price Data'!$G$6,A1456='Price Data'!$F$7,'Price Data'!$G$7,TRUE,"")</f>
        <v>4.4586315789473705</v>
      </c>
      <c r="E1456" s="108" t="b">
        <f t="shared" si="110"/>
        <v>0</v>
      </c>
      <c r="G1456" s="108" t="b">
        <f t="shared" si="111"/>
        <v>0</v>
      </c>
      <c r="I1456" s="108">
        <f t="shared" si="112"/>
        <v>0.84</v>
      </c>
      <c r="K1456" s="108" t="b">
        <f t="shared" si="113"/>
        <v>0</v>
      </c>
      <c r="M1456" s="108" t="b">
        <f t="shared" si="114"/>
        <v>0</v>
      </c>
    </row>
    <row r="1457" spans="1:13" x14ac:dyDescent="0.25">
      <c r="A1457" t="s">
        <v>113</v>
      </c>
      <c r="B1457" s="108">
        <v>1.35</v>
      </c>
      <c r="C1457" cm="1">
        <f t="array" ref="C1457">_xlfn.IFS(A1457='Price Data'!$F$3,'Price Data'!$G$3,A1457='Price Data'!$F$4,'Price Data'!$G$4,A1457='Price Data'!$F$5,'Price Data'!$G$5,A1457='Price Data'!$F$6,'Price Data'!$G$6,A1457='Price Data'!$F$7,'Price Data'!$G$7,TRUE,"")</f>
        <v>10.493246963562758</v>
      </c>
      <c r="E1457" s="108" t="b">
        <f t="shared" si="110"/>
        <v>0</v>
      </c>
      <c r="G1457" s="108" t="b">
        <f t="shared" si="111"/>
        <v>0</v>
      </c>
      <c r="I1457" s="108" t="b">
        <f t="shared" si="112"/>
        <v>0</v>
      </c>
      <c r="K1457" s="108" t="b">
        <f t="shared" si="113"/>
        <v>0</v>
      </c>
      <c r="M1457" s="108">
        <f t="shared" si="114"/>
        <v>1.35</v>
      </c>
    </row>
    <row r="1458" spans="1:13" x14ac:dyDescent="0.25">
      <c r="A1458" t="s">
        <v>113</v>
      </c>
      <c r="B1458" s="108">
        <v>1.91</v>
      </c>
      <c r="C1458" cm="1">
        <f t="array" ref="C1458">_xlfn.IFS(A1458='Price Data'!$F$3,'Price Data'!$G$3,A1458='Price Data'!$F$4,'Price Data'!$G$4,A1458='Price Data'!$F$5,'Price Data'!$G$5,A1458='Price Data'!$F$6,'Price Data'!$G$6,A1458='Price Data'!$F$7,'Price Data'!$G$7,TRUE,"")</f>
        <v>10.493246963562758</v>
      </c>
      <c r="E1458" s="108" t="b">
        <f t="shared" si="110"/>
        <v>0</v>
      </c>
      <c r="G1458" s="108" t="b">
        <f t="shared" si="111"/>
        <v>0</v>
      </c>
      <c r="I1458" s="108" t="b">
        <f t="shared" si="112"/>
        <v>0</v>
      </c>
      <c r="K1458" s="108" t="b">
        <f t="shared" si="113"/>
        <v>0</v>
      </c>
      <c r="M1458" s="108">
        <f t="shared" si="114"/>
        <v>1.91</v>
      </c>
    </row>
    <row r="1459" spans="1:13" x14ac:dyDescent="0.25">
      <c r="A1459" t="s">
        <v>110</v>
      </c>
      <c r="B1459" s="108">
        <v>0.61</v>
      </c>
      <c r="C1459" cm="1">
        <f t="array" ref="C1459">_xlfn.IFS(A1459='Price Data'!$F$3,'Price Data'!$G$3,A1459='Price Data'!$F$4,'Price Data'!$G$4,A1459='Price Data'!$F$5,'Price Data'!$G$5,A1459='Price Data'!$F$6,'Price Data'!$G$6,A1459='Price Data'!$F$7,'Price Data'!$G$7,TRUE,"")</f>
        <v>2.6763636363636367</v>
      </c>
      <c r="E1459" s="108">
        <f t="shared" si="110"/>
        <v>0.61</v>
      </c>
      <c r="G1459" s="108" t="b">
        <f t="shared" si="111"/>
        <v>0</v>
      </c>
      <c r="I1459" s="108" t="b">
        <f t="shared" si="112"/>
        <v>0</v>
      </c>
      <c r="K1459" s="108" t="b">
        <f t="shared" si="113"/>
        <v>0</v>
      </c>
      <c r="M1459" s="108" t="b">
        <f t="shared" si="114"/>
        <v>0</v>
      </c>
    </row>
    <row r="1460" spans="1:13" x14ac:dyDescent="0.25">
      <c r="A1460" t="s">
        <v>109</v>
      </c>
      <c r="B1460" s="108">
        <v>0.8</v>
      </c>
      <c r="C1460" cm="1">
        <f t="array" ref="C1460">_xlfn.IFS(A1460='Price Data'!$F$3,'Price Data'!$G$3,A1460='Price Data'!$F$4,'Price Data'!$G$4,A1460='Price Data'!$F$5,'Price Data'!$G$5,A1460='Price Data'!$F$6,'Price Data'!$G$6,A1460='Price Data'!$F$7,'Price Data'!$G$7,TRUE,"")</f>
        <v>4.4586315789473705</v>
      </c>
      <c r="E1460" s="108" t="b">
        <f t="shared" si="110"/>
        <v>0</v>
      </c>
      <c r="G1460" s="108" t="b">
        <f t="shared" si="111"/>
        <v>0</v>
      </c>
      <c r="I1460" s="108">
        <f t="shared" si="112"/>
        <v>0.8</v>
      </c>
      <c r="K1460" s="108" t="b">
        <f t="shared" si="113"/>
        <v>0</v>
      </c>
      <c r="M1460" s="108" t="b">
        <f t="shared" si="114"/>
        <v>0</v>
      </c>
    </row>
    <row r="1461" spans="1:13" x14ac:dyDescent="0.25">
      <c r="A1461" t="s">
        <v>109</v>
      </c>
      <c r="B1461" s="108">
        <v>0.65</v>
      </c>
      <c r="C1461" cm="1">
        <f t="array" ref="C1461">_xlfn.IFS(A1461='Price Data'!$F$3,'Price Data'!$G$3,A1461='Price Data'!$F$4,'Price Data'!$G$4,A1461='Price Data'!$F$5,'Price Data'!$G$5,A1461='Price Data'!$F$6,'Price Data'!$G$6,A1461='Price Data'!$F$7,'Price Data'!$G$7,TRUE,"")</f>
        <v>4.4586315789473705</v>
      </c>
      <c r="E1461" s="108" t="b">
        <f t="shared" si="110"/>
        <v>0</v>
      </c>
      <c r="G1461" s="108" t="b">
        <f t="shared" si="111"/>
        <v>0</v>
      </c>
      <c r="I1461" s="108">
        <f t="shared" si="112"/>
        <v>0.65</v>
      </c>
      <c r="K1461" s="108" t="b">
        <f t="shared" si="113"/>
        <v>0</v>
      </c>
      <c r="M1461" s="108" t="b">
        <f t="shared" si="114"/>
        <v>0</v>
      </c>
    </row>
    <row r="1462" spans="1:13" x14ac:dyDescent="0.25">
      <c r="A1462" t="s">
        <v>110</v>
      </c>
      <c r="B1462" s="108">
        <v>0.66</v>
      </c>
      <c r="C1462" cm="1">
        <f t="array" ref="C1462">_xlfn.IFS(A1462='Price Data'!$F$3,'Price Data'!$G$3,A1462='Price Data'!$F$4,'Price Data'!$G$4,A1462='Price Data'!$F$5,'Price Data'!$G$5,A1462='Price Data'!$F$6,'Price Data'!$G$6,A1462='Price Data'!$F$7,'Price Data'!$G$7,TRUE,"")</f>
        <v>2.6763636363636367</v>
      </c>
      <c r="E1462" s="108">
        <f t="shared" si="110"/>
        <v>0.66</v>
      </c>
      <c r="G1462" s="108" t="b">
        <f t="shared" si="111"/>
        <v>0</v>
      </c>
      <c r="I1462" s="108" t="b">
        <f t="shared" si="112"/>
        <v>0</v>
      </c>
      <c r="K1462" s="108" t="b">
        <f t="shared" si="113"/>
        <v>0</v>
      </c>
      <c r="M1462" s="108" t="b">
        <f t="shared" si="114"/>
        <v>0</v>
      </c>
    </row>
    <row r="1463" spans="1:13" x14ac:dyDescent="0.25">
      <c r="A1463" t="s">
        <v>109</v>
      </c>
      <c r="B1463" s="108">
        <v>0.81</v>
      </c>
      <c r="C1463" cm="1">
        <f t="array" ref="C1463">_xlfn.IFS(A1463='Price Data'!$F$3,'Price Data'!$G$3,A1463='Price Data'!$F$4,'Price Data'!$G$4,A1463='Price Data'!$F$5,'Price Data'!$G$5,A1463='Price Data'!$F$6,'Price Data'!$G$6,A1463='Price Data'!$F$7,'Price Data'!$G$7,TRUE,"")</f>
        <v>4.4586315789473705</v>
      </c>
      <c r="E1463" s="108" t="b">
        <f t="shared" si="110"/>
        <v>0</v>
      </c>
      <c r="G1463" s="108" t="b">
        <f t="shared" si="111"/>
        <v>0</v>
      </c>
      <c r="I1463" s="108">
        <f t="shared" si="112"/>
        <v>0.81</v>
      </c>
      <c r="K1463" s="108" t="b">
        <f t="shared" si="113"/>
        <v>0</v>
      </c>
      <c r="M1463" s="108" t="b">
        <f t="shared" si="114"/>
        <v>0</v>
      </c>
    </row>
    <row r="1464" spans="1:13" x14ac:dyDescent="0.25">
      <c r="A1464" t="s">
        <v>111</v>
      </c>
      <c r="B1464" s="108">
        <v>1.36</v>
      </c>
      <c r="C1464" cm="1">
        <f t="array" ref="C1464">_xlfn.IFS(A1464='Price Data'!$F$3,'Price Data'!$G$3,A1464='Price Data'!$F$4,'Price Data'!$G$4,A1464='Price Data'!$F$5,'Price Data'!$G$5,A1464='Price Data'!$F$6,'Price Data'!$G$6,A1464='Price Data'!$F$7,'Price Data'!$G$7,TRUE,"")</f>
        <v>8.710979020979023</v>
      </c>
      <c r="E1464" s="108" t="b">
        <f t="shared" si="110"/>
        <v>0</v>
      </c>
      <c r="G1464" s="108" t="b">
        <f t="shared" si="111"/>
        <v>0</v>
      </c>
      <c r="I1464" s="108" t="b">
        <f t="shared" si="112"/>
        <v>0</v>
      </c>
      <c r="K1464" s="108">
        <f t="shared" si="113"/>
        <v>1.36</v>
      </c>
      <c r="M1464" s="108" t="b">
        <f t="shared" si="114"/>
        <v>0</v>
      </c>
    </row>
    <row r="1465" spans="1:13" x14ac:dyDescent="0.25">
      <c r="A1465" t="s">
        <v>111</v>
      </c>
      <c r="B1465" s="108">
        <v>1.63</v>
      </c>
      <c r="C1465" cm="1">
        <f t="array" ref="C1465">_xlfn.IFS(A1465='Price Data'!$F$3,'Price Data'!$G$3,A1465='Price Data'!$F$4,'Price Data'!$G$4,A1465='Price Data'!$F$5,'Price Data'!$G$5,A1465='Price Data'!$F$6,'Price Data'!$G$6,A1465='Price Data'!$F$7,'Price Data'!$G$7,TRUE,"")</f>
        <v>8.710979020979023</v>
      </c>
      <c r="E1465" s="108" t="b">
        <f t="shared" si="110"/>
        <v>0</v>
      </c>
      <c r="G1465" s="108" t="b">
        <f t="shared" si="111"/>
        <v>0</v>
      </c>
      <c r="I1465" s="108" t="b">
        <f t="shared" si="112"/>
        <v>0</v>
      </c>
      <c r="K1465" s="108">
        <f t="shared" si="113"/>
        <v>1.63</v>
      </c>
      <c r="M1465" s="108" t="b">
        <f t="shared" si="114"/>
        <v>0</v>
      </c>
    </row>
    <row r="1466" spans="1:13" x14ac:dyDescent="0.25">
      <c r="A1466" t="s">
        <v>109</v>
      </c>
      <c r="B1466" s="108">
        <v>0.78</v>
      </c>
      <c r="C1466" cm="1">
        <f t="array" ref="C1466">_xlfn.IFS(A1466='Price Data'!$F$3,'Price Data'!$G$3,A1466='Price Data'!$F$4,'Price Data'!$G$4,A1466='Price Data'!$F$5,'Price Data'!$G$5,A1466='Price Data'!$F$6,'Price Data'!$G$6,A1466='Price Data'!$F$7,'Price Data'!$G$7,TRUE,"")</f>
        <v>4.4586315789473705</v>
      </c>
      <c r="E1466" s="108" t="b">
        <f t="shared" si="110"/>
        <v>0</v>
      </c>
      <c r="G1466" s="108" t="b">
        <f t="shared" si="111"/>
        <v>0</v>
      </c>
      <c r="I1466" s="108">
        <f t="shared" si="112"/>
        <v>0.78</v>
      </c>
      <c r="K1466" s="108" t="b">
        <f t="shared" si="113"/>
        <v>0</v>
      </c>
      <c r="M1466" s="108" t="b">
        <f t="shared" si="114"/>
        <v>0</v>
      </c>
    </row>
    <row r="1467" spans="1:13" x14ac:dyDescent="0.25">
      <c r="A1467" t="s">
        <v>109</v>
      </c>
      <c r="B1467" s="108">
        <v>0.91</v>
      </c>
      <c r="C1467" cm="1">
        <f t="array" ref="C1467">_xlfn.IFS(A1467='Price Data'!$F$3,'Price Data'!$G$3,A1467='Price Data'!$F$4,'Price Data'!$G$4,A1467='Price Data'!$F$5,'Price Data'!$G$5,A1467='Price Data'!$F$6,'Price Data'!$G$6,A1467='Price Data'!$F$7,'Price Data'!$G$7,TRUE,"")</f>
        <v>4.4586315789473705</v>
      </c>
      <c r="E1467" s="108" t="b">
        <f t="shared" si="110"/>
        <v>0</v>
      </c>
      <c r="G1467" s="108" t="b">
        <f t="shared" si="111"/>
        <v>0</v>
      </c>
      <c r="I1467" s="108">
        <f t="shared" si="112"/>
        <v>0.91</v>
      </c>
      <c r="K1467" s="108" t="b">
        <f t="shared" si="113"/>
        <v>0</v>
      </c>
      <c r="M1467" s="108" t="b">
        <f t="shared" si="114"/>
        <v>0</v>
      </c>
    </row>
    <row r="1468" spans="1:13" x14ac:dyDescent="0.25">
      <c r="A1468" t="s">
        <v>109</v>
      </c>
      <c r="B1468" s="108">
        <v>0.96</v>
      </c>
      <c r="C1468" cm="1">
        <f t="array" ref="C1468">_xlfn.IFS(A1468='Price Data'!$F$3,'Price Data'!$G$3,A1468='Price Data'!$F$4,'Price Data'!$G$4,A1468='Price Data'!$F$5,'Price Data'!$G$5,A1468='Price Data'!$F$6,'Price Data'!$G$6,A1468='Price Data'!$F$7,'Price Data'!$G$7,TRUE,"")</f>
        <v>4.4586315789473705</v>
      </c>
      <c r="E1468" s="108" t="b">
        <f t="shared" si="110"/>
        <v>0</v>
      </c>
      <c r="G1468" s="108" t="b">
        <f t="shared" si="111"/>
        <v>0</v>
      </c>
      <c r="I1468" s="108">
        <f t="shared" si="112"/>
        <v>0.96</v>
      </c>
      <c r="K1468" s="108" t="b">
        <f t="shared" si="113"/>
        <v>0</v>
      </c>
      <c r="M1468" s="108" t="b">
        <f t="shared" si="114"/>
        <v>0</v>
      </c>
    </row>
    <row r="1469" spans="1:13" x14ac:dyDescent="0.25">
      <c r="A1469" t="s">
        <v>110</v>
      </c>
      <c r="B1469" s="108">
        <v>0.84</v>
      </c>
      <c r="C1469" cm="1">
        <f t="array" ref="C1469">_xlfn.IFS(A1469='Price Data'!$F$3,'Price Data'!$G$3,A1469='Price Data'!$F$4,'Price Data'!$G$4,A1469='Price Data'!$F$5,'Price Data'!$G$5,A1469='Price Data'!$F$6,'Price Data'!$G$6,A1469='Price Data'!$F$7,'Price Data'!$G$7,TRUE,"")</f>
        <v>2.6763636363636367</v>
      </c>
      <c r="E1469" s="108">
        <f t="shared" si="110"/>
        <v>0.84</v>
      </c>
      <c r="G1469" s="108" t="b">
        <f t="shared" si="111"/>
        <v>0</v>
      </c>
      <c r="I1469" s="108" t="b">
        <f t="shared" si="112"/>
        <v>0</v>
      </c>
      <c r="K1469" s="108" t="b">
        <f t="shared" si="113"/>
        <v>0</v>
      </c>
      <c r="M1469" s="108" t="b">
        <f t="shared" si="114"/>
        <v>0</v>
      </c>
    </row>
    <row r="1470" spans="1:13" x14ac:dyDescent="0.25">
      <c r="A1470" t="s">
        <v>109</v>
      </c>
      <c r="B1470" s="108">
        <v>0.69</v>
      </c>
      <c r="C1470" cm="1">
        <f t="array" ref="C1470">_xlfn.IFS(A1470='Price Data'!$F$3,'Price Data'!$G$3,A1470='Price Data'!$F$4,'Price Data'!$G$4,A1470='Price Data'!$F$5,'Price Data'!$G$5,A1470='Price Data'!$F$6,'Price Data'!$G$6,A1470='Price Data'!$F$7,'Price Data'!$G$7,TRUE,"")</f>
        <v>4.4586315789473705</v>
      </c>
      <c r="E1470" s="108" t="b">
        <f t="shared" si="110"/>
        <v>0</v>
      </c>
      <c r="G1470" s="108" t="b">
        <f t="shared" si="111"/>
        <v>0</v>
      </c>
      <c r="I1470" s="108">
        <f t="shared" si="112"/>
        <v>0.69</v>
      </c>
      <c r="K1470" s="108" t="b">
        <f t="shared" si="113"/>
        <v>0</v>
      </c>
      <c r="M1470" s="108" t="b">
        <f t="shared" si="114"/>
        <v>0</v>
      </c>
    </row>
    <row r="1471" spans="1:13" x14ac:dyDescent="0.25">
      <c r="A1471" t="s">
        <v>114</v>
      </c>
      <c r="B1471" s="108">
        <v>2.2400000000000002</v>
      </c>
      <c r="C1471" cm="1">
        <f t="array" ref="C1471">_xlfn.IFS(A1471='Price Data'!$F$3,'Price Data'!$G$3,A1471='Price Data'!$F$4,'Price Data'!$G$4,A1471='Price Data'!$F$5,'Price Data'!$G$5,A1471='Price Data'!$F$6,'Price Data'!$G$6,A1471='Price Data'!$F$7,'Price Data'!$G$7,TRUE,"")</f>
        <v>6.0346153846153863</v>
      </c>
      <c r="E1471" s="108" t="b">
        <f t="shared" si="110"/>
        <v>0</v>
      </c>
      <c r="G1471" s="108">
        <f t="shared" si="111"/>
        <v>2.2400000000000002</v>
      </c>
      <c r="I1471" s="108" t="b">
        <f t="shared" si="112"/>
        <v>0</v>
      </c>
      <c r="K1471" s="108" t="b">
        <f t="shared" si="113"/>
        <v>0</v>
      </c>
      <c r="M1471" s="108" t="b">
        <f t="shared" si="114"/>
        <v>0</v>
      </c>
    </row>
    <row r="1472" spans="1:13" x14ac:dyDescent="0.25">
      <c r="A1472" t="s">
        <v>109</v>
      </c>
      <c r="B1472" s="108">
        <v>0.91</v>
      </c>
      <c r="C1472" cm="1">
        <f t="array" ref="C1472">_xlfn.IFS(A1472='Price Data'!$F$3,'Price Data'!$G$3,A1472='Price Data'!$F$4,'Price Data'!$G$4,A1472='Price Data'!$F$5,'Price Data'!$G$5,A1472='Price Data'!$F$6,'Price Data'!$G$6,A1472='Price Data'!$F$7,'Price Data'!$G$7,TRUE,"")</f>
        <v>4.4586315789473705</v>
      </c>
      <c r="E1472" s="108" t="b">
        <f t="shared" si="110"/>
        <v>0</v>
      </c>
      <c r="G1472" s="108" t="b">
        <f t="shared" si="111"/>
        <v>0</v>
      </c>
      <c r="I1472" s="108">
        <f t="shared" si="112"/>
        <v>0.91</v>
      </c>
      <c r="K1472" s="108" t="b">
        <f t="shared" si="113"/>
        <v>0</v>
      </c>
      <c r="M1472" s="108" t="b">
        <f t="shared" si="114"/>
        <v>0</v>
      </c>
    </row>
    <row r="1473" spans="1:13" x14ac:dyDescent="0.25">
      <c r="A1473" t="s">
        <v>109</v>
      </c>
      <c r="B1473" s="108">
        <v>0.87</v>
      </c>
      <c r="C1473" cm="1">
        <f t="array" ref="C1473">_xlfn.IFS(A1473='Price Data'!$F$3,'Price Data'!$G$3,A1473='Price Data'!$F$4,'Price Data'!$G$4,A1473='Price Data'!$F$5,'Price Data'!$G$5,A1473='Price Data'!$F$6,'Price Data'!$G$6,A1473='Price Data'!$F$7,'Price Data'!$G$7,TRUE,"")</f>
        <v>4.4586315789473705</v>
      </c>
      <c r="E1473" s="108" t="b">
        <f t="shared" si="110"/>
        <v>0</v>
      </c>
      <c r="G1473" s="108" t="b">
        <f t="shared" si="111"/>
        <v>0</v>
      </c>
      <c r="I1473" s="108">
        <f t="shared" si="112"/>
        <v>0.87</v>
      </c>
      <c r="K1473" s="108" t="b">
        <f t="shared" si="113"/>
        <v>0</v>
      </c>
      <c r="M1473" s="108" t="b">
        <f t="shared" si="114"/>
        <v>0</v>
      </c>
    </row>
    <row r="1474" spans="1:13" x14ac:dyDescent="0.25">
      <c r="A1474" t="s">
        <v>113</v>
      </c>
      <c r="B1474" s="108">
        <v>2.16</v>
      </c>
      <c r="C1474" cm="1">
        <f t="array" ref="C1474">_xlfn.IFS(A1474='Price Data'!$F$3,'Price Data'!$G$3,A1474='Price Data'!$F$4,'Price Data'!$G$4,A1474='Price Data'!$F$5,'Price Data'!$G$5,A1474='Price Data'!$F$6,'Price Data'!$G$6,A1474='Price Data'!$F$7,'Price Data'!$G$7,TRUE,"")</f>
        <v>10.493246963562758</v>
      </c>
      <c r="E1474" s="108" t="b">
        <f t="shared" si="110"/>
        <v>0</v>
      </c>
      <c r="G1474" s="108" t="b">
        <f t="shared" si="111"/>
        <v>0</v>
      </c>
      <c r="I1474" s="108" t="b">
        <f t="shared" si="112"/>
        <v>0</v>
      </c>
      <c r="K1474" s="108" t="b">
        <f t="shared" si="113"/>
        <v>0</v>
      </c>
      <c r="M1474" s="108">
        <f t="shared" si="114"/>
        <v>2.16</v>
      </c>
    </row>
    <row r="1475" spans="1:13" x14ac:dyDescent="0.25">
      <c r="A1475" t="s">
        <v>113</v>
      </c>
      <c r="B1475" s="108">
        <v>2.33</v>
      </c>
      <c r="C1475" cm="1">
        <f t="array" ref="C1475">_xlfn.IFS(A1475='Price Data'!$F$3,'Price Data'!$G$3,A1475='Price Data'!$F$4,'Price Data'!$G$4,A1475='Price Data'!$F$5,'Price Data'!$G$5,A1475='Price Data'!$F$6,'Price Data'!$G$6,A1475='Price Data'!$F$7,'Price Data'!$G$7,TRUE,"")</f>
        <v>10.493246963562758</v>
      </c>
      <c r="E1475" s="108" t="b">
        <f t="shared" ref="E1475:E1538" si="115">IF(A1475="Coffee Only", B1475)</f>
        <v>0</v>
      </c>
      <c r="G1475" s="108" t="b">
        <f t="shared" ref="G1475:G1538" si="116">IF(A1475="Food Only", B1475)</f>
        <v>0</v>
      </c>
      <c r="I1475" s="108" t="b">
        <f t="shared" ref="I1475:I1538" si="117">IF(A1475="Specialty Drink Only", B1475)</f>
        <v>0</v>
      </c>
      <c r="K1475" s="108" t="b">
        <f t="shared" ref="K1475:K1538" si="118">IF(A1475="Food + Coffee", B1475)</f>
        <v>0</v>
      </c>
      <c r="M1475" s="108">
        <f t="shared" ref="M1475:M1538" si="119">IF(A1475="Food + Specialty Drink", B1475)</f>
        <v>2.33</v>
      </c>
    </row>
    <row r="1476" spans="1:13" x14ac:dyDescent="0.25">
      <c r="A1476" t="s">
        <v>111</v>
      </c>
      <c r="B1476" s="108">
        <v>2.3199999999999998</v>
      </c>
      <c r="C1476" cm="1">
        <f t="array" ref="C1476">_xlfn.IFS(A1476='Price Data'!$F$3,'Price Data'!$G$3,A1476='Price Data'!$F$4,'Price Data'!$G$4,A1476='Price Data'!$F$5,'Price Data'!$G$5,A1476='Price Data'!$F$6,'Price Data'!$G$6,A1476='Price Data'!$F$7,'Price Data'!$G$7,TRUE,"")</f>
        <v>8.710979020979023</v>
      </c>
      <c r="E1476" s="108" t="b">
        <f t="shared" si="115"/>
        <v>0</v>
      </c>
      <c r="G1476" s="108" t="b">
        <f t="shared" si="116"/>
        <v>0</v>
      </c>
      <c r="I1476" s="108" t="b">
        <f t="shared" si="117"/>
        <v>0</v>
      </c>
      <c r="K1476" s="108">
        <f t="shared" si="118"/>
        <v>2.3199999999999998</v>
      </c>
      <c r="M1476" s="108" t="b">
        <f t="shared" si="119"/>
        <v>0</v>
      </c>
    </row>
    <row r="1477" spans="1:13" x14ac:dyDescent="0.25">
      <c r="A1477" t="s">
        <v>111</v>
      </c>
      <c r="B1477" s="108">
        <v>1.28</v>
      </c>
      <c r="C1477" cm="1">
        <f t="array" ref="C1477">_xlfn.IFS(A1477='Price Data'!$F$3,'Price Data'!$G$3,A1477='Price Data'!$F$4,'Price Data'!$G$4,A1477='Price Data'!$F$5,'Price Data'!$G$5,A1477='Price Data'!$F$6,'Price Data'!$G$6,A1477='Price Data'!$F$7,'Price Data'!$G$7,TRUE,"")</f>
        <v>8.710979020979023</v>
      </c>
      <c r="E1477" s="108" t="b">
        <f t="shared" si="115"/>
        <v>0</v>
      </c>
      <c r="G1477" s="108" t="b">
        <f t="shared" si="116"/>
        <v>0</v>
      </c>
      <c r="I1477" s="108" t="b">
        <f t="shared" si="117"/>
        <v>0</v>
      </c>
      <c r="K1477" s="108">
        <f t="shared" si="118"/>
        <v>1.28</v>
      </c>
      <c r="M1477" s="108" t="b">
        <f t="shared" si="119"/>
        <v>0</v>
      </c>
    </row>
    <row r="1478" spans="1:13" x14ac:dyDescent="0.25">
      <c r="A1478" t="s">
        <v>110</v>
      </c>
      <c r="B1478" s="108">
        <v>0.91</v>
      </c>
      <c r="C1478" cm="1">
        <f t="array" ref="C1478">_xlfn.IFS(A1478='Price Data'!$F$3,'Price Data'!$G$3,A1478='Price Data'!$F$4,'Price Data'!$G$4,A1478='Price Data'!$F$5,'Price Data'!$G$5,A1478='Price Data'!$F$6,'Price Data'!$G$6,A1478='Price Data'!$F$7,'Price Data'!$G$7,TRUE,"")</f>
        <v>2.6763636363636367</v>
      </c>
      <c r="E1478" s="108">
        <f t="shared" si="115"/>
        <v>0.91</v>
      </c>
      <c r="G1478" s="108" t="b">
        <f t="shared" si="116"/>
        <v>0</v>
      </c>
      <c r="I1478" s="108" t="b">
        <f t="shared" si="117"/>
        <v>0</v>
      </c>
      <c r="K1478" s="108" t="b">
        <f t="shared" si="118"/>
        <v>0</v>
      </c>
      <c r="M1478" s="108" t="b">
        <f t="shared" si="119"/>
        <v>0</v>
      </c>
    </row>
    <row r="1479" spans="1:13" x14ac:dyDescent="0.25">
      <c r="A1479" t="s">
        <v>113</v>
      </c>
      <c r="B1479" s="108">
        <v>0.92</v>
      </c>
      <c r="C1479" cm="1">
        <f t="array" ref="C1479">_xlfn.IFS(A1479='Price Data'!$F$3,'Price Data'!$G$3,A1479='Price Data'!$F$4,'Price Data'!$G$4,A1479='Price Data'!$F$5,'Price Data'!$G$5,A1479='Price Data'!$F$6,'Price Data'!$G$6,A1479='Price Data'!$F$7,'Price Data'!$G$7,TRUE,"")</f>
        <v>10.493246963562758</v>
      </c>
      <c r="E1479" s="108" t="b">
        <f t="shared" si="115"/>
        <v>0</v>
      </c>
      <c r="G1479" s="108" t="b">
        <f t="shared" si="116"/>
        <v>0</v>
      </c>
      <c r="I1479" s="108" t="b">
        <f t="shared" si="117"/>
        <v>0</v>
      </c>
      <c r="K1479" s="108" t="b">
        <f t="shared" si="118"/>
        <v>0</v>
      </c>
      <c r="M1479" s="108">
        <f t="shared" si="119"/>
        <v>0.92</v>
      </c>
    </row>
    <row r="1480" spans="1:13" x14ac:dyDescent="0.25">
      <c r="A1480" t="s">
        <v>111</v>
      </c>
      <c r="B1480" s="108">
        <v>2.2400000000000002</v>
      </c>
      <c r="C1480" cm="1">
        <f t="array" ref="C1480">_xlfn.IFS(A1480='Price Data'!$F$3,'Price Data'!$G$3,A1480='Price Data'!$F$4,'Price Data'!$G$4,A1480='Price Data'!$F$5,'Price Data'!$G$5,A1480='Price Data'!$F$6,'Price Data'!$G$6,A1480='Price Data'!$F$7,'Price Data'!$G$7,TRUE,"")</f>
        <v>8.710979020979023</v>
      </c>
      <c r="E1480" s="108" t="b">
        <f t="shared" si="115"/>
        <v>0</v>
      </c>
      <c r="G1480" s="108" t="b">
        <f t="shared" si="116"/>
        <v>0</v>
      </c>
      <c r="I1480" s="108" t="b">
        <f t="shared" si="117"/>
        <v>0</v>
      </c>
      <c r="K1480" s="108">
        <f t="shared" si="118"/>
        <v>2.2400000000000002</v>
      </c>
      <c r="M1480" s="108" t="b">
        <f t="shared" si="119"/>
        <v>0</v>
      </c>
    </row>
    <row r="1481" spans="1:13" x14ac:dyDescent="0.25">
      <c r="A1481" t="s">
        <v>109</v>
      </c>
      <c r="B1481" s="108">
        <v>0.68</v>
      </c>
      <c r="C1481" cm="1">
        <f t="array" ref="C1481">_xlfn.IFS(A1481='Price Data'!$F$3,'Price Data'!$G$3,A1481='Price Data'!$F$4,'Price Data'!$G$4,A1481='Price Data'!$F$5,'Price Data'!$G$5,A1481='Price Data'!$F$6,'Price Data'!$G$6,A1481='Price Data'!$F$7,'Price Data'!$G$7,TRUE,"")</f>
        <v>4.4586315789473705</v>
      </c>
      <c r="E1481" s="108" t="b">
        <f t="shared" si="115"/>
        <v>0</v>
      </c>
      <c r="G1481" s="108" t="b">
        <f t="shared" si="116"/>
        <v>0</v>
      </c>
      <c r="I1481" s="108">
        <f t="shared" si="117"/>
        <v>0.68</v>
      </c>
      <c r="K1481" s="108" t="b">
        <f t="shared" si="118"/>
        <v>0</v>
      </c>
      <c r="M1481" s="108" t="b">
        <f t="shared" si="119"/>
        <v>0</v>
      </c>
    </row>
    <row r="1482" spans="1:13" x14ac:dyDescent="0.25">
      <c r="A1482" t="s">
        <v>109</v>
      </c>
      <c r="B1482" s="108">
        <v>0.85</v>
      </c>
      <c r="C1482" cm="1">
        <f t="array" ref="C1482">_xlfn.IFS(A1482='Price Data'!$F$3,'Price Data'!$G$3,A1482='Price Data'!$F$4,'Price Data'!$G$4,A1482='Price Data'!$F$5,'Price Data'!$G$5,A1482='Price Data'!$F$6,'Price Data'!$G$6,A1482='Price Data'!$F$7,'Price Data'!$G$7,TRUE,"")</f>
        <v>4.4586315789473705</v>
      </c>
      <c r="E1482" s="108" t="b">
        <f t="shared" si="115"/>
        <v>0</v>
      </c>
      <c r="G1482" s="108" t="b">
        <f t="shared" si="116"/>
        <v>0</v>
      </c>
      <c r="I1482" s="108">
        <f t="shared" si="117"/>
        <v>0.85</v>
      </c>
      <c r="K1482" s="108" t="b">
        <f t="shared" si="118"/>
        <v>0</v>
      </c>
      <c r="M1482" s="108" t="b">
        <f t="shared" si="119"/>
        <v>0</v>
      </c>
    </row>
    <row r="1483" spans="1:13" x14ac:dyDescent="0.25">
      <c r="A1483" t="s">
        <v>110</v>
      </c>
      <c r="B1483" s="108">
        <v>0.81</v>
      </c>
      <c r="C1483" cm="1">
        <f t="array" ref="C1483">_xlfn.IFS(A1483='Price Data'!$F$3,'Price Data'!$G$3,A1483='Price Data'!$F$4,'Price Data'!$G$4,A1483='Price Data'!$F$5,'Price Data'!$G$5,A1483='Price Data'!$F$6,'Price Data'!$G$6,A1483='Price Data'!$F$7,'Price Data'!$G$7,TRUE,"")</f>
        <v>2.6763636363636367</v>
      </c>
      <c r="E1483" s="108">
        <f t="shared" si="115"/>
        <v>0.81</v>
      </c>
      <c r="G1483" s="108" t="b">
        <f t="shared" si="116"/>
        <v>0</v>
      </c>
      <c r="I1483" s="108" t="b">
        <f t="shared" si="117"/>
        <v>0</v>
      </c>
      <c r="K1483" s="108" t="b">
        <f t="shared" si="118"/>
        <v>0</v>
      </c>
      <c r="M1483" s="108" t="b">
        <f t="shared" si="119"/>
        <v>0</v>
      </c>
    </row>
    <row r="1484" spans="1:13" x14ac:dyDescent="0.25">
      <c r="A1484" t="s">
        <v>113</v>
      </c>
      <c r="B1484" s="108">
        <v>2.12</v>
      </c>
      <c r="C1484" cm="1">
        <f t="array" ref="C1484">_xlfn.IFS(A1484='Price Data'!$F$3,'Price Data'!$G$3,A1484='Price Data'!$F$4,'Price Data'!$G$4,A1484='Price Data'!$F$5,'Price Data'!$G$5,A1484='Price Data'!$F$6,'Price Data'!$G$6,A1484='Price Data'!$F$7,'Price Data'!$G$7,TRUE,"")</f>
        <v>10.493246963562758</v>
      </c>
      <c r="E1484" s="108" t="b">
        <f t="shared" si="115"/>
        <v>0</v>
      </c>
      <c r="G1484" s="108" t="b">
        <f t="shared" si="116"/>
        <v>0</v>
      </c>
      <c r="I1484" s="108" t="b">
        <f t="shared" si="117"/>
        <v>0</v>
      </c>
      <c r="K1484" s="108" t="b">
        <f t="shared" si="118"/>
        <v>0</v>
      </c>
      <c r="M1484" s="108">
        <f t="shared" si="119"/>
        <v>2.12</v>
      </c>
    </row>
    <row r="1485" spans="1:13" x14ac:dyDescent="0.25">
      <c r="A1485" t="s">
        <v>109</v>
      </c>
      <c r="B1485" s="108">
        <v>0.85</v>
      </c>
      <c r="C1485" cm="1">
        <f t="array" ref="C1485">_xlfn.IFS(A1485='Price Data'!$F$3,'Price Data'!$G$3,A1485='Price Data'!$F$4,'Price Data'!$G$4,A1485='Price Data'!$F$5,'Price Data'!$G$5,A1485='Price Data'!$F$6,'Price Data'!$G$6,A1485='Price Data'!$F$7,'Price Data'!$G$7,TRUE,"")</f>
        <v>4.4586315789473705</v>
      </c>
      <c r="E1485" s="108" t="b">
        <f t="shared" si="115"/>
        <v>0</v>
      </c>
      <c r="G1485" s="108" t="b">
        <f t="shared" si="116"/>
        <v>0</v>
      </c>
      <c r="I1485" s="108">
        <f t="shared" si="117"/>
        <v>0.85</v>
      </c>
      <c r="K1485" s="108" t="b">
        <f t="shared" si="118"/>
        <v>0</v>
      </c>
      <c r="M1485" s="108" t="b">
        <f t="shared" si="119"/>
        <v>0</v>
      </c>
    </row>
    <row r="1486" spans="1:13" x14ac:dyDescent="0.25">
      <c r="A1486" t="s">
        <v>114</v>
      </c>
      <c r="B1486" s="108">
        <v>2.39</v>
      </c>
      <c r="C1486" cm="1">
        <f t="array" ref="C1486">_xlfn.IFS(A1486='Price Data'!$F$3,'Price Data'!$G$3,A1486='Price Data'!$F$4,'Price Data'!$G$4,A1486='Price Data'!$F$5,'Price Data'!$G$5,A1486='Price Data'!$F$6,'Price Data'!$G$6,A1486='Price Data'!$F$7,'Price Data'!$G$7,TRUE,"")</f>
        <v>6.0346153846153863</v>
      </c>
      <c r="E1486" s="108" t="b">
        <f t="shared" si="115"/>
        <v>0</v>
      </c>
      <c r="G1486" s="108">
        <f t="shared" si="116"/>
        <v>2.39</v>
      </c>
      <c r="I1486" s="108" t="b">
        <f t="shared" si="117"/>
        <v>0</v>
      </c>
      <c r="K1486" s="108" t="b">
        <f t="shared" si="118"/>
        <v>0</v>
      </c>
      <c r="M1486" s="108" t="b">
        <f t="shared" si="119"/>
        <v>0</v>
      </c>
    </row>
    <row r="1487" spans="1:13" x14ac:dyDescent="0.25">
      <c r="A1487" t="s">
        <v>114</v>
      </c>
      <c r="B1487" s="108">
        <v>1.3</v>
      </c>
      <c r="C1487" cm="1">
        <f t="array" ref="C1487">_xlfn.IFS(A1487='Price Data'!$F$3,'Price Data'!$G$3,A1487='Price Data'!$F$4,'Price Data'!$G$4,A1487='Price Data'!$F$5,'Price Data'!$G$5,A1487='Price Data'!$F$6,'Price Data'!$G$6,A1487='Price Data'!$F$7,'Price Data'!$G$7,TRUE,"")</f>
        <v>6.0346153846153863</v>
      </c>
      <c r="E1487" s="108" t="b">
        <f t="shared" si="115"/>
        <v>0</v>
      </c>
      <c r="G1487" s="108">
        <f t="shared" si="116"/>
        <v>1.3</v>
      </c>
      <c r="I1487" s="108" t="b">
        <f t="shared" si="117"/>
        <v>0</v>
      </c>
      <c r="K1487" s="108" t="b">
        <f t="shared" si="118"/>
        <v>0</v>
      </c>
      <c r="M1487" s="108" t="b">
        <f t="shared" si="119"/>
        <v>0</v>
      </c>
    </row>
    <row r="1488" spans="1:13" x14ac:dyDescent="0.25">
      <c r="A1488" t="s">
        <v>112</v>
      </c>
      <c r="B1488" s="108">
        <v>0</v>
      </c>
      <c r="C1488" t="str" cm="1">
        <f t="array" ref="C1488">_xlfn.IFS(A1488='Price Data'!$F$3,'Price Data'!$G$3,A1488='Price Data'!$F$4,'Price Data'!$G$4,A1488='Price Data'!$F$5,'Price Data'!$G$5,A1488='Price Data'!$F$6,'Price Data'!$G$6,A1488='Price Data'!$F$7,'Price Data'!$G$7,TRUE,"")</f>
        <v/>
      </c>
      <c r="E1488" s="108" t="b">
        <f t="shared" si="115"/>
        <v>0</v>
      </c>
      <c r="G1488" s="108" t="b">
        <f t="shared" si="116"/>
        <v>0</v>
      </c>
      <c r="I1488" s="108" t="b">
        <f t="shared" si="117"/>
        <v>0</v>
      </c>
      <c r="K1488" s="108" t="b">
        <f t="shared" si="118"/>
        <v>0</v>
      </c>
      <c r="M1488" s="108" t="b">
        <f t="shared" si="119"/>
        <v>0</v>
      </c>
    </row>
    <row r="1489" spans="1:13" x14ac:dyDescent="0.25">
      <c r="A1489" t="s">
        <v>114</v>
      </c>
      <c r="B1489" s="108">
        <v>2.2999999999999998</v>
      </c>
      <c r="C1489" cm="1">
        <f t="array" ref="C1489">_xlfn.IFS(A1489='Price Data'!$F$3,'Price Data'!$G$3,A1489='Price Data'!$F$4,'Price Data'!$G$4,A1489='Price Data'!$F$5,'Price Data'!$G$5,A1489='Price Data'!$F$6,'Price Data'!$G$6,A1489='Price Data'!$F$7,'Price Data'!$G$7,TRUE,"")</f>
        <v>6.0346153846153863</v>
      </c>
      <c r="E1489" s="108" t="b">
        <f t="shared" si="115"/>
        <v>0</v>
      </c>
      <c r="G1489" s="108">
        <f t="shared" si="116"/>
        <v>2.2999999999999998</v>
      </c>
      <c r="I1489" s="108" t="b">
        <f t="shared" si="117"/>
        <v>0</v>
      </c>
      <c r="K1489" s="108" t="b">
        <f t="shared" si="118"/>
        <v>0</v>
      </c>
      <c r="M1489" s="108" t="b">
        <f t="shared" si="119"/>
        <v>0</v>
      </c>
    </row>
    <row r="1490" spans="1:13" x14ac:dyDescent="0.25">
      <c r="A1490" t="s">
        <v>109</v>
      </c>
      <c r="B1490" s="108">
        <v>0.81</v>
      </c>
      <c r="C1490" cm="1">
        <f t="array" ref="C1490">_xlfn.IFS(A1490='Price Data'!$F$3,'Price Data'!$G$3,A1490='Price Data'!$F$4,'Price Data'!$G$4,A1490='Price Data'!$F$5,'Price Data'!$G$5,A1490='Price Data'!$F$6,'Price Data'!$G$6,A1490='Price Data'!$F$7,'Price Data'!$G$7,TRUE,"")</f>
        <v>4.4586315789473705</v>
      </c>
      <c r="E1490" s="108" t="b">
        <f t="shared" si="115"/>
        <v>0</v>
      </c>
      <c r="G1490" s="108" t="b">
        <f t="shared" si="116"/>
        <v>0</v>
      </c>
      <c r="I1490" s="108">
        <f t="shared" si="117"/>
        <v>0.81</v>
      </c>
      <c r="K1490" s="108" t="b">
        <f t="shared" si="118"/>
        <v>0</v>
      </c>
      <c r="M1490" s="108" t="b">
        <f t="shared" si="119"/>
        <v>0</v>
      </c>
    </row>
    <row r="1491" spans="1:13" x14ac:dyDescent="0.25">
      <c r="A1491" t="s">
        <v>113</v>
      </c>
      <c r="B1491" s="108">
        <v>1.1000000000000001</v>
      </c>
      <c r="C1491" cm="1">
        <f t="array" ref="C1491">_xlfn.IFS(A1491='Price Data'!$F$3,'Price Data'!$G$3,A1491='Price Data'!$F$4,'Price Data'!$G$4,A1491='Price Data'!$F$5,'Price Data'!$G$5,A1491='Price Data'!$F$6,'Price Data'!$G$6,A1491='Price Data'!$F$7,'Price Data'!$G$7,TRUE,"")</f>
        <v>10.493246963562758</v>
      </c>
      <c r="E1491" s="108" t="b">
        <f t="shared" si="115"/>
        <v>0</v>
      </c>
      <c r="G1491" s="108" t="b">
        <f t="shared" si="116"/>
        <v>0</v>
      </c>
      <c r="I1491" s="108" t="b">
        <f t="shared" si="117"/>
        <v>0</v>
      </c>
      <c r="K1491" s="108" t="b">
        <f t="shared" si="118"/>
        <v>0</v>
      </c>
      <c r="M1491" s="108">
        <f t="shared" si="119"/>
        <v>1.1000000000000001</v>
      </c>
    </row>
    <row r="1492" spans="1:13" x14ac:dyDescent="0.25">
      <c r="A1492" t="s">
        <v>112</v>
      </c>
      <c r="B1492" s="108">
        <v>0</v>
      </c>
      <c r="C1492" t="str" cm="1">
        <f t="array" ref="C1492">_xlfn.IFS(A1492='Price Data'!$F$3,'Price Data'!$G$3,A1492='Price Data'!$F$4,'Price Data'!$G$4,A1492='Price Data'!$F$5,'Price Data'!$G$5,A1492='Price Data'!$F$6,'Price Data'!$G$6,A1492='Price Data'!$F$7,'Price Data'!$G$7,TRUE,"")</f>
        <v/>
      </c>
      <c r="E1492" s="108" t="b">
        <f t="shared" si="115"/>
        <v>0</v>
      </c>
      <c r="G1492" s="108" t="b">
        <f t="shared" si="116"/>
        <v>0</v>
      </c>
      <c r="I1492" s="108" t="b">
        <f t="shared" si="117"/>
        <v>0</v>
      </c>
      <c r="K1492" s="108" t="b">
        <f t="shared" si="118"/>
        <v>0</v>
      </c>
      <c r="M1492" s="108" t="b">
        <f t="shared" si="119"/>
        <v>0</v>
      </c>
    </row>
    <row r="1493" spans="1:13" x14ac:dyDescent="0.25">
      <c r="A1493" t="s">
        <v>110</v>
      </c>
      <c r="B1493" s="108">
        <v>0.84</v>
      </c>
      <c r="C1493" cm="1">
        <f t="array" ref="C1493">_xlfn.IFS(A1493='Price Data'!$F$3,'Price Data'!$G$3,A1493='Price Data'!$F$4,'Price Data'!$G$4,A1493='Price Data'!$F$5,'Price Data'!$G$5,A1493='Price Data'!$F$6,'Price Data'!$G$6,A1493='Price Data'!$F$7,'Price Data'!$G$7,TRUE,"")</f>
        <v>2.6763636363636367</v>
      </c>
      <c r="E1493" s="108">
        <f t="shared" si="115"/>
        <v>0.84</v>
      </c>
      <c r="G1493" s="108" t="b">
        <f t="shared" si="116"/>
        <v>0</v>
      </c>
      <c r="I1493" s="108" t="b">
        <f t="shared" si="117"/>
        <v>0</v>
      </c>
      <c r="K1493" s="108" t="b">
        <f t="shared" si="118"/>
        <v>0</v>
      </c>
      <c r="M1493" s="108" t="b">
        <f t="shared" si="119"/>
        <v>0</v>
      </c>
    </row>
    <row r="1494" spans="1:13" x14ac:dyDescent="0.25">
      <c r="A1494" t="s">
        <v>112</v>
      </c>
      <c r="B1494" s="108">
        <v>0</v>
      </c>
      <c r="C1494" t="str" cm="1">
        <f t="array" ref="C1494">_xlfn.IFS(A1494='Price Data'!$F$3,'Price Data'!$G$3,A1494='Price Data'!$F$4,'Price Data'!$G$4,A1494='Price Data'!$F$5,'Price Data'!$G$5,A1494='Price Data'!$F$6,'Price Data'!$G$6,A1494='Price Data'!$F$7,'Price Data'!$G$7,TRUE,"")</f>
        <v/>
      </c>
      <c r="E1494" s="108" t="b">
        <f t="shared" si="115"/>
        <v>0</v>
      </c>
      <c r="G1494" s="108" t="b">
        <f t="shared" si="116"/>
        <v>0</v>
      </c>
      <c r="I1494" s="108" t="b">
        <f t="shared" si="117"/>
        <v>0</v>
      </c>
      <c r="K1494" s="108" t="b">
        <f t="shared" si="118"/>
        <v>0</v>
      </c>
      <c r="M1494" s="108" t="b">
        <f t="shared" si="119"/>
        <v>0</v>
      </c>
    </row>
    <row r="1495" spans="1:13" x14ac:dyDescent="0.25">
      <c r="A1495" t="s">
        <v>112</v>
      </c>
      <c r="B1495" s="108">
        <v>0</v>
      </c>
      <c r="C1495" t="str" cm="1">
        <f t="array" ref="C1495">_xlfn.IFS(A1495='Price Data'!$F$3,'Price Data'!$G$3,A1495='Price Data'!$F$4,'Price Data'!$G$4,A1495='Price Data'!$F$5,'Price Data'!$G$5,A1495='Price Data'!$F$6,'Price Data'!$G$6,A1495='Price Data'!$F$7,'Price Data'!$G$7,TRUE,"")</f>
        <v/>
      </c>
      <c r="E1495" s="108" t="b">
        <f t="shared" si="115"/>
        <v>0</v>
      </c>
      <c r="G1495" s="108" t="b">
        <f t="shared" si="116"/>
        <v>0</v>
      </c>
      <c r="I1495" s="108" t="b">
        <f t="shared" si="117"/>
        <v>0</v>
      </c>
      <c r="K1495" s="108" t="b">
        <f t="shared" si="118"/>
        <v>0</v>
      </c>
      <c r="M1495" s="108" t="b">
        <f t="shared" si="119"/>
        <v>0</v>
      </c>
    </row>
    <row r="1496" spans="1:13" x14ac:dyDescent="0.25">
      <c r="A1496" t="s">
        <v>114</v>
      </c>
      <c r="B1496" s="108">
        <v>1.76</v>
      </c>
      <c r="C1496" cm="1">
        <f t="array" ref="C1496">_xlfn.IFS(A1496='Price Data'!$F$3,'Price Data'!$G$3,A1496='Price Data'!$F$4,'Price Data'!$G$4,A1496='Price Data'!$F$5,'Price Data'!$G$5,A1496='Price Data'!$F$6,'Price Data'!$G$6,A1496='Price Data'!$F$7,'Price Data'!$G$7,TRUE,"")</f>
        <v>6.0346153846153863</v>
      </c>
      <c r="E1496" s="108" t="b">
        <f t="shared" si="115"/>
        <v>0</v>
      </c>
      <c r="G1496" s="108">
        <f t="shared" si="116"/>
        <v>1.76</v>
      </c>
      <c r="I1496" s="108" t="b">
        <f t="shared" si="117"/>
        <v>0</v>
      </c>
      <c r="K1496" s="108" t="b">
        <f t="shared" si="118"/>
        <v>0</v>
      </c>
      <c r="M1496" s="108" t="b">
        <f t="shared" si="119"/>
        <v>0</v>
      </c>
    </row>
    <row r="1497" spans="1:13" x14ac:dyDescent="0.25">
      <c r="A1497" t="s">
        <v>109</v>
      </c>
      <c r="B1497" s="108">
        <v>0.56999999999999995</v>
      </c>
      <c r="C1497" cm="1">
        <f t="array" ref="C1497">_xlfn.IFS(A1497='Price Data'!$F$3,'Price Data'!$G$3,A1497='Price Data'!$F$4,'Price Data'!$G$4,A1497='Price Data'!$F$5,'Price Data'!$G$5,A1497='Price Data'!$F$6,'Price Data'!$G$6,A1497='Price Data'!$F$7,'Price Data'!$G$7,TRUE,"")</f>
        <v>4.4586315789473705</v>
      </c>
      <c r="E1497" s="108" t="b">
        <f t="shared" si="115"/>
        <v>0</v>
      </c>
      <c r="G1497" s="108" t="b">
        <f t="shared" si="116"/>
        <v>0</v>
      </c>
      <c r="I1497" s="108">
        <f t="shared" si="117"/>
        <v>0.56999999999999995</v>
      </c>
      <c r="K1497" s="108" t="b">
        <f t="shared" si="118"/>
        <v>0</v>
      </c>
      <c r="M1497" s="108" t="b">
        <f t="shared" si="119"/>
        <v>0</v>
      </c>
    </row>
    <row r="1498" spans="1:13" x14ac:dyDescent="0.25">
      <c r="A1498" t="s">
        <v>109</v>
      </c>
      <c r="B1498" s="108">
        <v>0.74</v>
      </c>
      <c r="C1498" cm="1">
        <f t="array" ref="C1498">_xlfn.IFS(A1498='Price Data'!$F$3,'Price Data'!$G$3,A1498='Price Data'!$F$4,'Price Data'!$G$4,A1498='Price Data'!$F$5,'Price Data'!$G$5,A1498='Price Data'!$F$6,'Price Data'!$G$6,A1498='Price Data'!$F$7,'Price Data'!$G$7,TRUE,"")</f>
        <v>4.4586315789473705</v>
      </c>
      <c r="E1498" s="108" t="b">
        <f t="shared" si="115"/>
        <v>0</v>
      </c>
      <c r="G1498" s="108" t="b">
        <f t="shared" si="116"/>
        <v>0</v>
      </c>
      <c r="I1498" s="108">
        <f t="shared" si="117"/>
        <v>0.74</v>
      </c>
      <c r="K1498" s="108" t="b">
        <f t="shared" si="118"/>
        <v>0</v>
      </c>
      <c r="M1498" s="108" t="b">
        <f t="shared" si="119"/>
        <v>0</v>
      </c>
    </row>
    <row r="1499" spans="1:13" x14ac:dyDescent="0.25">
      <c r="A1499" t="s">
        <v>109</v>
      </c>
      <c r="B1499" s="108">
        <v>0.62</v>
      </c>
      <c r="C1499" cm="1">
        <f t="array" ref="C1499">_xlfn.IFS(A1499='Price Data'!$F$3,'Price Data'!$G$3,A1499='Price Data'!$F$4,'Price Data'!$G$4,A1499='Price Data'!$F$5,'Price Data'!$G$5,A1499='Price Data'!$F$6,'Price Data'!$G$6,A1499='Price Data'!$F$7,'Price Data'!$G$7,TRUE,"")</f>
        <v>4.4586315789473705</v>
      </c>
      <c r="E1499" s="108" t="b">
        <f t="shared" si="115"/>
        <v>0</v>
      </c>
      <c r="G1499" s="108" t="b">
        <f t="shared" si="116"/>
        <v>0</v>
      </c>
      <c r="I1499" s="108">
        <f t="shared" si="117"/>
        <v>0.62</v>
      </c>
      <c r="K1499" s="108" t="b">
        <f t="shared" si="118"/>
        <v>0</v>
      </c>
      <c r="M1499" s="108" t="b">
        <f t="shared" si="119"/>
        <v>0</v>
      </c>
    </row>
    <row r="1500" spans="1:13" x14ac:dyDescent="0.25">
      <c r="A1500" t="s">
        <v>112</v>
      </c>
      <c r="B1500" s="108">
        <v>0</v>
      </c>
      <c r="C1500" t="str" cm="1">
        <f t="array" ref="C1500">_xlfn.IFS(A1500='Price Data'!$F$3,'Price Data'!$G$3,A1500='Price Data'!$F$4,'Price Data'!$G$4,A1500='Price Data'!$F$5,'Price Data'!$G$5,A1500='Price Data'!$F$6,'Price Data'!$G$6,A1500='Price Data'!$F$7,'Price Data'!$G$7,TRUE,"")</f>
        <v/>
      </c>
      <c r="E1500" s="108" t="b">
        <f t="shared" si="115"/>
        <v>0</v>
      </c>
      <c r="G1500" s="108" t="b">
        <f t="shared" si="116"/>
        <v>0</v>
      </c>
      <c r="I1500" s="108" t="b">
        <f t="shared" si="117"/>
        <v>0</v>
      </c>
      <c r="K1500" s="108" t="b">
        <f t="shared" si="118"/>
        <v>0</v>
      </c>
      <c r="M1500" s="108" t="b">
        <f t="shared" si="119"/>
        <v>0</v>
      </c>
    </row>
    <row r="1501" spans="1:13" x14ac:dyDescent="0.25">
      <c r="A1501" t="s">
        <v>113</v>
      </c>
      <c r="B1501" s="108">
        <v>2.39</v>
      </c>
      <c r="C1501" cm="1">
        <f t="array" ref="C1501">_xlfn.IFS(A1501='Price Data'!$F$3,'Price Data'!$G$3,A1501='Price Data'!$F$4,'Price Data'!$G$4,A1501='Price Data'!$F$5,'Price Data'!$G$5,A1501='Price Data'!$F$6,'Price Data'!$G$6,A1501='Price Data'!$F$7,'Price Data'!$G$7,TRUE,"")</f>
        <v>10.493246963562758</v>
      </c>
      <c r="E1501" s="108" t="b">
        <f t="shared" si="115"/>
        <v>0</v>
      </c>
      <c r="G1501" s="108" t="b">
        <f t="shared" si="116"/>
        <v>0</v>
      </c>
      <c r="I1501" s="108" t="b">
        <f t="shared" si="117"/>
        <v>0</v>
      </c>
      <c r="K1501" s="108" t="b">
        <f t="shared" si="118"/>
        <v>0</v>
      </c>
      <c r="M1501" s="108">
        <f t="shared" si="119"/>
        <v>2.39</v>
      </c>
    </row>
    <row r="1502" spans="1:13" x14ac:dyDescent="0.25">
      <c r="A1502" t="s">
        <v>109</v>
      </c>
      <c r="B1502" s="108">
        <v>0.53</v>
      </c>
      <c r="C1502" cm="1">
        <f t="array" ref="C1502">_xlfn.IFS(A1502='Price Data'!$F$3,'Price Data'!$G$3,A1502='Price Data'!$F$4,'Price Data'!$G$4,A1502='Price Data'!$F$5,'Price Data'!$G$5,A1502='Price Data'!$F$6,'Price Data'!$G$6,A1502='Price Data'!$F$7,'Price Data'!$G$7,TRUE,"")</f>
        <v>4.4586315789473705</v>
      </c>
      <c r="E1502" s="108" t="b">
        <f t="shared" si="115"/>
        <v>0</v>
      </c>
      <c r="G1502" s="108" t="b">
        <f t="shared" si="116"/>
        <v>0</v>
      </c>
      <c r="I1502" s="108">
        <f t="shared" si="117"/>
        <v>0.53</v>
      </c>
      <c r="K1502" s="108" t="b">
        <f t="shared" si="118"/>
        <v>0</v>
      </c>
      <c r="M1502" s="108" t="b">
        <f t="shared" si="119"/>
        <v>0</v>
      </c>
    </row>
    <row r="1503" spans="1:13" x14ac:dyDescent="0.25">
      <c r="A1503" t="s">
        <v>114</v>
      </c>
      <c r="B1503" s="108">
        <v>1.45</v>
      </c>
      <c r="C1503" cm="1">
        <f t="array" ref="C1503">_xlfn.IFS(A1503='Price Data'!$F$3,'Price Data'!$G$3,A1503='Price Data'!$F$4,'Price Data'!$G$4,A1503='Price Data'!$F$5,'Price Data'!$G$5,A1503='Price Data'!$F$6,'Price Data'!$G$6,A1503='Price Data'!$F$7,'Price Data'!$G$7,TRUE,"")</f>
        <v>6.0346153846153863</v>
      </c>
      <c r="E1503" s="108" t="b">
        <f t="shared" si="115"/>
        <v>0</v>
      </c>
      <c r="G1503" s="108">
        <f t="shared" si="116"/>
        <v>1.45</v>
      </c>
      <c r="I1503" s="108" t="b">
        <f t="shared" si="117"/>
        <v>0</v>
      </c>
      <c r="K1503" s="108" t="b">
        <f t="shared" si="118"/>
        <v>0</v>
      </c>
      <c r="M1503" s="108" t="b">
        <f t="shared" si="119"/>
        <v>0</v>
      </c>
    </row>
    <row r="1504" spans="1:13" x14ac:dyDescent="0.25">
      <c r="A1504" t="s">
        <v>109</v>
      </c>
      <c r="B1504" s="108">
        <v>0.52</v>
      </c>
      <c r="C1504" cm="1">
        <f t="array" ref="C1504">_xlfn.IFS(A1504='Price Data'!$F$3,'Price Data'!$G$3,A1504='Price Data'!$F$4,'Price Data'!$G$4,A1504='Price Data'!$F$5,'Price Data'!$G$5,A1504='Price Data'!$F$6,'Price Data'!$G$6,A1504='Price Data'!$F$7,'Price Data'!$G$7,TRUE,"")</f>
        <v>4.4586315789473705</v>
      </c>
      <c r="E1504" s="108" t="b">
        <f t="shared" si="115"/>
        <v>0</v>
      </c>
      <c r="G1504" s="108" t="b">
        <f t="shared" si="116"/>
        <v>0</v>
      </c>
      <c r="I1504" s="108">
        <f t="shared" si="117"/>
        <v>0.52</v>
      </c>
      <c r="K1504" s="108" t="b">
        <f t="shared" si="118"/>
        <v>0</v>
      </c>
      <c r="M1504" s="108" t="b">
        <f t="shared" si="119"/>
        <v>0</v>
      </c>
    </row>
    <row r="1505" spans="1:13" x14ac:dyDescent="0.25">
      <c r="A1505" t="s">
        <v>113</v>
      </c>
      <c r="B1505" s="108">
        <v>1.1200000000000001</v>
      </c>
      <c r="C1505" cm="1">
        <f t="array" ref="C1505">_xlfn.IFS(A1505='Price Data'!$F$3,'Price Data'!$G$3,A1505='Price Data'!$F$4,'Price Data'!$G$4,A1505='Price Data'!$F$5,'Price Data'!$G$5,A1505='Price Data'!$F$6,'Price Data'!$G$6,A1505='Price Data'!$F$7,'Price Data'!$G$7,TRUE,"")</f>
        <v>10.493246963562758</v>
      </c>
      <c r="E1505" s="108" t="b">
        <f t="shared" si="115"/>
        <v>0</v>
      </c>
      <c r="G1505" s="108" t="b">
        <f t="shared" si="116"/>
        <v>0</v>
      </c>
      <c r="I1505" s="108" t="b">
        <f t="shared" si="117"/>
        <v>0</v>
      </c>
      <c r="K1505" s="108" t="b">
        <f t="shared" si="118"/>
        <v>0</v>
      </c>
      <c r="M1505" s="108">
        <f t="shared" si="119"/>
        <v>1.1200000000000001</v>
      </c>
    </row>
    <row r="1506" spans="1:13" x14ac:dyDescent="0.25">
      <c r="A1506" t="s">
        <v>112</v>
      </c>
      <c r="B1506" s="108">
        <v>0</v>
      </c>
      <c r="C1506" t="str" cm="1">
        <f t="array" ref="C1506">_xlfn.IFS(A1506='Price Data'!$F$3,'Price Data'!$G$3,A1506='Price Data'!$F$4,'Price Data'!$G$4,A1506='Price Data'!$F$5,'Price Data'!$G$5,A1506='Price Data'!$F$6,'Price Data'!$G$6,A1506='Price Data'!$F$7,'Price Data'!$G$7,TRUE,"")</f>
        <v/>
      </c>
      <c r="E1506" s="108" t="b">
        <f t="shared" si="115"/>
        <v>0</v>
      </c>
      <c r="G1506" s="108" t="b">
        <f t="shared" si="116"/>
        <v>0</v>
      </c>
      <c r="I1506" s="108" t="b">
        <f t="shared" si="117"/>
        <v>0</v>
      </c>
      <c r="K1506" s="108" t="b">
        <f t="shared" si="118"/>
        <v>0</v>
      </c>
      <c r="M1506" s="108" t="b">
        <f t="shared" si="119"/>
        <v>0</v>
      </c>
    </row>
    <row r="1507" spans="1:13" x14ac:dyDescent="0.25">
      <c r="A1507" t="s">
        <v>114</v>
      </c>
      <c r="B1507" s="108">
        <v>0.99</v>
      </c>
      <c r="C1507" cm="1">
        <f t="array" ref="C1507">_xlfn.IFS(A1507='Price Data'!$F$3,'Price Data'!$G$3,A1507='Price Data'!$F$4,'Price Data'!$G$4,A1507='Price Data'!$F$5,'Price Data'!$G$5,A1507='Price Data'!$F$6,'Price Data'!$G$6,A1507='Price Data'!$F$7,'Price Data'!$G$7,TRUE,"")</f>
        <v>6.0346153846153863</v>
      </c>
      <c r="E1507" s="108" t="b">
        <f t="shared" si="115"/>
        <v>0</v>
      </c>
      <c r="G1507" s="108">
        <f t="shared" si="116"/>
        <v>0.99</v>
      </c>
      <c r="I1507" s="108" t="b">
        <f t="shared" si="117"/>
        <v>0</v>
      </c>
      <c r="K1507" s="108" t="b">
        <f t="shared" si="118"/>
        <v>0</v>
      </c>
      <c r="M1507" s="108" t="b">
        <f t="shared" si="119"/>
        <v>0</v>
      </c>
    </row>
    <row r="1508" spans="1:13" x14ac:dyDescent="0.25">
      <c r="A1508" t="s">
        <v>109</v>
      </c>
      <c r="B1508" s="108">
        <v>0.56000000000000005</v>
      </c>
      <c r="C1508" cm="1">
        <f t="array" ref="C1508">_xlfn.IFS(A1508='Price Data'!$F$3,'Price Data'!$G$3,A1508='Price Data'!$F$4,'Price Data'!$G$4,A1508='Price Data'!$F$5,'Price Data'!$G$5,A1508='Price Data'!$F$6,'Price Data'!$G$6,A1508='Price Data'!$F$7,'Price Data'!$G$7,TRUE,"")</f>
        <v>4.4586315789473705</v>
      </c>
      <c r="E1508" s="108" t="b">
        <f t="shared" si="115"/>
        <v>0</v>
      </c>
      <c r="G1508" s="108" t="b">
        <f t="shared" si="116"/>
        <v>0</v>
      </c>
      <c r="I1508" s="108">
        <f t="shared" si="117"/>
        <v>0.56000000000000005</v>
      </c>
      <c r="K1508" s="108" t="b">
        <f t="shared" si="118"/>
        <v>0</v>
      </c>
      <c r="M1508" s="108" t="b">
        <f t="shared" si="119"/>
        <v>0</v>
      </c>
    </row>
    <row r="1509" spans="1:13" x14ac:dyDescent="0.25">
      <c r="A1509" t="s">
        <v>109</v>
      </c>
      <c r="B1509" s="108">
        <v>0.56999999999999995</v>
      </c>
      <c r="C1509" cm="1">
        <f t="array" ref="C1509">_xlfn.IFS(A1509='Price Data'!$F$3,'Price Data'!$G$3,A1509='Price Data'!$F$4,'Price Data'!$G$4,A1509='Price Data'!$F$5,'Price Data'!$G$5,A1509='Price Data'!$F$6,'Price Data'!$G$6,A1509='Price Data'!$F$7,'Price Data'!$G$7,TRUE,"")</f>
        <v>4.4586315789473705</v>
      </c>
      <c r="E1509" s="108" t="b">
        <f t="shared" si="115"/>
        <v>0</v>
      </c>
      <c r="G1509" s="108" t="b">
        <f t="shared" si="116"/>
        <v>0</v>
      </c>
      <c r="I1509" s="108">
        <f t="shared" si="117"/>
        <v>0.56999999999999995</v>
      </c>
      <c r="K1509" s="108" t="b">
        <f t="shared" si="118"/>
        <v>0</v>
      </c>
      <c r="M1509" s="108" t="b">
        <f t="shared" si="119"/>
        <v>0</v>
      </c>
    </row>
    <row r="1510" spans="1:13" x14ac:dyDescent="0.25">
      <c r="A1510" t="s">
        <v>113</v>
      </c>
      <c r="B1510" s="108">
        <v>2.2000000000000002</v>
      </c>
      <c r="C1510" cm="1">
        <f t="array" ref="C1510">_xlfn.IFS(A1510='Price Data'!$F$3,'Price Data'!$G$3,A1510='Price Data'!$F$4,'Price Data'!$G$4,A1510='Price Data'!$F$5,'Price Data'!$G$5,A1510='Price Data'!$F$6,'Price Data'!$G$6,A1510='Price Data'!$F$7,'Price Data'!$G$7,TRUE,"")</f>
        <v>10.493246963562758</v>
      </c>
      <c r="E1510" s="108" t="b">
        <f t="shared" si="115"/>
        <v>0</v>
      </c>
      <c r="G1510" s="108" t="b">
        <f t="shared" si="116"/>
        <v>0</v>
      </c>
      <c r="I1510" s="108" t="b">
        <f t="shared" si="117"/>
        <v>0</v>
      </c>
      <c r="K1510" s="108" t="b">
        <f t="shared" si="118"/>
        <v>0</v>
      </c>
      <c r="M1510" s="108">
        <f t="shared" si="119"/>
        <v>2.2000000000000002</v>
      </c>
    </row>
    <row r="1511" spans="1:13" x14ac:dyDescent="0.25">
      <c r="A1511" t="s">
        <v>109</v>
      </c>
      <c r="B1511" s="108">
        <v>0.56000000000000005</v>
      </c>
      <c r="C1511" cm="1">
        <f t="array" ref="C1511">_xlfn.IFS(A1511='Price Data'!$F$3,'Price Data'!$G$3,A1511='Price Data'!$F$4,'Price Data'!$G$4,A1511='Price Data'!$F$5,'Price Data'!$G$5,A1511='Price Data'!$F$6,'Price Data'!$G$6,A1511='Price Data'!$F$7,'Price Data'!$G$7,TRUE,"")</f>
        <v>4.4586315789473705</v>
      </c>
      <c r="E1511" s="108" t="b">
        <f t="shared" si="115"/>
        <v>0</v>
      </c>
      <c r="G1511" s="108" t="b">
        <f t="shared" si="116"/>
        <v>0</v>
      </c>
      <c r="I1511" s="108">
        <f t="shared" si="117"/>
        <v>0.56000000000000005</v>
      </c>
      <c r="K1511" s="108" t="b">
        <f t="shared" si="118"/>
        <v>0</v>
      </c>
      <c r="M1511" s="108" t="b">
        <f t="shared" si="119"/>
        <v>0</v>
      </c>
    </row>
    <row r="1512" spans="1:13" x14ac:dyDescent="0.25">
      <c r="A1512" t="s">
        <v>112</v>
      </c>
      <c r="B1512" s="108">
        <v>0</v>
      </c>
      <c r="C1512" t="str" cm="1">
        <f t="array" ref="C1512">_xlfn.IFS(A1512='Price Data'!$F$3,'Price Data'!$G$3,A1512='Price Data'!$F$4,'Price Data'!$G$4,A1512='Price Data'!$F$5,'Price Data'!$G$5,A1512='Price Data'!$F$6,'Price Data'!$G$6,A1512='Price Data'!$F$7,'Price Data'!$G$7,TRUE,"")</f>
        <v/>
      </c>
      <c r="E1512" s="108" t="b">
        <f t="shared" si="115"/>
        <v>0</v>
      </c>
      <c r="G1512" s="108" t="b">
        <f t="shared" si="116"/>
        <v>0</v>
      </c>
      <c r="I1512" s="108" t="b">
        <f t="shared" si="117"/>
        <v>0</v>
      </c>
      <c r="K1512" s="108" t="b">
        <f t="shared" si="118"/>
        <v>0</v>
      </c>
      <c r="M1512" s="108" t="b">
        <f t="shared" si="119"/>
        <v>0</v>
      </c>
    </row>
    <row r="1513" spans="1:13" x14ac:dyDescent="0.25">
      <c r="A1513" t="s">
        <v>112</v>
      </c>
      <c r="B1513" s="108">
        <v>0</v>
      </c>
      <c r="C1513" t="str" cm="1">
        <f t="array" ref="C1513">_xlfn.IFS(A1513='Price Data'!$F$3,'Price Data'!$G$3,A1513='Price Data'!$F$4,'Price Data'!$G$4,A1513='Price Data'!$F$5,'Price Data'!$G$5,A1513='Price Data'!$F$6,'Price Data'!$G$6,A1513='Price Data'!$F$7,'Price Data'!$G$7,TRUE,"")</f>
        <v/>
      </c>
      <c r="E1513" s="108" t="b">
        <f t="shared" si="115"/>
        <v>0</v>
      </c>
      <c r="G1513" s="108" t="b">
        <f t="shared" si="116"/>
        <v>0</v>
      </c>
      <c r="I1513" s="108" t="b">
        <f t="shared" si="117"/>
        <v>0</v>
      </c>
      <c r="K1513" s="108" t="b">
        <f t="shared" si="118"/>
        <v>0</v>
      </c>
      <c r="M1513" s="108" t="b">
        <f t="shared" si="119"/>
        <v>0</v>
      </c>
    </row>
    <row r="1514" spans="1:13" x14ac:dyDescent="0.25">
      <c r="A1514" t="s">
        <v>112</v>
      </c>
      <c r="B1514" s="108">
        <v>0</v>
      </c>
      <c r="C1514" t="str" cm="1">
        <f t="array" ref="C1514">_xlfn.IFS(A1514='Price Data'!$F$3,'Price Data'!$G$3,A1514='Price Data'!$F$4,'Price Data'!$G$4,A1514='Price Data'!$F$5,'Price Data'!$G$5,A1514='Price Data'!$F$6,'Price Data'!$G$6,A1514='Price Data'!$F$7,'Price Data'!$G$7,TRUE,"")</f>
        <v/>
      </c>
      <c r="E1514" s="108" t="b">
        <f t="shared" si="115"/>
        <v>0</v>
      </c>
      <c r="G1514" s="108" t="b">
        <f t="shared" si="116"/>
        <v>0</v>
      </c>
      <c r="I1514" s="108" t="b">
        <f t="shared" si="117"/>
        <v>0</v>
      </c>
      <c r="K1514" s="108" t="b">
        <f t="shared" si="118"/>
        <v>0</v>
      </c>
      <c r="M1514" s="108" t="b">
        <f t="shared" si="119"/>
        <v>0</v>
      </c>
    </row>
    <row r="1515" spans="1:13" x14ac:dyDescent="0.25">
      <c r="A1515" t="s">
        <v>112</v>
      </c>
      <c r="B1515" s="108">
        <v>0</v>
      </c>
      <c r="C1515" t="str" cm="1">
        <f t="array" ref="C1515">_xlfn.IFS(A1515='Price Data'!$F$3,'Price Data'!$G$3,A1515='Price Data'!$F$4,'Price Data'!$G$4,A1515='Price Data'!$F$5,'Price Data'!$G$5,A1515='Price Data'!$F$6,'Price Data'!$G$6,A1515='Price Data'!$F$7,'Price Data'!$G$7,TRUE,"")</f>
        <v/>
      </c>
      <c r="E1515" s="108" t="b">
        <f t="shared" si="115"/>
        <v>0</v>
      </c>
      <c r="G1515" s="108" t="b">
        <f t="shared" si="116"/>
        <v>0</v>
      </c>
      <c r="I1515" s="108" t="b">
        <f t="shared" si="117"/>
        <v>0</v>
      </c>
      <c r="K1515" s="108" t="b">
        <f t="shared" si="118"/>
        <v>0</v>
      </c>
      <c r="M1515" s="108" t="b">
        <f t="shared" si="119"/>
        <v>0</v>
      </c>
    </row>
    <row r="1516" spans="1:13" x14ac:dyDescent="0.25">
      <c r="A1516" t="s">
        <v>112</v>
      </c>
      <c r="B1516" s="108">
        <v>0</v>
      </c>
      <c r="C1516" t="str" cm="1">
        <f t="array" ref="C1516">_xlfn.IFS(A1516='Price Data'!$F$3,'Price Data'!$G$3,A1516='Price Data'!$F$4,'Price Data'!$G$4,A1516='Price Data'!$F$5,'Price Data'!$G$5,A1516='Price Data'!$F$6,'Price Data'!$G$6,A1516='Price Data'!$F$7,'Price Data'!$G$7,TRUE,"")</f>
        <v/>
      </c>
      <c r="E1516" s="108" t="b">
        <f t="shared" si="115"/>
        <v>0</v>
      </c>
      <c r="G1516" s="108" t="b">
        <f t="shared" si="116"/>
        <v>0</v>
      </c>
      <c r="I1516" s="108" t="b">
        <f t="shared" si="117"/>
        <v>0</v>
      </c>
      <c r="K1516" s="108" t="b">
        <f t="shared" si="118"/>
        <v>0</v>
      </c>
      <c r="M1516" s="108" t="b">
        <f t="shared" si="119"/>
        <v>0</v>
      </c>
    </row>
    <row r="1517" spans="1:13" x14ac:dyDescent="0.25">
      <c r="A1517" t="s">
        <v>112</v>
      </c>
      <c r="B1517" s="108">
        <v>0</v>
      </c>
      <c r="C1517" t="str" cm="1">
        <f t="array" ref="C1517">_xlfn.IFS(A1517='Price Data'!$F$3,'Price Data'!$G$3,A1517='Price Data'!$F$4,'Price Data'!$G$4,A1517='Price Data'!$F$5,'Price Data'!$G$5,A1517='Price Data'!$F$6,'Price Data'!$G$6,A1517='Price Data'!$F$7,'Price Data'!$G$7,TRUE,"")</f>
        <v/>
      </c>
      <c r="E1517" s="108" t="b">
        <f t="shared" si="115"/>
        <v>0</v>
      </c>
      <c r="G1517" s="108" t="b">
        <f t="shared" si="116"/>
        <v>0</v>
      </c>
      <c r="I1517" s="108" t="b">
        <f t="shared" si="117"/>
        <v>0</v>
      </c>
      <c r="K1517" s="108" t="b">
        <f t="shared" si="118"/>
        <v>0</v>
      </c>
      <c r="M1517" s="108" t="b">
        <f t="shared" si="119"/>
        <v>0</v>
      </c>
    </row>
    <row r="1518" spans="1:13" x14ac:dyDescent="0.25">
      <c r="A1518" t="s">
        <v>112</v>
      </c>
      <c r="B1518" s="108">
        <v>0</v>
      </c>
      <c r="C1518" t="str" cm="1">
        <f t="array" ref="C1518">_xlfn.IFS(A1518='Price Data'!$F$3,'Price Data'!$G$3,A1518='Price Data'!$F$4,'Price Data'!$G$4,A1518='Price Data'!$F$5,'Price Data'!$G$5,A1518='Price Data'!$F$6,'Price Data'!$G$6,A1518='Price Data'!$F$7,'Price Data'!$G$7,TRUE,"")</f>
        <v/>
      </c>
      <c r="E1518" s="108" t="b">
        <f t="shared" si="115"/>
        <v>0</v>
      </c>
      <c r="G1518" s="108" t="b">
        <f t="shared" si="116"/>
        <v>0</v>
      </c>
      <c r="I1518" s="108" t="b">
        <f t="shared" si="117"/>
        <v>0</v>
      </c>
      <c r="K1518" s="108" t="b">
        <f t="shared" si="118"/>
        <v>0</v>
      </c>
      <c r="M1518" s="108" t="b">
        <f t="shared" si="119"/>
        <v>0</v>
      </c>
    </row>
    <row r="1519" spans="1:13" x14ac:dyDescent="0.25">
      <c r="A1519" t="s">
        <v>110</v>
      </c>
      <c r="B1519" s="108">
        <v>0.95</v>
      </c>
      <c r="C1519" cm="1">
        <f t="array" ref="C1519">_xlfn.IFS(A1519='Price Data'!$F$3,'Price Data'!$G$3,A1519='Price Data'!$F$4,'Price Data'!$G$4,A1519='Price Data'!$F$5,'Price Data'!$G$5,A1519='Price Data'!$F$6,'Price Data'!$G$6,A1519='Price Data'!$F$7,'Price Data'!$G$7,TRUE,"")</f>
        <v>2.6763636363636367</v>
      </c>
      <c r="E1519" s="108">
        <f t="shared" si="115"/>
        <v>0.95</v>
      </c>
      <c r="G1519" s="108" t="b">
        <f t="shared" si="116"/>
        <v>0</v>
      </c>
      <c r="I1519" s="108" t="b">
        <f t="shared" si="117"/>
        <v>0</v>
      </c>
      <c r="K1519" s="108" t="b">
        <f t="shared" si="118"/>
        <v>0</v>
      </c>
      <c r="M1519" s="108" t="b">
        <f t="shared" si="119"/>
        <v>0</v>
      </c>
    </row>
    <row r="1520" spans="1:13" x14ac:dyDescent="0.25">
      <c r="A1520" t="s">
        <v>112</v>
      </c>
      <c r="B1520" s="108">
        <v>0</v>
      </c>
      <c r="C1520" t="str" cm="1">
        <f t="array" ref="C1520">_xlfn.IFS(A1520='Price Data'!$F$3,'Price Data'!$G$3,A1520='Price Data'!$F$4,'Price Data'!$G$4,A1520='Price Data'!$F$5,'Price Data'!$G$5,A1520='Price Data'!$F$6,'Price Data'!$G$6,A1520='Price Data'!$F$7,'Price Data'!$G$7,TRUE,"")</f>
        <v/>
      </c>
      <c r="E1520" s="108" t="b">
        <f t="shared" si="115"/>
        <v>0</v>
      </c>
      <c r="G1520" s="108" t="b">
        <f t="shared" si="116"/>
        <v>0</v>
      </c>
      <c r="I1520" s="108" t="b">
        <f t="shared" si="117"/>
        <v>0</v>
      </c>
      <c r="K1520" s="108" t="b">
        <f t="shared" si="118"/>
        <v>0</v>
      </c>
      <c r="M1520" s="108" t="b">
        <f t="shared" si="119"/>
        <v>0</v>
      </c>
    </row>
    <row r="1521" spans="1:13" x14ac:dyDescent="0.25">
      <c r="A1521" t="s">
        <v>112</v>
      </c>
      <c r="B1521" s="108">
        <v>0</v>
      </c>
      <c r="C1521" t="str" cm="1">
        <f t="array" ref="C1521">_xlfn.IFS(A1521='Price Data'!$F$3,'Price Data'!$G$3,A1521='Price Data'!$F$4,'Price Data'!$G$4,A1521='Price Data'!$F$5,'Price Data'!$G$5,A1521='Price Data'!$F$6,'Price Data'!$G$6,A1521='Price Data'!$F$7,'Price Data'!$G$7,TRUE,"")</f>
        <v/>
      </c>
      <c r="E1521" s="108" t="b">
        <f t="shared" si="115"/>
        <v>0</v>
      </c>
      <c r="G1521" s="108" t="b">
        <f t="shared" si="116"/>
        <v>0</v>
      </c>
      <c r="I1521" s="108" t="b">
        <f t="shared" si="117"/>
        <v>0</v>
      </c>
      <c r="K1521" s="108" t="b">
        <f t="shared" si="118"/>
        <v>0</v>
      </c>
      <c r="M1521" s="108" t="b">
        <f t="shared" si="119"/>
        <v>0</v>
      </c>
    </row>
    <row r="1522" spans="1:13" x14ac:dyDescent="0.25">
      <c r="A1522" t="s">
        <v>114</v>
      </c>
      <c r="B1522" s="108">
        <v>1.72</v>
      </c>
      <c r="C1522" cm="1">
        <f t="array" ref="C1522">_xlfn.IFS(A1522='Price Data'!$F$3,'Price Data'!$G$3,A1522='Price Data'!$F$4,'Price Data'!$G$4,A1522='Price Data'!$F$5,'Price Data'!$G$5,A1522='Price Data'!$F$6,'Price Data'!$G$6,A1522='Price Data'!$F$7,'Price Data'!$G$7,TRUE,"")</f>
        <v>6.0346153846153863</v>
      </c>
      <c r="E1522" s="108" t="b">
        <f t="shared" si="115"/>
        <v>0</v>
      </c>
      <c r="G1522" s="108">
        <f t="shared" si="116"/>
        <v>1.72</v>
      </c>
      <c r="I1522" s="108" t="b">
        <f t="shared" si="117"/>
        <v>0</v>
      </c>
      <c r="K1522" s="108" t="b">
        <f t="shared" si="118"/>
        <v>0</v>
      </c>
      <c r="M1522" s="108" t="b">
        <f t="shared" si="119"/>
        <v>0</v>
      </c>
    </row>
    <row r="1523" spans="1:13" x14ac:dyDescent="0.25">
      <c r="A1523" t="s">
        <v>112</v>
      </c>
      <c r="B1523" s="108">
        <v>0</v>
      </c>
      <c r="C1523" t="str" cm="1">
        <f t="array" ref="C1523">_xlfn.IFS(A1523='Price Data'!$F$3,'Price Data'!$G$3,A1523='Price Data'!$F$4,'Price Data'!$G$4,A1523='Price Data'!$F$5,'Price Data'!$G$5,A1523='Price Data'!$F$6,'Price Data'!$G$6,A1523='Price Data'!$F$7,'Price Data'!$G$7,TRUE,"")</f>
        <v/>
      </c>
      <c r="E1523" s="108" t="b">
        <f t="shared" si="115"/>
        <v>0</v>
      </c>
      <c r="G1523" s="108" t="b">
        <f t="shared" si="116"/>
        <v>0</v>
      </c>
      <c r="I1523" s="108" t="b">
        <f t="shared" si="117"/>
        <v>0</v>
      </c>
      <c r="K1523" s="108" t="b">
        <f t="shared" si="118"/>
        <v>0</v>
      </c>
      <c r="M1523" s="108" t="b">
        <f t="shared" si="119"/>
        <v>0</v>
      </c>
    </row>
    <row r="1524" spans="1:13" x14ac:dyDescent="0.25">
      <c r="A1524" t="s">
        <v>112</v>
      </c>
      <c r="B1524" s="108">
        <v>0</v>
      </c>
      <c r="C1524" t="str" cm="1">
        <f t="array" ref="C1524">_xlfn.IFS(A1524='Price Data'!$F$3,'Price Data'!$G$3,A1524='Price Data'!$F$4,'Price Data'!$G$4,A1524='Price Data'!$F$5,'Price Data'!$G$5,A1524='Price Data'!$F$6,'Price Data'!$G$6,A1524='Price Data'!$F$7,'Price Data'!$G$7,TRUE,"")</f>
        <v/>
      </c>
      <c r="E1524" s="108" t="b">
        <f t="shared" si="115"/>
        <v>0</v>
      </c>
      <c r="G1524" s="108" t="b">
        <f t="shared" si="116"/>
        <v>0</v>
      </c>
      <c r="I1524" s="108" t="b">
        <f t="shared" si="117"/>
        <v>0</v>
      </c>
      <c r="K1524" s="108" t="b">
        <f t="shared" si="118"/>
        <v>0</v>
      </c>
      <c r="M1524" s="108" t="b">
        <f t="shared" si="119"/>
        <v>0</v>
      </c>
    </row>
    <row r="1525" spans="1:13" x14ac:dyDescent="0.25">
      <c r="A1525" t="s">
        <v>112</v>
      </c>
      <c r="B1525" s="108">
        <v>0</v>
      </c>
      <c r="C1525" t="str" cm="1">
        <f t="array" ref="C1525">_xlfn.IFS(A1525='Price Data'!$F$3,'Price Data'!$G$3,A1525='Price Data'!$F$4,'Price Data'!$G$4,A1525='Price Data'!$F$5,'Price Data'!$G$5,A1525='Price Data'!$F$6,'Price Data'!$G$6,A1525='Price Data'!$F$7,'Price Data'!$G$7,TRUE,"")</f>
        <v/>
      </c>
      <c r="E1525" s="108" t="b">
        <f t="shared" si="115"/>
        <v>0</v>
      </c>
      <c r="G1525" s="108" t="b">
        <f t="shared" si="116"/>
        <v>0</v>
      </c>
      <c r="I1525" s="108" t="b">
        <f t="shared" si="117"/>
        <v>0</v>
      </c>
      <c r="K1525" s="108" t="b">
        <f t="shared" si="118"/>
        <v>0</v>
      </c>
      <c r="M1525" s="108" t="b">
        <f t="shared" si="119"/>
        <v>0</v>
      </c>
    </row>
    <row r="1526" spans="1:13" x14ac:dyDescent="0.25">
      <c r="A1526" t="s">
        <v>112</v>
      </c>
      <c r="B1526" s="108">
        <v>0</v>
      </c>
      <c r="C1526" t="str" cm="1">
        <f t="array" ref="C1526">_xlfn.IFS(A1526='Price Data'!$F$3,'Price Data'!$G$3,A1526='Price Data'!$F$4,'Price Data'!$G$4,A1526='Price Data'!$F$5,'Price Data'!$G$5,A1526='Price Data'!$F$6,'Price Data'!$G$6,A1526='Price Data'!$F$7,'Price Data'!$G$7,TRUE,"")</f>
        <v/>
      </c>
      <c r="E1526" s="108" t="b">
        <f t="shared" si="115"/>
        <v>0</v>
      </c>
      <c r="G1526" s="108" t="b">
        <f t="shared" si="116"/>
        <v>0</v>
      </c>
      <c r="I1526" s="108" t="b">
        <f t="shared" si="117"/>
        <v>0</v>
      </c>
      <c r="K1526" s="108" t="b">
        <f t="shared" si="118"/>
        <v>0</v>
      </c>
      <c r="M1526" s="108" t="b">
        <f t="shared" si="119"/>
        <v>0</v>
      </c>
    </row>
    <row r="1527" spans="1:13" x14ac:dyDescent="0.25">
      <c r="A1527" t="s">
        <v>113</v>
      </c>
      <c r="B1527" s="108">
        <v>1.1599999999999999</v>
      </c>
      <c r="C1527" cm="1">
        <f t="array" ref="C1527">_xlfn.IFS(A1527='Price Data'!$F$3,'Price Data'!$G$3,A1527='Price Data'!$F$4,'Price Data'!$G$4,A1527='Price Data'!$F$5,'Price Data'!$G$5,A1527='Price Data'!$F$6,'Price Data'!$G$6,A1527='Price Data'!$F$7,'Price Data'!$G$7,TRUE,"")</f>
        <v>10.493246963562758</v>
      </c>
      <c r="E1527" s="108" t="b">
        <f t="shared" si="115"/>
        <v>0</v>
      </c>
      <c r="G1527" s="108" t="b">
        <f t="shared" si="116"/>
        <v>0</v>
      </c>
      <c r="I1527" s="108" t="b">
        <f t="shared" si="117"/>
        <v>0</v>
      </c>
      <c r="K1527" s="108" t="b">
        <f t="shared" si="118"/>
        <v>0</v>
      </c>
      <c r="M1527" s="108">
        <f t="shared" si="119"/>
        <v>1.1599999999999999</v>
      </c>
    </row>
    <row r="1528" spans="1:13" x14ac:dyDescent="0.25">
      <c r="A1528" t="s">
        <v>112</v>
      </c>
      <c r="B1528" s="108">
        <v>0</v>
      </c>
      <c r="C1528" t="str" cm="1">
        <f t="array" ref="C1528">_xlfn.IFS(A1528='Price Data'!$F$3,'Price Data'!$G$3,A1528='Price Data'!$F$4,'Price Data'!$G$4,A1528='Price Data'!$F$5,'Price Data'!$G$5,A1528='Price Data'!$F$6,'Price Data'!$G$6,A1528='Price Data'!$F$7,'Price Data'!$G$7,TRUE,"")</f>
        <v/>
      </c>
      <c r="E1528" s="108" t="b">
        <f t="shared" si="115"/>
        <v>0</v>
      </c>
      <c r="G1528" s="108" t="b">
        <f t="shared" si="116"/>
        <v>0</v>
      </c>
      <c r="I1528" s="108" t="b">
        <f t="shared" si="117"/>
        <v>0</v>
      </c>
      <c r="K1528" s="108" t="b">
        <f t="shared" si="118"/>
        <v>0</v>
      </c>
      <c r="M1528" s="108" t="b">
        <f t="shared" si="119"/>
        <v>0</v>
      </c>
    </row>
    <row r="1529" spans="1:13" x14ac:dyDescent="0.25">
      <c r="A1529" t="s">
        <v>112</v>
      </c>
      <c r="B1529" s="108">
        <v>0</v>
      </c>
      <c r="C1529" t="str" cm="1">
        <f t="array" ref="C1529">_xlfn.IFS(A1529='Price Data'!$F$3,'Price Data'!$G$3,A1529='Price Data'!$F$4,'Price Data'!$G$4,A1529='Price Data'!$F$5,'Price Data'!$G$5,A1529='Price Data'!$F$6,'Price Data'!$G$6,A1529='Price Data'!$F$7,'Price Data'!$G$7,TRUE,"")</f>
        <v/>
      </c>
      <c r="E1529" s="108" t="b">
        <f t="shared" si="115"/>
        <v>0</v>
      </c>
      <c r="G1529" s="108" t="b">
        <f t="shared" si="116"/>
        <v>0</v>
      </c>
      <c r="I1529" s="108" t="b">
        <f t="shared" si="117"/>
        <v>0</v>
      </c>
      <c r="K1529" s="108" t="b">
        <f t="shared" si="118"/>
        <v>0</v>
      </c>
      <c r="M1529" s="108" t="b">
        <f t="shared" si="119"/>
        <v>0</v>
      </c>
    </row>
    <row r="1530" spans="1:13" x14ac:dyDescent="0.25">
      <c r="A1530" t="s">
        <v>112</v>
      </c>
      <c r="B1530" s="108">
        <v>0</v>
      </c>
      <c r="C1530" t="str" cm="1">
        <f t="array" ref="C1530">_xlfn.IFS(A1530='Price Data'!$F$3,'Price Data'!$G$3,A1530='Price Data'!$F$4,'Price Data'!$G$4,A1530='Price Data'!$F$5,'Price Data'!$G$5,A1530='Price Data'!$F$6,'Price Data'!$G$6,A1530='Price Data'!$F$7,'Price Data'!$G$7,TRUE,"")</f>
        <v/>
      </c>
      <c r="E1530" s="108" t="b">
        <f t="shared" si="115"/>
        <v>0</v>
      </c>
      <c r="G1530" s="108" t="b">
        <f t="shared" si="116"/>
        <v>0</v>
      </c>
      <c r="I1530" s="108" t="b">
        <f t="shared" si="117"/>
        <v>0</v>
      </c>
      <c r="K1530" s="108" t="b">
        <f t="shared" si="118"/>
        <v>0</v>
      </c>
      <c r="M1530" s="108" t="b">
        <f t="shared" si="119"/>
        <v>0</v>
      </c>
    </row>
    <row r="1531" spans="1:13" x14ac:dyDescent="0.25">
      <c r="A1531" t="s">
        <v>112</v>
      </c>
      <c r="B1531" s="108">
        <v>0</v>
      </c>
      <c r="C1531" t="str" cm="1">
        <f t="array" ref="C1531">_xlfn.IFS(A1531='Price Data'!$F$3,'Price Data'!$G$3,A1531='Price Data'!$F$4,'Price Data'!$G$4,A1531='Price Data'!$F$5,'Price Data'!$G$5,A1531='Price Data'!$F$6,'Price Data'!$G$6,A1531='Price Data'!$F$7,'Price Data'!$G$7,TRUE,"")</f>
        <v/>
      </c>
      <c r="E1531" s="108" t="b">
        <f t="shared" si="115"/>
        <v>0</v>
      </c>
      <c r="G1531" s="108" t="b">
        <f t="shared" si="116"/>
        <v>0</v>
      </c>
      <c r="I1531" s="108" t="b">
        <f t="shared" si="117"/>
        <v>0</v>
      </c>
      <c r="K1531" s="108" t="b">
        <f t="shared" si="118"/>
        <v>0</v>
      </c>
      <c r="M1531" s="108" t="b">
        <f t="shared" si="119"/>
        <v>0</v>
      </c>
    </row>
    <row r="1532" spans="1:13" x14ac:dyDescent="0.25">
      <c r="A1532" t="s">
        <v>110</v>
      </c>
      <c r="B1532" s="108">
        <v>0.56000000000000005</v>
      </c>
      <c r="C1532" cm="1">
        <f t="array" ref="C1532">_xlfn.IFS(A1532='Price Data'!$F$3,'Price Data'!$G$3,A1532='Price Data'!$F$4,'Price Data'!$G$4,A1532='Price Data'!$F$5,'Price Data'!$G$5,A1532='Price Data'!$F$6,'Price Data'!$G$6,A1532='Price Data'!$F$7,'Price Data'!$G$7,TRUE,"")</f>
        <v>2.6763636363636367</v>
      </c>
      <c r="E1532" s="108">
        <f t="shared" si="115"/>
        <v>0.56000000000000005</v>
      </c>
      <c r="G1532" s="108" t="b">
        <f t="shared" si="116"/>
        <v>0</v>
      </c>
      <c r="I1532" s="108" t="b">
        <f t="shared" si="117"/>
        <v>0</v>
      </c>
      <c r="K1532" s="108" t="b">
        <f t="shared" si="118"/>
        <v>0</v>
      </c>
      <c r="M1532" s="108" t="b">
        <f t="shared" si="119"/>
        <v>0</v>
      </c>
    </row>
    <row r="1533" spans="1:13" x14ac:dyDescent="0.25">
      <c r="A1533" t="s">
        <v>112</v>
      </c>
      <c r="B1533" s="108">
        <v>0</v>
      </c>
      <c r="C1533" t="str" cm="1">
        <f t="array" ref="C1533">_xlfn.IFS(A1533='Price Data'!$F$3,'Price Data'!$G$3,A1533='Price Data'!$F$4,'Price Data'!$G$4,A1533='Price Data'!$F$5,'Price Data'!$G$5,A1533='Price Data'!$F$6,'Price Data'!$G$6,A1533='Price Data'!$F$7,'Price Data'!$G$7,TRUE,"")</f>
        <v/>
      </c>
      <c r="E1533" s="108" t="b">
        <f t="shared" si="115"/>
        <v>0</v>
      </c>
      <c r="G1533" s="108" t="b">
        <f t="shared" si="116"/>
        <v>0</v>
      </c>
      <c r="I1533" s="108" t="b">
        <f t="shared" si="117"/>
        <v>0</v>
      </c>
      <c r="K1533" s="108" t="b">
        <f t="shared" si="118"/>
        <v>0</v>
      </c>
      <c r="M1533" s="108" t="b">
        <f t="shared" si="119"/>
        <v>0</v>
      </c>
    </row>
    <row r="1534" spans="1:13" x14ac:dyDescent="0.25">
      <c r="A1534" t="s">
        <v>111</v>
      </c>
      <c r="B1534" s="108">
        <v>1.78</v>
      </c>
      <c r="C1534" cm="1">
        <f t="array" ref="C1534">_xlfn.IFS(A1534='Price Data'!$F$3,'Price Data'!$G$3,A1534='Price Data'!$F$4,'Price Data'!$G$4,A1534='Price Data'!$F$5,'Price Data'!$G$5,A1534='Price Data'!$F$6,'Price Data'!$G$6,A1534='Price Data'!$F$7,'Price Data'!$G$7,TRUE,"")</f>
        <v>8.710979020979023</v>
      </c>
      <c r="E1534" s="108" t="b">
        <f t="shared" si="115"/>
        <v>0</v>
      </c>
      <c r="G1534" s="108" t="b">
        <f t="shared" si="116"/>
        <v>0</v>
      </c>
      <c r="I1534" s="108" t="b">
        <f t="shared" si="117"/>
        <v>0</v>
      </c>
      <c r="K1534" s="108">
        <f t="shared" si="118"/>
        <v>1.78</v>
      </c>
      <c r="M1534" s="108" t="b">
        <f t="shared" si="119"/>
        <v>0</v>
      </c>
    </row>
    <row r="1535" spans="1:13" x14ac:dyDescent="0.25">
      <c r="A1535" t="s">
        <v>112</v>
      </c>
      <c r="B1535" s="108">
        <v>0</v>
      </c>
      <c r="C1535" t="str" cm="1">
        <f t="array" ref="C1535">_xlfn.IFS(A1535='Price Data'!$F$3,'Price Data'!$G$3,A1535='Price Data'!$F$4,'Price Data'!$G$4,A1535='Price Data'!$F$5,'Price Data'!$G$5,A1535='Price Data'!$F$6,'Price Data'!$G$6,A1535='Price Data'!$F$7,'Price Data'!$G$7,TRUE,"")</f>
        <v/>
      </c>
      <c r="E1535" s="108" t="b">
        <f t="shared" si="115"/>
        <v>0</v>
      </c>
      <c r="G1535" s="108" t="b">
        <f t="shared" si="116"/>
        <v>0</v>
      </c>
      <c r="I1535" s="108" t="b">
        <f t="shared" si="117"/>
        <v>0</v>
      </c>
      <c r="K1535" s="108" t="b">
        <f t="shared" si="118"/>
        <v>0</v>
      </c>
      <c r="M1535" s="108" t="b">
        <f t="shared" si="119"/>
        <v>0</v>
      </c>
    </row>
    <row r="1536" spans="1:13" x14ac:dyDescent="0.25">
      <c r="A1536" t="s">
        <v>112</v>
      </c>
      <c r="B1536" s="108">
        <v>0</v>
      </c>
      <c r="C1536" t="str" cm="1">
        <f t="array" ref="C1536">_xlfn.IFS(A1536='Price Data'!$F$3,'Price Data'!$G$3,A1536='Price Data'!$F$4,'Price Data'!$G$4,A1536='Price Data'!$F$5,'Price Data'!$G$5,A1536='Price Data'!$F$6,'Price Data'!$G$6,A1536='Price Data'!$F$7,'Price Data'!$G$7,TRUE,"")</f>
        <v/>
      </c>
      <c r="E1536" s="108" t="b">
        <f t="shared" si="115"/>
        <v>0</v>
      </c>
      <c r="G1536" s="108" t="b">
        <f t="shared" si="116"/>
        <v>0</v>
      </c>
      <c r="I1536" s="108" t="b">
        <f t="shared" si="117"/>
        <v>0</v>
      </c>
      <c r="K1536" s="108" t="b">
        <f t="shared" si="118"/>
        <v>0</v>
      </c>
      <c r="M1536" s="108" t="b">
        <f t="shared" si="119"/>
        <v>0</v>
      </c>
    </row>
    <row r="1537" spans="1:13" x14ac:dyDescent="0.25">
      <c r="A1537" t="s">
        <v>109</v>
      </c>
      <c r="B1537" s="108">
        <v>0.95</v>
      </c>
      <c r="C1537" cm="1">
        <f t="array" ref="C1537">_xlfn.IFS(A1537='Price Data'!$F$3,'Price Data'!$G$3,A1537='Price Data'!$F$4,'Price Data'!$G$4,A1537='Price Data'!$F$5,'Price Data'!$G$5,A1537='Price Data'!$F$6,'Price Data'!$G$6,A1537='Price Data'!$F$7,'Price Data'!$G$7,TRUE,"")</f>
        <v>4.4586315789473705</v>
      </c>
      <c r="E1537" s="108" t="b">
        <f t="shared" si="115"/>
        <v>0</v>
      </c>
      <c r="G1537" s="108" t="b">
        <f t="shared" si="116"/>
        <v>0</v>
      </c>
      <c r="I1537" s="108">
        <f t="shared" si="117"/>
        <v>0.95</v>
      </c>
      <c r="K1537" s="108" t="b">
        <f t="shared" si="118"/>
        <v>0</v>
      </c>
      <c r="M1537" s="108" t="b">
        <f t="shared" si="119"/>
        <v>0</v>
      </c>
    </row>
    <row r="1538" spans="1:13" x14ac:dyDescent="0.25">
      <c r="A1538" t="s">
        <v>110</v>
      </c>
      <c r="B1538" s="108">
        <v>0.91</v>
      </c>
      <c r="C1538" cm="1">
        <f t="array" ref="C1538">_xlfn.IFS(A1538='Price Data'!$F$3,'Price Data'!$G$3,A1538='Price Data'!$F$4,'Price Data'!$G$4,A1538='Price Data'!$F$5,'Price Data'!$G$5,A1538='Price Data'!$F$6,'Price Data'!$G$6,A1538='Price Data'!$F$7,'Price Data'!$G$7,TRUE,"")</f>
        <v>2.6763636363636367</v>
      </c>
      <c r="E1538" s="108">
        <f t="shared" si="115"/>
        <v>0.91</v>
      </c>
      <c r="G1538" s="108" t="b">
        <f t="shared" si="116"/>
        <v>0</v>
      </c>
      <c r="I1538" s="108" t="b">
        <f t="shared" si="117"/>
        <v>0</v>
      </c>
      <c r="K1538" s="108" t="b">
        <f t="shared" si="118"/>
        <v>0</v>
      </c>
      <c r="M1538" s="108" t="b">
        <f t="shared" si="119"/>
        <v>0</v>
      </c>
    </row>
    <row r="1539" spans="1:13" x14ac:dyDescent="0.25">
      <c r="A1539" t="s">
        <v>112</v>
      </c>
      <c r="B1539" s="108">
        <v>0</v>
      </c>
      <c r="C1539" t="str" cm="1">
        <f t="array" ref="C1539">_xlfn.IFS(A1539='Price Data'!$F$3,'Price Data'!$G$3,A1539='Price Data'!$F$4,'Price Data'!$G$4,A1539='Price Data'!$F$5,'Price Data'!$G$5,A1539='Price Data'!$F$6,'Price Data'!$G$6,A1539='Price Data'!$F$7,'Price Data'!$G$7,TRUE,"")</f>
        <v/>
      </c>
      <c r="E1539" s="108" t="b">
        <f t="shared" ref="E1539:E1602" si="120">IF(A1539="Coffee Only", B1539)</f>
        <v>0</v>
      </c>
      <c r="G1539" s="108" t="b">
        <f t="shared" ref="G1539:G1602" si="121">IF(A1539="Food Only", B1539)</f>
        <v>0</v>
      </c>
      <c r="I1539" s="108" t="b">
        <f t="shared" ref="I1539:I1602" si="122">IF(A1539="Specialty Drink Only", B1539)</f>
        <v>0</v>
      </c>
      <c r="K1539" s="108" t="b">
        <f t="shared" ref="K1539:K1602" si="123">IF(A1539="Food + Coffee", B1539)</f>
        <v>0</v>
      </c>
      <c r="M1539" s="108" t="b">
        <f t="shared" ref="M1539:M1602" si="124">IF(A1539="Food + Specialty Drink", B1539)</f>
        <v>0</v>
      </c>
    </row>
    <row r="1540" spans="1:13" x14ac:dyDescent="0.25">
      <c r="A1540" t="s">
        <v>109</v>
      </c>
      <c r="B1540" s="108">
        <v>0.71</v>
      </c>
      <c r="C1540" cm="1">
        <f t="array" ref="C1540">_xlfn.IFS(A1540='Price Data'!$F$3,'Price Data'!$G$3,A1540='Price Data'!$F$4,'Price Data'!$G$4,A1540='Price Data'!$F$5,'Price Data'!$G$5,A1540='Price Data'!$F$6,'Price Data'!$G$6,A1540='Price Data'!$F$7,'Price Data'!$G$7,TRUE,"")</f>
        <v>4.4586315789473705</v>
      </c>
      <c r="E1540" s="108" t="b">
        <f t="shared" si="120"/>
        <v>0</v>
      </c>
      <c r="G1540" s="108" t="b">
        <f t="shared" si="121"/>
        <v>0</v>
      </c>
      <c r="I1540" s="108">
        <f t="shared" si="122"/>
        <v>0.71</v>
      </c>
      <c r="K1540" s="108" t="b">
        <f t="shared" si="123"/>
        <v>0</v>
      </c>
      <c r="M1540" s="108" t="b">
        <f t="shared" si="124"/>
        <v>0</v>
      </c>
    </row>
    <row r="1541" spans="1:13" x14ac:dyDescent="0.25">
      <c r="A1541" t="s">
        <v>112</v>
      </c>
      <c r="B1541" s="108">
        <v>0</v>
      </c>
      <c r="C1541" t="str" cm="1">
        <f t="array" ref="C1541">_xlfn.IFS(A1541='Price Data'!$F$3,'Price Data'!$G$3,A1541='Price Data'!$F$4,'Price Data'!$G$4,A1541='Price Data'!$F$5,'Price Data'!$G$5,A1541='Price Data'!$F$6,'Price Data'!$G$6,A1541='Price Data'!$F$7,'Price Data'!$G$7,TRUE,"")</f>
        <v/>
      </c>
      <c r="E1541" s="108" t="b">
        <f t="shared" si="120"/>
        <v>0</v>
      </c>
      <c r="G1541" s="108" t="b">
        <f t="shared" si="121"/>
        <v>0</v>
      </c>
      <c r="I1541" s="108" t="b">
        <f t="shared" si="122"/>
        <v>0</v>
      </c>
      <c r="K1541" s="108" t="b">
        <f t="shared" si="123"/>
        <v>0</v>
      </c>
      <c r="M1541" s="108" t="b">
        <f t="shared" si="124"/>
        <v>0</v>
      </c>
    </row>
    <row r="1542" spans="1:13" x14ac:dyDescent="0.25">
      <c r="A1542" t="s">
        <v>112</v>
      </c>
      <c r="B1542" s="108">
        <v>0</v>
      </c>
      <c r="C1542" t="str" cm="1">
        <f t="array" ref="C1542">_xlfn.IFS(A1542='Price Data'!$F$3,'Price Data'!$G$3,A1542='Price Data'!$F$4,'Price Data'!$G$4,A1542='Price Data'!$F$5,'Price Data'!$G$5,A1542='Price Data'!$F$6,'Price Data'!$G$6,A1542='Price Data'!$F$7,'Price Data'!$G$7,TRUE,"")</f>
        <v/>
      </c>
      <c r="E1542" s="108" t="b">
        <f t="shared" si="120"/>
        <v>0</v>
      </c>
      <c r="G1542" s="108" t="b">
        <f t="shared" si="121"/>
        <v>0</v>
      </c>
      <c r="I1542" s="108" t="b">
        <f t="shared" si="122"/>
        <v>0</v>
      </c>
      <c r="K1542" s="108" t="b">
        <f t="shared" si="123"/>
        <v>0</v>
      </c>
      <c r="M1542" s="108" t="b">
        <f t="shared" si="124"/>
        <v>0</v>
      </c>
    </row>
    <row r="1543" spans="1:13" x14ac:dyDescent="0.25">
      <c r="A1543" t="s">
        <v>112</v>
      </c>
      <c r="B1543" s="108">
        <v>0</v>
      </c>
      <c r="C1543" t="str" cm="1">
        <f t="array" ref="C1543">_xlfn.IFS(A1543='Price Data'!$F$3,'Price Data'!$G$3,A1543='Price Data'!$F$4,'Price Data'!$G$4,A1543='Price Data'!$F$5,'Price Data'!$G$5,A1543='Price Data'!$F$6,'Price Data'!$G$6,A1543='Price Data'!$F$7,'Price Data'!$G$7,TRUE,"")</f>
        <v/>
      </c>
      <c r="E1543" s="108" t="b">
        <f t="shared" si="120"/>
        <v>0</v>
      </c>
      <c r="G1543" s="108" t="b">
        <f t="shared" si="121"/>
        <v>0</v>
      </c>
      <c r="I1543" s="108" t="b">
        <f t="shared" si="122"/>
        <v>0</v>
      </c>
      <c r="K1543" s="108" t="b">
        <f t="shared" si="123"/>
        <v>0</v>
      </c>
      <c r="M1543" s="108" t="b">
        <f t="shared" si="124"/>
        <v>0</v>
      </c>
    </row>
    <row r="1544" spans="1:13" x14ac:dyDescent="0.25">
      <c r="A1544" t="s">
        <v>112</v>
      </c>
      <c r="B1544" s="108">
        <v>0</v>
      </c>
      <c r="C1544" t="str" cm="1">
        <f t="array" ref="C1544">_xlfn.IFS(A1544='Price Data'!$F$3,'Price Data'!$G$3,A1544='Price Data'!$F$4,'Price Data'!$G$4,A1544='Price Data'!$F$5,'Price Data'!$G$5,A1544='Price Data'!$F$6,'Price Data'!$G$6,A1544='Price Data'!$F$7,'Price Data'!$G$7,TRUE,"")</f>
        <v/>
      </c>
      <c r="E1544" s="108" t="b">
        <f t="shared" si="120"/>
        <v>0</v>
      </c>
      <c r="G1544" s="108" t="b">
        <f t="shared" si="121"/>
        <v>0</v>
      </c>
      <c r="I1544" s="108" t="b">
        <f t="shared" si="122"/>
        <v>0</v>
      </c>
      <c r="K1544" s="108" t="b">
        <f t="shared" si="123"/>
        <v>0</v>
      </c>
      <c r="M1544" s="108" t="b">
        <f t="shared" si="124"/>
        <v>0</v>
      </c>
    </row>
    <row r="1545" spans="1:13" x14ac:dyDescent="0.25">
      <c r="A1545" t="s">
        <v>112</v>
      </c>
      <c r="B1545" s="108">
        <v>0</v>
      </c>
      <c r="C1545" t="str" cm="1">
        <f t="array" ref="C1545">_xlfn.IFS(A1545='Price Data'!$F$3,'Price Data'!$G$3,A1545='Price Data'!$F$4,'Price Data'!$G$4,A1545='Price Data'!$F$5,'Price Data'!$G$5,A1545='Price Data'!$F$6,'Price Data'!$G$6,A1545='Price Data'!$F$7,'Price Data'!$G$7,TRUE,"")</f>
        <v/>
      </c>
      <c r="E1545" s="108" t="b">
        <f t="shared" si="120"/>
        <v>0</v>
      </c>
      <c r="G1545" s="108" t="b">
        <f t="shared" si="121"/>
        <v>0</v>
      </c>
      <c r="I1545" s="108" t="b">
        <f t="shared" si="122"/>
        <v>0</v>
      </c>
      <c r="K1545" s="108" t="b">
        <f t="shared" si="123"/>
        <v>0</v>
      </c>
      <c r="M1545" s="108" t="b">
        <f t="shared" si="124"/>
        <v>0</v>
      </c>
    </row>
    <row r="1546" spans="1:13" x14ac:dyDescent="0.25">
      <c r="A1546" t="s">
        <v>112</v>
      </c>
      <c r="B1546" s="108">
        <v>0</v>
      </c>
      <c r="C1546" t="str" cm="1">
        <f t="array" ref="C1546">_xlfn.IFS(A1546='Price Data'!$F$3,'Price Data'!$G$3,A1546='Price Data'!$F$4,'Price Data'!$G$4,A1546='Price Data'!$F$5,'Price Data'!$G$5,A1546='Price Data'!$F$6,'Price Data'!$G$6,A1546='Price Data'!$F$7,'Price Data'!$G$7,TRUE,"")</f>
        <v/>
      </c>
      <c r="E1546" s="108" t="b">
        <f t="shared" si="120"/>
        <v>0</v>
      </c>
      <c r="G1546" s="108" t="b">
        <f t="shared" si="121"/>
        <v>0</v>
      </c>
      <c r="I1546" s="108" t="b">
        <f t="shared" si="122"/>
        <v>0</v>
      </c>
      <c r="K1546" s="108" t="b">
        <f t="shared" si="123"/>
        <v>0</v>
      </c>
      <c r="M1546" s="108" t="b">
        <f t="shared" si="124"/>
        <v>0</v>
      </c>
    </row>
    <row r="1547" spans="1:13" x14ac:dyDescent="0.25">
      <c r="A1547" t="s">
        <v>112</v>
      </c>
      <c r="B1547" s="108">
        <v>0</v>
      </c>
      <c r="C1547" t="str" cm="1">
        <f t="array" ref="C1547">_xlfn.IFS(A1547='Price Data'!$F$3,'Price Data'!$G$3,A1547='Price Data'!$F$4,'Price Data'!$G$4,A1547='Price Data'!$F$5,'Price Data'!$G$5,A1547='Price Data'!$F$6,'Price Data'!$G$6,A1547='Price Data'!$F$7,'Price Data'!$G$7,TRUE,"")</f>
        <v/>
      </c>
      <c r="E1547" s="108" t="b">
        <f t="shared" si="120"/>
        <v>0</v>
      </c>
      <c r="G1547" s="108" t="b">
        <f t="shared" si="121"/>
        <v>0</v>
      </c>
      <c r="I1547" s="108" t="b">
        <f t="shared" si="122"/>
        <v>0</v>
      </c>
      <c r="K1547" s="108" t="b">
        <f t="shared" si="123"/>
        <v>0</v>
      </c>
      <c r="M1547" s="108" t="b">
        <f t="shared" si="124"/>
        <v>0</v>
      </c>
    </row>
    <row r="1548" spans="1:13" x14ac:dyDescent="0.25">
      <c r="A1548" t="s">
        <v>112</v>
      </c>
      <c r="B1548" s="108">
        <v>0</v>
      </c>
      <c r="C1548" t="str" cm="1">
        <f t="array" ref="C1548">_xlfn.IFS(A1548='Price Data'!$F$3,'Price Data'!$G$3,A1548='Price Data'!$F$4,'Price Data'!$G$4,A1548='Price Data'!$F$5,'Price Data'!$G$5,A1548='Price Data'!$F$6,'Price Data'!$G$6,A1548='Price Data'!$F$7,'Price Data'!$G$7,TRUE,"")</f>
        <v/>
      </c>
      <c r="E1548" s="108" t="b">
        <f t="shared" si="120"/>
        <v>0</v>
      </c>
      <c r="G1548" s="108" t="b">
        <f t="shared" si="121"/>
        <v>0</v>
      </c>
      <c r="I1548" s="108" t="b">
        <f t="shared" si="122"/>
        <v>0</v>
      </c>
      <c r="K1548" s="108" t="b">
        <f t="shared" si="123"/>
        <v>0</v>
      </c>
      <c r="M1548" s="108" t="b">
        <f t="shared" si="124"/>
        <v>0</v>
      </c>
    </row>
    <row r="1549" spans="1:13" x14ac:dyDescent="0.25">
      <c r="A1549" t="s">
        <v>112</v>
      </c>
      <c r="B1549" s="108">
        <v>0</v>
      </c>
      <c r="C1549" t="str" cm="1">
        <f t="array" ref="C1549">_xlfn.IFS(A1549='Price Data'!$F$3,'Price Data'!$G$3,A1549='Price Data'!$F$4,'Price Data'!$G$4,A1549='Price Data'!$F$5,'Price Data'!$G$5,A1549='Price Data'!$F$6,'Price Data'!$G$6,A1549='Price Data'!$F$7,'Price Data'!$G$7,TRUE,"")</f>
        <v/>
      </c>
      <c r="E1549" s="108" t="b">
        <f t="shared" si="120"/>
        <v>0</v>
      </c>
      <c r="G1549" s="108" t="b">
        <f t="shared" si="121"/>
        <v>0</v>
      </c>
      <c r="I1549" s="108" t="b">
        <f t="shared" si="122"/>
        <v>0</v>
      </c>
      <c r="K1549" s="108" t="b">
        <f t="shared" si="123"/>
        <v>0</v>
      </c>
      <c r="M1549" s="108" t="b">
        <f t="shared" si="124"/>
        <v>0</v>
      </c>
    </row>
    <row r="1550" spans="1:13" x14ac:dyDescent="0.25">
      <c r="A1550" t="s">
        <v>112</v>
      </c>
      <c r="B1550" s="108">
        <v>0</v>
      </c>
      <c r="C1550" t="str" cm="1">
        <f t="array" ref="C1550">_xlfn.IFS(A1550='Price Data'!$F$3,'Price Data'!$G$3,A1550='Price Data'!$F$4,'Price Data'!$G$4,A1550='Price Data'!$F$5,'Price Data'!$G$5,A1550='Price Data'!$F$6,'Price Data'!$G$6,A1550='Price Data'!$F$7,'Price Data'!$G$7,TRUE,"")</f>
        <v/>
      </c>
      <c r="E1550" s="108" t="b">
        <f t="shared" si="120"/>
        <v>0</v>
      </c>
      <c r="G1550" s="108" t="b">
        <f t="shared" si="121"/>
        <v>0</v>
      </c>
      <c r="I1550" s="108" t="b">
        <f t="shared" si="122"/>
        <v>0</v>
      </c>
      <c r="K1550" s="108" t="b">
        <f t="shared" si="123"/>
        <v>0</v>
      </c>
      <c r="M1550" s="108" t="b">
        <f t="shared" si="124"/>
        <v>0</v>
      </c>
    </row>
    <row r="1551" spans="1:13" x14ac:dyDescent="0.25">
      <c r="A1551" t="s">
        <v>113</v>
      </c>
      <c r="B1551" s="108">
        <v>2.5</v>
      </c>
      <c r="C1551" cm="1">
        <f t="array" ref="C1551">_xlfn.IFS(A1551='Price Data'!$F$3,'Price Data'!$G$3,A1551='Price Data'!$F$4,'Price Data'!$G$4,A1551='Price Data'!$F$5,'Price Data'!$G$5,A1551='Price Data'!$F$6,'Price Data'!$G$6,A1551='Price Data'!$F$7,'Price Data'!$G$7,TRUE,"")</f>
        <v>10.493246963562758</v>
      </c>
      <c r="E1551" s="108" t="b">
        <f t="shared" si="120"/>
        <v>0</v>
      </c>
      <c r="G1551" s="108" t="b">
        <f t="shared" si="121"/>
        <v>0</v>
      </c>
      <c r="I1551" s="108" t="b">
        <f t="shared" si="122"/>
        <v>0</v>
      </c>
      <c r="K1551" s="108" t="b">
        <f t="shared" si="123"/>
        <v>0</v>
      </c>
      <c r="M1551" s="108">
        <f t="shared" si="124"/>
        <v>2.5</v>
      </c>
    </row>
    <row r="1552" spans="1:13" x14ac:dyDescent="0.25">
      <c r="A1552" t="s">
        <v>112</v>
      </c>
      <c r="B1552" s="108">
        <v>0</v>
      </c>
      <c r="C1552" t="str" cm="1">
        <f t="array" ref="C1552">_xlfn.IFS(A1552='Price Data'!$F$3,'Price Data'!$G$3,A1552='Price Data'!$F$4,'Price Data'!$G$4,A1552='Price Data'!$F$5,'Price Data'!$G$5,A1552='Price Data'!$F$6,'Price Data'!$G$6,A1552='Price Data'!$F$7,'Price Data'!$G$7,TRUE,"")</f>
        <v/>
      </c>
      <c r="E1552" s="108" t="b">
        <f t="shared" si="120"/>
        <v>0</v>
      </c>
      <c r="G1552" s="108" t="b">
        <f t="shared" si="121"/>
        <v>0</v>
      </c>
      <c r="I1552" s="108" t="b">
        <f t="shared" si="122"/>
        <v>0</v>
      </c>
      <c r="K1552" s="108" t="b">
        <f t="shared" si="123"/>
        <v>0</v>
      </c>
      <c r="M1552" s="108" t="b">
        <f t="shared" si="124"/>
        <v>0</v>
      </c>
    </row>
    <row r="1553" spans="1:13" x14ac:dyDescent="0.25">
      <c r="A1553" t="s">
        <v>112</v>
      </c>
      <c r="B1553" s="108">
        <v>0</v>
      </c>
      <c r="C1553" t="str" cm="1">
        <f t="array" ref="C1553">_xlfn.IFS(A1553='Price Data'!$F$3,'Price Data'!$G$3,A1553='Price Data'!$F$4,'Price Data'!$G$4,A1553='Price Data'!$F$5,'Price Data'!$G$5,A1553='Price Data'!$F$6,'Price Data'!$G$6,A1553='Price Data'!$F$7,'Price Data'!$G$7,TRUE,"")</f>
        <v/>
      </c>
      <c r="E1553" s="108" t="b">
        <f t="shared" si="120"/>
        <v>0</v>
      </c>
      <c r="G1553" s="108" t="b">
        <f t="shared" si="121"/>
        <v>0</v>
      </c>
      <c r="I1553" s="108" t="b">
        <f t="shared" si="122"/>
        <v>0</v>
      </c>
      <c r="K1553" s="108" t="b">
        <f t="shared" si="123"/>
        <v>0</v>
      </c>
      <c r="M1553" s="108" t="b">
        <f t="shared" si="124"/>
        <v>0</v>
      </c>
    </row>
    <row r="1554" spans="1:13" x14ac:dyDescent="0.25">
      <c r="A1554" t="s">
        <v>112</v>
      </c>
      <c r="B1554" s="108">
        <v>0</v>
      </c>
      <c r="C1554" t="str" cm="1">
        <f t="array" ref="C1554">_xlfn.IFS(A1554='Price Data'!$F$3,'Price Data'!$G$3,A1554='Price Data'!$F$4,'Price Data'!$G$4,A1554='Price Data'!$F$5,'Price Data'!$G$5,A1554='Price Data'!$F$6,'Price Data'!$G$6,A1554='Price Data'!$F$7,'Price Data'!$G$7,TRUE,"")</f>
        <v/>
      </c>
      <c r="E1554" s="108" t="b">
        <f t="shared" si="120"/>
        <v>0</v>
      </c>
      <c r="G1554" s="108" t="b">
        <f t="shared" si="121"/>
        <v>0</v>
      </c>
      <c r="I1554" s="108" t="b">
        <f t="shared" si="122"/>
        <v>0</v>
      </c>
      <c r="K1554" s="108" t="b">
        <f t="shared" si="123"/>
        <v>0</v>
      </c>
      <c r="M1554" s="108" t="b">
        <f t="shared" si="124"/>
        <v>0</v>
      </c>
    </row>
    <row r="1555" spans="1:13" x14ac:dyDescent="0.25">
      <c r="A1555" t="s">
        <v>112</v>
      </c>
      <c r="B1555" s="108">
        <v>0</v>
      </c>
      <c r="C1555" t="str" cm="1">
        <f t="array" ref="C1555">_xlfn.IFS(A1555='Price Data'!$F$3,'Price Data'!$G$3,A1555='Price Data'!$F$4,'Price Data'!$G$4,A1555='Price Data'!$F$5,'Price Data'!$G$5,A1555='Price Data'!$F$6,'Price Data'!$G$6,A1555='Price Data'!$F$7,'Price Data'!$G$7,TRUE,"")</f>
        <v/>
      </c>
      <c r="E1555" s="108" t="b">
        <f t="shared" si="120"/>
        <v>0</v>
      </c>
      <c r="G1555" s="108" t="b">
        <f t="shared" si="121"/>
        <v>0</v>
      </c>
      <c r="I1555" s="108" t="b">
        <f t="shared" si="122"/>
        <v>0</v>
      </c>
      <c r="K1555" s="108" t="b">
        <f t="shared" si="123"/>
        <v>0</v>
      </c>
      <c r="M1555" s="108" t="b">
        <f t="shared" si="124"/>
        <v>0</v>
      </c>
    </row>
    <row r="1556" spans="1:13" x14ac:dyDescent="0.25">
      <c r="A1556" t="s">
        <v>112</v>
      </c>
      <c r="B1556" s="108">
        <v>0</v>
      </c>
      <c r="C1556" t="str" cm="1">
        <f t="array" ref="C1556">_xlfn.IFS(A1556='Price Data'!$F$3,'Price Data'!$G$3,A1556='Price Data'!$F$4,'Price Data'!$G$4,A1556='Price Data'!$F$5,'Price Data'!$G$5,A1556='Price Data'!$F$6,'Price Data'!$G$6,A1556='Price Data'!$F$7,'Price Data'!$G$7,TRUE,"")</f>
        <v/>
      </c>
      <c r="E1556" s="108" t="b">
        <f t="shared" si="120"/>
        <v>0</v>
      </c>
      <c r="G1556" s="108" t="b">
        <f t="shared" si="121"/>
        <v>0</v>
      </c>
      <c r="I1556" s="108" t="b">
        <f t="shared" si="122"/>
        <v>0</v>
      </c>
      <c r="K1556" s="108" t="b">
        <f t="shared" si="123"/>
        <v>0</v>
      </c>
      <c r="M1556" s="108" t="b">
        <f t="shared" si="124"/>
        <v>0</v>
      </c>
    </row>
    <row r="1557" spans="1:13" x14ac:dyDescent="0.25">
      <c r="A1557" t="s">
        <v>112</v>
      </c>
      <c r="B1557" s="108">
        <v>0</v>
      </c>
      <c r="C1557" t="str" cm="1">
        <f t="array" ref="C1557">_xlfn.IFS(A1557='Price Data'!$F$3,'Price Data'!$G$3,A1557='Price Data'!$F$4,'Price Data'!$G$4,A1557='Price Data'!$F$5,'Price Data'!$G$5,A1557='Price Data'!$F$6,'Price Data'!$G$6,A1557='Price Data'!$F$7,'Price Data'!$G$7,TRUE,"")</f>
        <v/>
      </c>
      <c r="E1557" s="108" t="b">
        <f t="shared" si="120"/>
        <v>0</v>
      </c>
      <c r="G1557" s="108" t="b">
        <f t="shared" si="121"/>
        <v>0</v>
      </c>
      <c r="I1557" s="108" t="b">
        <f t="shared" si="122"/>
        <v>0</v>
      </c>
      <c r="K1557" s="108" t="b">
        <f t="shared" si="123"/>
        <v>0</v>
      </c>
      <c r="M1557" s="108" t="b">
        <f t="shared" si="124"/>
        <v>0</v>
      </c>
    </row>
    <row r="1558" spans="1:13" x14ac:dyDescent="0.25">
      <c r="A1558" t="s">
        <v>112</v>
      </c>
      <c r="B1558" s="108">
        <v>0</v>
      </c>
      <c r="C1558" t="str" cm="1">
        <f t="array" ref="C1558">_xlfn.IFS(A1558='Price Data'!$F$3,'Price Data'!$G$3,A1558='Price Data'!$F$4,'Price Data'!$G$4,A1558='Price Data'!$F$5,'Price Data'!$G$5,A1558='Price Data'!$F$6,'Price Data'!$G$6,A1558='Price Data'!$F$7,'Price Data'!$G$7,TRUE,"")</f>
        <v/>
      </c>
      <c r="E1558" s="108" t="b">
        <f t="shared" si="120"/>
        <v>0</v>
      </c>
      <c r="G1558" s="108" t="b">
        <f t="shared" si="121"/>
        <v>0</v>
      </c>
      <c r="I1558" s="108" t="b">
        <f t="shared" si="122"/>
        <v>0</v>
      </c>
      <c r="K1558" s="108" t="b">
        <f t="shared" si="123"/>
        <v>0</v>
      </c>
      <c r="M1558" s="108" t="b">
        <f t="shared" si="124"/>
        <v>0</v>
      </c>
    </row>
    <row r="1559" spans="1:13" x14ac:dyDescent="0.25">
      <c r="A1559" t="s">
        <v>112</v>
      </c>
      <c r="B1559" s="108">
        <v>0</v>
      </c>
      <c r="C1559" t="str" cm="1">
        <f t="array" ref="C1559">_xlfn.IFS(A1559='Price Data'!$F$3,'Price Data'!$G$3,A1559='Price Data'!$F$4,'Price Data'!$G$4,A1559='Price Data'!$F$5,'Price Data'!$G$5,A1559='Price Data'!$F$6,'Price Data'!$G$6,A1559='Price Data'!$F$7,'Price Data'!$G$7,TRUE,"")</f>
        <v/>
      </c>
      <c r="E1559" s="108" t="b">
        <f t="shared" si="120"/>
        <v>0</v>
      </c>
      <c r="G1559" s="108" t="b">
        <f t="shared" si="121"/>
        <v>0</v>
      </c>
      <c r="I1559" s="108" t="b">
        <f t="shared" si="122"/>
        <v>0</v>
      </c>
      <c r="K1559" s="108" t="b">
        <f t="shared" si="123"/>
        <v>0</v>
      </c>
      <c r="M1559" s="108" t="b">
        <f t="shared" si="124"/>
        <v>0</v>
      </c>
    </row>
    <row r="1560" spans="1:13" x14ac:dyDescent="0.25">
      <c r="A1560" t="s">
        <v>112</v>
      </c>
      <c r="B1560" s="108">
        <v>0</v>
      </c>
      <c r="C1560" t="str" cm="1">
        <f t="array" ref="C1560">_xlfn.IFS(A1560='Price Data'!$F$3,'Price Data'!$G$3,A1560='Price Data'!$F$4,'Price Data'!$G$4,A1560='Price Data'!$F$5,'Price Data'!$G$5,A1560='Price Data'!$F$6,'Price Data'!$G$6,A1560='Price Data'!$F$7,'Price Data'!$G$7,TRUE,"")</f>
        <v/>
      </c>
      <c r="E1560" s="108" t="b">
        <f t="shared" si="120"/>
        <v>0</v>
      </c>
      <c r="G1560" s="108" t="b">
        <f t="shared" si="121"/>
        <v>0</v>
      </c>
      <c r="I1560" s="108" t="b">
        <f t="shared" si="122"/>
        <v>0</v>
      </c>
      <c r="K1560" s="108" t="b">
        <f t="shared" si="123"/>
        <v>0</v>
      </c>
      <c r="M1560" s="108" t="b">
        <f t="shared" si="124"/>
        <v>0</v>
      </c>
    </row>
    <row r="1561" spans="1:13" x14ac:dyDescent="0.25">
      <c r="A1561" t="s">
        <v>112</v>
      </c>
      <c r="B1561" s="108">
        <v>0</v>
      </c>
      <c r="C1561" t="str" cm="1">
        <f t="array" ref="C1561">_xlfn.IFS(A1561='Price Data'!$F$3,'Price Data'!$G$3,A1561='Price Data'!$F$4,'Price Data'!$G$4,A1561='Price Data'!$F$5,'Price Data'!$G$5,A1561='Price Data'!$F$6,'Price Data'!$G$6,A1561='Price Data'!$F$7,'Price Data'!$G$7,TRUE,"")</f>
        <v/>
      </c>
      <c r="E1561" s="108" t="b">
        <f t="shared" si="120"/>
        <v>0</v>
      </c>
      <c r="G1561" s="108" t="b">
        <f t="shared" si="121"/>
        <v>0</v>
      </c>
      <c r="I1561" s="108" t="b">
        <f t="shared" si="122"/>
        <v>0</v>
      </c>
      <c r="K1561" s="108" t="b">
        <f t="shared" si="123"/>
        <v>0</v>
      </c>
      <c r="M1561" s="108" t="b">
        <f t="shared" si="124"/>
        <v>0</v>
      </c>
    </row>
    <row r="1562" spans="1:13" x14ac:dyDescent="0.25">
      <c r="A1562" t="s">
        <v>112</v>
      </c>
      <c r="B1562" s="108">
        <v>0</v>
      </c>
      <c r="C1562" t="str" cm="1">
        <f t="array" ref="C1562">_xlfn.IFS(A1562='Price Data'!$F$3,'Price Data'!$G$3,A1562='Price Data'!$F$4,'Price Data'!$G$4,A1562='Price Data'!$F$5,'Price Data'!$G$5,A1562='Price Data'!$F$6,'Price Data'!$G$6,A1562='Price Data'!$F$7,'Price Data'!$G$7,TRUE,"")</f>
        <v/>
      </c>
      <c r="E1562" s="108" t="b">
        <f t="shared" si="120"/>
        <v>0</v>
      </c>
      <c r="G1562" s="108" t="b">
        <f t="shared" si="121"/>
        <v>0</v>
      </c>
      <c r="I1562" s="108" t="b">
        <f t="shared" si="122"/>
        <v>0</v>
      </c>
      <c r="K1562" s="108" t="b">
        <f t="shared" si="123"/>
        <v>0</v>
      </c>
      <c r="M1562" s="108" t="b">
        <f t="shared" si="124"/>
        <v>0</v>
      </c>
    </row>
    <row r="1563" spans="1:13" x14ac:dyDescent="0.25">
      <c r="A1563" t="s">
        <v>112</v>
      </c>
      <c r="B1563" s="108">
        <v>0</v>
      </c>
      <c r="C1563" t="str" cm="1">
        <f t="array" ref="C1563">_xlfn.IFS(A1563='Price Data'!$F$3,'Price Data'!$G$3,A1563='Price Data'!$F$4,'Price Data'!$G$4,A1563='Price Data'!$F$5,'Price Data'!$G$5,A1563='Price Data'!$F$6,'Price Data'!$G$6,A1563='Price Data'!$F$7,'Price Data'!$G$7,TRUE,"")</f>
        <v/>
      </c>
      <c r="E1563" s="108" t="b">
        <f t="shared" si="120"/>
        <v>0</v>
      </c>
      <c r="G1563" s="108" t="b">
        <f t="shared" si="121"/>
        <v>0</v>
      </c>
      <c r="I1563" s="108" t="b">
        <f t="shared" si="122"/>
        <v>0</v>
      </c>
      <c r="K1563" s="108" t="b">
        <f t="shared" si="123"/>
        <v>0</v>
      </c>
      <c r="M1563" s="108" t="b">
        <f t="shared" si="124"/>
        <v>0</v>
      </c>
    </row>
    <row r="1564" spans="1:13" x14ac:dyDescent="0.25">
      <c r="A1564" t="s">
        <v>112</v>
      </c>
      <c r="B1564" s="108">
        <v>0</v>
      </c>
      <c r="C1564" t="str" cm="1">
        <f t="array" ref="C1564">_xlfn.IFS(A1564='Price Data'!$F$3,'Price Data'!$G$3,A1564='Price Data'!$F$4,'Price Data'!$G$4,A1564='Price Data'!$F$5,'Price Data'!$G$5,A1564='Price Data'!$F$6,'Price Data'!$G$6,A1564='Price Data'!$F$7,'Price Data'!$G$7,TRUE,"")</f>
        <v/>
      </c>
      <c r="E1564" s="108" t="b">
        <f t="shared" si="120"/>
        <v>0</v>
      </c>
      <c r="G1564" s="108" t="b">
        <f t="shared" si="121"/>
        <v>0</v>
      </c>
      <c r="I1564" s="108" t="b">
        <f t="shared" si="122"/>
        <v>0</v>
      </c>
      <c r="K1564" s="108" t="b">
        <f t="shared" si="123"/>
        <v>0</v>
      </c>
      <c r="M1564" s="108" t="b">
        <f t="shared" si="124"/>
        <v>0</v>
      </c>
    </row>
    <row r="1565" spans="1:13" x14ac:dyDescent="0.25">
      <c r="A1565" t="s">
        <v>112</v>
      </c>
      <c r="B1565" s="108">
        <v>0</v>
      </c>
      <c r="C1565" t="str" cm="1">
        <f t="array" ref="C1565">_xlfn.IFS(A1565='Price Data'!$F$3,'Price Data'!$G$3,A1565='Price Data'!$F$4,'Price Data'!$G$4,A1565='Price Data'!$F$5,'Price Data'!$G$5,A1565='Price Data'!$F$6,'Price Data'!$G$6,A1565='Price Data'!$F$7,'Price Data'!$G$7,TRUE,"")</f>
        <v/>
      </c>
      <c r="E1565" s="108" t="b">
        <f t="shared" si="120"/>
        <v>0</v>
      </c>
      <c r="G1565" s="108" t="b">
        <f t="shared" si="121"/>
        <v>0</v>
      </c>
      <c r="I1565" s="108" t="b">
        <f t="shared" si="122"/>
        <v>0</v>
      </c>
      <c r="K1565" s="108" t="b">
        <f t="shared" si="123"/>
        <v>0</v>
      </c>
      <c r="M1565" s="108" t="b">
        <f t="shared" si="124"/>
        <v>0</v>
      </c>
    </row>
    <row r="1566" spans="1:13" x14ac:dyDescent="0.25">
      <c r="A1566" t="s">
        <v>112</v>
      </c>
      <c r="B1566" s="108">
        <v>0</v>
      </c>
      <c r="C1566" t="str" cm="1">
        <f t="array" ref="C1566">_xlfn.IFS(A1566='Price Data'!$F$3,'Price Data'!$G$3,A1566='Price Data'!$F$4,'Price Data'!$G$4,A1566='Price Data'!$F$5,'Price Data'!$G$5,A1566='Price Data'!$F$6,'Price Data'!$G$6,A1566='Price Data'!$F$7,'Price Data'!$G$7,TRUE,"")</f>
        <v/>
      </c>
      <c r="E1566" s="108" t="b">
        <f t="shared" si="120"/>
        <v>0</v>
      </c>
      <c r="G1566" s="108" t="b">
        <f t="shared" si="121"/>
        <v>0</v>
      </c>
      <c r="I1566" s="108" t="b">
        <f t="shared" si="122"/>
        <v>0</v>
      </c>
      <c r="K1566" s="108" t="b">
        <f t="shared" si="123"/>
        <v>0</v>
      </c>
      <c r="M1566" s="108" t="b">
        <f t="shared" si="124"/>
        <v>0</v>
      </c>
    </row>
    <row r="1567" spans="1:13" x14ac:dyDescent="0.25">
      <c r="A1567" t="s">
        <v>110</v>
      </c>
      <c r="B1567" s="108">
        <v>0.95</v>
      </c>
      <c r="C1567" cm="1">
        <f t="array" ref="C1567">_xlfn.IFS(A1567='Price Data'!$F$3,'Price Data'!$G$3,A1567='Price Data'!$F$4,'Price Data'!$G$4,A1567='Price Data'!$F$5,'Price Data'!$G$5,A1567='Price Data'!$F$6,'Price Data'!$G$6,A1567='Price Data'!$F$7,'Price Data'!$G$7,TRUE,"")</f>
        <v>2.6763636363636367</v>
      </c>
      <c r="E1567" s="108">
        <f t="shared" si="120"/>
        <v>0.95</v>
      </c>
      <c r="G1567" s="108" t="b">
        <f t="shared" si="121"/>
        <v>0</v>
      </c>
      <c r="I1567" s="108" t="b">
        <f t="shared" si="122"/>
        <v>0</v>
      </c>
      <c r="K1567" s="108" t="b">
        <f t="shared" si="123"/>
        <v>0</v>
      </c>
      <c r="M1567" s="108" t="b">
        <f t="shared" si="124"/>
        <v>0</v>
      </c>
    </row>
    <row r="1568" spans="1:13" x14ac:dyDescent="0.25">
      <c r="A1568" t="s">
        <v>112</v>
      </c>
      <c r="B1568" s="108">
        <v>0</v>
      </c>
      <c r="C1568" t="str" cm="1">
        <f t="array" ref="C1568">_xlfn.IFS(A1568='Price Data'!$F$3,'Price Data'!$G$3,A1568='Price Data'!$F$4,'Price Data'!$G$4,A1568='Price Data'!$F$5,'Price Data'!$G$5,A1568='Price Data'!$F$6,'Price Data'!$G$6,A1568='Price Data'!$F$7,'Price Data'!$G$7,TRUE,"")</f>
        <v/>
      </c>
      <c r="E1568" s="108" t="b">
        <f t="shared" si="120"/>
        <v>0</v>
      </c>
      <c r="G1568" s="108" t="b">
        <f t="shared" si="121"/>
        <v>0</v>
      </c>
      <c r="I1568" s="108" t="b">
        <f t="shared" si="122"/>
        <v>0</v>
      </c>
      <c r="K1568" s="108" t="b">
        <f t="shared" si="123"/>
        <v>0</v>
      </c>
      <c r="M1568" s="108" t="b">
        <f t="shared" si="124"/>
        <v>0</v>
      </c>
    </row>
    <row r="1569" spans="1:13" x14ac:dyDescent="0.25">
      <c r="A1569" t="s">
        <v>112</v>
      </c>
      <c r="B1569" s="108">
        <v>0</v>
      </c>
      <c r="C1569" t="str" cm="1">
        <f t="array" ref="C1569">_xlfn.IFS(A1569='Price Data'!$F$3,'Price Data'!$G$3,A1569='Price Data'!$F$4,'Price Data'!$G$4,A1569='Price Data'!$F$5,'Price Data'!$G$5,A1569='Price Data'!$F$6,'Price Data'!$G$6,A1569='Price Data'!$F$7,'Price Data'!$G$7,TRUE,"")</f>
        <v/>
      </c>
      <c r="E1569" s="108" t="b">
        <f t="shared" si="120"/>
        <v>0</v>
      </c>
      <c r="G1569" s="108" t="b">
        <f t="shared" si="121"/>
        <v>0</v>
      </c>
      <c r="I1569" s="108" t="b">
        <f t="shared" si="122"/>
        <v>0</v>
      </c>
      <c r="K1569" s="108" t="b">
        <f t="shared" si="123"/>
        <v>0</v>
      </c>
      <c r="M1569" s="108" t="b">
        <f t="shared" si="124"/>
        <v>0</v>
      </c>
    </row>
    <row r="1570" spans="1:13" x14ac:dyDescent="0.25">
      <c r="A1570" t="s">
        <v>111</v>
      </c>
      <c r="B1570" s="108">
        <v>2.46</v>
      </c>
      <c r="C1570" cm="1">
        <f t="array" ref="C1570">_xlfn.IFS(A1570='Price Data'!$F$3,'Price Data'!$G$3,A1570='Price Data'!$F$4,'Price Data'!$G$4,A1570='Price Data'!$F$5,'Price Data'!$G$5,A1570='Price Data'!$F$6,'Price Data'!$G$6,A1570='Price Data'!$F$7,'Price Data'!$G$7,TRUE,"")</f>
        <v>8.710979020979023</v>
      </c>
      <c r="E1570" s="108" t="b">
        <f t="shared" si="120"/>
        <v>0</v>
      </c>
      <c r="G1570" s="108" t="b">
        <f t="shared" si="121"/>
        <v>0</v>
      </c>
      <c r="I1570" s="108" t="b">
        <f t="shared" si="122"/>
        <v>0</v>
      </c>
      <c r="K1570" s="108">
        <f t="shared" si="123"/>
        <v>2.46</v>
      </c>
      <c r="M1570" s="108" t="b">
        <f t="shared" si="124"/>
        <v>0</v>
      </c>
    </row>
    <row r="1571" spans="1:13" x14ac:dyDescent="0.25">
      <c r="A1571" t="s">
        <v>111</v>
      </c>
      <c r="B1571" s="108">
        <v>2.27</v>
      </c>
      <c r="C1571" cm="1">
        <f t="array" ref="C1571">_xlfn.IFS(A1571='Price Data'!$F$3,'Price Data'!$G$3,A1571='Price Data'!$F$4,'Price Data'!$G$4,A1571='Price Data'!$F$5,'Price Data'!$G$5,A1571='Price Data'!$F$6,'Price Data'!$G$6,A1571='Price Data'!$F$7,'Price Data'!$G$7,TRUE,"")</f>
        <v>8.710979020979023</v>
      </c>
      <c r="E1571" s="108" t="b">
        <f t="shared" si="120"/>
        <v>0</v>
      </c>
      <c r="G1571" s="108" t="b">
        <f t="shared" si="121"/>
        <v>0</v>
      </c>
      <c r="I1571" s="108" t="b">
        <f t="shared" si="122"/>
        <v>0</v>
      </c>
      <c r="K1571" s="108">
        <f t="shared" si="123"/>
        <v>2.27</v>
      </c>
      <c r="M1571" s="108" t="b">
        <f t="shared" si="124"/>
        <v>0</v>
      </c>
    </row>
    <row r="1572" spans="1:13" x14ac:dyDescent="0.25">
      <c r="A1572" t="s">
        <v>113</v>
      </c>
      <c r="B1572" s="108">
        <v>0.99</v>
      </c>
      <c r="C1572" cm="1">
        <f t="array" ref="C1572">_xlfn.IFS(A1572='Price Data'!$F$3,'Price Data'!$G$3,A1572='Price Data'!$F$4,'Price Data'!$G$4,A1572='Price Data'!$F$5,'Price Data'!$G$5,A1572='Price Data'!$F$6,'Price Data'!$G$6,A1572='Price Data'!$F$7,'Price Data'!$G$7,TRUE,"")</f>
        <v>10.493246963562758</v>
      </c>
      <c r="E1572" s="108" t="b">
        <f t="shared" si="120"/>
        <v>0</v>
      </c>
      <c r="G1572" s="108" t="b">
        <f t="shared" si="121"/>
        <v>0</v>
      </c>
      <c r="I1572" s="108" t="b">
        <f t="shared" si="122"/>
        <v>0</v>
      </c>
      <c r="K1572" s="108" t="b">
        <f t="shared" si="123"/>
        <v>0</v>
      </c>
      <c r="M1572" s="108">
        <f t="shared" si="124"/>
        <v>0.99</v>
      </c>
    </row>
    <row r="1573" spans="1:13" x14ac:dyDescent="0.25">
      <c r="A1573" t="s">
        <v>109</v>
      </c>
      <c r="B1573" s="108">
        <v>0.94</v>
      </c>
      <c r="C1573" cm="1">
        <f t="array" ref="C1573">_xlfn.IFS(A1573='Price Data'!$F$3,'Price Data'!$G$3,A1573='Price Data'!$F$4,'Price Data'!$G$4,A1573='Price Data'!$F$5,'Price Data'!$G$5,A1573='Price Data'!$F$6,'Price Data'!$G$6,A1573='Price Data'!$F$7,'Price Data'!$G$7,TRUE,"")</f>
        <v>4.4586315789473705</v>
      </c>
      <c r="E1573" s="108" t="b">
        <f t="shared" si="120"/>
        <v>0</v>
      </c>
      <c r="G1573" s="108" t="b">
        <f t="shared" si="121"/>
        <v>0</v>
      </c>
      <c r="I1573" s="108">
        <f t="shared" si="122"/>
        <v>0.94</v>
      </c>
      <c r="K1573" s="108" t="b">
        <f t="shared" si="123"/>
        <v>0</v>
      </c>
      <c r="M1573" s="108" t="b">
        <f t="shared" si="124"/>
        <v>0</v>
      </c>
    </row>
    <row r="1574" spans="1:13" x14ac:dyDescent="0.25">
      <c r="A1574" t="s">
        <v>109</v>
      </c>
      <c r="B1574" s="108">
        <v>0.97</v>
      </c>
      <c r="C1574" cm="1">
        <f t="array" ref="C1574">_xlfn.IFS(A1574='Price Data'!$F$3,'Price Data'!$G$3,A1574='Price Data'!$F$4,'Price Data'!$G$4,A1574='Price Data'!$F$5,'Price Data'!$G$5,A1574='Price Data'!$F$6,'Price Data'!$G$6,A1574='Price Data'!$F$7,'Price Data'!$G$7,TRUE,"")</f>
        <v>4.4586315789473705</v>
      </c>
      <c r="E1574" s="108" t="b">
        <f t="shared" si="120"/>
        <v>0</v>
      </c>
      <c r="G1574" s="108" t="b">
        <f t="shared" si="121"/>
        <v>0</v>
      </c>
      <c r="I1574" s="108">
        <f t="shared" si="122"/>
        <v>0.97</v>
      </c>
      <c r="K1574" s="108" t="b">
        <f t="shared" si="123"/>
        <v>0</v>
      </c>
      <c r="M1574" s="108" t="b">
        <f t="shared" si="124"/>
        <v>0</v>
      </c>
    </row>
    <row r="1575" spans="1:13" x14ac:dyDescent="0.25">
      <c r="A1575" t="s">
        <v>113</v>
      </c>
      <c r="B1575" s="108">
        <v>2.14</v>
      </c>
      <c r="C1575" cm="1">
        <f t="array" ref="C1575">_xlfn.IFS(A1575='Price Data'!$F$3,'Price Data'!$G$3,A1575='Price Data'!$F$4,'Price Data'!$G$4,A1575='Price Data'!$F$5,'Price Data'!$G$5,A1575='Price Data'!$F$6,'Price Data'!$G$6,A1575='Price Data'!$F$7,'Price Data'!$G$7,TRUE,"")</f>
        <v>10.493246963562758</v>
      </c>
      <c r="E1575" s="108" t="b">
        <f t="shared" si="120"/>
        <v>0</v>
      </c>
      <c r="G1575" s="108" t="b">
        <f t="shared" si="121"/>
        <v>0</v>
      </c>
      <c r="I1575" s="108" t="b">
        <f t="shared" si="122"/>
        <v>0</v>
      </c>
      <c r="K1575" s="108" t="b">
        <f t="shared" si="123"/>
        <v>0</v>
      </c>
      <c r="M1575" s="108">
        <f t="shared" si="124"/>
        <v>2.14</v>
      </c>
    </row>
    <row r="1576" spans="1:13" x14ac:dyDescent="0.25">
      <c r="A1576" t="s">
        <v>114</v>
      </c>
      <c r="B1576" s="108">
        <v>2.11</v>
      </c>
      <c r="C1576" cm="1">
        <f t="array" ref="C1576">_xlfn.IFS(A1576='Price Data'!$F$3,'Price Data'!$G$3,A1576='Price Data'!$F$4,'Price Data'!$G$4,A1576='Price Data'!$F$5,'Price Data'!$G$5,A1576='Price Data'!$F$6,'Price Data'!$G$6,A1576='Price Data'!$F$7,'Price Data'!$G$7,TRUE,"")</f>
        <v>6.0346153846153863</v>
      </c>
      <c r="E1576" s="108" t="b">
        <f t="shared" si="120"/>
        <v>0</v>
      </c>
      <c r="G1576" s="108">
        <f t="shared" si="121"/>
        <v>2.11</v>
      </c>
      <c r="I1576" s="108" t="b">
        <f t="shared" si="122"/>
        <v>0</v>
      </c>
      <c r="K1576" s="108" t="b">
        <f t="shared" si="123"/>
        <v>0</v>
      </c>
      <c r="M1576" s="108" t="b">
        <f t="shared" si="124"/>
        <v>0</v>
      </c>
    </row>
    <row r="1577" spans="1:13" x14ac:dyDescent="0.25">
      <c r="A1577" t="s">
        <v>109</v>
      </c>
      <c r="B1577" s="108">
        <v>0.62</v>
      </c>
      <c r="C1577" cm="1">
        <f t="array" ref="C1577">_xlfn.IFS(A1577='Price Data'!$F$3,'Price Data'!$G$3,A1577='Price Data'!$F$4,'Price Data'!$G$4,A1577='Price Data'!$F$5,'Price Data'!$G$5,A1577='Price Data'!$F$6,'Price Data'!$G$6,A1577='Price Data'!$F$7,'Price Data'!$G$7,TRUE,"")</f>
        <v>4.4586315789473705</v>
      </c>
      <c r="E1577" s="108" t="b">
        <f t="shared" si="120"/>
        <v>0</v>
      </c>
      <c r="G1577" s="108" t="b">
        <f t="shared" si="121"/>
        <v>0</v>
      </c>
      <c r="I1577" s="108">
        <f t="shared" si="122"/>
        <v>0.62</v>
      </c>
      <c r="K1577" s="108" t="b">
        <f t="shared" si="123"/>
        <v>0</v>
      </c>
      <c r="M1577" s="108" t="b">
        <f t="shared" si="124"/>
        <v>0</v>
      </c>
    </row>
    <row r="1578" spans="1:13" x14ac:dyDescent="0.25">
      <c r="A1578" t="s">
        <v>109</v>
      </c>
      <c r="B1578" s="108">
        <v>0.77</v>
      </c>
      <c r="C1578" cm="1">
        <f t="array" ref="C1578">_xlfn.IFS(A1578='Price Data'!$F$3,'Price Data'!$G$3,A1578='Price Data'!$F$4,'Price Data'!$G$4,A1578='Price Data'!$F$5,'Price Data'!$G$5,A1578='Price Data'!$F$6,'Price Data'!$G$6,A1578='Price Data'!$F$7,'Price Data'!$G$7,TRUE,"")</f>
        <v>4.4586315789473705</v>
      </c>
      <c r="E1578" s="108" t="b">
        <f t="shared" si="120"/>
        <v>0</v>
      </c>
      <c r="G1578" s="108" t="b">
        <f t="shared" si="121"/>
        <v>0</v>
      </c>
      <c r="I1578" s="108">
        <f t="shared" si="122"/>
        <v>0.77</v>
      </c>
      <c r="K1578" s="108" t="b">
        <f t="shared" si="123"/>
        <v>0</v>
      </c>
      <c r="M1578" s="108" t="b">
        <f t="shared" si="124"/>
        <v>0</v>
      </c>
    </row>
    <row r="1579" spans="1:13" x14ac:dyDescent="0.25">
      <c r="A1579" t="s">
        <v>109</v>
      </c>
      <c r="B1579" s="108">
        <v>0.66</v>
      </c>
      <c r="C1579" cm="1">
        <f t="array" ref="C1579">_xlfn.IFS(A1579='Price Data'!$F$3,'Price Data'!$G$3,A1579='Price Data'!$F$4,'Price Data'!$G$4,A1579='Price Data'!$F$5,'Price Data'!$G$5,A1579='Price Data'!$F$6,'Price Data'!$G$6,A1579='Price Data'!$F$7,'Price Data'!$G$7,TRUE,"")</f>
        <v>4.4586315789473705</v>
      </c>
      <c r="E1579" s="108" t="b">
        <f t="shared" si="120"/>
        <v>0</v>
      </c>
      <c r="G1579" s="108" t="b">
        <f t="shared" si="121"/>
        <v>0</v>
      </c>
      <c r="I1579" s="108">
        <f t="shared" si="122"/>
        <v>0.66</v>
      </c>
      <c r="K1579" s="108" t="b">
        <f t="shared" si="123"/>
        <v>0</v>
      </c>
      <c r="M1579" s="108" t="b">
        <f t="shared" si="124"/>
        <v>0</v>
      </c>
    </row>
    <row r="1580" spans="1:13" x14ac:dyDescent="0.25">
      <c r="A1580" t="s">
        <v>114</v>
      </c>
      <c r="B1580" s="108">
        <v>1.82</v>
      </c>
      <c r="C1580" cm="1">
        <f t="array" ref="C1580">_xlfn.IFS(A1580='Price Data'!$F$3,'Price Data'!$G$3,A1580='Price Data'!$F$4,'Price Data'!$G$4,A1580='Price Data'!$F$5,'Price Data'!$G$5,A1580='Price Data'!$F$6,'Price Data'!$G$6,A1580='Price Data'!$F$7,'Price Data'!$G$7,TRUE,"")</f>
        <v>6.0346153846153863</v>
      </c>
      <c r="E1580" s="108" t="b">
        <f t="shared" si="120"/>
        <v>0</v>
      </c>
      <c r="G1580" s="108">
        <f t="shared" si="121"/>
        <v>1.82</v>
      </c>
      <c r="I1580" s="108" t="b">
        <f t="shared" si="122"/>
        <v>0</v>
      </c>
      <c r="K1580" s="108" t="b">
        <f t="shared" si="123"/>
        <v>0</v>
      </c>
      <c r="M1580" s="108" t="b">
        <f t="shared" si="124"/>
        <v>0</v>
      </c>
    </row>
    <row r="1581" spans="1:13" x14ac:dyDescent="0.25">
      <c r="A1581" t="s">
        <v>109</v>
      </c>
      <c r="B1581" s="108">
        <v>0.97</v>
      </c>
      <c r="C1581" cm="1">
        <f t="array" ref="C1581">_xlfn.IFS(A1581='Price Data'!$F$3,'Price Data'!$G$3,A1581='Price Data'!$F$4,'Price Data'!$G$4,A1581='Price Data'!$F$5,'Price Data'!$G$5,A1581='Price Data'!$F$6,'Price Data'!$G$6,A1581='Price Data'!$F$7,'Price Data'!$G$7,TRUE,"")</f>
        <v>4.4586315789473705</v>
      </c>
      <c r="E1581" s="108" t="b">
        <f t="shared" si="120"/>
        <v>0</v>
      </c>
      <c r="G1581" s="108" t="b">
        <f t="shared" si="121"/>
        <v>0</v>
      </c>
      <c r="I1581" s="108">
        <f t="shared" si="122"/>
        <v>0.97</v>
      </c>
      <c r="K1581" s="108" t="b">
        <f t="shared" si="123"/>
        <v>0</v>
      </c>
      <c r="M1581" s="108" t="b">
        <f t="shared" si="124"/>
        <v>0</v>
      </c>
    </row>
    <row r="1582" spans="1:13" x14ac:dyDescent="0.25">
      <c r="A1582" t="s">
        <v>109</v>
      </c>
      <c r="B1582" s="108">
        <v>0.92</v>
      </c>
      <c r="C1582" cm="1">
        <f t="array" ref="C1582">_xlfn.IFS(A1582='Price Data'!$F$3,'Price Data'!$G$3,A1582='Price Data'!$F$4,'Price Data'!$G$4,A1582='Price Data'!$F$5,'Price Data'!$G$5,A1582='Price Data'!$F$6,'Price Data'!$G$6,A1582='Price Data'!$F$7,'Price Data'!$G$7,TRUE,"")</f>
        <v>4.4586315789473705</v>
      </c>
      <c r="E1582" s="108" t="b">
        <f t="shared" si="120"/>
        <v>0</v>
      </c>
      <c r="G1582" s="108" t="b">
        <f t="shared" si="121"/>
        <v>0</v>
      </c>
      <c r="I1582" s="108">
        <f t="shared" si="122"/>
        <v>0.92</v>
      </c>
      <c r="K1582" s="108" t="b">
        <f t="shared" si="123"/>
        <v>0</v>
      </c>
      <c r="M1582" s="108" t="b">
        <f t="shared" si="124"/>
        <v>0</v>
      </c>
    </row>
    <row r="1583" spans="1:13" x14ac:dyDescent="0.25">
      <c r="A1583" t="s">
        <v>113</v>
      </c>
      <c r="B1583" s="108">
        <v>1.83</v>
      </c>
      <c r="C1583" cm="1">
        <f t="array" ref="C1583">_xlfn.IFS(A1583='Price Data'!$F$3,'Price Data'!$G$3,A1583='Price Data'!$F$4,'Price Data'!$G$4,A1583='Price Data'!$F$5,'Price Data'!$G$5,A1583='Price Data'!$F$6,'Price Data'!$G$6,A1583='Price Data'!$F$7,'Price Data'!$G$7,TRUE,"")</f>
        <v>10.493246963562758</v>
      </c>
      <c r="E1583" s="108" t="b">
        <f t="shared" si="120"/>
        <v>0</v>
      </c>
      <c r="G1583" s="108" t="b">
        <f t="shared" si="121"/>
        <v>0</v>
      </c>
      <c r="I1583" s="108" t="b">
        <f t="shared" si="122"/>
        <v>0</v>
      </c>
      <c r="K1583" s="108" t="b">
        <f t="shared" si="123"/>
        <v>0</v>
      </c>
      <c r="M1583" s="108">
        <f t="shared" si="124"/>
        <v>1.83</v>
      </c>
    </row>
    <row r="1584" spans="1:13" x14ac:dyDescent="0.25">
      <c r="A1584" t="s">
        <v>109</v>
      </c>
      <c r="B1584" s="108">
        <v>0.78</v>
      </c>
      <c r="C1584" cm="1">
        <f t="array" ref="C1584">_xlfn.IFS(A1584='Price Data'!$F$3,'Price Data'!$G$3,A1584='Price Data'!$F$4,'Price Data'!$G$4,A1584='Price Data'!$F$5,'Price Data'!$G$5,A1584='Price Data'!$F$6,'Price Data'!$G$6,A1584='Price Data'!$F$7,'Price Data'!$G$7,TRUE,"")</f>
        <v>4.4586315789473705</v>
      </c>
      <c r="E1584" s="108" t="b">
        <f t="shared" si="120"/>
        <v>0</v>
      </c>
      <c r="G1584" s="108" t="b">
        <f t="shared" si="121"/>
        <v>0</v>
      </c>
      <c r="I1584" s="108">
        <f t="shared" si="122"/>
        <v>0.78</v>
      </c>
      <c r="K1584" s="108" t="b">
        <f t="shared" si="123"/>
        <v>0</v>
      </c>
      <c r="M1584" s="108" t="b">
        <f t="shared" si="124"/>
        <v>0</v>
      </c>
    </row>
    <row r="1585" spans="1:13" x14ac:dyDescent="0.25">
      <c r="A1585" t="s">
        <v>113</v>
      </c>
      <c r="B1585" s="108">
        <v>1.58</v>
      </c>
      <c r="C1585" cm="1">
        <f t="array" ref="C1585">_xlfn.IFS(A1585='Price Data'!$F$3,'Price Data'!$G$3,A1585='Price Data'!$F$4,'Price Data'!$G$4,A1585='Price Data'!$F$5,'Price Data'!$G$5,A1585='Price Data'!$F$6,'Price Data'!$G$6,A1585='Price Data'!$F$7,'Price Data'!$G$7,TRUE,"")</f>
        <v>10.493246963562758</v>
      </c>
      <c r="E1585" s="108" t="b">
        <f t="shared" si="120"/>
        <v>0</v>
      </c>
      <c r="G1585" s="108" t="b">
        <f t="shared" si="121"/>
        <v>0</v>
      </c>
      <c r="I1585" s="108" t="b">
        <f t="shared" si="122"/>
        <v>0</v>
      </c>
      <c r="K1585" s="108" t="b">
        <f t="shared" si="123"/>
        <v>0</v>
      </c>
      <c r="M1585" s="108">
        <f t="shared" si="124"/>
        <v>1.58</v>
      </c>
    </row>
    <row r="1586" spans="1:13" x14ac:dyDescent="0.25">
      <c r="A1586" t="s">
        <v>112</v>
      </c>
      <c r="B1586" s="108">
        <v>0</v>
      </c>
      <c r="C1586" t="str" cm="1">
        <f t="array" ref="C1586">_xlfn.IFS(A1586='Price Data'!$F$3,'Price Data'!$G$3,A1586='Price Data'!$F$4,'Price Data'!$G$4,A1586='Price Data'!$F$5,'Price Data'!$G$5,A1586='Price Data'!$F$6,'Price Data'!$G$6,A1586='Price Data'!$F$7,'Price Data'!$G$7,TRUE,"")</f>
        <v/>
      </c>
      <c r="E1586" s="108" t="b">
        <f t="shared" si="120"/>
        <v>0</v>
      </c>
      <c r="G1586" s="108" t="b">
        <f t="shared" si="121"/>
        <v>0</v>
      </c>
      <c r="I1586" s="108" t="b">
        <f t="shared" si="122"/>
        <v>0</v>
      </c>
      <c r="K1586" s="108" t="b">
        <f t="shared" si="123"/>
        <v>0</v>
      </c>
      <c r="M1586" s="108" t="b">
        <f t="shared" si="124"/>
        <v>0</v>
      </c>
    </row>
    <row r="1587" spans="1:13" x14ac:dyDescent="0.25">
      <c r="A1587" t="s">
        <v>109</v>
      </c>
      <c r="B1587" s="108">
        <v>0.86</v>
      </c>
      <c r="C1587" cm="1">
        <f t="array" ref="C1587">_xlfn.IFS(A1587='Price Data'!$F$3,'Price Data'!$G$3,A1587='Price Data'!$F$4,'Price Data'!$G$4,A1587='Price Data'!$F$5,'Price Data'!$G$5,A1587='Price Data'!$F$6,'Price Data'!$G$6,A1587='Price Data'!$F$7,'Price Data'!$G$7,TRUE,"")</f>
        <v>4.4586315789473705</v>
      </c>
      <c r="E1587" s="108" t="b">
        <f t="shared" si="120"/>
        <v>0</v>
      </c>
      <c r="G1587" s="108" t="b">
        <f t="shared" si="121"/>
        <v>0</v>
      </c>
      <c r="I1587" s="108">
        <f t="shared" si="122"/>
        <v>0.86</v>
      </c>
      <c r="K1587" s="108" t="b">
        <f t="shared" si="123"/>
        <v>0</v>
      </c>
      <c r="M1587" s="108" t="b">
        <f t="shared" si="124"/>
        <v>0</v>
      </c>
    </row>
    <row r="1588" spans="1:13" x14ac:dyDescent="0.25">
      <c r="A1588" t="s">
        <v>113</v>
      </c>
      <c r="B1588" s="108">
        <v>1.8</v>
      </c>
      <c r="C1588" cm="1">
        <f t="array" ref="C1588">_xlfn.IFS(A1588='Price Data'!$F$3,'Price Data'!$G$3,A1588='Price Data'!$F$4,'Price Data'!$G$4,A1588='Price Data'!$F$5,'Price Data'!$G$5,A1588='Price Data'!$F$6,'Price Data'!$G$6,A1588='Price Data'!$F$7,'Price Data'!$G$7,TRUE,"")</f>
        <v>10.493246963562758</v>
      </c>
      <c r="E1588" s="108" t="b">
        <f t="shared" si="120"/>
        <v>0</v>
      </c>
      <c r="G1588" s="108" t="b">
        <f t="shared" si="121"/>
        <v>0</v>
      </c>
      <c r="I1588" s="108" t="b">
        <f t="shared" si="122"/>
        <v>0</v>
      </c>
      <c r="K1588" s="108" t="b">
        <f t="shared" si="123"/>
        <v>0</v>
      </c>
      <c r="M1588" s="108">
        <f t="shared" si="124"/>
        <v>1.8</v>
      </c>
    </row>
    <row r="1589" spans="1:13" x14ac:dyDescent="0.25">
      <c r="A1589" t="s">
        <v>114</v>
      </c>
      <c r="B1589" s="108">
        <v>1.62</v>
      </c>
      <c r="C1589" cm="1">
        <f t="array" ref="C1589">_xlfn.IFS(A1589='Price Data'!$F$3,'Price Data'!$G$3,A1589='Price Data'!$F$4,'Price Data'!$G$4,A1589='Price Data'!$F$5,'Price Data'!$G$5,A1589='Price Data'!$F$6,'Price Data'!$G$6,A1589='Price Data'!$F$7,'Price Data'!$G$7,TRUE,"")</f>
        <v>6.0346153846153863</v>
      </c>
      <c r="E1589" s="108" t="b">
        <f t="shared" si="120"/>
        <v>0</v>
      </c>
      <c r="G1589" s="108">
        <f t="shared" si="121"/>
        <v>1.62</v>
      </c>
      <c r="I1589" s="108" t="b">
        <f t="shared" si="122"/>
        <v>0</v>
      </c>
      <c r="K1589" s="108" t="b">
        <f t="shared" si="123"/>
        <v>0</v>
      </c>
      <c r="M1589" s="108" t="b">
        <f t="shared" si="124"/>
        <v>0</v>
      </c>
    </row>
    <row r="1590" spans="1:13" x14ac:dyDescent="0.25">
      <c r="A1590" t="s">
        <v>109</v>
      </c>
      <c r="B1590" s="108">
        <v>0.96</v>
      </c>
      <c r="C1590" cm="1">
        <f t="array" ref="C1590">_xlfn.IFS(A1590='Price Data'!$F$3,'Price Data'!$G$3,A1590='Price Data'!$F$4,'Price Data'!$G$4,A1590='Price Data'!$F$5,'Price Data'!$G$5,A1590='Price Data'!$F$6,'Price Data'!$G$6,A1590='Price Data'!$F$7,'Price Data'!$G$7,TRUE,"")</f>
        <v>4.4586315789473705</v>
      </c>
      <c r="E1590" s="108" t="b">
        <f t="shared" si="120"/>
        <v>0</v>
      </c>
      <c r="G1590" s="108" t="b">
        <f t="shared" si="121"/>
        <v>0</v>
      </c>
      <c r="I1590" s="108">
        <f t="shared" si="122"/>
        <v>0.96</v>
      </c>
      <c r="K1590" s="108" t="b">
        <f t="shared" si="123"/>
        <v>0</v>
      </c>
      <c r="M1590" s="108" t="b">
        <f t="shared" si="124"/>
        <v>0</v>
      </c>
    </row>
    <row r="1591" spans="1:13" x14ac:dyDescent="0.25">
      <c r="A1591" t="s">
        <v>112</v>
      </c>
      <c r="B1591" s="108">
        <v>0</v>
      </c>
      <c r="C1591" t="str" cm="1">
        <f t="array" ref="C1591">_xlfn.IFS(A1591='Price Data'!$F$3,'Price Data'!$G$3,A1591='Price Data'!$F$4,'Price Data'!$G$4,A1591='Price Data'!$F$5,'Price Data'!$G$5,A1591='Price Data'!$F$6,'Price Data'!$G$6,A1591='Price Data'!$F$7,'Price Data'!$G$7,TRUE,"")</f>
        <v/>
      </c>
      <c r="E1591" s="108" t="b">
        <f t="shared" si="120"/>
        <v>0</v>
      </c>
      <c r="G1591" s="108" t="b">
        <f t="shared" si="121"/>
        <v>0</v>
      </c>
      <c r="I1591" s="108" t="b">
        <f t="shared" si="122"/>
        <v>0</v>
      </c>
      <c r="K1591" s="108" t="b">
        <f t="shared" si="123"/>
        <v>0</v>
      </c>
      <c r="M1591" s="108" t="b">
        <f t="shared" si="124"/>
        <v>0</v>
      </c>
    </row>
    <row r="1592" spans="1:13" x14ac:dyDescent="0.25">
      <c r="A1592" t="s">
        <v>114</v>
      </c>
      <c r="B1592" s="108">
        <v>0.9</v>
      </c>
      <c r="C1592" cm="1">
        <f t="array" ref="C1592">_xlfn.IFS(A1592='Price Data'!$F$3,'Price Data'!$G$3,A1592='Price Data'!$F$4,'Price Data'!$G$4,A1592='Price Data'!$F$5,'Price Data'!$G$5,A1592='Price Data'!$F$6,'Price Data'!$G$6,A1592='Price Data'!$F$7,'Price Data'!$G$7,TRUE,"")</f>
        <v>6.0346153846153863</v>
      </c>
      <c r="E1592" s="108" t="b">
        <f t="shared" si="120"/>
        <v>0</v>
      </c>
      <c r="G1592" s="108">
        <f t="shared" si="121"/>
        <v>0.9</v>
      </c>
      <c r="I1592" s="108" t="b">
        <f t="shared" si="122"/>
        <v>0</v>
      </c>
      <c r="K1592" s="108" t="b">
        <f t="shared" si="123"/>
        <v>0</v>
      </c>
      <c r="M1592" s="108" t="b">
        <f t="shared" si="124"/>
        <v>0</v>
      </c>
    </row>
    <row r="1593" spans="1:13" x14ac:dyDescent="0.25">
      <c r="A1593" t="s">
        <v>109</v>
      </c>
      <c r="B1593" s="108">
        <v>0.7</v>
      </c>
      <c r="C1593" cm="1">
        <f t="array" ref="C1593">_xlfn.IFS(A1593='Price Data'!$F$3,'Price Data'!$G$3,A1593='Price Data'!$F$4,'Price Data'!$G$4,A1593='Price Data'!$F$5,'Price Data'!$G$5,A1593='Price Data'!$F$6,'Price Data'!$G$6,A1593='Price Data'!$F$7,'Price Data'!$G$7,TRUE,"")</f>
        <v>4.4586315789473705</v>
      </c>
      <c r="E1593" s="108" t="b">
        <f t="shared" si="120"/>
        <v>0</v>
      </c>
      <c r="G1593" s="108" t="b">
        <f t="shared" si="121"/>
        <v>0</v>
      </c>
      <c r="I1593" s="108">
        <f t="shared" si="122"/>
        <v>0.7</v>
      </c>
      <c r="K1593" s="108" t="b">
        <f t="shared" si="123"/>
        <v>0</v>
      </c>
      <c r="M1593" s="108" t="b">
        <f t="shared" si="124"/>
        <v>0</v>
      </c>
    </row>
    <row r="1594" spans="1:13" x14ac:dyDescent="0.25">
      <c r="A1594" t="s">
        <v>110</v>
      </c>
      <c r="B1594" s="108">
        <v>0.82</v>
      </c>
      <c r="C1594" cm="1">
        <f t="array" ref="C1594">_xlfn.IFS(A1594='Price Data'!$F$3,'Price Data'!$G$3,A1594='Price Data'!$F$4,'Price Data'!$G$4,A1594='Price Data'!$F$5,'Price Data'!$G$5,A1594='Price Data'!$F$6,'Price Data'!$G$6,A1594='Price Data'!$F$7,'Price Data'!$G$7,TRUE,"")</f>
        <v>2.6763636363636367</v>
      </c>
      <c r="E1594" s="108">
        <f t="shared" si="120"/>
        <v>0.82</v>
      </c>
      <c r="G1594" s="108" t="b">
        <f t="shared" si="121"/>
        <v>0</v>
      </c>
      <c r="I1594" s="108" t="b">
        <f t="shared" si="122"/>
        <v>0</v>
      </c>
      <c r="K1594" s="108" t="b">
        <f t="shared" si="123"/>
        <v>0</v>
      </c>
      <c r="M1594" s="108" t="b">
        <f t="shared" si="124"/>
        <v>0</v>
      </c>
    </row>
    <row r="1595" spans="1:13" x14ac:dyDescent="0.25">
      <c r="A1595" t="s">
        <v>109</v>
      </c>
      <c r="B1595" s="108">
        <v>0.97</v>
      </c>
      <c r="C1595" cm="1">
        <f t="array" ref="C1595">_xlfn.IFS(A1595='Price Data'!$F$3,'Price Data'!$G$3,A1595='Price Data'!$F$4,'Price Data'!$G$4,A1595='Price Data'!$F$5,'Price Data'!$G$5,A1595='Price Data'!$F$6,'Price Data'!$G$6,A1595='Price Data'!$F$7,'Price Data'!$G$7,TRUE,"")</f>
        <v>4.4586315789473705</v>
      </c>
      <c r="E1595" s="108" t="b">
        <f t="shared" si="120"/>
        <v>0</v>
      </c>
      <c r="G1595" s="108" t="b">
        <f t="shared" si="121"/>
        <v>0</v>
      </c>
      <c r="I1595" s="108">
        <f t="shared" si="122"/>
        <v>0.97</v>
      </c>
      <c r="K1595" s="108" t="b">
        <f t="shared" si="123"/>
        <v>0</v>
      </c>
      <c r="M1595" s="108" t="b">
        <f t="shared" si="124"/>
        <v>0</v>
      </c>
    </row>
    <row r="1596" spans="1:13" x14ac:dyDescent="0.25">
      <c r="A1596" t="s">
        <v>114</v>
      </c>
      <c r="B1596" s="108">
        <v>1.56</v>
      </c>
      <c r="C1596" cm="1">
        <f t="array" ref="C1596">_xlfn.IFS(A1596='Price Data'!$F$3,'Price Data'!$G$3,A1596='Price Data'!$F$4,'Price Data'!$G$4,A1596='Price Data'!$F$5,'Price Data'!$G$5,A1596='Price Data'!$F$6,'Price Data'!$G$6,A1596='Price Data'!$F$7,'Price Data'!$G$7,TRUE,"")</f>
        <v>6.0346153846153863</v>
      </c>
      <c r="E1596" s="108" t="b">
        <f t="shared" si="120"/>
        <v>0</v>
      </c>
      <c r="G1596" s="108">
        <f t="shared" si="121"/>
        <v>1.56</v>
      </c>
      <c r="I1596" s="108" t="b">
        <f t="shared" si="122"/>
        <v>0</v>
      </c>
      <c r="K1596" s="108" t="b">
        <f t="shared" si="123"/>
        <v>0</v>
      </c>
      <c r="M1596" s="108" t="b">
        <f t="shared" si="124"/>
        <v>0</v>
      </c>
    </row>
    <row r="1597" spans="1:13" x14ac:dyDescent="0.25">
      <c r="A1597" t="s">
        <v>110</v>
      </c>
      <c r="B1597" s="108">
        <v>0.76</v>
      </c>
      <c r="C1597" cm="1">
        <f t="array" ref="C1597">_xlfn.IFS(A1597='Price Data'!$F$3,'Price Data'!$G$3,A1597='Price Data'!$F$4,'Price Data'!$G$4,A1597='Price Data'!$F$5,'Price Data'!$G$5,A1597='Price Data'!$F$6,'Price Data'!$G$6,A1597='Price Data'!$F$7,'Price Data'!$G$7,TRUE,"")</f>
        <v>2.6763636363636367</v>
      </c>
      <c r="E1597" s="108">
        <f t="shared" si="120"/>
        <v>0.76</v>
      </c>
      <c r="G1597" s="108" t="b">
        <f t="shared" si="121"/>
        <v>0</v>
      </c>
      <c r="I1597" s="108" t="b">
        <f t="shared" si="122"/>
        <v>0</v>
      </c>
      <c r="K1597" s="108" t="b">
        <f t="shared" si="123"/>
        <v>0</v>
      </c>
      <c r="M1597" s="108" t="b">
        <f t="shared" si="124"/>
        <v>0</v>
      </c>
    </row>
    <row r="1598" spans="1:13" x14ac:dyDescent="0.25">
      <c r="A1598" t="s">
        <v>113</v>
      </c>
      <c r="B1598" s="108">
        <v>1.49</v>
      </c>
      <c r="C1598" cm="1">
        <f t="array" ref="C1598">_xlfn.IFS(A1598='Price Data'!$F$3,'Price Data'!$G$3,A1598='Price Data'!$F$4,'Price Data'!$G$4,A1598='Price Data'!$F$5,'Price Data'!$G$5,A1598='Price Data'!$F$6,'Price Data'!$G$6,A1598='Price Data'!$F$7,'Price Data'!$G$7,TRUE,"")</f>
        <v>10.493246963562758</v>
      </c>
      <c r="E1598" s="108" t="b">
        <f t="shared" si="120"/>
        <v>0</v>
      </c>
      <c r="G1598" s="108" t="b">
        <f t="shared" si="121"/>
        <v>0</v>
      </c>
      <c r="I1598" s="108" t="b">
        <f t="shared" si="122"/>
        <v>0</v>
      </c>
      <c r="K1598" s="108" t="b">
        <f t="shared" si="123"/>
        <v>0</v>
      </c>
      <c r="M1598" s="108">
        <f t="shared" si="124"/>
        <v>1.49</v>
      </c>
    </row>
    <row r="1599" spans="1:13" x14ac:dyDescent="0.25">
      <c r="A1599" t="s">
        <v>111</v>
      </c>
      <c r="B1599" s="108">
        <v>0.82</v>
      </c>
      <c r="C1599" cm="1">
        <f t="array" ref="C1599">_xlfn.IFS(A1599='Price Data'!$F$3,'Price Data'!$G$3,A1599='Price Data'!$F$4,'Price Data'!$G$4,A1599='Price Data'!$F$5,'Price Data'!$G$5,A1599='Price Data'!$F$6,'Price Data'!$G$6,A1599='Price Data'!$F$7,'Price Data'!$G$7,TRUE,"")</f>
        <v>8.710979020979023</v>
      </c>
      <c r="E1599" s="108" t="b">
        <f t="shared" si="120"/>
        <v>0</v>
      </c>
      <c r="G1599" s="108" t="b">
        <f t="shared" si="121"/>
        <v>0</v>
      </c>
      <c r="I1599" s="108" t="b">
        <f t="shared" si="122"/>
        <v>0</v>
      </c>
      <c r="K1599" s="108">
        <f t="shared" si="123"/>
        <v>0.82</v>
      </c>
      <c r="M1599" s="108" t="b">
        <f t="shared" si="124"/>
        <v>0</v>
      </c>
    </row>
    <row r="1600" spans="1:13" x14ac:dyDescent="0.25">
      <c r="A1600" t="s">
        <v>109</v>
      </c>
      <c r="B1600" s="108">
        <v>0.85</v>
      </c>
      <c r="C1600" cm="1">
        <f t="array" ref="C1600">_xlfn.IFS(A1600='Price Data'!$F$3,'Price Data'!$G$3,A1600='Price Data'!$F$4,'Price Data'!$G$4,A1600='Price Data'!$F$5,'Price Data'!$G$5,A1600='Price Data'!$F$6,'Price Data'!$G$6,A1600='Price Data'!$F$7,'Price Data'!$G$7,TRUE,"")</f>
        <v>4.4586315789473705</v>
      </c>
      <c r="E1600" s="108" t="b">
        <f t="shared" si="120"/>
        <v>0</v>
      </c>
      <c r="G1600" s="108" t="b">
        <f t="shared" si="121"/>
        <v>0</v>
      </c>
      <c r="I1600" s="108">
        <f t="shared" si="122"/>
        <v>0.85</v>
      </c>
      <c r="K1600" s="108" t="b">
        <f t="shared" si="123"/>
        <v>0</v>
      </c>
      <c r="M1600" s="108" t="b">
        <f t="shared" si="124"/>
        <v>0</v>
      </c>
    </row>
    <row r="1601" spans="1:13" x14ac:dyDescent="0.25">
      <c r="A1601" t="s">
        <v>113</v>
      </c>
      <c r="B1601" s="108">
        <v>0.99</v>
      </c>
      <c r="C1601" cm="1">
        <f t="array" ref="C1601">_xlfn.IFS(A1601='Price Data'!$F$3,'Price Data'!$G$3,A1601='Price Data'!$F$4,'Price Data'!$G$4,A1601='Price Data'!$F$5,'Price Data'!$G$5,A1601='Price Data'!$F$6,'Price Data'!$G$6,A1601='Price Data'!$F$7,'Price Data'!$G$7,TRUE,"")</f>
        <v>10.493246963562758</v>
      </c>
      <c r="E1601" s="108" t="b">
        <f t="shared" si="120"/>
        <v>0</v>
      </c>
      <c r="G1601" s="108" t="b">
        <f t="shared" si="121"/>
        <v>0</v>
      </c>
      <c r="I1601" s="108" t="b">
        <f t="shared" si="122"/>
        <v>0</v>
      </c>
      <c r="K1601" s="108" t="b">
        <f t="shared" si="123"/>
        <v>0</v>
      </c>
      <c r="M1601" s="108">
        <f t="shared" si="124"/>
        <v>0.99</v>
      </c>
    </row>
    <row r="1602" spans="1:13" x14ac:dyDescent="0.25">
      <c r="A1602" t="s">
        <v>109</v>
      </c>
      <c r="B1602" s="108">
        <v>0.81</v>
      </c>
      <c r="C1602" cm="1">
        <f t="array" ref="C1602">_xlfn.IFS(A1602='Price Data'!$F$3,'Price Data'!$G$3,A1602='Price Data'!$F$4,'Price Data'!$G$4,A1602='Price Data'!$F$5,'Price Data'!$G$5,A1602='Price Data'!$F$6,'Price Data'!$G$6,A1602='Price Data'!$F$7,'Price Data'!$G$7,TRUE,"")</f>
        <v>4.4586315789473705</v>
      </c>
      <c r="E1602" s="108" t="b">
        <f t="shared" si="120"/>
        <v>0</v>
      </c>
      <c r="G1602" s="108" t="b">
        <f t="shared" si="121"/>
        <v>0</v>
      </c>
      <c r="I1602" s="108">
        <f t="shared" si="122"/>
        <v>0.81</v>
      </c>
      <c r="K1602" s="108" t="b">
        <f t="shared" si="123"/>
        <v>0</v>
      </c>
      <c r="M1602" s="108" t="b">
        <f t="shared" si="124"/>
        <v>0</v>
      </c>
    </row>
    <row r="1603" spans="1:13" x14ac:dyDescent="0.25">
      <c r="A1603" t="s">
        <v>110</v>
      </c>
      <c r="B1603" s="108">
        <v>0.64</v>
      </c>
      <c r="C1603" cm="1">
        <f t="array" ref="C1603">_xlfn.IFS(A1603='Price Data'!$F$3,'Price Data'!$G$3,A1603='Price Data'!$F$4,'Price Data'!$G$4,A1603='Price Data'!$F$5,'Price Data'!$G$5,A1603='Price Data'!$F$6,'Price Data'!$G$6,A1603='Price Data'!$F$7,'Price Data'!$G$7,TRUE,"")</f>
        <v>2.6763636363636367</v>
      </c>
      <c r="E1603" s="108">
        <f t="shared" ref="E1603:E1666" si="125">IF(A1603="Coffee Only", B1603)</f>
        <v>0.64</v>
      </c>
      <c r="G1603" s="108" t="b">
        <f t="shared" ref="G1603:G1666" si="126">IF(A1603="Food Only", B1603)</f>
        <v>0</v>
      </c>
      <c r="I1603" s="108" t="b">
        <f t="shared" ref="I1603:I1666" si="127">IF(A1603="Specialty Drink Only", B1603)</f>
        <v>0</v>
      </c>
      <c r="K1603" s="108" t="b">
        <f t="shared" ref="K1603:K1666" si="128">IF(A1603="Food + Coffee", B1603)</f>
        <v>0</v>
      </c>
      <c r="M1603" s="108" t="b">
        <f t="shared" ref="M1603:M1666" si="129">IF(A1603="Food + Specialty Drink", B1603)</f>
        <v>0</v>
      </c>
    </row>
    <row r="1604" spans="1:13" x14ac:dyDescent="0.25">
      <c r="A1604" t="s">
        <v>113</v>
      </c>
      <c r="B1604" s="108">
        <v>0.84</v>
      </c>
      <c r="C1604" cm="1">
        <f t="array" ref="C1604">_xlfn.IFS(A1604='Price Data'!$F$3,'Price Data'!$G$3,A1604='Price Data'!$F$4,'Price Data'!$G$4,A1604='Price Data'!$F$5,'Price Data'!$G$5,A1604='Price Data'!$F$6,'Price Data'!$G$6,A1604='Price Data'!$F$7,'Price Data'!$G$7,TRUE,"")</f>
        <v>10.493246963562758</v>
      </c>
      <c r="E1604" s="108" t="b">
        <f t="shared" si="125"/>
        <v>0</v>
      </c>
      <c r="G1604" s="108" t="b">
        <f t="shared" si="126"/>
        <v>0</v>
      </c>
      <c r="I1604" s="108" t="b">
        <f t="shared" si="127"/>
        <v>0</v>
      </c>
      <c r="K1604" s="108" t="b">
        <f t="shared" si="128"/>
        <v>0</v>
      </c>
      <c r="M1604" s="108">
        <f t="shared" si="129"/>
        <v>0.84</v>
      </c>
    </row>
    <row r="1605" spans="1:13" x14ac:dyDescent="0.25">
      <c r="A1605" t="s">
        <v>114</v>
      </c>
      <c r="B1605" s="108">
        <v>2.1800000000000002</v>
      </c>
      <c r="C1605" cm="1">
        <f t="array" ref="C1605">_xlfn.IFS(A1605='Price Data'!$F$3,'Price Data'!$G$3,A1605='Price Data'!$F$4,'Price Data'!$G$4,A1605='Price Data'!$F$5,'Price Data'!$G$5,A1605='Price Data'!$F$6,'Price Data'!$G$6,A1605='Price Data'!$F$7,'Price Data'!$G$7,TRUE,"")</f>
        <v>6.0346153846153863</v>
      </c>
      <c r="E1605" s="108" t="b">
        <f t="shared" si="125"/>
        <v>0</v>
      </c>
      <c r="G1605" s="108">
        <f t="shared" si="126"/>
        <v>2.1800000000000002</v>
      </c>
      <c r="I1605" s="108" t="b">
        <f t="shared" si="127"/>
        <v>0</v>
      </c>
      <c r="K1605" s="108" t="b">
        <f t="shared" si="128"/>
        <v>0</v>
      </c>
      <c r="M1605" s="108" t="b">
        <f t="shared" si="129"/>
        <v>0</v>
      </c>
    </row>
    <row r="1606" spans="1:13" x14ac:dyDescent="0.25">
      <c r="A1606" t="s">
        <v>113</v>
      </c>
      <c r="B1606" s="108">
        <v>1.59</v>
      </c>
      <c r="C1606" cm="1">
        <f t="array" ref="C1606">_xlfn.IFS(A1606='Price Data'!$F$3,'Price Data'!$G$3,A1606='Price Data'!$F$4,'Price Data'!$G$4,A1606='Price Data'!$F$5,'Price Data'!$G$5,A1606='Price Data'!$F$6,'Price Data'!$G$6,A1606='Price Data'!$F$7,'Price Data'!$G$7,TRUE,"")</f>
        <v>10.493246963562758</v>
      </c>
      <c r="E1606" s="108" t="b">
        <f t="shared" si="125"/>
        <v>0</v>
      </c>
      <c r="G1606" s="108" t="b">
        <f t="shared" si="126"/>
        <v>0</v>
      </c>
      <c r="I1606" s="108" t="b">
        <f t="shared" si="127"/>
        <v>0</v>
      </c>
      <c r="K1606" s="108" t="b">
        <f t="shared" si="128"/>
        <v>0</v>
      </c>
      <c r="M1606" s="108">
        <f t="shared" si="129"/>
        <v>1.59</v>
      </c>
    </row>
    <row r="1607" spans="1:13" x14ac:dyDescent="0.25">
      <c r="A1607" t="s">
        <v>113</v>
      </c>
      <c r="B1607" s="108">
        <v>1.67</v>
      </c>
      <c r="C1607" cm="1">
        <f t="array" ref="C1607">_xlfn.IFS(A1607='Price Data'!$F$3,'Price Data'!$G$3,A1607='Price Data'!$F$4,'Price Data'!$G$4,A1607='Price Data'!$F$5,'Price Data'!$G$5,A1607='Price Data'!$F$6,'Price Data'!$G$6,A1607='Price Data'!$F$7,'Price Data'!$G$7,TRUE,"")</f>
        <v>10.493246963562758</v>
      </c>
      <c r="E1607" s="108" t="b">
        <f t="shared" si="125"/>
        <v>0</v>
      </c>
      <c r="G1607" s="108" t="b">
        <f t="shared" si="126"/>
        <v>0</v>
      </c>
      <c r="I1607" s="108" t="b">
        <f t="shared" si="127"/>
        <v>0</v>
      </c>
      <c r="K1607" s="108" t="b">
        <f t="shared" si="128"/>
        <v>0</v>
      </c>
      <c r="M1607" s="108">
        <f t="shared" si="129"/>
        <v>1.67</v>
      </c>
    </row>
    <row r="1608" spans="1:13" x14ac:dyDescent="0.25">
      <c r="A1608" t="s">
        <v>113</v>
      </c>
      <c r="B1608" s="108">
        <v>2.5</v>
      </c>
      <c r="C1608" cm="1">
        <f t="array" ref="C1608">_xlfn.IFS(A1608='Price Data'!$F$3,'Price Data'!$G$3,A1608='Price Data'!$F$4,'Price Data'!$G$4,A1608='Price Data'!$F$5,'Price Data'!$G$5,A1608='Price Data'!$F$6,'Price Data'!$G$6,A1608='Price Data'!$F$7,'Price Data'!$G$7,TRUE,"")</f>
        <v>10.493246963562758</v>
      </c>
      <c r="E1608" s="108" t="b">
        <f t="shared" si="125"/>
        <v>0</v>
      </c>
      <c r="G1608" s="108" t="b">
        <f t="shared" si="126"/>
        <v>0</v>
      </c>
      <c r="I1608" s="108" t="b">
        <f t="shared" si="127"/>
        <v>0</v>
      </c>
      <c r="K1608" s="108" t="b">
        <f t="shared" si="128"/>
        <v>0</v>
      </c>
      <c r="M1608" s="108">
        <f t="shared" si="129"/>
        <v>2.5</v>
      </c>
    </row>
    <row r="1609" spans="1:13" x14ac:dyDescent="0.25">
      <c r="A1609" t="s">
        <v>111</v>
      </c>
      <c r="B1609" s="108">
        <v>1.46</v>
      </c>
      <c r="C1609" cm="1">
        <f t="array" ref="C1609">_xlfn.IFS(A1609='Price Data'!$F$3,'Price Data'!$G$3,A1609='Price Data'!$F$4,'Price Data'!$G$4,A1609='Price Data'!$F$5,'Price Data'!$G$5,A1609='Price Data'!$F$6,'Price Data'!$G$6,A1609='Price Data'!$F$7,'Price Data'!$G$7,TRUE,"")</f>
        <v>8.710979020979023</v>
      </c>
      <c r="E1609" s="108" t="b">
        <f t="shared" si="125"/>
        <v>0</v>
      </c>
      <c r="G1609" s="108" t="b">
        <f t="shared" si="126"/>
        <v>0</v>
      </c>
      <c r="I1609" s="108" t="b">
        <f t="shared" si="127"/>
        <v>0</v>
      </c>
      <c r="K1609" s="108">
        <f t="shared" si="128"/>
        <v>1.46</v>
      </c>
      <c r="M1609" s="108" t="b">
        <f t="shared" si="129"/>
        <v>0</v>
      </c>
    </row>
    <row r="1610" spans="1:13" x14ac:dyDescent="0.25">
      <c r="A1610" t="s">
        <v>113</v>
      </c>
      <c r="B1610" s="108">
        <v>1.55</v>
      </c>
      <c r="C1610" cm="1">
        <f t="array" ref="C1610">_xlfn.IFS(A1610='Price Data'!$F$3,'Price Data'!$G$3,A1610='Price Data'!$F$4,'Price Data'!$G$4,A1610='Price Data'!$F$5,'Price Data'!$G$5,A1610='Price Data'!$F$6,'Price Data'!$G$6,A1610='Price Data'!$F$7,'Price Data'!$G$7,TRUE,"")</f>
        <v>10.493246963562758</v>
      </c>
      <c r="E1610" s="108" t="b">
        <f t="shared" si="125"/>
        <v>0</v>
      </c>
      <c r="G1610" s="108" t="b">
        <f t="shared" si="126"/>
        <v>0</v>
      </c>
      <c r="I1610" s="108" t="b">
        <f t="shared" si="127"/>
        <v>0</v>
      </c>
      <c r="K1610" s="108" t="b">
        <f t="shared" si="128"/>
        <v>0</v>
      </c>
      <c r="M1610" s="108">
        <f t="shared" si="129"/>
        <v>1.55</v>
      </c>
    </row>
    <row r="1611" spans="1:13" x14ac:dyDescent="0.25">
      <c r="A1611" t="s">
        <v>114</v>
      </c>
      <c r="B1611" s="108">
        <v>0.92</v>
      </c>
      <c r="C1611" cm="1">
        <f t="array" ref="C1611">_xlfn.IFS(A1611='Price Data'!$F$3,'Price Data'!$G$3,A1611='Price Data'!$F$4,'Price Data'!$G$4,A1611='Price Data'!$F$5,'Price Data'!$G$5,A1611='Price Data'!$F$6,'Price Data'!$G$6,A1611='Price Data'!$F$7,'Price Data'!$G$7,TRUE,"")</f>
        <v>6.0346153846153863</v>
      </c>
      <c r="E1611" s="108" t="b">
        <f t="shared" si="125"/>
        <v>0</v>
      </c>
      <c r="G1611" s="108">
        <f t="shared" si="126"/>
        <v>0.92</v>
      </c>
      <c r="I1611" s="108" t="b">
        <f t="shared" si="127"/>
        <v>0</v>
      </c>
      <c r="K1611" s="108" t="b">
        <f t="shared" si="128"/>
        <v>0</v>
      </c>
      <c r="M1611" s="108" t="b">
        <f t="shared" si="129"/>
        <v>0</v>
      </c>
    </row>
    <row r="1612" spans="1:13" x14ac:dyDescent="0.25">
      <c r="A1612" t="s">
        <v>112</v>
      </c>
      <c r="B1612" s="108">
        <v>0</v>
      </c>
      <c r="C1612" t="str" cm="1">
        <f t="array" ref="C1612">_xlfn.IFS(A1612='Price Data'!$F$3,'Price Data'!$G$3,A1612='Price Data'!$F$4,'Price Data'!$G$4,A1612='Price Data'!$F$5,'Price Data'!$G$5,A1612='Price Data'!$F$6,'Price Data'!$G$6,A1612='Price Data'!$F$7,'Price Data'!$G$7,TRUE,"")</f>
        <v/>
      </c>
      <c r="E1612" s="108" t="b">
        <f t="shared" si="125"/>
        <v>0</v>
      </c>
      <c r="G1612" s="108" t="b">
        <f t="shared" si="126"/>
        <v>0</v>
      </c>
      <c r="I1612" s="108" t="b">
        <f t="shared" si="127"/>
        <v>0</v>
      </c>
      <c r="K1612" s="108" t="b">
        <f t="shared" si="128"/>
        <v>0</v>
      </c>
      <c r="M1612" s="108" t="b">
        <f t="shared" si="129"/>
        <v>0</v>
      </c>
    </row>
    <row r="1613" spans="1:13" x14ac:dyDescent="0.25">
      <c r="A1613" t="s">
        <v>112</v>
      </c>
      <c r="B1613" s="108">
        <v>0</v>
      </c>
      <c r="C1613" t="str" cm="1">
        <f t="array" ref="C1613">_xlfn.IFS(A1613='Price Data'!$F$3,'Price Data'!$G$3,A1613='Price Data'!$F$4,'Price Data'!$G$4,A1613='Price Data'!$F$5,'Price Data'!$G$5,A1613='Price Data'!$F$6,'Price Data'!$G$6,A1613='Price Data'!$F$7,'Price Data'!$G$7,TRUE,"")</f>
        <v/>
      </c>
      <c r="E1613" s="108" t="b">
        <f t="shared" si="125"/>
        <v>0</v>
      </c>
      <c r="G1613" s="108" t="b">
        <f t="shared" si="126"/>
        <v>0</v>
      </c>
      <c r="I1613" s="108" t="b">
        <f t="shared" si="127"/>
        <v>0</v>
      </c>
      <c r="K1613" s="108" t="b">
        <f t="shared" si="128"/>
        <v>0</v>
      </c>
      <c r="M1613" s="108" t="b">
        <f t="shared" si="129"/>
        <v>0</v>
      </c>
    </row>
    <row r="1614" spans="1:13" x14ac:dyDescent="0.25">
      <c r="A1614" t="s">
        <v>110</v>
      </c>
      <c r="B1614" s="108">
        <v>0.89</v>
      </c>
      <c r="C1614" cm="1">
        <f t="array" ref="C1614">_xlfn.IFS(A1614='Price Data'!$F$3,'Price Data'!$G$3,A1614='Price Data'!$F$4,'Price Data'!$G$4,A1614='Price Data'!$F$5,'Price Data'!$G$5,A1614='Price Data'!$F$6,'Price Data'!$G$6,A1614='Price Data'!$F$7,'Price Data'!$G$7,TRUE,"")</f>
        <v>2.6763636363636367</v>
      </c>
      <c r="E1614" s="108">
        <f t="shared" si="125"/>
        <v>0.89</v>
      </c>
      <c r="G1614" s="108" t="b">
        <f t="shared" si="126"/>
        <v>0</v>
      </c>
      <c r="I1614" s="108" t="b">
        <f t="shared" si="127"/>
        <v>0</v>
      </c>
      <c r="K1614" s="108" t="b">
        <f t="shared" si="128"/>
        <v>0</v>
      </c>
      <c r="M1614" s="108" t="b">
        <f t="shared" si="129"/>
        <v>0</v>
      </c>
    </row>
    <row r="1615" spans="1:13" x14ac:dyDescent="0.25">
      <c r="A1615" t="s">
        <v>110</v>
      </c>
      <c r="B1615" s="108">
        <v>0.61</v>
      </c>
      <c r="C1615" cm="1">
        <f t="array" ref="C1615">_xlfn.IFS(A1615='Price Data'!$F$3,'Price Data'!$G$3,A1615='Price Data'!$F$4,'Price Data'!$G$4,A1615='Price Data'!$F$5,'Price Data'!$G$5,A1615='Price Data'!$F$6,'Price Data'!$G$6,A1615='Price Data'!$F$7,'Price Data'!$G$7,TRUE,"")</f>
        <v>2.6763636363636367</v>
      </c>
      <c r="E1615" s="108">
        <f t="shared" si="125"/>
        <v>0.61</v>
      </c>
      <c r="G1615" s="108" t="b">
        <f t="shared" si="126"/>
        <v>0</v>
      </c>
      <c r="I1615" s="108" t="b">
        <f t="shared" si="127"/>
        <v>0</v>
      </c>
      <c r="K1615" s="108" t="b">
        <f t="shared" si="128"/>
        <v>0</v>
      </c>
      <c r="M1615" s="108" t="b">
        <f t="shared" si="129"/>
        <v>0</v>
      </c>
    </row>
    <row r="1616" spans="1:13" x14ac:dyDescent="0.25">
      <c r="A1616" t="s">
        <v>112</v>
      </c>
      <c r="B1616" s="108">
        <v>0</v>
      </c>
      <c r="C1616" t="str" cm="1">
        <f t="array" ref="C1616">_xlfn.IFS(A1616='Price Data'!$F$3,'Price Data'!$G$3,A1616='Price Data'!$F$4,'Price Data'!$G$4,A1616='Price Data'!$F$5,'Price Data'!$G$5,A1616='Price Data'!$F$6,'Price Data'!$G$6,A1616='Price Data'!$F$7,'Price Data'!$G$7,TRUE,"")</f>
        <v/>
      </c>
      <c r="E1616" s="108" t="b">
        <f t="shared" si="125"/>
        <v>0</v>
      </c>
      <c r="G1616" s="108" t="b">
        <f t="shared" si="126"/>
        <v>0</v>
      </c>
      <c r="I1616" s="108" t="b">
        <f t="shared" si="127"/>
        <v>0</v>
      </c>
      <c r="K1616" s="108" t="b">
        <f t="shared" si="128"/>
        <v>0</v>
      </c>
      <c r="M1616" s="108" t="b">
        <f t="shared" si="129"/>
        <v>0</v>
      </c>
    </row>
    <row r="1617" spans="1:13" x14ac:dyDescent="0.25">
      <c r="A1617" t="s">
        <v>112</v>
      </c>
      <c r="B1617" s="108">
        <v>0</v>
      </c>
      <c r="C1617" t="str" cm="1">
        <f t="array" ref="C1617">_xlfn.IFS(A1617='Price Data'!$F$3,'Price Data'!$G$3,A1617='Price Data'!$F$4,'Price Data'!$G$4,A1617='Price Data'!$F$5,'Price Data'!$G$5,A1617='Price Data'!$F$6,'Price Data'!$G$6,A1617='Price Data'!$F$7,'Price Data'!$G$7,TRUE,"")</f>
        <v/>
      </c>
      <c r="E1617" s="108" t="b">
        <f t="shared" si="125"/>
        <v>0</v>
      </c>
      <c r="G1617" s="108" t="b">
        <f t="shared" si="126"/>
        <v>0</v>
      </c>
      <c r="I1617" s="108" t="b">
        <f t="shared" si="127"/>
        <v>0</v>
      </c>
      <c r="K1617" s="108" t="b">
        <f t="shared" si="128"/>
        <v>0</v>
      </c>
      <c r="M1617" s="108" t="b">
        <f t="shared" si="129"/>
        <v>0</v>
      </c>
    </row>
    <row r="1618" spans="1:13" x14ac:dyDescent="0.25">
      <c r="A1618" t="s">
        <v>110</v>
      </c>
      <c r="B1618" s="108">
        <v>0.91</v>
      </c>
      <c r="C1618" cm="1">
        <f t="array" ref="C1618">_xlfn.IFS(A1618='Price Data'!$F$3,'Price Data'!$G$3,A1618='Price Data'!$F$4,'Price Data'!$G$4,A1618='Price Data'!$F$5,'Price Data'!$G$5,A1618='Price Data'!$F$6,'Price Data'!$G$6,A1618='Price Data'!$F$7,'Price Data'!$G$7,TRUE,"")</f>
        <v>2.6763636363636367</v>
      </c>
      <c r="E1618" s="108">
        <f t="shared" si="125"/>
        <v>0.91</v>
      </c>
      <c r="G1618" s="108" t="b">
        <f t="shared" si="126"/>
        <v>0</v>
      </c>
      <c r="I1618" s="108" t="b">
        <f t="shared" si="127"/>
        <v>0</v>
      </c>
      <c r="K1618" s="108" t="b">
        <f t="shared" si="128"/>
        <v>0</v>
      </c>
      <c r="M1618" s="108" t="b">
        <f t="shared" si="129"/>
        <v>0</v>
      </c>
    </row>
    <row r="1619" spans="1:13" x14ac:dyDescent="0.25">
      <c r="A1619" t="s">
        <v>114</v>
      </c>
      <c r="B1619" s="108">
        <v>1.85</v>
      </c>
      <c r="C1619" cm="1">
        <f t="array" ref="C1619">_xlfn.IFS(A1619='Price Data'!$F$3,'Price Data'!$G$3,A1619='Price Data'!$F$4,'Price Data'!$G$4,A1619='Price Data'!$F$5,'Price Data'!$G$5,A1619='Price Data'!$F$6,'Price Data'!$G$6,A1619='Price Data'!$F$7,'Price Data'!$G$7,TRUE,"")</f>
        <v>6.0346153846153863</v>
      </c>
      <c r="E1619" s="108" t="b">
        <f t="shared" si="125"/>
        <v>0</v>
      </c>
      <c r="G1619" s="108">
        <f t="shared" si="126"/>
        <v>1.85</v>
      </c>
      <c r="I1619" s="108" t="b">
        <f t="shared" si="127"/>
        <v>0</v>
      </c>
      <c r="K1619" s="108" t="b">
        <f t="shared" si="128"/>
        <v>0</v>
      </c>
      <c r="M1619" s="108" t="b">
        <f t="shared" si="129"/>
        <v>0</v>
      </c>
    </row>
    <row r="1620" spans="1:13" x14ac:dyDescent="0.25">
      <c r="A1620" t="s">
        <v>112</v>
      </c>
      <c r="B1620" s="108">
        <v>0</v>
      </c>
      <c r="C1620" t="str" cm="1">
        <f t="array" ref="C1620">_xlfn.IFS(A1620='Price Data'!$F$3,'Price Data'!$G$3,A1620='Price Data'!$F$4,'Price Data'!$G$4,A1620='Price Data'!$F$5,'Price Data'!$G$5,A1620='Price Data'!$F$6,'Price Data'!$G$6,A1620='Price Data'!$F$7,'Price Data'!$G$7,TRUE,"")</f>
        <v/>
      </c>
      <c r="E1620" s="108" t="b">
        <f t="shared" si="125"/>
        <v>0</v>
      </c>
      <c r="G1620" s="108" t="b">
        <f t="shared" si="126"/>
        <v>0</v>
      </c>
      <c r="I1620" s="108" t="b">
        <f t="shared" si="127"/>
        <v>0</v>
      </c>
      <c r="K1620" s="108" t="b">
        <f t="shared" si="128"/>
        <v>0</v>
      </c>
      <c r="M1620" s="108" t="b">
        <f t="shared" si="129"/>
        <v>0</v>
      </c>
    </row>
    <row r="1621" spans="1:13" x14ac:dyDescent="0.25">
      <c r="A1621" t="s">
        <v>109</v>
      </c>
      <c r="B1621" s="108">
        <v>0.59</v>
      </c>
      <c r="C1621" cm="1">
        <f t="array" ref="C1621">_xlfn.IFS(A1621='Price Data'!$F$3,'Price Data'!$G$3,A1621='Price Data'!$F$4,'Price Data'!$G$4,A1621='Price Data'!$F$5,'Price Data'!$G$5,A1621='Price Data'!$F$6,'Price Data'!$G$6,A1621='Price Data'!$F$7,'Price Data'!$G$7,TRUE,"")</f>
        <v>4.4586315789473705</v>
      </c>
      <c r="E1621" s="108" t="b">
        <f t="shared" si="125"/>
        <v>0</v>
      </c>
      <c r="G1621" s="108" t="b">
        <f t="shared" si="126"/>
        <v>0</v>
      </c>
      <c r="I1621" s="108">
        <f t="shared" si="127"/>
        <v>0.59</v>
      </c>
      <c r="K1621" s="108" t="b">
        <f t="shared" si="128"/>
        <v>0</v>
      </c>
      <c r="M1621" s="108" t="b">
        <f t="shared" si="129"/>
        <v>0</v>
      </c>
    </row>
    <row r="1622" spans="1:13" x14ac:dyDescent="0.25">
      <c r="A1622" t="s">
        <v>109</v>
      </c>
      <c r="B1622" s="108">
        <v>0.99</v>
      </c>
      <c r="C1622" cm="1">
        <f t="array" ref="C1622">_xlfn.IFS(A1622='Price Data'!$F$3,'Price Data'!$G$3,A1622='Price Data'!$F$4,'Price Data'!$G$4,A1622='Price Data'!$F$5,'Price Data'!$G$5,A1622='Price Data'!$F$6,'Price Data'!$G$6,A1622='Price Data'!$F$7,'Price Data'!$G$7,TRUE,"")</f>
        <v>4.4586315789473705</v>
      </c>
      <c r="E1622" s="108" t="b">
        <f t="shared" si="125"/>
        <v>0</v>
      </c>
      <c r="G1622" s="108" t="b">
        <f t="shared" si="126"/>
        <v>0</v>
      </c>
      <c r="I1622" s="108">
        <f t="shared" si="127"/>
        <v>0.99</v>
      </c>
      <c r="K1622" s="108" t="b">
        <f t="shared" si="128"/>
        <v>0</v>
      </c>
      <c r="M1622" s="108" t="b">
        <f t="shared" si="129"/>
        <v>0</v>
      </c>
    </row>
    <row r="1623" spans="1:13" x14ac:dyDescent="0.25">
      <c r="A1623" t="s">
        <v>109</v>
      </c>
      <c r="B1623" s="108">
        <v>0.95</v>
      </c>
      <c r="C1623" cm="1">
        <f t="array" ref="C1623">_xlfn.IFS(A1623='Price Data'!$F$3,'Price Data'!$G$3,A1623='Price Data'!$F$4,'Price Data'!$G$4,A1623='Price Data'!$F$5,'Price Data'!$G$5,A1623='Price Data'!$F$6,'Price Data'!$G$6,A1623='Price Data'!$F$7,'Price Data'!$G$7,TRUE,"")</f>
        <v>4.4586315789473705</v>
      </c>
      <c r="E1623" s="108" t="b">
        <f t="shared" si="125"/>
        <v>0</v>
      </c>
      <c r="G1623" s="108" t="b">
        <f t="shared" si="126"/>
        <v>0</v>
      </c>
      <c r="I1623" s="108">
        <f t="shared" si="127"/>
        <v>0.95</v>
      </c>
      <c r="K1623" s="108" t="b">
        <f t="shared" si="128"/>
        <v>0</v>
      </c>
      <c r="M1623" s="108" t="b">
        <f t="shared" si="129"/>
        <v>0</v>
      </c>
    </row>
    <row r="1624" spans="1:13" x14ac:dyDescent="0.25">
      <c r="A1624" t="s">
        <v>111</v>
      </c>
      <c r="B1624" s="108">
        <v>1.47</v>
      </c>
      <c r="C1624" cm="1">
        <f t="array" ref="C1624">_xlfn.IFS(A1624='Price Data'!$F$3,'Price Data'!$G$3,A1624='Price Data'!$F$4,'Price Data'!$G$4,A1624='Price Data'!$F$5,'Price Data'!$G$5,A1624='Price Data'!$F$6,'Price Data'!$G$6,A1624='Price Data'!$F$7,'Price Data'!$G$7,TRUE,"")</f>
        <v>8.710979020979023</v>
      </c>
      <c r="E1624" s="108" t="b">
        <f t="shared" si="125"/>
        <v>0</v>
      </c>
      <c r="G1624" s="108" t="b">
        <f t="shared" si="126"/>
        <v>0</v>
      </c>
      <c r="I1624" s="108" t="b">
        <f t="shared" si="127"/>
        <v>0</v>
      </c>
      <c r="K1624" s="108">
        <f t="shared" si="128"/>
        <v>1.47</v>
      </c>
      <c r="M1624" s="108" t="b">
        <f t="shared" si="129"/>
        <v>0</v>
      </c>
    </row>
    <row r="1625" spans="1:13" x14ac:dyDescent="0.25">
      <c r="A1625" t="s">
        <v>112</v>
      </c>
      <c r="B1625" s="108">
        <v>0</v>
      </c>
      <c r="C1625" t="str" cm="1">
        <f t="array" ref="C1625">_xlfn.IFS(A1625='Price Data'!$F$3,'Price Data'!$G$3,A1625='Price Data'!$F$4,'Price Data'!$G$4,A1625='Price Data'!$F$5,'Price Data'!$G$5,A1625='Price Data'!$F$6,'Price Data'!$G$6,A1625='Price Data'!$F$7,'Price Data'!$G$7,TRUE,"")</f>
        <v/>
      </c>
      <c r="E1625" s="108" t="b">
        <f t="shared" si="125"/>
        <v>0</v>
      </c>
      <c r="G1625" s="108" t="b">
        <f t="shared" si="126"/>
        <v>0</v>
      </c>
      <c r="I1625" s="108" t="b">
        <f t="shared" si="127"/>
        <v>0</v>
      </c>
      <c r="K1625" s="108" t="b">
        <f t="shared" si="128"/>
        <v>0</v>
      </c>
      <c r="M1625" s="108" t="b">
        <f t="shared" si="129"/>
        <v>0</v>
      </c>
    </row>
    <row r="1626" spans="1:13" x14ac:dyDescent="0.25">
      <c r="A1626" t="s">
        <v>109</v>
      </c>
      <c r="B1626" s="108">
        <v>0.81</v>
      </c>
      <c r="C1626" cm="1">
        <f t="array" ref="C1626">_xlfn.IFS(A1626='Price Data'!$F$3,'Price Data'!$G$3,A1626='Price Data'!$F$4,'Price Data'!$G$4,A1626='Price Data'!$F$5,'Price Data'!$G$5,A1626='Price Data'!$F$6,'Price Data'!$G$6,A1626='Price Data'!$F$7,'Price Data'!$G$7,TRUE,"")</f>
        <v>4.4586315789473705</v>
      </c>
      <c r="E1626" s="108" t="b">
        <f t="shared" si="125"/>
        <v>0</v>
      </c>
      <c r="G1626" s="108" t="b">
        <f t="shared" si="126"/>
        <v>0</v>
      </c>
      <c r="I1626" s="108">
        <f t="shared" si="127"/>
        <v>0.81</v>
      </c>
      <c r="K1626" s="108" t="b">
        <f t="shared" si="128"/>
        <v>0</v>
      </c>
      <c r="M1626" s="108" t="b">
        <f t="shared" si="129"/>
        <v>0</v>
      </c>
    </row>
    <row r="1627" spans="1:13" x14ac:dyDescent="0.25">
      <c r="A1627" t="s">
        <v>113</v>
      </c>
      <c r="B1627" s="108">
        <v>1.6</v>
      </c>
      <c r="C1627" cm="1">
        <f t="array" ref="C1627">_xlfn.IFS(A1627='Price Data'!$F$3,'Price Data'!$G$3,A1627='Price Data'!$F$4,'Price Data'!$G$4,A1627='Price Data'!$F$5,'Price Data'!$G$5,A1627='Price Data'!$F$6,'Price Data'!$G$6,A1627='Price Data'!$F$7,'Price Data'!$G$7,TRUE,"")</f>
        <v>10.493246963562758</v>
      </c>
      <c r="E1627" s="108" t="b">
        <f t="shared" si="125"/>
        <v>0</v>
      </c>
      <c r="G1627" s="108" t="b">
        <f t="shared" si="126"/>
        <v>0</v>
      </c>
      <c r="I1627" s="108" t="b">
        <f t="shared" si="127"/>
        <v>0</v>
      </c>
      <c r="K1627" s="108" t="b">
        <f t="shared" si="128"/>
        <v>0</v>
      </c>
      <c r="M1627" s="108">
        <f t="shared" si="129"/>
        <v>1.6</v>
      </c>
    </row>
    <row r="1628" spans="1:13" x14ac:dyDescent="0.25">
      <c r="A1628" t="s">
        <v>110</v>
      </c>
      <c r="B1628" s="108">
        <v>0.77</v>
      </c>
      <c r="C1628" cm="1">
        <f t="array" ref="C1628">_xlfn.IFS(A1628='Price Data'!$F$3,'Price Data'!$G$3,A1628='Price Data'!$F$4,'Price Data'!$G$4,A1628='Price Data'!$F$5,'Price Data'!$G$5,A1628='Price Data'!$F$6,'Price Data'!$G$6,A1628='Price Data'!$F$7,'Price Data'!$G$7,TRUE,"")</f>
        <v>2.6763636363636367</v>
      </c>
      <c r="E1628" s="108">
        <f t="shared" si="125"/>
        <v>0.77</v>
      </c>
      <c r="G1628" s="108" t="b">
        <f t="shared" si="126"/>
        <v>0</v>
      </c>
      <c r="I1628" s="108" t="b">
        <f t="shared" si="127"/>
        <v>0</v>
      </c>
      <c r="K1628" s="108" t="b">
        <f t="shared" si="128"/>
        <v>0</v>
      </c>
      <c r="M1628" s="108" t="b">
        <f t="shared" si="129"/>
        <v>0</v>
      </c>
    </row>
    <row r="1629" spans="1:13" x14ac:dyDescent="0.25">
      <c r="A1629" t="s">
        <v>112</v>
      </c>
      <c r="B1629" s="108">
        <v>0</v>
      </c>
      <c r="C1629" t="str" cm="1">
        <f t="array" ref="C1629">_xlfn.IFS(A1629='Price Data'!$F$3,'Price Data'!$G$3,A1629='Price Data'!$F$4,'Price Data'!$G$4,A1629='Price Data'!$F$5,'Price Data'!$G$5,A1629='Price Data'!$F$6,'Price Data'!$G$6,A1629='Price Data'!$F$7,'Price Data'!$G$7,TRUE,"")</f>
        <v/>
      </c>
      <c r="E1629" s="108" t="b">
        <f t="shared" si="125"/>
        <v>0</v>
      </c>
      <c r="G1629" s="108" t="b">
        <f t="shared" si="126"/>
        <v>0</v>
      </c>
      <c r="I1629" s="108" t="b">
        <f t="shared" si="127"/>
        <v>0</v>
      </c>
      <c r="K1629" s="108" t="b">
        <f t="shared" si="128"/>
        <v>0</v>
      </c>
      <c r="M1629" s="108" t="b">
        <f t="shared" si="129"/>
        <v>0</v>
      </c>
    </row>
    <row r="1630" spans="1:13" x14ac:dyDescent="0.25">
      <c r="A1630" t="s">
        <v>112</v>
      </c>
      <c r="B1630" s="108">
        <v>0</v>
      </c>
      <c r="C1630" t="str" cm="1">
        <f t="array" ref="C1630">_xlfn.IFS(A1630='Price Data'!$F$3,'Price Data'!$G$3,A1630='Price Data'!$F$4,'Price Data'!$G$4,A1630='Price Data'!$F$5,'Price Data'!$G$5,A1630='Price Data'!$F$6,'Price Data'!$G$6,A1630='Price Data'!$F$7,'Price Data'!$G$7,TRUE,"")</f>
        <v/>
      </c>
      <c r="E1630" s="108" t="b">
        <f t="shared" si="125"/>
        <v>0</v>
      </c>
      <c r="G1630" s="108" t="b">
        <f t="shared" si="126"/>
        <v>0</v>
      </c>
      <c r="I1630" s="108" t="b">
        <f t="shared" si="127"/>
        <v>0</v>
      </c>
      <c r="K1630" s="108" t="b">
        <f t="shared" si="128"/>
        <v>0</v>
      </c>
      <c r="M1630" s="108" t="b">
        <f t="shared" si="129"/>
        <v>0</v>
      </c>
    </row>
    <row r="1631" spans="1:13" x14ac:dyDescent="0.25">
      <c r="A1631" t="s">
        <v>110</v>
      </c>
      <c r="B1631" s="108">
        <v>0.65</v>
      </c>
      <c r="C1631" cm="1">
        <f t="array" ref="C1631">_xlfn.IFS(A1631='Price Data'!$F$3,'Price Data'!$G$3,A1631='Price Data'!$F$4,'Price Data'!$G$4,A1631='Price Data'!$F$5,'Price Data'!$G$5,A1631='Price Data'!$F$6,'Price Data'!$G$6,A1631='Price Data'!$F$7,'Price Data'!$G$7,TRUE,"")</f>
        <v>2.6763636363636367</v>
      </c>
      <c r="E1631" s="108">
        <f t="shared" si="125"/>
        <v>0.65</v>
      </c>
      <c r="G1631" s="108" t="b">
        <f t="shared" si="126"/>
        <v>0</v>
      </c>
      <c r="I1631" s="108" t="b">
        <f t="shared" si="127"/>
        <v>0</v>
      </c>
      <c r="K1631" s="108" t="b">
        <f t="shared" si="128"/>
        <v>0</v>
      </c>
      <c r="M1631" s="108" t="b">
        <f t="shared" si="129"/>
        <v>0</v>
      </c>
    </row>
    <row r="1632" spans="1:13" x14ac:dyDescent="0.25">
      <c r="A1632" t="s">
        <v>112</v>
      </c>
      <c r="B1632" s="108">
        <v>0</v>
      </c>
      <c r="C1632" t="str" cm="1">
        <f t="array" ref="C1632">_xlfn.IFS(A1632='Price Data'!$F$3,'Price Data'!$G$3,A1632='Price Data'!$F$4,'Price Data'!$G$4,A1632='Price Data'!$F$5,'Price Data'!$G$5,A1632='Price Data'!$F$6,'Price Data'!$G$6,A1632='Price Data'!$F$7,'Price Data'!$G$7,TRUE,"")</f>
        <v/>
      </c>
      <c r="E1632" s="108" t="b">
        <f t="shared" si="125"/>
        <v>0</v>
      </c>
      <c r="G1632" s="108" t="b">
        <f t="shared" si="126"/>
        <v>0</v>
      </c>
      <c r="I1632" s="108" t="b">
        <f t="shared" si="127"/>
        <v>0</v>
      </c>
      <c r="K1632" s="108" t="b">
        <f t="shared" si="128"/>
        <v>0</v>
      </c>
      <c r="M1632" s="108" t="b">
        <f t="shared" si="129"/>
        <v>0</v>
      </c>
    </row>
    <row r="1633" spans="1:13" x14ac:dyDescent="0.25">
      <c r="A1633" t="s">
        <v>112</v>
      </c>
      <c r="B1633" s="108">
        <v>0</v>
      </c>
      <c r="C1633" t="str" cm="1">
        <f t="array" ref="C1633">_xlfn.IFS(A1633='Price Data'!$F$3,'Price Data'!$G$3,A1633='Price Data'!$F$4,'Price Data'!$G$4,A1633='Price Data'!$F$5,'Price Data'!$G$5,A1633='Price Data'!$F$6,'Price Data'!$G$6,A1633='Price Data'!$F$7,'Price Data'!$G$7,TRUE,"")</f>
        <v/>
      </c>
      <c r="E1633" s="108" t="b">
        <f t="shared" si="125"/>
        <v>0</v>
      </c>
      <c r="G1633" s="108" t="b">
        <f t="shared" si="126"/>
        <v>0</v>
      </c>
      <c r="I1633" s="108" t="b">
        <f t="shared" si="127"/>
        <v>0</v>
      </c>
      <c r="K1633" s="108" t="b">
        <f t="shared" si="128"/>
        <v>0</v>
      </c>
      <c r="M1633" s="108" t="b">
        <f t="shared" si="129"/>
        <v>0</v>
      </c>
    </row>
    <row r="1634" spans="1:13" x14ac:dyDescent="0.25">
      <c r="A1634" t="s">
        <v>112</v>
      </c>
      <c r="B1634" s="108">
        <v>0</v>
      </c>
      <c r="C1634" t="str" cm="1">
        <f t="array" ref="C1634">_xlfn.IFS(A1634='Price Data'!$F$3,'Price Data'!$G$3,A1634='Price Data'!$F$4,'Price Data'!$G$4,A1634='Price Data'!$F$5,'Price Data'!$G$5,A1634='Price Data'!$F$6,'Price Data'!$G$6,A1634='Price Data'!$F$7,'Price Data'!$G$7,TRUE,"")</f>
        <v/>
      </c>
      <c r="E1634" s="108" t="b">
        <f t="shared" si="125"/>
        <v>0</v>
      </c>
      <c r="G1634" s="108" t="b">
        <f t="shared" si="126"/>
        <v>0</v>
      </c>
      <c r="I1634" s="108" t="b">
        <f t="shared" si="127"/>
        <v>0</v>
      </c>
      <c r="K1634" s="108" t="b">
        <f t="shared" si="128"/>
        <v>0</v>
      </c>
      <c r="M1634" s="108" t="b">
        <f t="shared" si="129"/>
        <v>0</v>
      </c>
    </row>
    <row r="1635" spans="1:13" x14ac:dyDescent="0.25">
      <c r="A1635" t="s">
        <v>111</v>
      </c>
      <c r="B1635" s="108">
        <v>0.98</v>
      </c>
      <c r="C1635" cm="1">
        <f t="array" ref="C1635">_xlfn.IFS(A1635='Price Data'!$F$3,'Price Data'!$G$3,A1635='Price Data'!$F$4,'Price Data'!$G$4,A1635='Price Data'!$F$5,'Price Data'!$G$5,A1635='Price Data'!$F$6,'Price Data'!$G$6,A1635='Price Data'!$F$7,'Price Data'!$G$7,TRUE,"")</f>
        <v>8.710979020979023</v>
      </c>
      <c r="E1635" s="108" t="b">
        <f t="shared" si="125"/>
        <v>0</v>
      </c>
      <c r="G1635" s="108" t="b">
        <f t="shared" si="126"/>
        <v>0</v>
      </c>
      <c r="I1635" s="108" t="b">
        <f t="shared" si="127"/>
        <v>0</v>
      </c>
      <c r="K1635" s="108">
        <f t="shared" si="128"/>
        <v>0.98</v>
      </c>
      <c r="M1635" s="108" t="b">
        <f t="shared" si="129"/>
        <v>0</v>
      </c>
    </row>
    <row r="1636" spans="1:13" x14ac:dyDescent="0.25">
      <c r="A1636" t="s">
        <v>109</v>
      </c>
      <c r="B1636" s="108">
        <v>0.89</v>
      </c>
      <c r="C1636" cm="1">
        <f t="array" ref="C1636">_xlfn.IFS(A1636='Price Data'!$F$3,'Price Data'!$G$3,A1636='Price Data'!$F$4,'Price Data'!$G$4,A1636='Price Data'!$F$5,'Price Data'!$G$5,A1636='Price Data'!$F$6,'Price Data'!$G$6,A1636='Price Data'!$F$7,'Price Data'!$G$7,TRUE,"")</f>
        <v>4.4586315789473705</v>
      </c>
      <c r="E1636" s="108" t="b">
        <f t="shared" si="125"/>
        <v>0</v>
      </c>
      <c r="G1636" s="108" t="b">
        <f t="shared" si="126"/>
        <v>0</v>
      </c>
      <c r="I1636" s="108">
        <f t="shared" si="127"/>
        <v>0.89</v>
      </c>
      <c r="K1636" s="108" t="b">
        <f t="shared" si="128"/>
        <v>0</v>
      </c>
      <c r="M1636" s="108" t="b">
        <f t="shared" si="129"/>
        <v>0</v>
      </c>
    </row>
    <row r="1637" spans="1:13" x14ac:dyDescent="0.25">
      <c r="A1637" t="s">
        <v>112</v>
      </c>
      <c r="B1637" s="108">
        <v>0</v>
      </c>
      <c r="C1637" t="str" cm="1">
        <f t="array" ref="C1637">_xlfn.IFS(A1637='Price Data'!$F$3,'Price Data'!$G$3,A1637='Price Data'!$F$4,'Price Data'!$G$4,A1637='Price Data'!$F$5,'Price Data'!$G$5,A1637='Price Data'!$F$6,'Price Data'!$G$6,A1637='Price Data'!$F$7,'Price Data'!$G$7,TRUE,"")</f>
        <v/>
      </c>
      <c r="E1637" s="108" t="b">
        <f t="shared" si="125"/>
        <v>0</v>
      </c>
      <c r="G1637" s="108" t="b">
        <f t="shared" si="126"/>
        <v>0</v>
      </c>
      <c r="I1637" s="108" t="b">
        <f t="shared" si="127"/>
        <v>0</v>
      </c>
      <c r="K1637" s="108" t="b">
        <f t="shared" si="128"/>
        <v>0</v>
      </c>
      <c r="M1637" s="108" t="b">
        <f t="shared" si="129"/>
        <v>0</v>
      </c>
    </row>
    <row r="1638" spans="1:13" x14ac:dyDescent="0.25">
      <c r="A1638" t="s">
        <v>112</v>
      </c>
      <c r="B1638" s="108">
        <v>0</v>
      </c>
      <c r="C1638" t="str" cm="1">
        <f t="array" ref="C1638">_xlfn.IFS(A1638='Price Data'!$F$3,'Price Data'!$G$3,A1638='Price Data'!$F$4,'Price Data'!$G$4,A1638='Price Data'!$F$5,'Price Data'!$G$5,A1638='Price Data'!$F$6,'Price Data'!$G$6,A1638='Price Data'!$F$7,'Price Data'!$G$7,TRUE,"")</f>
        <v/>
      </c>
      <c r="E1638" s="108" t="b">
        <f t="shared" si="125"/>
        <v>0</v>
      </c>
      <c r="G1638" s="108" t="b">
        <f t="shared" si="126"/>
        <v>0</v>
      </c>
      <c r="I1638" s="108" t="b">
        <f t="shared" si="127"/>
        <v>0</v>
      </c>
      <c r="K1638" s="108" t="b">
        <f t="shared" si="128"/>
        <v>0</v>
      </c>
      <c r="M1638" s="108" t="b">
        <f t="shared" si="129"/>
        <v>0</v>
      </c>
    </row>
    <row r="1639" spans="1:13" x14ac:dyDescent="0.25">
      <c r="A1639" t="s">
        <v>112</v>
      </c>
      <c r="B1639" s="108">
        <v>0</v>
      </c>
      <c r="C1639" t="str" cm="1">
        <f t="array" ref="C1639">_xlfn.IFS(A1639='Price Data'!$F$3,'Price Data'!$G$3,A1639='Price Data'!$F$4,'Price Data'!$G$4,A1639='Price Data'!$F$5,'Price Data'!$G$5,A1639='Price Data'!$F$6,'Price Data'!$G$6,A1639='Price Data'!$F$7,'Price Data'!$G$7,TRUE,"")</f>
        <v/>
      </c>
      <c r="E1639" s="108" t="b">
        <f t="shared" si="125"/>
        <v>0</v>
      </c>
      <c r="G1639" s="108" t="b">
        <f t="shared" si="126"/>
        <v>0</v>
      </c>
      <c r="I1639" s="108" t="b">
        <f t="shared" si="127"/>
        <v>0</v>
      </c>
      <c r="K1639" s="108" t="b">
        <f t="shared" si="128"/>
        <v>0</v>
      </c>
      <c r="M1639" s="108" t="b">
        <f t="shared" si="129"/>
        <v>0</v>
      </c>
    </row>
    <row r="1640" spans="1:13" x14ac:dyDescent="0.25">
      <c r="A1640" t="s">
        <v>112</v>
      </c>
      <c r="B1640" s="108">
        <v>0</v>
      </c>
      <c r="C1640" t="str" cm="1">
        <f t="array" ref="C1640">_xlfn.IFS(A1640='Price Data'!$F$3,'Price Data'!$G$3,A1640='Price Data'!$F$4,'Price Data'!$G$4,A1640='Price Data'!$F$5,'Price Data'!$G$5,A1640='Price Data'!$F$6,'Price Data'!$G$6,A1640='Price Data'!$F$7,'Price Data'!$G$7,TRUE,"")</f>
        <v/>
      </c>
      <c r="E1640" s="108" t="b">
        <f t="shared" si="125"/>
        <v>0</v>
      </c>
      <c r="G1640" s="108" t="b">
        <f t="shared" si="126"/>
        <v>0</v>
      </c>
      <c r="I1640" s="108" t="b">
        <f t="shared" si="127"/>
        <v>0</v>
      </c>
      <c r="K1640" s="108" t="b">
        <f t="shared" si="128"/>
        <v>0</v>
      </c>
      <c r="M1640" s="108" t="b">
        <f t="shared" si="129"/>
        <v>0</v>
      </c>
    </row>
    <row r="1641" spans="1:13" x14ac:dyDescent="0.25">
      <c r="A1641" t="s">
        <v>112</v>
      </c>
      <c r="B1641" s="108">
        <v>0</v>
      </c>
      <c r="C1641" t="str" cm="1">
        <f t="array" ref="C1641">_xlfn.IFS(A1641='Price Data'!$F$3,'Price Data'!$G$3,A1641='Price Data'!$F$4,'Price Data'!$G$4,A1641='Price Data'!$F$5,'Price Data'!$G$5,A1641='Price Data'!$F$6,'Price Data'!$G$6,A1641='Price Data'!$F$7,'Price Data'!$G$7,TRUE,"")</f>
        <v/>
      </c>
      <c r="E1641" s="108" t="b">
        <f t="shared" si="125"/>
        <v>0</v>
      </c>
      <c r="G1641" s="108" t="b">
        <f t="shared" si="126"/>
        <v>0</v>
      </c>
      <c r="I1641" s="108" t="b">
        <f t="shared" si="127"/>
        <v>0</v>
      </c>
      <c r="K1641" s="108" t="b">
        <f t="shared" si="128"/>
        <v>0</v>
      </c>
      <c r="M1641" s="108" t="b">
        <f t="shared" si="129"/>
        <v>0</v>
      </c>
    </row>
    <row r="1642" spans="1:13" x14ac:dyDescent="0.25">
      <c r="A1642" t="s">
        <v>112</v>
      </c>
      <c r="B1642" s="108">
        <v>0</v>
      </c>
      <c r="C1642" t="str" cm="1">
        <f t="array" ref="C1642">_xlfn.IFS(A1642='Price Data'!$F$3,'Price Data'!$G$3,A1642='Price Data'!$F$4,'Price Data'!$G$4,A1642='Price Data'!$F$5,'Price Data'!$G$5,A1642='Price Data'!$F$6,'Price Data'!$G$6,A1642='Price Data'!$F$7,'Price Data'!$G$7,TRUE,"")</f>
        <v/>
      </c>
      <c r="E1642" s="108" t="b">
        <f t="shared" si="125"/>
        <v>0</v>
      </c>
      <c r="G1642" s="108" t="b">
        <f t="shared" si="126"/>
        <v>0</v>
      </c>
      <c r="I1642" s="108" t="b">
        <f t="shared" si="127"/>
        <v>0</v>
      </c>
      <c r="K1642" s="108" t="b">
        <f t="shared" si="128"/>
        <v>0</v>
      </c>
      <c r="M1642" s="108" t="b">
        <f t="shared" si="129"/>
        <v>0</v>
      </c>
    </row>
    <row r="1643" spans="1:13" x14ac:dyDescent="0.25">
      <c r="A1643" t="s">
        <v>114</v>
      </c>
      <c r="B1643" s="108">
        <v>0.85</v>
      </c>
      <c r="C1643" cm="1">
        <f t="array" ref="C1643">_xlfn.IFS(A1643='Price Data'!$F$3,'Price Data'!$G$3,A1643='Price Data'!$F$4,'Price Data'!$G$4,A1643='Price Data'!$F$5,'Price Data'!$G$5,A1643='Price Data'!$F$6,'Price Data'!$G$6,A1643='Price Data'!$F$7,'Price Data'!$G$7,TRUE,"")</f>
        <v>6.0346153846153863</v>
      </c>
      <c r="E1643" s="108" t="b">
        <f t="shared" si="125"/>
        <v>0</v>
      </c>
      <c r="G1643" s="108">
        <f t="shared" si="126"/>
        <v>0.85</v>
      </c>
      <c r="I1643" s="108" t="b">
        <f t="shared" si="127"/>
        <v>0</v>
      </c>
      <c r="K1643" s="108" t="b">
        <f t="shared" si="128"/>
        <v>0</v>
      </c>
      <c r="M1643" s="108" t="b">
        <f t="shared" si="129"/>
        <v>0</v>
      </c>
    </row>
    <row r="1644" spans="1:13" x14ac:dyDescent="0.25">
      <c r="A1644" t="s">
        <v>110</v>
      </c>
      <c r="B1644" s="108">
        <v>0.55000000000000004</v>
      </c>
      <c r="C1644" cm="1">
        <f t="array" ref="C1644">_xlfn.IFS(A1644='Price Data'!$F$3,'Price Data'!$G$3,A1644='Price Data'!$F$4,'Price Data'!$G$4,A1644='Price Data'!$F$5,'Price Data'!$G$5,A1644='Price Data'!$F$6,'Price Data'!$G$6,A1644='Price Data'!$F$7,'Price Data'!$G$7,TRUE,"")</f>
        <v>2.6763636363636367</v>
      </c>
      <c r="E1644" s="108">
        <f t="shared" si="125"/>
        <v>0.55000000000000004</v>
      </c>
      <c r="G1644" s="108" t="b">
        <f t="shared" si="126"/>
        <v>0</v>
      </c>
      <c r="I1644" s="108" t="b">
        <f t="shared" si="127"/>
        <v>0</v>
      </c>
      <c r="K1644" s="108" t="b">
        <f t="shared" si="128"/>
        <v>0</v>
      </c>
      <c r="M1644" s="108" t="b">
        <f t="shared" si="129"/>
        <v>0</v>
      </c>
    </row>
    <row r="1645" spans="1:13" x14ac:dyDescent="0.25">
      <c r="A1645" t="s">
        <v>111</v>
      </c>
      <c r="B1645" s="108">
        <v>2.48</v>
      </c>
      <c r="C1645" cm="1">
        <f t="array" ref="C1645">_xlfn.IFS(A1645='Price Data'!$F$3,'Price Data'!$G$3,A1645='Price Data'!$F$4,'Price Data'!$G$4,A1645='Price Data'!$F$5,'Price Data'!$G$5,A1645='Price Data'!$F$6,'Price Data'!$G$6,A1645='Price Data'!$F$7,'Price Data'!$G$7,TRUE,"")</f>
        <v>8.710979020979023</v>
      </c>
      <c r="E1645" s="108" t="b">
        <f t="shared" si="125"/>
        <v>0</v>
      </c>
      <c r="G1645" s="108" t="b">
        <f t="shared" si="126"/>
        <v>0</v>
      </c>
      <c r="I1645" s="108" t="b">
        <f t="shared" si="127"/>
        <v>0</v>
      </c>
      <c r="K1645" s="108">
        <f t="shared" si="128"/>
        <v>2.48</v>
      </c>
      <c r="M1645" s="108" t="b">
        <f t="shared" si="129"/>
        <v>0</v>
      </c>
    </row>
    <row r="1646" spans="1:13" x14ac:dyDescent="0.25">
      <c r="A1646" t="s">
        <v>112</v>
      </c>
      <c r="B1646" s="108">
        <v>0</v>
      </c>
      <c r="C1646" t="str" cm="1">
        <f t="array" ref="C1646">_xlfn.IFS(A1646='Price Data'!$F$3,'Price Data'!$G$3,A1646='Price Data'!$F$4,'Price Data'!$G$4,A1646='Price Data'!$F$5,'Price Data'!$G$5,A1646='Price Data'!$F$6,'Price Data'!$G$6,A1646='Price Data'!$F$7,'Price Data'!$G$7,TRUE,"")</f>
        <v/>
      </c>
      <c r="E1646" s="108" t="b">
        <f t="shared" si="125"/>
        <v>0</v>
      </c>
      <c r="G1646" s="108" t="b">
        <f t="shared" si="126"/>
        <v>0</v>
      </c>
      <c r="I1646" s="108" t="b">
        <f t="shared" si="127"/>
        <v>0</v>
      </c>
      <c r="K1646" s="108" t="b">
        <f t="shared" si="128"/>
        <v>0</v>
      </c>
      <c r="M1646" s="108" t="b">
        <f t="shared" si="129"/>
        <v>0</v>
      </c>
    </row>
    <row r="1647" spans="1:13" x14ac:dyDescent="0.25">
      <c r="A1647" t="s">
        <v>112</v>
      </c>
      <c r="B1647" s="108">
        <v>0</v>
      </c>
      <c r="C1647" t="str" cm="1">
        <f t="array" ref="C1647">_xlfn.IFS(A1647='Price Data'!$F$3,'Price Data'!$G$3,A1647='Price Data'!$F$4,'Price Data'!$G$4,A1647='Price Data'!$F$5,'Price Data'!$G$5,A1647='Price Data'!$F$6,'Price Data'!$G$6,A1647='Price Data'!$F$7,'Price Data'!$G$7,TRUE,"")</f>
        <v/>
      </c>
      <c r="E1647" s="108" t="b">
        <f t="shared" si="125"/>
        <v>0</v>
      </c>
      <c r="G1647" s="108" t="b">
        <f t="shared" si="126"/>
        <v>0</v>
      </c>
      <c r="I1647" s="108" t="b">
        <f t="shared" si="127"/>
        <v>0</v>
      </c>
      <c r="K1647" s="108" t="b">
        <f t="shared" si="128"/>
        <v>0</v>
      </c>
      <c r="M1647" s="108" t="b">
        <f t="shared" si="129"/>
        <v>0</v>
      </c>
    </row>
    <row r="1648" spans="1:13" x14ac:dyDescent="0.25">
      <c r="A1648" t="s">
        <v>112</v>
      </c>
      <c r="B1648" s="108">
        <v>0</v>
      </c>
      <c r="C1648" t="str" cm="1">
        <f t="array" ref="C1648">_xlfn.IFS(A1648='Price Data'!$F$3,'Price Data'!$G$3,A1648='Price Data'!$F$4,'Price Data'!$G$4,A1648='Price Data'!$F$5,'Price Data'!$G$5,A1648='Price Data'!$F$6,'Price Data'!$G$6,A1648='Price Data'!$F$7,'Price Data'!$G$7,TRUE,"")</f>
        <v/>
      </c>
      <c r="E1648" s="108" t="b">
        <f t="shared" si="125"/>
        <v>0</v>
      </c>
      <c r="G1648" s="108" t="b">
        <f t="shared" si="126"/>
        <v>0</v>
      </c>
      <c r="I1648" s="108" t="b">
        <f t="shared" si="127"/>
        <v>0</v>
      </c>
      <c r="K1648" s="108" t="b">
        <f t="shared" si="128"/>
        <v>0</v>
      </c>
      <c r="M1648" s="108" t="b">
        <f t="shared" si="129"/>
        <v>0</v>
      </c>
    </row>
    <row r="1649" spans="1:13" x14ac:dyDescent="0.25">
      <c r="A1649" t="s">
        <v>112</v>
      </c>
      <c r="B1649" s="108">
        <v>0</v>
      </c>
      <c r="C1649" t="str" cm="1">
        <f t="array" ref="C1649">_xlfn.IFS(A1649='Price Data'!$F$3,'Price Data'!$G$3,A1649='Price Data'!$F$4,'Price Data'!$G$4,A1649='Price Data'!$F$5,'Price Data'!$G$5,A1649='Price Data'!$F$6,'Price Data'!$G$6,A1649='Price Data'!$F$7,'Price Data'!$G$7,TRUE,"")</f>
        <v/>
      </c>
      <c r="E1649" s="108" t="b">
        <f t="shared" si="125"/>
        <v>0</v>
      </c>
      <c r="G1649" s="108" t="b">
        <f t="shared" si="126"/>
        <v>0</v>
      </c>
      <c r="I1649" s="108" t="b">
        <f t="shared" si="127"/>
        <v>0</v>
      </c>
      <c r="K1649" s="108" t="b">
        <f t="shared" si="128"/>
        <v>0</v>
      </c>
      <c r="M1649" s="108" t="b">
        <f t="shared" si="129"/>
        <v>0</v>
      </c>
    </row>
    <row r="1650" spans="1:13" x14ac:dyDescent="0.25">
      <c r="A1650" t="s">
        <v>112</v>
      </c>
      <c r="B1650" s="108">
        <v>0</v>
      </c>
      <c r="C1650" t="str" cm="1">
        <f t="array" ref="C1650">_xlfn.IFS(A1650='Price Data'!$F$3,'Price Data'!$G$3,A1650='Price Data'!$F$4,'Price Data'!$G$4,A1650='Price Data'!$F$5,'Price Data'!$G$5,A1650='Price Data'!$F$6,'Price Data'!$G$6,A1650='Price Data'!$F$7,'Price Data'!$G$7,TRUE,"")</f>
        <v/>
      </c>
      <c r="E1650" s="108" t="b">
        <f t="shared" si="125"/>
        <v>0</v>
      </c>
      <c r="G1650" s="108" t="b">
        <f t="shared" si="126"/>
        <v>0</v>
      </c>
      <c r="I1650" s="108" t="b">
        <f t="shared" si="127"/>
        <v>0</v>
      </c>
      <c r="K1650" s="108" t="b">
        <f t="shared" si="128"/>
        <v>0</v>
      </c>
      <c r="M1650" s="108" t="b">
        <f t="shared" si="129"/>
        <v>0</v>
      </c>
    </row>
    <row r="1651" spans="1:13" x14ac:dyDescent="0.25">
      <c r="A1651" t="s">
        <v>112</v>
      </c>
      <c r="B1651" s="108">
        <v>0</v>
      </c>
      <c r="C1651" t="str" cm="1">
        <f t="array" ref="C1651">_xlfn.IFS(A1651='Price Data'!$F$3,'Price Data'!$G$3,A1651='Price Data'!$F$4,'Price Data'!$G$4,A1651='Price Data'!$F$5,'Price Data'!$G$5,A1651='Price Data'!$F$6,'Price Data'!$G$6,A1651='Price Data'!$F$7,'Price Data'!$G$7,TRUE,"")</f>
        <v/>
      </c>
      <c r="E1651" s="108" t="b">
        <f t="shared" si="125"/>
        <v>0</v>
      </c>
      <c r="G1651" s="108" t="b">
        <f t="shared" si="126"/>
        <v>0</v>
      </c>
      <c r="I1651" s="108" t="b">
        <f t="shared" si="127"/>
        <v>0</v>
      </c>
      <c r="K1651" s="108" t="b">
        <f t="shared" si="128"/>
        <v>0</v>
      </c>
      <c r="M1651" s="108" t="b">
        <f t="shared" si="129"/>
        <v>0</v>
      </c>
    </row>
    <row r="1652" spans="1:13" x14ac:dyDescent="0.25">
      <c r="A1652" t="s">
        <v>114</v>
      </c>
      <c r="B1652" s="108">
        <v>1.36</v>
      </c>
      <c r="C1652" cm="1">
        <f t="array" ref="C1652">_xlfn.IFS(A1652='Price Data'!$F$3,'Price Data'!$G$3,A1652='Price Data'!$F$4,'Price Data'!$G$4,A1652='Price Data'!$F$5,'Price Data'!$G$5,A1652='Price Data'!$F$6,'Price Data'!$G$6,A1652='Price Data'!$F$7,'Price Data'!$G$7,TRUE,"")</f>
        <v>6.0346153846153863</v>
      </c>
      <c r="E1652" s="108" t="b">
        <f t="shared" si="125"/>
        <v>0</v>
      </c>
      <c r="G1652" s="108">
        <f t="shared" si="126"/>
        <v>1.36</v>
      </c>
      <c r="I1652" s="108" t="b">
        <f t="shared" si="127"/>
        <v>0</v>
      </c>
      <c r="K1652" s="108" t="b">
        <f t="shared" si="128"/>
        <v>0</v>
      </c>
      <c r="M1652" s="108" t="b">
        <f t="shared" si="129"/>
        <v>0</v>
      </c>
    </row>
    <row r="1653" spans="1:13" x14ac:dyDescent="0.25">
      <c r="A1653" t="s">
        <v>110</v>
      </c>
      <c r="B1653" s="108">
        <v>0.96</v>
      </c>
      <c r="C1653" cm="1">
        <f t="array" ref="C1653">_xlfn.IFS(A1653='Price Data'!$F$3,'Price Data'!$G$3,A1653='Price Data'!$F$4,'Price Data'!$G$4,A1653='Price Data'!$F$5,'Price Data'!$G$5,A1653='Price Data'!$F$6,'Price Data'!$G$6,A1653='Price Data'!$F$7,'Price Data'!$G$7,TRUE,"")</f>
        <v>2.6763636363636367</v>
      </c>
      <c r="E1653" s="108">
        <f t="shared" si="125"/>
        <v>0.96</v>
      </c>
      <c r="G1653" s="108" t="b">
        <f t="shared" si="126"/>
        <v>0</v>
      </c>
      <c r="I1653" s="108" t="b">
        <f t="shared" si="127"/>
        <v>0</v>
      </c>
      <c r="K1653" s="108" t="b">
        <f t="shared" si="128"/>
        <v>0</v>
      </c>
      <c r="M1653" s="108" t="b">
        <f t="shared" si="129"/>
        <v>0</v>
      </c>
    </row>
    <row r="1654" spans="1:13" x14ac:dyDescent="0.25">
      <c r="A1654" t="s">
        <v>112</v>
      </c>
      <c r="B1654" s="108">
        <v>0</v>
      </c>
      <c r="C1654" t="str" cm="1">
        <f t="array" ref="C1654">_xlfn.IFS(A1654='Price Data'!$F$3,'Price Data'!$G$3,A1654='Price Data'!$F$4,'Price Data'!$G$4,A1654='Price Data'!$F$5,'Price Data'!$G$5,A1654='Price Data'!$F$6,'Price Data'!$G$6,A1654='Price Data'!$F$7,'Price Data'!$G$7,TRUE,"")</f>
        <v/>
      </c>
      <c r="E1654" s="108" t="b">
        <f t="shared" si="125"/>
        <v>0</v>
      </c>
      <c r="G1654" s="108" t="b">
        <f t="shared" si="126"/>
        <v>0</v>
      </c>
      <c r="I1654" s="108" t="b">
        <f t="shared" si="127"/>
        <v>0</v>
      </c>
      <c r="K1654" s="108" t="b">
        <f t="shared" si="128"/>
        <v>0</v>
      </c>
      <c r="M1654" s="108" t="b">
        <f t="shared" si="129"/>
        <v>0</v>
      </c>
    </row>
    <row r="1655" spans="1:13" x14ac:dyDescent="0.25">
      <c r="A1655" t="s">
        <v>112</v>
      </c>
      <c r="B1655" s="108">
        <v>0</v>
      </c>
      <c r="C1655" t="str" cm="1">
        <f t="array" ref="C1655">_xlfn.IFS(A1655='Price Data'!$F$3,'Price Data'!$G$3,A1655='Price Data'!$F$4,'Price Data'!$G$4,A1655='Price Data'!$F$5,'Price Data'!$G$5,A1655='Price Data'!$F$6,'Price Data'!$G$6,A1655='Price Data'!$F$7,'Price Data'!$G$7,TRUE,"")</f>
        <v/>
      </c>
      <c r="E1655" s="108" t="b">
        <f t="shared" si="125"/>
        <v>0</v>
      </c>
      <c r="G1655" s="108" t="b">
        <f t="shared" si="126"/>
        <v>0</v>
      </c>
      <c r="I1655" s="108" t="b">
        <f t="shared" si="127"/>
        <v>0</v>
      </c>
      <c r="K1655" s="108" t="b">
        <f t="shared" si="128"/>
        <v>0</v>
      </c>
      <c r="M1655" s="108" t="b">
        <f t="shared" si="129"/>
        <v>0</v>
      </c>
    </row>
    <row r="1656" spans="1:13" x14ac:dyDescent="0.25">
      <c r="A1656" t="s">
        <v>113</v>
      </c>
      <c r="B1656" s="108">
        <v>1.96</v>
      </c>
      <c r="C1656" cm="1">
        <f t="array" ref="C1656">_xlfn.IFS(A1656='Price Data'!$F$3,'Price Data'!$G$3,A1656='Price Data'!$F$4,'Price Data'!$G$4,A1656='Price Data'!$F$5,'Price Data'!$G$5,A1656='Price Data'!$F$6,'Price Data'!$G$6,A1656='Price Data'!$F$7,'Price Data'!$G$7,TRUE,"")</f>
        <v>10.493246963562758</v>
      </c>
      <c r="E1656" s="108" t="b">
        <f t="shared" si="125"/>
        <v>0</v>
      </c>
      <c r="G1656" s="108" t="b">
        <f t="shared" si="126"/>
        <v>0</v>
      </c>
      <c r="I1656" s="108" t="b">
        <f t="shared" si="127"/>
        <v>0</v>
      </c>
      <c r="K1656" s="108" t="b">
        <f t="shared" si="128"/>
        <v>0</v>
      </c>
      <c r="M1656" s="108">
        <f t="shared" si="129"/>
        <v>1.96</v>
      </c>
    </row>
    <row r="1657" spans="1:13" x14ac:dyDescent="0.25">
      <c r="A1657" t="s">
        <v>111</v>
      </c>
      <c r="B1657" s="108">
        <v>0.97</v>
      </c>
      <c r="C1657" cm="1">
        <f t="array" ref="C1657">_xlfn.IFS(A1657='Price Data'!$F$3,'Price Data'!$G$3,A1657='Price Data'!$F$4,'Price Data'!$G$4,A1657='Price Data'!$F$5,'Price Data'!$G$5,A1657='Price Data'!$F$6,'Price Data'!$G$6,A1657='Price Data'!$F$7,'Price Data'!$G$7,TRUE,"")</f>
        <v>8.710979020979023</v>
      </c>
      <c r="E1657" s="108" t="b">
        <f t="shared" si="125"/>
        <v>0</v>
      </c>
      <c r="G1657" s="108" t="b">
        <f t="shared" si="126"/>
        <v>0</v>
      </c>
      <c r="I1657" s="108" t="b">
        <f t="shared" si="127"/>
        <v>0</v>
      </c>
      <c r="K1657" s="108">
        <f t="shared" si="128"/>
        <v>0.97</v>
      </c>
      <c r="M1657" s="108" t="b">
        <f t="shared" si="129"/>
        <v>0</v>
      </c>
    </row>
    <row r="1658" spans="1:13" x14ac:dyDescent="0.25">
      <c r="A1658" t="s">
        <v>114</v>
      </c>
      <c r="B1658" s="108">
        <v>1.55</v>
      </c>
      <c r="C1658" cm="1">
        <f t="array" ref="C1658">_xlfn.IFS(A1658='Price Data'!$F$3,'Price Data'!$G$3,A1658='Price Data'!$F$4,'Price Data'!$G$4,A1658='Price Data'!$F$5,'Price Data'!$G$5,A1658='Price Data'!$F$6,'Price Data'!$G$6,A1658='Price Data'!$F$7,'Price Data'!$G$7,TRUE,"")</f>
        <v>6.0346153846153863</v>
      </c>
      <c r="E1658" s="108" t="b">
        <f t="shared" si="125"/>
        <v>0</v>
      </c>
      <c r="G1658" s="108">
        <f t="shared" si="126"/>
        <v>1.55</v>
      </c>
      <c r="I1658" s="108" t="b">
        <f t="shared" si="127"/>
        <v>0</v>
      </c>
      <c r="K1658" s="108" t="b">
        <f t="shared" si="128"/>
        <v>0</v>
      </c>
      <c r="M1658" s="108" t="b">
        <f t="shared" si="129"/>
        <v>0</v>
      </c>
    </row>
    <row r="1659" spans="1:13" x14ac:dyDescent="0.25">
      <c r="A1659" t="s">
        <v>112</v>
      </c>
      <c r="B1659" s="108">
        <v>0</v>
      </c>
      <c r="C1659" t="str" cm="1">
        <f t="array" ref="C1659">_xlfn.IFS(A1659='Price Data'!$F$3,'Price Data'!$G$3,A1659='Price Data'!$F$4,'Price Data'!$G$4,A1659='Price Data'!$F$5,'Price Data'!$G$5,A1659='Price Data'!$F$6,'Price Data'!$G$6,A1659='Price Data'!$F$7,'Price Data'!$G$7,TRUE,"")</f>
        <v/>
      </c>
      <c r="E1659" s="108" t="b">
        <f t="shared" si="125"/>
        <v>0</v>
      </c>
      <c r="G1659" s="108" t="b">
        <f t="shared" si="126"/>
        <v>0</v>
      </c>
      <c r="I1659" s="108" t="b">
        <f t="shared" si="127"/>
        <v>0</v>
      </c>
      <c r="K1659" s="108" t="b">
        <f t="shared" si="128"/>
        <v>0</v>
      </c>
      <c r="M1659" s="108" t="b">
        <f t="shared" si="129"/>
        <v>0</v>
      </c>
    </row>
    <row r="1660" spans="1:13" x14ac:dyDescent="0.25">
      <c r="A1660" t="s">
        <v>110</v>
      </c>
      <c r="B1660" s="108">
        <v>0.92</v>
      </c>
      <c r="C1660" cm="1">
        <f t="array" ref="C1660">_xlfn.IFS(A1660='Price Data'!$F$3,'Price Data'!$G$3,A1660='Price Data'!$F$4,'Price Data'!$G$4,A1660='Price Data'!$F$5,'Price Data'!$G$5,A1660='Price Data'!$F$6,'Price Data'!$G$6,A1660='Price Data'!$F$7,'Price Data'!$G$7,TRUE,"")</f>
        <v>2.6763636363636367</v>
      </c>
      <c r="E1660" s="108">
        <f t="shared" si="125"/>
        <v>0.92</v>
      </c>
      <c r="G1660" s="108" t="b">
        <f t="shared" si="126"/>
        <v>0</v>
      </c>
      <c r="I1660" s="108" t="b">
        <f t="shared" si="127"/>
        <v>0</v>
      </c>
      <c r="K1660" s="108" t="b">
        <f t="shared" si="128"/>
        <v>0</v>
      </c>
      <c r="M1660" s="108" t="b">
        <f t="shared" si="129"/>
        <v>0</v>
      </c>
    </row>
    <row r="1661" spans="1:13" x14ac:dyDescent="0.25">
      <c r="A1661" t="s">
        <v>109</v>
      </c>
      <c r="B1661" s="108">
        <v>0.76</v>
      </c>
      <c r="C1661" cm="1">
        <f t="array" ref="C1661">_xlfn.IFS(A1661='Price Data'!$F$3,'Price Data'!$G$3,A1661='Price Data'!$F$4,'Price Data'!$G$4,A1661='Price Data'!$F$5,'Price Data'!$G$5,A1661='Price Data'!$F$6,'Price Data'!$G$6,A1661='Price Data'!$F$7,'Price Data'!$G$7,TRUE,"")</f>
        <v>4.4586315789473705</v>
      </c>
      <c r="E1661" s="108" t="b">
        <f t="shared" si="125"/>
        <v>0</v>
      </c>
      <c r="G1661" s="108" t="b">
        <f t="shared" si="126"/>
        <v>0</v>
      </c>
      <c r="I1661" s="108">
        <f t="shared" si="127"/>
        <v>0.76</v>
      </c>
      <c r="K1661" s="108" t="b">
        <f t="shared" si="128"/>
        <v>0</v>
      </c>
      <c r="M1661" s="108" t="b">
        <f t="shared" si="129"/>
        <v>0</v>
      </c>
    </row>
    <row r="1662" spans="1:13" x14ac:dyDescent="0.25">
      <c r="A1662" t="s">
        <v>112</v>
      </c>
      <c r="B1662" s="108">
        <v>0</v>
      </c>
      <c r="C1662" t="str" cm="1">
        <f t="array" ref="C1662">_xlfn.IFS(A1662='Price Data'!$F$3,'Price Data'!$G$3,A1662='Price Data'!$F$4,'Price Data'!$G$4,A1662='Price Data'!$F$5,'Price Data'!$G$5,A1662='Price Data'!$F$6,'Price Data'!$G$6,A1662='Price Data'!$F$7,'Price Data'!$G$7,TRUE,"")</f>
        <v/>
      </c>
      <c r="E1662" s="108" t="b">
        <f t="shared" si="125"/>
        <v>0</v>
      </c>
      <c r="G1662" s="108" t="b">
        <f t="shared" si="126"/>
        <v>0</v>
      </c>
      <c r="I1662" s="108" t="b">
        <f t="shared" si="127"/>
        <v>0</v>
      </c>
      <c r="K1662" s="108" t="b">
        <f t="shared" si="128"/>
        <v>0</v>
      </c>
      <c r="M1662" s="108" t="b">
        <f t="shared" si="129"/>
        <v>0</v>
      </c>
    </row>
    <row r="1663" spans="1:13" x14ac:dyDescent="0.25">
      <c r="A1663" t="s">
        <v>112</v>
      </c>
      <c r="B1663" s="108">
        <v>0</v>
      </c>
      <c r="C1663" t="str" cm="1">
        <f t="array" ref="C1663">_xlfn.IFS(A1663='Price Data'!$F$3,'Price Data'!$G$3,A1663='Price Data'!$F$4,'Price Data'!$G$4,A1663='Price Data'!$F$5,'Price Data'!$G$5,A1663='Price Data'!$F$6,'Price Data'!$G$6,A1663='Price Data'!$F$7,'Price Data'!$G$7,TRUE,"")</f>
        <v/>
      </c>
      <c r="E1663" s="108" t="b">
        <f t="shared" si="125"/>
        <v>0</v>
      </c>
      <c r="G1663" s="108" t="b">
        <f t="shared" si="126"/>
        <v>0</v>
      </c>
      <c r="I1663" s="108" t="b">
        <f t="shared" si="127"/>
        <v>0</v>
      </c>
      <c r="K1663" s="108" t="b">
        <f t="shared" si="128"/>
        <v>0</v>
      </c>
      <c r="M1663" s="108" t="b">
        <f t="shared" si="129"/>
        <v>0</v>
      </c>
    </row>
    <row r="1664" spans="1:13" x14ac:dyDescent="0.25">
      <c r="A1664" t="s">
        <v>112</v>
      </c>
      <c r="B1664" s="108">
        <v>0</v>
      </c>
      <c r="C1664" t="str" cm="1">
        <f t="array" ref="C1664">_xlfn.IFS(A1664='Price Data'!$F$3,'Price Data'!$G$3,A1664='Price Data'!$F$4,'Price Data'!$G$4,A1664='Price Data'!$F$5,'Price Data'!$G$5,A1664='Price Data'!$F$6,'Price Data'!$G$6,A1664='Price Data'!$F$7,'Price Data'!$G$7,TRUE,"")</f>
        <v/>
      </c>
      <c r="E1664" s="108" t="b">
        <f t="shared" si="125"/>
        <v>0</v>
      </c>
      <c r="G1664" s="108" t="b">
        <f t="shared" si="126"/>
        <v>0</v>
      </c>
      <c r="I1664" s="108" t="b">
        <f t="shared" si="127"/>
        <v>0</v>
      </c>
      <c r="K1664" s="108" t="b">
        <f t="shared" si="128"/>
        <v>0</v>
      </c>
      <c r="M1664" s="108" t="b">
        <f t="shared" si="129"/>
        <v>0</v>
      </c>
    </row>
    <row r="1665" spans="1:13" x14ac:dyDescent="0.25">
      <c r="A1665" t="s">
        <v>113</v>
      </c>
      <c r="B1665" s="108">
        <v>2.02</v>
      </c>
      <c r="C1665" cm="1">
        <f t="array" ref="C1665">_xlfn.IFS(A1665='Price Data'!$F$3,'Price Data'!$G$3,A1665='Price Data'!$F$4,'Price Data'!$G$4,A1665='Price Data'!$F$5,'Price Data'!$G$5,A1665='Price Data'!$F$6,'Price Data'!$G$6,A1665='Price Data'!$F$7,'Price Data'!$G$7,TRUE,"")</f>
        <v>10.493246963562758</v>
      </c>
      <c r="E1665" s="108" t="b">
        <f t="shared" si="125"/>
        <v>0</v>
      </c>
      <c r="G1665" s="108" t="b">
        <f t="shared" si="126"/>
        <v>0</v>
      </c>
      <c r="I1665" s="108" t="b">
        <f t="shared" si="127"/>
        <v>0</v>
      </c>
      <c r="K1665" s="108" t="b">
        <f t="shared" si="128"/>
        <v>0</v>
      </c>
      <c r="M1665" s="108">
        <f t="shared" si="129"/>
        <v>2.02</v>
      </c>
    </row>
    <row r="1666" spans="1:13" x14ac:dyDescent="0.25">
      <c r="A1666" t="s">
        <v>112</v>
      </c>
      <c r="B1666" s="108">
        <v>0</v>
      </c>
      <c r="C1666" t="str" cm="1">
        <f t="array" ref="C1666">_xlfn.IFS(A1666='Price Data'!$F$3,'Price Data'!$G$3,A1666='Price Data'!$F$4,'Price Data'!$G$4,A1666='Price Data'!$F$5,'Price Data'!$G$5,A1666='Price Data'!$F$6,'Price Data'!$G$6,A1666='Price Data'!$F$7,'Price Data'!$G$7,TRUE,"")</f>
        <v/>
      </c>
      <c r="E1666" s="108" t="b">
        <f t="shared" si="125"/>
        <v>0</v>
      </c>
      <c r="G1666" s="108" t="b">
        <f t="shared" si="126"/>
        <v>0</v>
      </c>
      <c r="I1666" s="108" t="b">
        <f t="shared" si="127"/>
        <v>0</v>
      </c>
      <c r="K1666" s="108" t="b">
        <f t="shared" si="128"/>
        <v>0</v>
      </c>
      <c r="M1666" s="108" t="b">
        <f t="shared" si="129"/>
        <v>0</v>
      </c>
    </row>
    <row r="1667" spans="1:13" x14ac:dyDescent="0.25">
      <c r="A1667" t="s">
        <v>112</v>
      </c>
      <c r="B1667" s="108">
        <v>0</v>
      </c>
      <c r="C1667" t="str" cm="1">
        <f t="array" ref="C1667">_xlfn.IFS(A1667='Price Data'!$F$3,'Price Data'!$G$3,A1667='Price Data'!$F$4,'Price Data'!$G$4,A1667='Price Data'!$F$5,'Price Data'!$G$5,A1667='Price Data'!$F$6,'Price Data'!$G$6,A1667='Price Data'!$F$7,'Price Data'!$G$7,TRUE,"")</f>
        <v/>
      </c>
      <c r="E1667" s="108" t="b">
        <f t="shared" ref="E1667:E1730" si="130">IF(A1667="Coffee Only", B1667)</f>
        <v>0</v>
      </c>
      <c r="G1667" s="108" t="b">
        <f t="shared" ref="G1667:G1730" si="131">IF(A1667="Food Only", B1667)</f>
        <v>0</v>
      </c>
      <c r="I1667" s="108" t="b">
        <f t="shared" ref="I1667:I1730" si="132">IF(A1667="Specialty Drink Only", B1667)</f>
        <v>0</v>
      </c>
      <c r="K1667" s="108" t="b">
        <f t="shared" ref="K1667:K1730" si="133">IF(A1667="Food + Coffee", B1667)</f>
        <v>0</v>
      </c>
      <c r="M1667" s="108" t="b">
        <f t="shared" ref="M1667:M1730" si="134">IF(A1667="Food + Specialty Drink", B1667)</f>
        <v>0</v>
      </c>
    </row>
    <row r="1668" spans="1:13" x14ac:dyDescent="0.25">
      <c r="A1668" t="s">
        <v>112</v>
      </c>
      <c r="B1668" s="108">
        <v>0</v>
      </c>
      <c r="C1668" t="str" cm="1">
        <f t="array" ref="C1668">_xlfn.IFS(A1668='Price Data'!$F$3,'Price Data'!$G$3,A1668='Price Data'!$F$4,'Price Data'!$G$4,A1668='Price Data'!$F$5,'Price Data'!$G$5,A1668='Price Data'!$F$6,'Price Data'!$G$6,A1668='Price Data'!$F$7,'Price Data'!$G$7,TRUE,"")</f>
        <v/>
      </c>
      <c r="E1668" s="108" t="b">
        <f t="shared" si="130"/>
        <v>0</v>
      </c>
      <c r="G1668" s="108" t="b">
        <f t="shared" si="131"/>
        <v>0</v>
      </c>
      <c r="I1668" s="108" t="b">
        <f t="shared" si="132"/>
        <v>0</v>
      </c>
      <c r="K1668" s="108" t="b">
        <f t="shared" si="133"/>
        <v>0</v>
      </c>
      <c r="M1668" s="108" t="b">
        <f t="shared" si="134"/>
        <v>0</v>
      </c>
    </row>
    <row r="1669" spans="1:13" x14ac:dyDescent="0.25">
      <c r="A1669" t="s">
        <v>112</v>
      </c>
      <c r="B1669" s="108">
        <v>0</v>
      </c>
      <c r="C1669" t="str" cm="1">
        <f t="array" ref="C1669">_xlfn.IFS(A1669='Price Data'!$F$3,'Price Data'!$G$3,A1669='Price Data'!$F$4,'Price Data'!$G$4,A1669='Price Data'!$F$5,'Price Data'!$G$5,A1669='Price Data'!$F$6,'Price Data'!$G$6,A1669='Price Data'!$F$7,'Price Data'!$G$7,TRUE,"")</f>
        <v/>
      </c>
      <c r="E1669" s="108" t="b">
        <f t="shared" si="130"/>
        <v>0</v>
      </c>
      <c r="G1669" s="108" t="b">
        <f t="shared" si="131"/>
        <v>0</v>
      </c>
      <c r="I1669" s="108" t="b">
        <f t="shared" si="132"/>
        <v>0</v>
      </c>
      <c r="K1669" s="108" t="b">
        <f t="shared" si="133"/>
        <v>0</v>
      </c>
      <c r="M1669" s="108" t="b">
        <f t="shared" si="134"/>
        <v>0</v>
      </c>
    </row>
    <row r="1670" spans="1:13" x14ac:dyDescent="0.25">
      <c r="A1670" t="s">
        <v>112</v>
      </c>
      <c r="B1670" s="108">
        <v>0</v>
      </c>
      <c r="C1670" t="str" cm="1">
        <f t="array" ref="C1670">_xlfn.IFS(A1670='Price Data'!$F$3,'Price Data'!$G$3,A1670='Price Data'!$F$4,'Price Data'!$G$4,A1670='Price Data'!$F$5,'Price Data'!$G$5,A1670='Price Data'!$F$6,'Price Data'!$G$6,A1670='Price Data'!$F$7,'Price Data'!$G$7,TRUE,"")</f>
        <v/>
      </c>
      <c r="E1670" s="108" t="b">
        <f t="shared" si="130"/>
        <v>0</v>
      </c>
      <c r="G1670" s="108" t="b">
        <f t="shared" si="131"/>
        <v>0</v>
      </c>
      <c r="I1670" s="108" t="b">
        <f t="shared" si="132"/>
        <v>0</v>
      </c>
      <c r="K1670" s="108" t="b">
        <f t="shared" si="133"/>
        <v>0</v>
      </c>
      <c r="M1670" s="108" t="b">
        <f t="shared" si="134"/>
        <v>0</v>
      </c>
    </row>
    <row r="1671" spans="1:13" x14ac:dyDescent="0.25">
      <c r="A1671" t="s">
        <v>112</v>
      </c>
      <c r="B1671" s="108">
        <v>0</v>
      </c>
      <c r="C1671" t="str" cm="1">
        <f t="array" ref="C1671">_xlfn.IFS(A1671='Price Data'!$F$3,'Price Data'!$G$3,A1671='Price Data'!$F$4,'Price Data'!$G$4,A1671='Price Data'!$F$5,'Price Data'!$G$5,A1671='Price Data'!$F$6,'Price Data'!$G$6,A1671='Price Data'!$F$7,'Price Data'!$G$7,TRUE,"")</f>
        <v/>
      </c>
      <c r="E1671" s="108" t="b">
        <f t="shared" si="130"/>
        <v>0</v>
      </c>
      <c r="G1671" s="108" t="b">
        <f t="shared" si="131"/>
        <v>0</v>
      </c>
      <c r="I1671" s="108" t="b">
        <f t="shared" si="132"/>
        <v>0</v>
      </c>
      <c r="K1671" s="108" t="b">
        <f t="shared" si="133"/>
        <v>0</v>
      </c>
      <c r="M1671" s="108" t="b">
        <f t="shared" si="134"/>
        <v>0</v>
      </c>
    </row>
    <row r="1672" spans="1:13" x14ac:dyDescent="0.25">
      <c r="A1672" t="s">
        <v>112</v>
      </c>
      <c r="B1672" s="108">
        <v>0</v>
      </c>
      <c r="C1672" t="str" cm="1">
        <f t="array" ref="C1672">_xlfn.IFS(A1672='Price Data'!$F$3,'Price Data'!$G$3,A1672='Price Data'!$F$4,'Price Data'!$G$4,A1672='Price Data'!$F$5,'Price Data'!$G$5,A1672='Price Data'!$F$6,'Price Data'!$G$6,A1672='Price Data'!$F$7,'Price Data'!$G$7,TRUE,"")</f>
        <v/>
      </c>
      <c r="E1672" s="108" t="b">
        <f t="shared" si="130"/>
        <v>0</v>
      </c>
      <c r="G1672" s="108" t="b">
        <f t="shared" si="131"/>
        <v>0</v>
      </c>
      <c r="I1672" s="108" t="b">
        <f t="shared" si="132"/>
        <v>0</v>
      </c>
      <c r="K1672" s="108" t="b">
        <f t="shared" si="133"/>
        <v>0</v>
      </c>
      <c r="M1672" s="108" t="b">
        <f t="shared" si="134"/>
        <v>0</v>
      </c>
    </row>
    <row r="1673" spans="1:13" x14ac:dyDescent="0.25">
      <c r="A1673" t="s">
        <v>112</v>
      </c>
      <c r="B1673" s="108">
        <v>0</v>
      </c>
      <c r="C1673" t="str" cm="1">
        <f t="array" ref="C1673">_xlfn.IFS(A1673='Price Data'!$F$3,'Price Data'!$G$3,A1673='Price Data'!$F$4,'Price Data'!$G$4,A1673='Price Data'!$F$5,'Price Data'!$G$5,A1673='Price Data'!$F$6,'Price Data'!$G$6,A1673='Price Data'!$F$7,'Price Data'!$G$7,TRUE,"")</f>
        <v/>
      </c>
      <c r="E1673" s="108" t="b">
        <f t="shared" si="130"/>
        <v>0</v>
      </c>
      <c r="G1673" s="108" t="b">
        <f t="shared" si="131"/>
        <v>0</v>
      </c>
      <c r="I1673" s="108" t="b">
        <f t="shared" si="132"/>
        <v>0</v>
      </c>
      <c r="K1673" s="108" t="b">
        <f t="shared" si="133"/>
        <v>0</v>
      </c>
      <c r="M1673" s="108" t="b">
        <f t="shared" si="134"/>
        <v>0</v>
      </c>
    </row>
    <row r="1674" spans="1:13" x14ac:dyDescent="0.25">
      <c r="A1674" t="s">
        <v>112</v>
      </c>
      <c r="B1674" s="108">
        <v>0</v>
      </c>
      <c r="C1674" t="str" cm="1">
        <f t="array" ref="C1674">_xlfn.IFS(A1674='Price Data'!$F$3,'Price Data'!$G$3,A1674='Price Data'!$F$4,'Price Data'!$G$4,A1674='Price Data'!$F$5,'Price Data'!$G$5,A1674='Price Data'!$F$6,'Price Data'!$G$6,A1674='Price Data'!$F$7,'Price Data'!$G$7,TRUE,"")</f>
        <v/>
      </c>
      <c r="E1674" s="108" t="b">
        <f t="shared" si="130"/>
        <v>0</v>
      </c>
      <c r="G1674" s="108" t="b">
        <f t="shared" si="131"/>
        <v>0</v>
      </c>
      <c r="I1674" s="108" t="b">
        <f t="shared" si="132"/>
        <v>0</v>
      </c>
      <c r="K1674" s="108" t="b">
        <f t="shared" si="133"/>
        <v>0</v>
      </c>
      <c r="M1674" s="108" t="b">
        <f t="shared" si="134"/>
        <v>0</v>
      </c>
    </row>
    <row r="1675" spans="1:13" x14ac:dyDescent="0.25">
      <c r="A1675" t="s">
        <v>112</v>
      </c>
      <c r="B1675" s="108">
        <v>0</v>
      </c>
      <c r="C1675" t="str" cm="1">
        <f t="array" ref="C1675">_xlfn.IFS(A1675='Price Data'!$F$3,'Price Data'!$G$3,A1675='Price Data'!$F$4,'Price Data'!$G$4,A1675='Price Data'!$F$5,'Price Data'!$G$5,A1675='Price Data'!$F$6,'Price Data'!$G$6,A1675='Price Data'!$F$7,'Price Data'!$G$7,TRUE,"")</f>
        <v/>
      </c>
      <c r="E1675" s="108" t="b">
        <f t="shared" si="130"/>
        <v>0</v>
      </c>
      <c r="G1675" s="108" t="b">
        <f t="shared" si="131"/>
        <v>0</v>
      </c>
      <c r="I1675" s="108" t="b">
        <f t="shared" si="132"/>
        <v>0</v>
      </c>
      <c r="K1675" s="108" t="b">
        <f t="shared" si="133"/>
        <v>0</v>
      </c>
      <c r="M1675" s="108" t="b">
        <f t="shared" si="134"/>
        <v>0</v>
      </c>
    </row>
    <row r="1676" spans="1:13" x14ac:dyDescent="0.25">
      <c r="A1676" t="s">
        <v>112</v>
      </c>
      <c r="B1676" s="108">
        <v>0</v>
      </c>
      <c r="C1676" t="str" cm="1">
        <f t="array" ref="C1676">_xlfn.IFS(A1676='Price Data'!$F$3,'Price Data'!$G$3,A1676='Price Data'!$F$4,'Price Data'!$G$4,A1676='Price Data'!$F$5,'Price Data'!$G$5,A1676='Price Data'!$F$6,'Price Data'!$G$6,A1676='Price Data'!$F$7,'Price Data'!$G$7,TRUE,"")</f>
        <v/>
      </c>
      <c r="E1676" s="108" t="b">
        <f t="shared" si="130"/>
        <v>0</v>
      </c>
      <c r="G1676" s="108" t="b">
        <f t="shared" si="131"/>
        <v>0</v>
      </c>
      <c r="I1676" s="108" t="b">
        <f t="shared" si="132"/>
        <v>0</v>
      </c>
      <c r="K1676" s="108" t="b">
        <f t="shared" si="133"/>
        <v>0</v>
      </c>
      <c r="M1676" s="108" t="b">
        <f t="shared" si="134"/>
        <v>0</v>
      </c>
    </row>
    <row r="1677" spans="1:13" x14ac:dyDescent="0.25">
      <c r="A1677" t="s">
        <v>112</v>
      </c>
      <c r="B1677" s="108">
        <v>0</v>
      </c>
      <c r="C1677" t="str" cm="1">
        <f t="array" ref="C1677">_xlfn.IFS(A1677='Price Data'!$F$3,'Price Data'!$G$3,A1677='Price Data'!$F$4,'Price Data'!$G$4,A1677='Price Data'!$F$5,'Price Data'!$G$5,A1677='Price Data'!$F$6,'Price Data'!$G$6,A1677='Price Data'!$F$7,'Price Data'!$G$7,TRUE,"")</f>
        <v/>
      </c>
      <c r="E1677" s="108" t="b">
        <f t="shared" si="130"/>
        <v>0</v>
      </c>
      <c r="G1677" s="108" t="b">
        <f t="shared" si="131"/>
        <v>0</v>
      </c>
      <c r="I1677" s="108" t="b">
        <f t="shared" si="132"/>
        <v>0</v>
      </c>
      <c r="K1677" s="108" t="b">
        <f t="shared" si="133"/>
        <v>0</v>
      </c>
      <c r="M1677" s="108" t="b">
        <f t="shared" si="134"/>
        <v>0</v>
      </c>
    </row>
    <row r="1678" spans="1:13" x14ac:dyDescent="0.25">
      <c r="A1678" t="s">
        <v>113</v>
      </c>
      <c r="B1678" s="108">
        <v>2.2000000000000002</v>
      </c>
      <c r="C1678" cm="1">
        <f t="array" ref="C1678">_xlfn.IFS(A1678='Price Data'!$F$3,'Price Data'!$G$3,A1678='Price Data'!$F$4,'Price Data'!$G$4,A1678='Price Data'!$F$5,'Price Data'!$G$5,A1678='Price Data'!$F$6,'Price Data'!$G$6,A1678='Price Data'!$F$7,'Price Data'!$G$7,TRUE,"")</f>
        <v>10.493246963562758</v>
      </c>
      <c r="E1678" s="108" t="b">
        <f t="shared" si="130"/>
        <v>0</v>
      </c>
      <c r="G1678" s="108" t="b">
        <f t="shared" si="131"/>
        <v>0</v>
      </c>
      <c r="I1678" s="108" t="b">
        <f t="shared" si="132"/>
        <v>0</v>
      </c>
      <c r="K1678" s="108" t="b">
        <f t="shared" si="133"/>
        <v>0</v>
      </c>
      <c r="M1678" s="108">
        <f t="shared" si="134"/>
        <v>2.2000000000000002</v>
      </c>
    </row>
    <row r="1679" spans="1:13" x14ac:dyDescent="0.25">
      <c r="A1679" t="s">
        <v>112</v>
      </c>
      <c r="B1679" s="108">
        <v>0</v>
      </c>
      <c r="C1679" t="str" cm="1">
        <f t="array" ref="C1679">_xlfn.IFS(A1679='Price Data'!$F$3,'Price Data'!$G$3,A1679='Price Data'!$F$4,'Price Data'!$G$4,A1679='Price Data'!$F$5,'Price Data'!$G$5,A1679='Price Data'!$F$6,'Price Data'!$G$6,A1679='Price Data'!$F$7,'Price Data'!$G$7,TRUE,"")</f>
        <v/>
      </c>
      <c r="E1679" s="108" t="b">
        <f t="shared" si="130"/>
        <v>0</v>
      </c>
      <c r="G1679" s="108" t="b">
        <f t="shared" si="131"/>
        <v>0</v>
      </c>
      <c r="I1679" s="108" t="b">
        <f t="shared" si="132"/>
        <v>0</v>
      </c>
      <c r="K1679" s="108" t="b">
        <f t="shared" si="133"/>
        <v>0</v>
      </c>
      <c r="M1679" s="108" t="b">
        <f t="shared" si="134"/>
        <v>0</v>
      </c>
    </row>
    <row r="1680" spans="1:13" x14ac:dyDescent="0.25">
      <c r="A1680" t="s">
        <v>112</v>
      </c>
      <c r="B1680" s="108">
        <v>0</v>
      </c>
      <c r="C1680" t="str" cm="1">
        <f t="array" ref="C1680">_xlfn.IFS(A1680='Price Data'!$F$3,'Price Data'!$G$3,A1680='Price Data'!$F$4,'Price Data'!$G$4,A1680='Price Data'!$F$5,'Price Data'!$G$5,A1680='Price Data'!$F$6,'Price Data'!$G$6,A1680='Price Data'!$F$7,'Price Data'!$G$7,TRUE,"")</f>
        <v/>
      </c>
      <c r="E1680" s="108" t="b">
        <f t="shared" si="130"/>
        <v>0</v>
      </c>
      <c r="G1680" s="108" t="b">
        <f t="shared" si="131"/>
        <v>0</v>
      </c>
      <c r="I1680" s="108" t="b">
        <f t="shared" si="132"/>
        <v>0</v>
      </c>
      <c r="K1680" s="108" t="b">
        <f t="shared" si="133"/>
        <v>0</v>
      </c>
      <c r="M1680" s="108" t="b">
        <f t="shared" si="134"/>
        <v>0</v>
      </c>
    </row>
    <row r="1681" spans="1:13" x14ac:dyDescent="0.25">
      <c r="A1681" t="s">
        <v>112</v>
      </c>
      <c r="B1681" s="108">
        <v>0</v>
      </c>
      <c r="C1681" t="str" cm="1">
        <f t="array" ref="C1681">_xlfn.IFS(A1681='Price Data'!$F$3,'Price Data'!$G$3,A1681='Price Data'!$F$4,'Price Data'!$G$4,A1681='Price Data'!$F$5,'Price Data'!$G$5,A1681='Price Data'!$F$6,'Price Data'!$G$6,A1681='Price Data'!$F$7,'Price Data'!$G$7,TRUE,"")</f>
        <v/>
      </c>
      <c r="E1681" s="108" t="b">
        <f t="shared" si="130"/>
        <v>0</v>
      </c>
      <c r="G1681" s="108" t="b">
        <f t="shared" si="131"/>
        <v>0</v>
      </c>
      <c r="I1681" s="108" t="b">
        <f t="shared" si="132"/>
        <v>0</v>
      </c>
      <c r="K1681" s="108" t="b">
        <f t="shared" si="133"/>
        <v>0</v>
      </c>
      <c r="M1681" s="108" t="b">
        <f t="shared" si="134"/>
        <v>0</v>
      </c>
    </row>
    <row r="1682" spans="1:13" x14ac:dyDescent="0.25">
      <c r="A1682" t="s">
        <v>112</v>
      </c>
      <c r="B1682" s="108">
        <v>0</v>
      </c>
      <c r="C1682" t="str" cm="1">
        <f t="array" ref="C1682">_xlfn.IFS(A1682='Price Data'!$F$3,'Price Data'!$G$3,A1682='Price Data'!$F$4,'Price Data'!$G$4,A1682='Price Data'!$F$5,'Price Data'!$G$5,A1682='Price Data'!$F$6,'Price Data'!$G$6,A1682='Price Data'!$F$7,'Price Data'!$G$7,TRUE,"")</f>
        <v/>
      </c>
      <c r="E1682" s="108" t="b">
        <f t="shared" si="130"/>
        <v>0</v>
      </c>
      <c r="G1682" s="108" t="b">
        <f t="shared" si="131"/>
        <v>0</v>
      </c>
      <c r="I1682" s="108" t="b">
        <f t="shared" si="132"/>
        <v>0</v>
      </c>
      <c r="K1682" s="108" t="b">
        <f t="shared" si="133"/>
        <v>0</v>
      </c>
      <c r="M1682" s="108" t="b">
        <f t="shared" si="134"/>
        <v>0</v>
      </c>
    </row>
    <row r="1683" spans="1:13" x14ac:dyDescent="0.25">
      <c r="A1683" t="s">
        <v>112</v>
      </c>
      <c r="B1683" s="108">
        <v>0</v>
      </c>
      <c r="C1683" t="str" cm="1">
        <f t="array" ref="C1683">_xlfn.IFS(A1683='Price Data'!$F$3,'Price Data'!$G$3,A1683='Price Data'!$F$4,'Price Data'!$G$4,A1683='Price Data'!$F$5,'Price Data'!$G$5,A1683='Price Data'!$F$6,'Price Data'!$G$6,A1683='Price Data'!$F$7,'Price Data'!$G$7,TRUE,"")</f>
        <v/>
      </c>
      <c r="E1683" s="108" t="b">
        <f t="shared" si="130"/>
        <v>0</v>
      </c>
      <c r="G1683" s="108" t="b">
        <f t="shared" si="131"/>
        <v>0</v>
      </c>
      <c r="I1683" s="108" t="b">
        <f t="shared" si="132"/>
        <v>0</v>
      </c>
      <c r="K1683" s="108" t="b">
        <f t="shared" si="133"/>
        <v>0</v>
      </c>
      <c r="M1683" s="108" t="b">
        <f t="shared" si="134"/>
        <v>0</v>
      </c>
    </row>
    <row r="1684" spans="1:13" x14ac:dyDescent="0.25">
      <c r="A1684" t="s">
        <v>112</v>
      </c>
      <c r="B1684" s="108">
        <v>0</v>
      </c>
      <c r="C1684" t="str" cm="1">
        <f t="array" ref="C1684">_xlfn.IFS(A1684='Price Data'!$F$3,'Price Data'!$G$3,A1684='Price Data'!$F$4,'Price Data'!$G$4,A1684='Price Data'!$F$5,'Price Data'!$G$5,A1684='Price Data'!$F$6,'Price Data'!$G$6,A1684='Price Data'!$F$7,'Price Data'!$G$7,TRUE,"")</f>
        <v/>
      </c>
      <c r="E1684" s="108" t="b">
        <f t="shared" si="130"/>
        <v>0</v>
      </c>
      <c r="G1684" s="108" t="b">
        <f t="shared" si="131"/>
        <v>0</v>
      </c>
      <c r="I1684" s="108" t="b">
        <f t="shared" si="132"/>
        <v>0</v>
      </c>
      <c r="K1684" s="108" t="b">
        <f t="shared" si="133"/>
        <v>0</v>
      </c>
      <c r="M1684" s="108" t="b">
        <f t="shared" si="134"/>
        <v>0</v>
      </c>
    </row>
    <row r="1685" spans="1:13" x14ac:dyDescent="0.25">
      <c r="A1685" t="s">
        <v>112</v>
      </c>
      <c r="B1685" s="108">
        <v>0</v>
      </c>
      <c r="C1685" t="str" cm="1">
        <f t="array" ref="C1685">_xlfn.IFS(A1685='Price Data'!$F$3,'Price Data'!$G$3,A1685='Price Data'!$F$4,'Price Data'!$G$4,A1685='Price Data'!$F$5,'Price Data'!$G$5,A1685='Price Data'!$F$6,'Price Data'!$G$6,A1685='Price Data'!$F$7,'Price Data'!$G$7,TRUE,"")</f>
        <v/>
      </c>
      <c r="E1685" s="108" t="b">
        <f t="shared" si="130"/>
        <v>0</v>
      </c>
      <c r="G1685" s="108" t="b">
        <f t="shared" si="131"/>
        <v>0</v>
      </c>
      <c r="I1685" s="108" t="b">
        <f t="shared" si="132"/>
        <v>0</v>
      </c>
      <c r="K1685" s="108" t="b">
        <f t="shared" si="133"/>
        <v>0</v>
      </c>
      <c r="M1685" s="108" t="b">
        <f t="shared" si="134"/>
        <v>0</v>
      </c>
    </row>
    <row r="1686" spans="1:13" x14ac:dyDescent="0.25">
      <c r="A1686" t="s">
        <v>112</v>
      </c>
      <c r="B1686" s="108">
        <v>0</v>
      </c>
      <c r="C1686" t="str" cm="1">
        <f t="array" ref="C1686">_xlfn.IFS(A1686='Price Data'!$F$3,'Price Data'!$G$3,A1686='Price Data'!$F$4,'Price Data'!$G$4,A1686='Price Data'!$F$5,'Price Data'!$G$5,A1686='Price Data'!$F$6,'Price Data'!$G$6,A1686='Price Data'!$F$7,'Price Data'!$G$7,TRUE,"")</f>
        <v/>
      </c>
      <c r="E1686" s="108" t="b">
        <f t="shared" si="130"/>
        <v>0</v>
      </c>
      <c r="G1686" s="108" t="b">
        <f t="shared" si="131"/>
        <v>0</v>
      </c>
      <c r="I1686" s="108" t="b">
        <f t="shared" si="132"/>
        <v>0</v>
      </c>
      <c r="K1686" s="108" t="b">
        <f t="shared" si="133"/>
        <v>0</v>
      </c>
      <c r="M1686" s="108" t="b">
        <f t="shared" si="134"/>
        <v>0</v>
      </c>
    </row>
    <row r="1687" spans="1:13" x14ac:dyDescent="0.25">
      <c r="A1687" t="s">
        <v>109</v>
      </c>
      <c r="B1687" s="108">
        <v>0.51</v>
      </c>
      <c r="C1687" cm="1">
        <f t="array" ref="C1687">_xlfn.IFS(A1687='Price Data'!$F$3,'Price Data'!$G$3,A1687='Price Data'!$F$4,'Price Data'!$G$4,A1687='Price Data'!$F$5,'Price Data'!$G$5,A1687='Price Data'!$F$6,'Price Data'!$G$6,A1687='Price Data'!$F$7,'Price Data'!$G$7,TRUE,"")</f>
        <v>4.4586315789473705</v>
      </c>
      <c r="E1687" s="108" t="b">
        <f t="shared" si="130"/>
        <v>0</v>
      </c>
      <c r="G1687" s="108" t="b">
        <f t="shared" si="131"/>
        <v>0</v>
      </c>
      <c r="I1687" s="108">
        <f t="shared" si="132"/>
        <v>0.51</v>
      </c>
      <c r="K1687" s="108" t="b">
        <f t="shared" si="133"/>
        <v>0</v>
      </c>
      <c r="M1687" s="108" t="b">
        <f t="shared" si="134"/>
        <v>0</v>
      </c>
    </row>
    <row r="1688" spans="1:13" x14ac:dyDescent="0.25">
      <c r="A1688" t="s">
        <v>112</v>
      </c>
      <c r="B1688" s="108">
        <v>0</v>
      </c>
      <c r="C1688" t="str" cm="1">
        <f t="array" ref="C1688">_xlfn.IFS(A1688='Price Data'!$F$3,'Price Data'!$G$3,A1688='Price Data'!$F$4,'Price Data'!$G$4,A1688='Price Data'!$F$5,'Price Data'!$G$5,A1688='Price Data'!$F$6,'Price Data'!$G$6,A1688='Price Data'!$F$7,'Price Data'!$G$7,TRUE,"")</f>
        <v/>
      </c>
      <c r="E1688" s="108" t="b">
        <f t="shared" si="130"/>
        <v>0</v>
      </c>
      <c r="G1688" s="108" t="b">
        <f t="shared" si="131"/>
        <v>0</v>
      </c>
      <c r="I1688" s="108" t="b">
        <f t="shared" si="132"/>
        <v>0</v>
      </c>
      <c r="K1688" s="108" t="b">
        <f t="shared" si="133"/>
        <v>0</v>
      </c>
      <c r="M1688" s="108" t="b">
        <f t="shared" si="134"/>
        <v>0</v>
      </c>
    </row>
    <row r="1689" spans="1:13" x14ac:dyDescent="0.25">
      <c r="A1689" t="s">
        <v>112</v>
      </c>
      <c r="B1689" s="108">
        <v>0</v>
      </c>
      <c r="C1689" t="str" cm="1">
        <f t="array" ref="C1689">_xlfn.IFS(A1689='Price Data'!$F$3,'Price Data'!$G$3,A1689='Price Data'!$F$4,'Price Data'!$G$4,A1689='Price Data'!$F$5,'Price Data'!$G$5,A1689='Price Data'!$F$6,'Price Data'!$G$6,A1689='Price Data'!$F$7,'Price Data'!$G$7,TRUE,"")</f>
        <v/>
      </c>
      <c r="E1689" s="108" t="b">
        <f t="shared" si="130"/>
        <v>0</v>
      </c>
      <c r="G1689" s="108" t="b">
        <f t="shared" si="131"/>
        <v>0</v>
      </c>
      <c r="I1689" s="108" t="b">
        <f t="shared" si="132"/>
        <v>0</v>
      </c>
      <c r="K1689" s="108" t="b">
        <f t="shared" si="133"/>
        <v>0</v>
      </c>
      <c r="M1689" s="108" t="b">
        <f t="shared" si="134"/>
        <v>0</v>
      </c>
    </row>
    <row r="1690" spans="1:13" x14ac:dyDescent="0.25">
      <c r="A1690" t="s">
        <v>112</v>
      </c>
      <c r="B1690" s="108">
        <v>0</v>
      </c>
      <c r="C1690" t="str" cm="1">
        <f t="array" ref="C1690">_xlfn.IFS(A1690='Price Data'!$F$3,'Price Data'!$G$3,A1690='Price Data'!$F$4,'Price Data'!$G$4,A1690='Price Data'!$F$5,'Price Data'!$G$5,A1690='Price Data'!$F$6,'Price Data'!$G$6,A1690='Price Data'!$F$7,'Price Data'!$G$7,TRUE,"")</f>
        <v/>
      </c>
      <c r="E1690" s="108" t="b">
        <f t="shared" si="130"/>
        <v>0</v>
      </c>
      <c r="G1690" s="108" t="b">
        <f t="shared" si="131"/>
        <v>0</v>
      </c>
      <c r="I1690" s="108" t="b">
        <f t="shared" si="132"/>
        <v>0</v>
      </c>
      <c r="K1690" s="108" t="b">
        <f t="shared" si="133"/>
        <v>0</v>
      </c>
      <c r="M1690" s="108" t="b">
        <f t="shared" si="134"/>
        <v>0</v>
      </c>
    </row>
    <row r="1691" spans="1:13" x14ac:dyDescent="0.25">
      <c r="A1691" t="s">
        <v>112</v>
      </c>
      <c r="B1691" s="108">
        <v>0</v>
      </c>
      <c r="C1691" t="str" cm="1">
        <f t="array" ref="C1691">_xlfn.IFS(A1691='Price Data'!$F$3,'Price Data'!$G$3,A1691='Price Data'!$F$4,'Price Data'!$G$4,A1691='Price Data'!$F$5,'Price Data'!$G$5,A1691='Price Data'!$F$6,'Price Data'!$G$6,A1691='Price Data'!$F$7,'Price Data'!$G$7,TRUE,"")</f>
        <v/>
      </c>
      <c r="E1691" s="108" t="b">
        <f t="shared" si="130"/>
        <v>0</v>
      </c>
      <c r="G1691" s="108" t="b">
        <f t="shared" si="131"/>
        <v>0</v>
      </c>
      <c r="I1691" s="108" t="b">
        <f t="shared" si="132"/>
        <v>0</v>
      </c>
      <c r="K1691" s="108" t="b">
        <f t="shared" si="133"/>
        <v>0</v>
      </c>
      <c r="M1691" s="108" t="b">
        <f t="shared" si="134"/>
        <v>0</v>
      </c>
    </row>
    <row r="1692" spans="1:13" x14ac:dyDescent="0.25">
      <c r="A1692" t="s">
        <v>112</v>
      </c>
      <c r="B1692" s="108">
        <v>0</v>
      </c>
      <c r="C1692" t="str" cm="1">
        <f t="array" ref="C1692">_xlfn.IFS(A1692='Price Data'!$F$3,'Price Data'!$G$3,A1692='Price Data'!$F$4,'Price Data'!$G$4,A1692='Price Data'!$F$5,'Price Data'!$G$5,A1692='Price Data'!$F$6,'Price Data'!$G$6,A1692='Price Data'!$F$7,'Price Data'!$G$7,TRUE,"")</f>
        <v/>
      </c>
      <c r="E1692" s="108" t="b">
        <f t="shared" si="130"/>
        <v>0</v>
      </c>
      <c r="G1692" s="108" t="b">
        <f t="shared" si="131"/>
        <v>0</v>
      </c>
      <c r="I1692" s="108" t="b">
        <f t="shared" si="132"/>
        <v>0</v>
      </c>
      <c r="K1692" s="108" t="b">
        <f t="shared" si="133"/>
        <v>0</v>
      </c>
      <c r="M1692" s="108" t="b">
        <f t="shared" si="134"/>
        <v>0</v>
      </c>
    </row>
    <row r="1693" spans="1:13" x14ac:dyDescent="0.25">
      <c r="A1693" t="s">
        <v>112</v>
      </c>
      <c r="B1693" s="108">
        <v>0</v>
      </c>
      <c r="C1693" t="str" cm="1">
        <f t="array" ref="C1693">_xlfn.IFS(A1693='Price Data'!$F$3,'Price Data'!$G$3,A1693='Price Data'!$F$4,'Price Data'!$G$4,A1693='Price Data'!$F$5,'Price Data'!$G$5,A1693='Price Data'!$F$6,'Price Data'!$G$6,A1693='Price Data'!$F$7,'Price Data'!$G$7,TRUE,"")</f>
        <v/>
      </c>
      <c r="E1693" s="108" t="b">
        <f t="shared" si="130"/>
        <v>0</v>
      </c>
      <c r="G1693" s="108" t="b">
        <f t="shared" si="131"/>
        <v>0</v>
      </c>
      <c r="I1693" s="108" t="b">
        <f t="shared" si="132"/>
        <v>0</v>
      </c>
      <c r="K1693" s="108" t="b">
        <f t="shared" si="133"/>
        <v>0</v>
      </c>
      <c r="M1693" s="108" t="b">
        <f t="shared" si="134"/>
        <v>0</v>
      </c>
    </row>
    <row r="1694" spans="1:13" x14ac:dyDescent="0.25">
      <c r="A1694" t="s">
        <v>112</v>
      </c>
      <c r="B1694" s="108">
        <v>0</v>
      </c>
      <c r="C1694" t="str" cm="1">
        <f t="array" ref="C1694">_xlfn.IFS(A1694='Price Data'!$F$3,'Price Data'!$G$3,A1694='Price Data'!$F$4,'Price Data'!$G$4,A1694='Price Data'!$F$5,'Price Data'!$G$5,A1694='Price Data'!$F$6,'Price Data'!$G$6,A1694='Price Data'!$F$7,'Price Data'!$G$7,TRUE,"")</f>
        <v/>
      </c>
      <c r="E1694" s="108" t="b">
        <f t="shared" si="130"/>
        <v>0</v>
      </c>
      <c r="G1694" s="108" t="b">
        <f t="shared" si="131"/>
        <v>0</v>
      </c>
      <c r="I1694" s="108" t="b">
        <f t="shared" si="132"/>
        <v>0</v>
      </c>
      <c r="K1694" s="108" t="b">
        <f t="shared" si="133"/>
        <v>0</v>
      </c>
      <c r="M1694" s="108" t="b">
        <f t="shared" si="134"/>
        <v>0</v>
      </c>
    </row>
    <row r="1695" spans="1:13" x14ac:dyDescent="0.25">
      <c r="A1695" t="s">
        <v>112</v>
      </c>
      <c r="B1695" s="108">
        <v>0</v>
      </c>
      <c r="C1695" t="str" cm="1">
        <f t="array" ref="C1695">_xlfn.IFS(A1695='Price Data'!$F$3,'Price Data'!$G$3,A1695='Price Data'!$F$4,'Price Data'!$G$4,A1695='Price Data'!$F$5,'Price Data'!$G$5,A1695='Price Data'!$F$6,'Price Data'!$G$6,A1695='Price Data'!$F$7,'Price Data'!$G$7,TRUE,"")</f>
        <v/>
      </c>
      <c r="E1695" s="108" t="b">
        <f t="shared" si="130"/>
        <v>0</v>
      </c>
      <c r="G1695" s="108" t="b">
        <f t="shared" si="131"/>
        <v>0</v>
      </c>
      <c r="I1695" s="108" t="b">
        <f t="shared" si="132"/>
        <v>0</v>
      </c>
      <c r="K1695" s="108" t="b">
        <f t="shared" si="133"/>
        <v>0</v>
      </c>
      <c r="M1695" s="108" t="b">
        <f t="shared" si="134"/>
        <v>0</v>
      </c>
    </row>
    <row r="1696" spans="1:13" x14ac:dyDescent="0.25">
      <c r="A1696" t="s">
        <v>112</v>
      </c>
      <c r="B1696" s="108">
        <v>0</v>
      </c>
      <c r="C1696" t="str" cm="1">
        <f t="array" ref="C1696">_xlfn.IFS(A1696='Price Data'!$F$3,'Price Data'!$G$3,A1696='Price Data'!$F$4,'Price Data'!$G$4,A1696='Price Data'!$F$5,'Price Data'!$G$5,A1696='Price Data'!$F$6,'Price Data'!$G$6,A1696='Price Data'!$F$7,'Price Data'!$G$7,TRUE,"")</f>
        <v/>
      </c>
      <c r="E1696" s="108" t="b">
        <f t="shared" si="130"/>
        <v>0</v>
      </c>
      <c r="G1696" s="108" t="b">
        <f t="shared" si="131"/>
        <v>0</v>
      </c>
      <c r="I1696" s="108" t="b">
        <f t="shared" si="132"/>
        <v>0</v>
      </c>
      <c r="K1696" s="108" t="b">
        <f t="shared" si="133"/>
        <v>0</v>
      </c>
      <c r="M1696" s="108" t="b">
        <f t="shared" si="134"/>
        <v>0</v>
      </c>
    </row>
    <row r="1697" spans="1:13" x14ac:dyDescent="0.25">
      <c r="A1697" t="s">
        <v>112</v>
      </c>
      <c r="B1697" s="108">
        <v>0</v>
      </c>
      <c r="C1697" t="str" cm="1">
        <f t="array" ref="C1697">_xlfn.IFS(A1697='Price Data'!$F$3,'Price Data'!$G$3,A1697='Price Data'!$F$4,'Price Data'!$G$4,A1697='Price Data'!$F$5,'Price Data'!$G$5,A1697='Price Data'!$F$6,'Price Data'!$G$6,A1697='Price Data'!$F$7,'Price Data'!$G$7,TRUE,"")</f>
        <v/>
      </c>
      <c r="E1697" s="108" t="b">
        <f t="shared" si="130"/>
        <v>0</v>
      </c>
      <c r="G1697" s="108" t="b">
        <f t="shared" si="131"/>
        <v>0</v>
      </c>
      <c r="I1697" s="108" t="b">
        <f t="shared" si="132"/>
        <v>0</v>
      </c>
      <c r="K1697" s="108" t="b">
        <f t="shared" si="133"/>
        <v>0</v>
      </c>
      <c r="M1697" s="108" t="b">
        <f t="shared" si="134"/>
        <v>0</v>
      </c>
    </row>
    <row r="1698" spans="1:13" x14ac:dyDescent="0.25">
      <c r="A1698" t="s">
        <v>112</v>
      </c>
      <c r="B1698" s="108">
        <v>0</v>
      </c>
      <c r="C1698" t="str" cm="1">
        <f t="array" ref="C1698">_xlfn.IFS(A1698='Price Data'!$F$3,'Price Data'!$G$3,A1698='Price Data'!$F$4,'Price Data'!$G$4,A1698='Price Data'!$F$5,'Price Data'!$G$5,A1698='Price Data'!$F$6,'Price Data'!$G$6,A1698='Price Data'!$F$7,'Price Data'!$G$7,TRUE,"")</f>
        <v/>
      </c>
      <c r="E1698" s="108" t="b">
        <f t="shared" si="130"/>
        <v>0</v>
      </c>
      <c r="G1698" s="108" t="b">
        <f t="shared" si="131"/>
        <v>0</v>
      </c>
      <c r="I1698" s="108" t="b">
        <f t="shared" si="132"/>
        <v>0</v>
      </c>
      <c r="K1698" s="108" t="b">
        <f t="shared" si="133"/>
        <v>0</v>
      </c>
      <c r="M1698" s="108" t="b">
        <f t="shared" si="134"/>
        <v>0</v>
      </c>
    </row>
    <row r="1699" spans="1:13" x14ac:dyDescent="0.25">
      <c r="A1699" t="s">
        <v>112</v>
      </c>
      <c r="B1699" s="108">
        <v>0</v>
      </c>
      <c r="C1699" t="str" cm="1">
        <f t="array" ref="C1699">_xlfn.IFS(A1699='Price Data'!$F$3,'Price Data'!$G$3,A1699='Price Data'!$F$4,'Price Data'!$G$4,A1699='Price Data'!$F$5,'Price Data'!$G$5,A1699='Price Data'!$F$6,'Price Data'!$G$6,A1699='Price Data'!$F$7,'Price Data'!$G$7,TRUE,"")</f>
        <v/>
      </c>
      <c r="E1699" s="108" t="b">
        <f t="shared" si="130"/>
        <v>0</v>
      </c>
      <c r="G1699" s="108" t="b">
        <f t="shared" si="131"/>
        <v>0</v>
      </c>
      <c r="I1699" s="108" t="b">
        <f t="shared" si="132"/>
        <v>0</v>
      </c>
      <c r="K1699" s="108" t="b">
        <f t="shared" si="133"/>
        <v>0</v>
      </c>
      <c r="M1699" s="108" t="b">
        <f t="shared" si="134"/>
        <v>0</v>
      </c>
    </row>
    <row r="1700" spans="1:13" x14ac:dyDescent="0.25">
      <c r="A1700" t="s">
        <v>112</v>
      </c>
      <c r="B1700" s="108">
        <v>0</v>
      </c>
      <c r="C1700" t="str" cm="1">
        <f t="array" ref="C1700">_xlfn.IFS(A1700='Price Data'!$F$3,'Price Data'!$G$3,A1700='Price Data'!$F$4,'Price Data'!$G$4,A1700='Price Data'!$F$5,'Price Data'!$G$5,A1700='Price Data'!$F$6,'Price Data'!$G$6,A1700='Price Data'!$F$7,'Price Data'!$G$7,TRUE,"")</f>
        <v/>
      </c>
      <c r="E1700" s="108" t="b">
        <f t="shared" si="130"/>
        <v>0</v>
      </c>
      <c r="G1700" s="108" t="b">
        <f t="shared" si="131"/>
        <v>0</v>
      </c>
      <c r="I1700" s="108" t="b">
        <f t="shared" si="132"/>
        <v>0</v>
      </c>
      <c r="K1700" s="108" t="b">
        <f t="shared" si="133"/>
        <v>0</v>
      </c>
      <c r="M1700" s="108" t="b">
        <f t="shared" si="134"/>
        <v>0</v>
      </c>
    </row>
    <row r="1701" spans="1:13" x14ac:dyDescent="0.25">
      <c r="A1701" t="s">
        <v>112</v>
      </c>
      <c r="B1701" s="108">
        <v>0</v>
      </c>
      <c r="C1701" t="str" cm="1">
        <f t="array" ref="C1701">_xlfn.IFS(A1701='Price Data'!$F$3,'Price Data'!$G$3,A1701='Price Data'!$F$4,'Price Data'!$G$4,A1701='Price Data'!$F$5,'Price Data'!$G$5,A1701='Price Data'!$F$6,'Price Data'!$G$6,A1701='Price Data'!$F$7,'Price Data'!$G$7,TRUE,"")</f>
        <v/>
      </c>
      <c r="E1701" s="108" t="b">
        <f t="shared" si="130"/>
        <v>0</v>
      </c>
      <c r="G1701" s="108" t="b">
        <f t="shared" si="131"/>
        <v>0</v>
      </c>
      <c r="I1701" s="108" t="b">
        <f t="shared" si="132"/>
        <v>0</v>
      </c>
      <c r="K1701" s="108" t="b">
        <f t="shared" si="133"/>
        <v>0</v>
      </c>
      <c r="M1701" s="108" t="b">
        <f t="shared" si="134"/>
        <v>0</v>
      </c>
    </row>
    <row r="1702" spans="1:13" x14ac:dyDescent="0.25">
      <c r="A1702" t="s">
        <v>112</v>
      </c>
      <c r="B1702" s="108">
        <v>0</v>
      </c>
      <c r="C1702" t="str" cm="1">
        <f t="array" ref="C1702">_xlfn.IFS(A1702='Price Data'!$F$3,'Price Data'!$G$3,A1702='Price Data'!$F$4,'Price Data'!$G$4,A1702='Price Data'!$F$5,'Price Data'!$G$5,A1702='Price Data'!$F$6,'Price Data'!$G$6,A1702='Price Data'!$F$7,'Price Data'!$G$7,TRUE,"")</f>
        <v/>
      </c>
      <c r="E1702" s="108" t="b">
        <f t="shared" si="130"/>
        <v>0</v>
      </c>
      <c r="G1702" s="108" t="b">
        <f t="shared" si="131"/>
        <v>0</v>
      </c>
      <c r="I1702" s="108" t="b">
        <f t="shared" si="132"/>
        <v>0</v>
      </c>
      <c r="K1702" s="108" t="b">
        <f t="shared" si="133"/>
        <v>0</v>
      </c>
      <c r="M1702" s="108" t="b">
        <f t="shared" si="134"/>
        <v>0</v>
      </c>
    </row>
    <row r="1703" spans="1:13" x14ac:dyDescent="0.25">
      <c r="A1703" t="s">
        <v>112</v>
      </c>
      <c r="B1703" s="108">
        <v>0</v>
      </c>
      <c r="C1703" t="str" cm="1">
        <f t="array" ref="C1703">_xlfn.IFS(A1703='Price Data'!$F$3,'Price Data'!$G$3,A1703='Price Data'!$F$4,'Price Data'!$G$4,A1703='Price Data'!$F$5,'Price Data'!$G$5,A1703='Price Data'!$F$6,'Price Data'!$G$6,A1703='Price Data'!$F$7,'Price Data'!$G$7,TRUE,"")</f>
        <v/>
      </c>
      <c r="E1703" s="108" t="b">
        <f t="shared" si="130"/>
        <v>0</v>
      </c>
      <c r="G1703" s="108" t="b">
        <f t="shared" si="131"/>
        <v>0</v>
      </c>
      <c r="I1703" s="108" t="b">
        <f t="shared" si="132"/>
        <v>0</v>
      </c>
      <c r="K1703" s="108" t="b">
        <f t="shared" si="133"/>
        <v>0</v>
      </c>
      <c r="M1703" s="108" t="b">
        <f t="shared" si="134"/>
        <v>0</v>
      </c>
    </row>
    <row r="1704" spans="1:13" x14ac:dyDescent="0.25">
      <c r="A1704" t="s">
        <v>112</v>
      </c>
      <c r="B1704" s="108">
        <v>0</v>
      </c>
      <c r="C1704" t="str" cm="1">
        <f t="array" ref="C1704">_xlfn.IFS(A1704='Price Data'!$F$3,'Price Data'!$G$3,A1704='Price Data'!$F$4,'Price Data'!$G$4,A1704='Price Data'!$F$5,'Price Data'!$G$5,A1704='Price Data'!$F$6,'Price Data'!$G$6,A1704='Price Data'!$F$7,'Price Data'!$G$7,TRUE,"")</f>
        <v/>
      </c>
      <c r="E1704" s="108" t="b">
        <f t="shared" si="130"/>
        <v>0</v>
      </c>
      <c r="G1704" s="108" t="b">
        <f t="shared" si="131"/>
        <v>0</v>
      </c>
      <c r="I1704" s="108" t="b">
        <f t="shared" si="132"/>
        <v>0</v>
      </c>
      <c r="K1704" s="108" t="b">
        <f t="shared" si="133"/>
        <v>0</v>
      </c>
      <c r="M1704" s="108" t="b">
        <f t="shared" si="134"/>
        <v>0</v>
      </c>
    </row>
    <row r="1705" spans="1:13" x14ac:dyDescent="0.25">
      <c r="A1705" t="s">
        <v>112</v>
      </c>
      <c r="B1705" s="108">
        <v>0</v>
      </c>
      <c r="C1705" t="str" cm="1">
        <f t="array" ref="C1705">_xlfn.IFS(A1705='Price Data'!$F$3,'Price Data'!$G$3,A1705='Price Data'!$F$4,'Price Data'!$G$4,A1705='Price Data'!$F$5,'Price Data'!$G$5,A1705='Price Data'!$F$6,'Price Data'!$G$6,A1705='Price Data'!$F$7,'Price Data'!$G$7,TRUE,"")</f>
        <v/>
      </c>
      <c r="E1705" s="108" t="b">
        <f t="shared" si="130"/>
        <v>0</v>
      </c>
      <c r="G1705" s="108" t="b">
        <f t="shared" si="131"/>
        <v>0</v>
      </c>
      <c r="I1705" s="108" t="b">
        <f t="shared" si="132"/>
        <v>0</v>
      </c>
      <c r="K1705" s="108" t="b">
        <f t="shared" si="133"/>
        <v>0</v>
      </c>
      <c r="M1705" s="108" t="b">
        <f t="shared" si="134"/>
        <v>0</v>
      </c>
    </row>
    <row r="1706" spans="1:13" x14ac:dyDescent="0.25">
      <c r="A1706" t="s">
        <v>109</v>
      </c>
      <c r="B1706" s="108">
        <v>0.78</v>
      </c>
      <c r="C1706" cm="1">
        <f t="array" ref="C1706">_xlfn.IFS(A1706='Price Data'!$F$3,'Price Data'!$G$3,A1706='Price Data'!$F$4,'Price Data'!$G$4,A1706='Price Data'!$F$5,'Price Data'!$G$5,A1706='Price Data'!$F$6,'Price Data'!$G$6,A1706='Price Data'!$F$7,'Price Data'!$G$7,TRUE,"")</f>
        <v>4.4586315789473705</v>
      </c>
      <c r="E1706" s="108" t="b">
        <f t="shared" si="130"/>
        <v>0</v>
      </c>
      <c r="G1706" s="108" t="b">
        <f t="shared" si="131"/>
        <v>0</v>
      </c>
      <c r="I1706" s="108">
        <f t="shared" si="132"/>
        <v>0.78</v>
      </c>
      <c r="K1706" s="108" t="b">
        <f t="shared" si="133"/>
        <v>0</v>
      </c>
      <c r="M1706" s="108" t="b">
        <f t="shared" si="134"/>
        <v>0</v>
      </c>
    </row>
    <row r="1707" spans="1:13" x14ac:dyDescent="0.25">
      <c r="A1707" t="s">
        <v>109</v>
      </c>
      <c r="B1707" s="108">
        <v>0.86</v>
      </c>
      <c r="C1707" cm="1">
        <f t="array" ref="C1707">_xlfn.IFS(A1707='Price Data'!$F$3,'Price Data'!$G$3,A1707='Price Data'!$F$4,'Price Data'!$G$4,A1707='Price Data'!$F$5,'Price Data'!$G$5,A1707='Price Data'!$F$6,'Price Data'!$G$6,A1707='Price Data'!$F$7,'Price Data'!$G$7,TRUE,"")</f>
        <v>4.4586315789473705</v>
      </c>
      <c r="E1707" s="108" t="b">
        <f t="shared" si="130"/>
        <v>0</v>
      </c>
      <c r="G1707" s="108" t="b">
        <f t="shared" si="131"/>
        <v>0</v>
      </c>
      <c r="I1707" s="108">
        <f t="shared" si="132"/>
        <v>0.86</v>
      </c>
      <c r="K1707" s="108" t="b">
        <f t="shared" si="133"/>
        <v>0</v>
      </c>
      <c r="M1707" s="108" t="b">
        <f t="shared" si="134"/>
        <v>0</v>
      </c>
    </row>
    <row r="1708" spans="1:13" x14ac:dyDescent="0.25">
      <c r="A1708" t="s">
        <v>109</v>
      </c>
      <c r="B1708" s="108">
        <v>0.53</v>
      </c>
      <c r="C1708" cm="1">
        <f t="array" ref="C1708">_xlfn.IFS(A1708='Price Data'!$F$3,'Price Data'!$G$3,A1708='Price Data'!$F$4,'Price Data'!$G$4,A1708='Price Data'!$F$5,'Price Data'!$G$5,A1708='Price Data'!$F$6,'Price Data'!$G$6,A1708='Price Data'!$F$7,'Price Data'!$G$7,TRUE,"")</f>
        <v>4.4586315789473705</v>
      </c>
      <c r="E1708" s="108" t="b">
        <f t="shared" si="130"/>
        <v>0</v>
      </c>
      <c r="G1708" s="108" t="b">
        <f t="shared" si="131"/>
        <v>0</v>
      </c>
      <c r="I1708" s="108">
        <f t="shared" si="132"/>
        <v>0.53</v>
      </c>
      <c r="K1708" s="108" t="b">
        <f t="shared" si="133"/>
        <v>0</v>
      </c>
      <c r="M1708" s="108" t="b">
        <f t="shared" si="134"/>
        <v>0</v>
      </c>
    </row>
    <row r="1709" spans="1:13" x14ac:dyDescent="0.25">
      <c r="A1709" t="s">
        <v>114</v>
      </c>
      <c r="B1709" s="108">
        <v>0.84</v>
      </c>
      <c r="C1709" cm="1">
        <f t="array" ref="C1709">_xlfn.IFS(A1709='Price Data'!$F$3,'Price Data'!$G$3,A1709='Price Data'!$F$4,'Price Data'!$G$4,A1709='Price Data'!$F$5,'Price Data'!$G$5,A1709='Price Data'!$F$6,'Price Data'!$G$6,A1709='Price Data'!$F$7,'Price Data'!$G$7,TRUE,"")</f>
        <v>6.0346153846153863</v>
      </c>
      <c r="E1709" s="108" t="b">
        <f t="shared" si="130"/>
        <v>0</v>
      </c>
      <c r="G1709" s="108">
        <f t="shared" si="131"/>
        <v>0.84</v>
      </c>
      <c r="I1709" s="108" t="b">
        <f t="shared" si="132"/>
        <v>0</v>
      </c>
      <c r="K1709" s="108" t="b">
        <f t="shared" si="133"/>
        <v>0</v>
      </c>
      <c r="M1709" s="108" t="b">
        <f t="shared" si="134"/>
        <v>0</v>
      </c>
    </row>
    <row r="1710" spans="1:13" x14ac:dyDescent="0.25">
      <c r="A1710" t="s">
        <v>109</v>
      </c>
      <c r="B1710" s="108">
        <v>0.74</v>
      </c>
      <c r="C1710" cm="1">
        <f t="array" ref="C1710">_xlfn.IFS(A1710='Price Data'!$F$3,'Price Data'!$G$3,A1710='Price Data'!$F$4,'Price Data'!$G$4,A1710='Price Data'!$F$5,'Price Data'!$G$5,A1710='Price Data'!$F$6,'Price Data'!$G$6,A1710='Price Data'!$F$7,'Price Data'!$G$7,TRUE,"")</f>
        <v>4.4586315789473705</v>
      </c>
      <c r="E1710" s="108" t="b">
        <f t="shared" si="130"/>
        <v>0</v>
      </c>
      <c r="G1710" s="108" t="b">
        <f t="shared" si="131"/>
        <v>0</v>
      </c>
      <c r="I1710" s="108">
        <f t="shared" si="132"/>
        <v>0.74</v>
      </c>
      <c r="K1710" s="108" t="b">
        <f t="shared" si="133"/>
        <v>0</v>
      </c>
      <c r="M1710" s="108" t="b">
        <f t="shared" si="134"/>
        <v>0</v>
      </c>
    </row>
    <row r="1711" spans="1:13" x14ac:dyDescent="0.25">
      <c r="A1711" t="s">
        <v>113</v>
      </c>
      <c r="B1711" s="108">
        <v>2.11</v>
      </c>
      <c r="C1711" cm="1">
        <f t="array" ref="C1711">_xlfn.IFS(A1711='Price Data'!$F$3,'Price Data'!$G$3,A1711='Price Data'!$F$4,'Price Data'!$G$4,A1711='Price Data'!$F$5,'Price Data'!$G$5,A1711='Price Data'!$F$6,'Price Data'!$G$6,A1711='Price Data'!$F$7,'Price Data'!$G$7,TRUE,"")</f>
        <v>10.493246963562758</v>
      </c>
      <c r="E1711" s="108" t="b">
        <f t="shared" si="130"/>
        <v>0</v>
      </c>
      <c r="G1711" s="108" t="b">
        <f t="shared" si="131"/>
        <v>0</v>
      </c>
      <c r="I1711" s="108" t="b">
        <f t="shared" si="132"/>
        <v>0</v>
      </c>
      <c r="K1711" s="108" t="b">
        <f t="shared" si="133"/>
        <v>0</v>
      </c>
      <c r="M1711" s="108">
        <f t="shared" si="134"/>
        <v>2.11</v>
      </c>
    </row>
    <row r="1712" spans="1:13" x14ac:dyDescent="0.25">
      <c r="A1712" t="s">
        <v>110</v>
      </c>
      <c r="B1712" s="108">
        <v>0.82</v>
      </c>
      <c r="C1712" cm="1">
        <f t="array" ref="C1712">_xlfn.IFS(A1712='Price Data'!$F$3,'Price Data'!$G$3,A1712='Price Data'!$F$4,'Price Data'!$G$4,A1712='Price Data'!$F$5,'Price Data'!$G$5,A1712='Price Data'!$F$6,'Price Data'!$G$6,A1712='Price Data'!$F$7,'Price Data'!$G$7,TRUE,"")</f>
        <v>2.6763636363636367</v>
      </c>
      <c r="E1712" s="108">
        <f t="shared" si="130"/>
        <v>0.82</v>
      </c>
      <c r="G1712" s="108" t="b">
        <f t="shared" si="131"/>
        <v>0</v>
      </c>
      <c r="I1712" s="108" t="b">
        <f t="shared" si="132"/>
        <v>0</v>
      </c>
      <c r="K1712" s="108" t="b">
        <f t="shared" si="133"/>
        <v>0</v>
      </c>
      <c r="M1712" s="108" t="b">
        <f t="shared" si="134"/>
        <v>0</v>
      </c>
    </row>
    <row r="1713" spans="1:13" x14ac:dyDescent="0.25">
      <c r="A1713" t="s">
        <v>113</v>
      </c>
      <c r="B1713" s="108">
        <v>2.27</v>
      </c>
      <c r="C1713" cm="1">
        <f t="array" ref="C1713">_xlfn.IFS(A1713='Price Data'!$F$3,'Price Data'!$G$3,A1713='Price Data'!$F$4,'Price Data'!$G$4,A1713='Price Data'!$F$5,'Price Data'!$G$5,A1713='Price Data'!$F$6,'Price Data'!$G$6,A1713='Price Data'!$F$7,'Price Data'!$G$7,TRUE,"")</f>
        <v>10.493246963562758</v>
      </c>
      <c r="E1713" s="108" t="b">
        <f t="shared" si="130"/>
        <v>0</v>
      </c>
      <c r="G1713" s="108" t="b">
        <f t="shared" si="131"/>
        <v>0</v>
      </c>
      <c r="I1713" s="108" t="b">
        <f t="shared" si="132"/>
        <v>0</v>
      </c>
      <c r="K1713" s="108" t="b">
        <f t="shared" si="133"/>
        <v>0</v>
      </c>
      <c r="M1713" s="108">
        <f t="shared" si="134"/>
        <v>2.27</v>
      </c>
    </row>
    <row r="1714" spans="1:13" x14ac:dyDescent="0.25">
      <c r="A1714" t="s">
        <v>114</v>
      </c>
      <c r="B1714" s="108">
        <v>1.49</v>
      </c>
      <c r="C1714" cm="1">
        <f t="array" ref="C1714">_xlfn.IFS(A1714='Price Data'!$F$3,'Price Data'!$G$3,A1714='Price Data'!$F$4,'Price Data'!$G$4,A1714='Price Data'!$F$5,'Price Data'!$G$5,A1714='Price Data'!$F$6,'Price Data'!$G$6,A1714='Price Data'!$F$7,'Price Data'!$G$7,TRUE,"")</f>
        <v>6.0346153846153863</v>
      </c>
      <c r="E1714" s="108" t="b">
        <f t="shared" si="130"/>
        <v>0</v>
      </c>
      <c r="G1714" s="108">
        <f t="shared" si="131"/>
        <v>1.49</v>
      </c>
      <c r="I1714" s="108" t="b">
        <f t="shared" si="132"/>
        <v>0</v>
      </c>
      <c r="K1714" s="108" t="b">
        <f t="shared" si="133"/>
        <v>0</v>
      </c>
      <c r="M1714" s="108" t="b">
        <f t="shared" si="134"/>
        <v>0</v>
      </c>
    </row>
    <row r="1715" spans="1:13" x14ac:dyDescent="0.25">
      <c r="A1715" t="s">
        <v>113</v>
      </c>
      <c r="B1715" s="108">
        <v>2.46</v>
      </c>
      <c r="C1715" cm="1">
        <f t="array" ref="C1715">_xlfn.IFS(A1715='Price Data'!$F$3,'Price Data'!$G$3,A1715='Price Data'!$F$4,'Price Data'!$G$4,A1715='Price Data'!$F$5,'Price Data'!$G$5,A1715='Price Data'!$F$6,'Price Data'!$G$6,A1715='Price Data'!$F$7,'Price Data'!$G$7,TRUE,"")</f>
        <v>10.493246963562758</v>
      </c>
      <c r="E1715" s="108" t="b">
        <f t="shared" si="130"/>
        <v>0</v>
      </c>
      <c r="G1715" s="108" t="b">
        <f t="shared" si="131"/>
        <v>0</v>
      </c>
      <c r="I1715" s="108" t="b">
        <f t="shared" si="132"/>
        <v>0</v>
      </c>
      <c r="K1715" s="108" t="b">
        <f t="shared" si="133"/>
        <v>0</v>
      </c>
      <c r="M1715" s="108">
        <f t="shared" si="134"/>
        <v>2.46</v>
      </c>
    </row>
    <row r="1716" spans="1:13" x14ac:dyDescent="0.25">
      <c r="A1716" t="s">
        <v>111</v>
      </c>
      <c r="B1716" s="108">
        <v>0.81</v>
      </c>
      <c r="C1716" cm="1">
        <f t="array" ref="C1716">_xlfn.IFS(A1716='Price Data'!$F$3,'Price Data'!$G$3,A1716='Price Data'!$F$4,'Price Data'!$G$4,A1716='Price Data'!$F$5,'Price Data'!$G$5,A1716='Price Data'!$F$6,'Price Data'!$G$6,A1716='Price Data'!$F$7,'Price Data'!$G$7,TRUE,"")</f>
        <v>8.710979020979023</v>
      </c>
      <c r="E1716" s="108" t="b">
        <f t="shared" si="130"/>
        <v>0</v>
      </c>
      <c r="G1716" s="108" t="b">
        <f t="shared" si="131"/>
        <v>0</v>
      </c>
      <c r="I1716" s="108" t="b">
        <f t="shared" si="132"/>
        <v>0</v>
      </c>
      <c r="K1716" s="108">
        <f t="shared" si="133"/>
        <v>0.81</v>
      </c>
      <c r="M1716" s="108" t="b">
        <f t="shared" si="134"/>
        <v>0</v>
      </c>
    </row>
    <row r="1717" spans="1:13" x14ac:dyDescent="0.25">
      <c r="A1717" t="s">
        <v>113</v>
      </c>
      <c r="B1717" s="108">
        <v>1.43</v>
      </c>
      <c r="C1717" cm="1">
        <f t="array" ref="C1717">_xlfn.IFS(A1717='Price Data'!$F$3,'Price Data'!$G$3,A1717='Price Data'!$F$4,'Price Data'!$G$4,A1717='Price Data'!$F$5,'Price Data'!$G$5,A1717='Price Data'!$F$6,'Price Data'!$G$6,A1717='Price Data'!$F$7,'Price Data'!$G$7,TRUE,"")</f>
        <v>10.493246963562758</v>
      </c>
      <c r="E1717" s="108" t="b">
        <f t="shared" si="130"/>
        <v>0</v>
      </c>
      <c r="G1717" s="108" t="b">
        <f t="shared" si="131"/>
        <v>0</v>
      </c>
      <c r="I1717" s="108" t="b">
        <f t="shared" si="132"/>
        <v>0</v>
      </c>
      <c r="K1717" s="108" t="b">
        <f t="shared" si="133"/>
        <v>0</v>
      </c>
      <c r="M1717" s="108">
        <f t="shared" si="134"/>
        <v>1.43</v>
      </c>
    </row>
    <row r="1718" spans="1:13" x14ac:dyDescent="0.25">
      <c r="A1718" t="s">
        <v>111</v>
      </c>
      <c r="B1718" s="108">
        <v>2.21</v>
      </c>
      <c r="C1718" cm="1">
        <f t="array" ref="C1718">_xlfn.IFS(A1718='Price Data'!$F$3,'Price Data'!$G$3,A1718='Price Data'!$F$4,'Price Data'!$G$4,A1718='Price Data'!$F$5,'Price Data'!$G$5,A1718='Price Data'!$F$6,'Price Data'!$G$6,A1718='Price Data'!$F$7,'Price Data'!$G$7,TRUE,"")</f>
        <v>8.710979020979023</v>
      </c>
      <c r="E1718" s="108" t="b">
        <f t="shared" si="130"/>
        <v>0</v>
      </c>
      <c r="G1718" s="108" t="b">
        <f t="shared" si="131"/>
        <v>0</v>
      </c>
      <c r="I1718" s="108" t="b">
        <f t="shared" si="132"/>
        <v>0</v>
      </c>
      <c r="K1718" s="108">
        <f t="shared" si="133"/>
        <v>2.21</v>
      </c>
      <c r="M1718" s="108" t="b">
        <f t="shared" si="134"/>
        <v>0</v>
      </c>
    </row>
    <row r="1719" spans="1:13" x14ac:dyDescent="0.25">
      <c r="A1719" t="s">
        <v>113</v>
      </c>
      <c r="B1719" s="108">
        <v>2.2799999999999998</v>
      </c>
      <c r="C1719" cm="1">
        <f t="array" ref="C1719">_xlfn.IFS(A1719='Price Data'!$F$3,'Price Data'!$G$3,A1719='Price Data'!$F$4,'Price Data'!$G$4,A1719='Price Data'!$F$5,'Price Data'!$G$5,A1719='Price Data'!$F$6,'Price Data'!$G$6,A1719='Price Data'!$F$7,'Price Data'!$G$7,TRUE,"")</f>
        <v>10.493246963562758</v>
      </c>
      <c r="E1719" s="108" t="b">
        <f t="shared" si="130"/>
        <v>0</v>
      </c>
      <c r="G1719" s="108" t="b">
        <f t="shared" si="131"/>
        <v>0</v>
      </c>
      <c r="I1719" s="108" t="b">
        <f t="shared" si="132"/>
        <v>0</v>
      </c>
      <c r="K1719" s="108" t="b">
        <f t="shared" si="133"/>
        <v>0</v>
      </c>
      <c r="M1719" s="108">
        <f t="shared" si="134"/>
        <v>2.2799999999999998</v>
      </c>
    </row>
    <row r="1720" spans="1:13" x14ac:dyDescent="0.25">
      <c r="A1720" t="s">
        <v>113</v>
      </c>
      <c r="B1720" s="108">
        <v>2.27</v>
      </c>
      <c r="C1720" cm="1">
        <f t="array" ref="C1720">_xlfn.IFS(A1720='Price Data'!$F$3,'Price Data'!$G$3,A1720='Price Data'!$F$4,'Price Data'!$G$4,A1720='Price Data'!$F$5,'Price Data'!$G$5,A1720='Price Data'!$F$6,'Price Data'!$G$6,A1720='Price Data'!$F$7,'Price Data'!$G$7,TRUE,"")</f>
        <v>10.493246963562758</v>
      </c>
      <c r="E1720" s="108" t="b">
        <f t="shared" si="130"/>
        <v>0</v>
      </c>
      <c r="G1720" s="108" t="b">
        <f t="shared" si="131"/>
        <v>0</v>
      </c>
      <c r="I1720" s="108" t="b">
        <f t="shared" si="132"/>
        <v>0</v>
      </c>
      <c r="K1720" s="108" t="b">
        <f t="shared" si="133"/>
        <v>0</v>
      </c>
      <c r="M1720" s="108">
        <f t="shared" si="134"/>
        <v>2.27</v>
      </c>
    </row>
    <row r="1721" spans="1:13" x14ac:dyDescent="0.25">
      <c r="A1721" t="s">
        <v>111</v>
      </c>
      <c r="B1721" s="108">
        <v>1.03</v>
      </c>
      <c r="C1721" cm="1">
        <f t="array" ref="C1721">_xlfn.IFS(A1721='Price Data'!$F$3,'Price Data'!$G$3,A1721='Price Data'!$F$4,'Price Data'!$G$4,A1721='Price Data'!$F$5,'Price Data'!$G$5,A1721='Price Data'!$F$6,'Price Data'!$G$6,A1721='Price Data'!$F$7,'Price Data'!$G$7,TRUE,"")</f>
        <v>8.710979020979023</v>
      </c>
      <c r="E1721" s="108" t="b">
        <f t="shared" si="130"/>
        <v>0</v>
      </c>
      <c r="G1721" s="108" t="b">
        <f t="shared" si="131"/>
        <v>0</v>
      </c>
      <c r="I1721" s="108" t="b">
        <f t="shared" si="132"/>
        <v>0</v>
      </c>
      <c r="K1721" s="108">
        <f t="shared" si="133"/>
        <v>1.03</v>
      </c>
      <c r="M1721" s="108" t="b">
        <f t="shared" si="134"/>
        <v>0</v>
      </c>
    </row>
    <row r="1722" spans="1:13" x14ac:dyDescent="0.25">
      <c r="A1722" t="s">
        <v>114</v>
      </c>
      <c r="B1722" s="108">
        <v>1.5</v>
      </c>
      <c r="C1722" cm="1">
        <f t="array" ref="C1722">_xlfn.IFS(A1722='Price Data'!$F$3,'Price Data'!$G$3,A1722='Price Data'!$F$4,'Price Data'!$G$4,A1722='Price Data'!$F$5,'Price Data'!$G$5,A1722='Price Data'!$F$6,'Price Data'!$G$6,A1722='Price Data'!$F$7,'Price Data'!$G$7,TRUE,"")</f>
        <v>6.0346153846153863</v>
      </c>
      <c r="E1722" s="108" t="b">
        <f t="shared" si="130"/>
        <v>0</v>
      </c>
      <c r="G1722" s="108">
        <f t="shared" si="131"/>
        <v>1.5</v>
      </c>
      <c r="I1722" s="108" t="b">
        <f t="shared" si="132"/>
        <v>0</v>
      </c>
      <c r="K1722" s="108" t="b">
        <f t="shared" si="133"/>
        <v>0</v>
      </c>
      <c r="M1722" s="108" t="b">
        <f t="shared" si="134"/>
        <v>0</v>
      </c>
    </row>
    <row r="1723" spans="1:13" x14ac:dyDescent="0.25">
      <c r="A1723" t="s">
        <v>109</v>
      </c>
      <c r="B1723" s="108">
        <v>0.57999999999999996</v>
      </c>
      <c r="C1723" cm="1">
        <f t="array" ref="C1723">_xlfn.IFS(A1723='Price Data'!$F$3,'Price Data'!$G$3,A1723='Price Data'!$F$4,'Price Data'!$G$4,A1723='Price Data'!$F$5,'Price Data'!$G$5,A1723='Price Data'!$F$6,'Price Data'!$G$6,A1723='Price Data'!$F$7,'Price Data'!$G$7,TRUE,"")</f>
        <v>4.4586315789473705</v>
      </c>
      <c r="E1723" s="108" t="b">
        <f t="shared" si="130"/>
        <v>0</v>
      </c>
      <c r="G1723" s="108" t="b">
        <f t="shared" si="131"/>
        <v>0</v>
      </c>
      <c r="I1723" s="108">
        <f t="shared" si="132"/>
        <v>0.57999999999999996</v>
      </c>
      <c r="K1723" s="108" t="b">
        <f t="shared" si="133"/>
        <v>0</v>
      </c>
      <c r="M1723" s="108" t="b">
        <f t="shared" si="134"/>
        <v>0</v>
      </c>
    </row>
    <row r="1724" spans="1:13" x14ac:dyDescent="0.25">
      <c r="A1724" t="s">
        <v>113</v>
      </c>
      <c r="B1724" s="108">
        <v>1.37</v>
      </c>
      <c r="C1724" cm="1">
        <f t="array" ref="C1724">_xlfn.IFS(A1724='Price Data'!$F$3,'Price Data'!$G$3,A1724='Price Data'!$F$4,'Price Data'!$G$4,A1724='Price Data'!$F$5,'Price Data'!$G$5,A1724='Price Data'!$F$6,'Price Data'!$G$6,A1724='Price Data'!$F$7,'Price Data'!$G$7,TRUE,"")</f>
        <v>10.493246963562758</v>
      </c>
      <c r="E1724" s="108" t="b">
        <f t="shared" si="130"/>
        <v>0</v>
      </c>
      <c r="G1724" s="108" t="b">
        <f t="shared" si="131"/>
        <v>0</v>
      </c>
      <c r="I1724" s="108" t="b">
        <f t="shared" si="132"/>
        <v>0</v>
      </c>
      <c r="K1724" s="108" t="b">
        <f t="shared" si="133"/>
        <v>0</v>
      </c>
      <c r="M1724" s="108">
        <f t="shared" si="134"/>
        <v>1.37</v>
      </c>
    </row>
    <row r="1725" spans="1:13" x14ac:dyDescent="0.25">
      <c r="A1725" t="s">
        <v>109</v>
      </c>
      <c r="B1725" s="108">
        <v>0.57999999999999996</v>
      </c>
      <c r="C1725" cm="1">
        <f t="array" ref="C1725">_xlfn.IFS(A1725='Price Data'!$F$3,'Price Data'!$G$3,A1725='Price Data'!$F$4,'Price Data'!$G$4,A1725='Price Data'!$F$5,'Price Data'!$G$5,A1725='Price Data'!$F$6,'Price Data'!$G$6,A1725='Price Data'!$F$7,'Price Data'!$G$7,TRUE,"")</f>
        <v>4.4586315789473705</v>
      </c>
      <c r="E1725" s="108" t="b">
        <f t="shared" si="130"/>
        <v>0</v>
      </c>
      <c r="G1725" s="108" t="b">
        <f t="shared" si="131"/>
        <v>0</v>
      </c>
      <c r="I1725" s="108">
        <f t="shared" si="132"/>
        <v>0.57999999999999996</v>
      </c>
      <c r="K1725" s="108" t="b">
        <f t="shared" si="133"/>
        <v>0</v>
      </c>
      <c r="M1725" s="108" t="b">
        <f t="shared" si="134"/>
        <v>0</v>
      </c>
    </row>
    <row r="1726" spans="1:13" x14ac:dyDescent="0.25">
      <c r="A1726" t="s">
        <v>113</v>
      </c>
      <c r="B1726" s="108">
        <v>1.08</v>
      </c>
      <c r="C1726" cm="1">
        <f t="array" ref="C1726">_xlfn.IFS(A1726='Price Data'!$F$3,'Price Data'!$G$3,A1726='Price Data'!$F$4,'Price Data'!$G$4,A1726='Price Data'!$F$5,'Price Data'!$G$5,A1726='Price Data'!$F$6,'Price Data'!$G$6,A1726='Price Data'!$F$7,'Price Data'!$G$7,TRUE,"")</f>
        <v>10.493246963562758</v>
      </c>
      <c r="E1726" s="108" t="b">
        <f t="shared" si="130"/>
        <v>0</v>
      </c>
      <c r="G1726" s="108" t="b">
        <f t="shared" si="131"/>
        <v>0</v>
      </c>
      <c r="I1726" s="108" t="b">
        <f t="shared" si="132"/>
        <v>0</v>
      </c>
      <c r="K1726" s="108" t="b">
        <f t="shared" si="133"/>
        <v>0</v>
      </c>
      <c r="M1726" s="108">
        <f t="shared" si="134"/>
        <v>1.08</v>
      </c>
    </row>
    <row r="1727" spans="1:13" x14ac:dyDescent="0.25">
      <c r="A1727" t="s">
        <v>111</v>
      </c>
      <c r="B1727" s="108">
        <v>1.1000000000000001</v>
      </c>
      <c r="C1727" cm="1">
        <f t="array" ref="C1727">_xlfn.IFS(A1727='Price Data'!$F$3,'Price Data'!$G$3,A1727='Price Data'!$F$4,'Price Data'!$G$4,A1727='Price Data'!$F$5,'Price Data'!$G$5,A1727='Price Data'!$F$6,'Price Data'!$G$6,A1727='Price Data'!$F$7,'Price Data'!$G$7,TRUE,"")</f>
        <v>8.710979020979023</v>
      </c>
      <c r="E1727" s="108" t="b">
        <f t="shared" si="130"/>
        <v>0</v>
      </c>
      <c r="G1727" s="108" t="b">
        <f t="shared" si="131"/>
        <v>0</v>
      </c>
      <c r="I1727" s="108" t="b">
        <f t="shared" si="132"/>
        <v>0</v>
      </c>
      <c r="K1727" s="108">
        <f t="shared" si="133"/>
        <v>1.1000000000000001</v>
      </c>
      <c r="M1727" s="108" t="b">
        <f t="shared" si="134"/>
        <v>0</v>
      </c>
    </row>
    <row r="1728" spans="1:13" x14ac:dyDescent="0.25">
      <c r="A1728" t="s">
        <v>110</v>
      </c>
      <c r="B1728" s="108">
        <v>0.86</v>
      </c>
      <c r="C1728" cm="1">
        <f t="array" ref="C1728">_xlfn.IFS(A1728='Price Data'!$F$3,'Price Data'!$G$3,A1728='Price Data'!$F$4,'Price Data'!$G$4,A1728='Price Data'!$F$5,'Price Data'!$G$5,A1728='Price Data'!$F$6,'Price Data'!$G$6,A1728='Price Data'!$F$7,'Price Data'!$G$7,TRUE,"")</f>
        <v>2.6763636363636367</v>
      </c>
      <c r="E1728" s="108">
        <f t="shared" si="130"/>
        <v>0.86</v>
      </c>
      <c r="G1728" s="108" t="b">
        <f t="shared" si="131"/>
        <v>0</v>
      </c>
      <c r="I1728" s="108" t="b">
        <f t="shared" si="132"/>
        <v>0</v>
      </c>
      <c r="K1728" s="108" t="b">
        <f t="shared" si="133"/>
        <v>0</v>
      </c>
      <c r="M1728" s="108" t="b">
        <f t="shared" si="134"/>
        <v>0</v>
      </c>
    </row>
    <row r="1729" spans="1:13" x14ac:dyDescent="0.25">
      <c r="A1729" t="s">
        <v>113</v>
      </c>
      <c r="B1729" s="108">
        <v>1.25</v>
      </c>
      <c r="C1729" cm="1">
        <f t="array" ref="C1729">_xlfn.IFS(A1729='Price Data'!$F$3,'Price Data'!$G$3,A1729='Price Data'!$F$4,'Price Data'!$G$4,A1729='Price Data'!$F$5,'Price Data'!$G$5,A1729='Price Data'!$F$6,'Price Data'!$G$6,A1729='Price Data'!$F$7,'Price Data'!$G$7,TRUE,"")</f>
        <v>10.493246963562758</v>
      </c>
      <c r="E1729" s="108" t="b">
        <f t="shared" si="130"/>
        <v>0</v>
      </c>
      <c r="G1729" s="108" t="b">
        <f t="shared" si="131"/>
        <v>0</v>
      </c>
      <c r="I1729" s="108" t="b">
        <f t="shared" si="132"/>
        <v>0</v>
      </c>
      <c r="K1729" s="108" t="b">
        <f t="shared" si="133"/>
        <v>0</v>
      </c>
      <c r="M1729" s="108">
        <f t="shared" si="134"/>
        <v>1.25</v>
      </c>
    </row>
    <row r="1730" spans="1:13" x14ac:dyDescent="0.25">
      <c r="A1730" t="s">
        <v>109</v>
      </c>
      <c r="B1730" s="108">
        <v>0.66</v>
      </c>
      <c r="C1730" cm="1">
        <f t="array" ref="C1730">_xlfn.IFS(A1730='Price Data'!$F$3,'Price Data'!$G$3,A1730='Price Data'!$F$4,'Price Data'!$G$4,A1730='Price Data'!$F$5,'Price Data'!$G$5,A1730='Price Data'!$F$6,'Price Data'!$G$6,A1730='Price Data'!$F$7,'Price Data'!$G$7,TRUE,"")</f>
        <v>4.4586315789473705</v>
      </c>
      <c r="E1730" s="108" t="b">
        <f t="shared" si="130"/>
        <v>0</v>
      </c>
      <c r="G1730" s="108" t="b">
        <f t="shared" si="131"/>
        <v>0</v>
      </c>
      <c r="I1730" s="108">
        <f t="shared" si="132"/>
        <v>0.66</v>
      </c>
      <c r="K1730" s="108" t="b">
        <f t="shared" si="133"/>
        <v>0</v>
      </c>
      <c r="M1730" s="108" t="b">
        <f t="shared" si="134"/>
        <v>0</v>
      </c>
    </row>
    <row r="1731" spans="1:13" x14ac:dyDescent="0.25">
      <c r="A1731" t="s">
        <v>114</v>
      </c>
      <c r="B1731" s="108">
        <v>2.25</v>
      </c>
      <c r="C1731" cm="1">
        <f t="array" ref="C1731">_xlfn.IFS(A1731='Price Data'!$F$3,'Price Data'!$G$3,A1731='Price Data'!$F$4,'Price Data'!$G$4,A1731='Price Data'!$F$5,'Price Data'!$G$5,A1731='Price Data'!$F$6,'Price Data'!$G$6,A1731='Price Data'!$F$7,'Price Data'!$G$7,TRUE,"")</f>
        <v>6.0346153846153863</v>
      </c>
      <c r="E1731" s="108" t="b">
        <f t="shared" ref="E1731:E1794" si="135">IF(A1731="Coffee Only", B1731)</f>
        <v>0</v>
      </c>
      <c r="G1731" s="108">
        <f t="shared" ref="G1731:G1794" si="136">IF(A1731="Food Only", B1731)</f>
        <v>2.25</v>
      </c>
      <c r="I1731" s="108" t="b">
        <f t="shared" ref="I1731:I1794" si="137">IF(A1731="Specialty Drink Only", B1731)</f>
        <v>0</v>
      </c>
      <c r="K1731" s="108" t="b">
        <f t="shared" ref="K1731:K1794" si="138">IF(A1731="Food + Coffee", B1731)</f>
        <v>0</v>
      </c>
      <c r="M1731" s="108" t="b">
        <f t="shared" ref="M1731:M1794" si="139">IF(A1731="Food + Specialty Drink", B1731)</f>
        <v>0</v>
      </c>
    </row>
    <row r="1732" spans="1:13" x14ac:dyDescent="0.25">
      <c r="A1732" t="s">
        <v>112</v>
      </c>
      <c r="B1732" s="108">
        <v>0</v>
      </c>
      <c r="C1732" t="str" cm="1">
        <f t="array" ref="C1732">_xlfn.IFS(A1732='Price Data'!$F$3,'Price Data'!$G$3,A1732='Price Data'!$F$4,'Price Data'!$G$4,A1732='Price Data'!$F$5,'Price Data'!$G$5,A1732='Price Data'!$F$6,'Price Data'!$G$6,A1732='Price Data'!$F$7,'Price Data'!$G$7,TRUE,"")</f>
        <v/>
      </c>
      <c r="E1732" s="108" t="b">
        <f t="shared" si="135"/>
        <v>0</v>
      </c>
      <c r="G1732" s="108" t="b">
        <f t="shared" si="136"/>
        <v>0</v>
      </c>
      <c r="I1732" s="108" t="b">
        <f t="shared" si="137"/>
        <v>0</v>
      </c>
      <c r="K1732" s="108" t="b">
        <f t="shared" si="138"/>
        <v>0</v>
      </c>
      <c r="M1732" s="108" t="b">
        <f t="shared" si="139"/>
        <v>0</v>
      </c>
    </row>
    <row r="1733" spans="1:13" x14ac:dyDescent="0.25">
      <c r="A1733" t="s">
        <v>109</v>
      </c>
      <c r="B1733" s="108">
        <v>0.57999999999999996</v>
      </c>
      <c r="C1733" cm="1">
        <f t="array" ref="C1733">_xlfn.IFS(A1733='Price Data'!$F$3,'Price Data'!$G$3,A1733='Price Data'!$F$4,'Price Data'!$G$4,A1733='Price Data'!$F$5,'Price Data'!$G$5,A1733='Price Data'!$F$6,'Price Data'!$G$6,A1733='Price Data'!$F$7,'Price Data'!$G$7,TRUE,"")</f>
        <v>4.4586315789473705</v>
      </c>
      <c r="E1733" s="108" t="b">
        <f t="shared" si="135"/>
        <v>0</v>
      </c>
      <c r="G1733" s="108" t="b">
        <f t="shared" si="136"/>
        <v>0</v>
      </c>
      <c r="I1733" s="108">
        <f t="shared" si="137"/>
        <v>0.57999999999999996</v>
      </c>
      <c r="K1733" s="108" t="b">
        <f t="shared" si="138"/>
        <v>0</v>
      </c>
      <c r="M1733" s="108" t="b">
        <f t="shared" si="139"/>
        <v>0</v>
      </c>
    </row>
    <row r="1734" spans="1:13" x14ac:dyDescent="0.25">
      <c r="A1734" t="s">
        <v>114</v>
      </c>
      <c r="B1734" s="108">
        <v>1.85</v>
      </c>
      <c r="C1734" cm="1">
        <f t="array" ref="C1734">_xlfn.IFS(A1734='Price Data'!$F$3,'Price Data'!$G$3,A1734='Price Data'!$F$4,'Price Data'!$G$4,A1734='Price Data'!$F$5,'Price Data'!$G$5,A1734='Price Data'!$F$6,'Price Data'!$G$6,A1734='Price Data'!$F$7,'Price Data'!$G$7,TRUE,"")</f>
        <v>6.0346153846153863</v>
      </c>
      <c r="E1734" s="108" t="b">
        <f t="shared" si="135"/>
        <v>0</v>
      </c>
      <c r="G1734" s="108">
        <f t="shared" si="136"/>
        <v>1.85</v>
      </c>
      <c r="I1734" s="108" t="b">
        <f t="shared" si="137"/>
        <v>0</v>
      </c>
      <c r="K1734" s="108" t="b">
        <f t="shared" si="138"/>
        <v>0</v>
      </c>
      <c r="M1734" s="108" t="b">
        <f t="shared" si="139"/>
        <v>0</v>
      </c>
    </row>
    <row r="1735" spans="1:13" x14ac:dyDescent="0.25">
      <c r="A1735" t="s">
        <v>109</v>
      </c>
      <c r="B1735" s="108">
        <v>0.83</v>
      </c>
      <c r="C1735" cm="1">
        <f t="array" ref="C1735">_xlfn.IFS(A1735='Price Data'!$F$3,'Price Data'!$G$3,A1735='Price Data'!$F$4,'Price Data'!$G$4,A1735='Price Data'!$F$5,'Price Data'!$G$5,A1735='Price Data'!$F$6,'Price Data'!$G$6,A1735='Price Data'!$F$7,'Price Data'!$G$7,TRUE,"")</f>
        <v>4.4586315789473705</v>
      </c>
      <c r="E1735" s="108" t="b">
        <f t="shared" si="135"/>
        <v>0</v>
      </c>
      <c r="G1735" s="108" t="b">
        <f t="shared" si="136"/>
        <v>0</v>
      </c>
      <c r="I1735" s="108">
        <f t="shared" si="137"/>
        <v>0.83</v>
      </c>
      <c r="K1735" s="108" t="b">
        <f t="shared" si="138"/>
        <v>0</v>
      </c>
      <c r="M1735" s="108" t="b">
        <f t="shared" si="139"/>
        <v>0</v>
      </c>
    </row>
    <row r="1736" spans="1:13" x14ac:dyDescent="0.25">
      <c r="A1736" t="s">
        <v>110</v>
      </c>
      <c r="B1736" s="108">
        <v>0.52</v>
      </c>
      <c r="C1736" cm="1">
        <f t="array" ref="C1736">_xlfn.IFS(A1736='Price Data'!$F$3,'Price Data'!$G$3,A1736='Price Data'!$F$4,'Price Data'!$G$4,A1736='Price Data'!$F$5,'Price Data'!$G$5,A1736='Price Data'!$F$6,'Price Data'!$G$6,A1736='Price Data'!$F$7,'Price Data'!$G$7,TRUE,"")</f>
        <v>2.6763636363636367</v>
      </c>
      <c r="E1736" s="108">
        <f t="shared" si="135"/>
        <v>0.52</v>
      </c>
      <c r="G1736" s="108" t="b">
        <f t="shared" si="136"/>
        <v>0</v>
      </c>
      <c r="I1736" s="108" t="b">
        <f t="shared" si="137"/>
        <v>0</v>
      </c>
      <c r="K1736" s="108" t="b">
        <f t="shared" si="138"/>
        <v>0</v>
      </c>
      <c r="M1736" s="108" t="b">
        <f t="shared" si="139"/>
        <v>0</v>
      </c>
    </row>
    <row r="1737" spans="1:13" x14ac:dyDescent="0.25">
      <c r="A1737" t="s">
        <v>111</v>
      </c>
      <c r="B1737" s="108">
        <v>1.69</v>
      </c>
      <c r="C1737" cm="1">
        <f t="array" ref="C1737">_xlfn.IFS(A1737='Price Data'!$F$3,'Price Data'!$G$3,A1737='Price Data'!$F$4,'Price Data'!$G$4,A1737='Price Data'!$F$5,'Price Data'!$G$5,A1737='Price Data'!$F$6,'Price Data'!$G$6,A1737='Price Data'!$F$7,'Price Data'!$G$7,TRUE,"")</f>
        <v>8.710979020979023</v>
      </c>
      <c r="E1737" s="108" t="b">
        <f t="shared" si="135"/>
        <v>0</v>
      </c>
      <c r="G1737" s="108" t="b">
        <f t="shared" si="136"/>
        <v>0</v>
      </c>
      <c r="I1737" s="108" t="b">
        <f t="shared" si="137"/>
        <v>0</v>
      </c>
      <c r="K1737" s="108">
        <f t="shared" si="138"/>
        <v>1.69</v>
      </c>
      <c r="M1737" s="108" t="b">
        <f t="shared" si="139"/>
        <v>0</v>
      </c>
    </row>
    <row r="1738" spans="1:13" x14ac:dyDescent="0.25">
      <c r="A1738" t="s">
        <v>114</v>
      </c>
      <c r="B1738" s="108">
        <v>0.84</v>
      </c>
      <c r="C1738" cm="1">
        <f t="array" ref="C1738">_xlfn.IFS(A1738='Price Data'!$F$3,'Price Data'!$G$3,A1738='Price Data'!$F$4,'Price Data'!$G$4,A1738='Price Data'!$F$5,'Price Data'!$G$5,A1738='Price Data'!$F$6,'Price Data'!$G$6,A1738='Price Data'!$F$7,'Price Data'!$G$7,TRUE,"")</f>
        <v>6.0346153846153863</v>
      </c>
      <c r="E1738" s="108" t="b">
        <f t="shared" si="135"/>
        <v>0</v>
      </c>
      <c r="G1738" s="108">
        <f t="shared" si="136"/>
        <v>0.84</v>
      </c>
      <c r="I1738" s="108" t="b">
        <f t="shared" si="137"/>
        <v>0</v>
      </c>
      <c r="K1738" s="108" t="b">
        <f t="shared" si="138"/>
        <v>0</v>
      </c>
      <c r="M1738" s="108" t="b">
        <f t="shared" si="139"/>
        <v>0</v>
      </c>
    </row>
    <row r="1739" spans="1:13" x14ac:dyDescent="0.25">
      <c r="A1739" t="s">
        <v>112</v>
      </c>
      <c r="B1739" s="108">
        <v>0</v>
      </c>
      <c r="C1739" t="str" cm="1">
        <f t="array" ref="C1739">_xlfn.IFS(A1739='Price Data'!$F$3,'Price Data'!$G$3,A1739='Price Data'!$F$4,'Price Data'!$G$4,A1739='Price Data'!$F$5,'Price Data'!$G$5,A1739='Price Data'!$F$6,'Price Data'!$G$6,A1739='Price Data'!$F$7,'Price Data'!$G$7,TRUE,"")</f>
        <v/>
      </c>
      <c r="E1739" s="108" t="b">
        <f t="shared" si="135"/>
        <v>0</v>
      </c>
      <c r="G1739" s="108" t="b">
        <f t="shared" si="136"/>
        <v>0</v>
      </c>
      <c r="I1739" s="108" t="b">
        <f t="shared" si="137"/>
        <v>0</v>
      </c>
      <c r="K1739" s="108" t="b">
        <f t="shared" si="138"/>
        <v>0</v>
      </c>
      <c r="M1739" s="108" t="b">
        <f t="shared" si="139"/>
        <v>0</v>
      </c>
    </row>
    <row r="1740" spans="1:13" x14ac:dyDescent="0.25">
      <c r="A1740" t="s">
        <v>112</v>
      </c>
      <c r="B1740" s="108">
        <v>0</v>
      </c>
      <c r="C1740" t="str" cm="1">
        <f t="array" ref="C1740">_xlfn.IFS(A1740='Price Data'!$F$3,'Price Data'!$G$3,A1740='Price Data'!$F$4,'Price Data'!$G$4,A1740='Price Data'!$F$5,'Price Data'!$G$5,A1740='Price Data'!$F$6,'Price Data'!$G$6,A1740='Price Data'!$F$7,'Price Data'!$G$7,TRUE,"")</f>
        <v/>
      </c>
      <c r="E1740" s="108" t="b">
        <f t="shared" si="135"/>
        <v>0</v>
      </c>
      <c r="G1740" s="108" t="b">
        <f t="shared" si="136"/>
        <v>0</v>
      </c>
      <c r="I1740" s="108" t="b">
        <f t="shared" si="137"/>
        <v>0</v>
      </c>
      <c r="K1740" s="108" t="b">
        <f t="shared" si="138"/>
        <v>0</v>
      </c>
      <c r="M1740" s="108" t="b">
        <f t="shared" si="139"/>
        <v>0</v>
      </c>
    </row>
    <row r="1741" spans="1:13" x14ac:dyDescent="0.25">
      <c r="A1741" t="s">
        <v>113</v>
      </c>
      <c r="B1741" s="108">
        <v>1.77</v>
      </c>
      <c r="C1741" cm="1">
        <f t="array" ref="C1741">_xlfn.IFS(A1741='Price Data'!$F$3,'Price Data'!$G$3,A1741='Price Data'!$F$4,'Price Data'!$G$4,A1741='Price Data'!$F$5,'Price Data'!$G$5,A1741='Price Data'!$F$6,'Price Data'!$G$6,A1741='Price Data'!$F$7,'Price Data'!$G$7,TRUE,"")</f>
        <v>10.493246963562758</v>
      </c>
      <c r="E1741" s="108" t="b">
        <f t="shared" si="135"/>
        <v>0</v>
      </c>
      <c r="G1741" s="108" t="b">
        <f t="shared" si="136"/>
        <v>0</v>
      </c>
      <c r="I1741" s="108" t="b">
        <f t="shared" si="137"/>
        <v>0</v>
      </c>
      <c r="K1741" s="108" t="b">
        <f t="shared" si="138"/>
        <v>0</v>
      </c>
      <c r="M1741" s="108">
        <f t="shared" si="139"/>
        <v>1.77</v>
      </c>
    </row>
    <row r="1742" spans="1:13" x14ac:dyDescent="0.25">
      <c r="A1742" t="s">
        <v>111</v>
      </c>
      <c r="B1742" s="108">
        <v>2.08</v>
      </c>
      <c r="C1742" cm="1">
        <f t="array" ref="C1742">_xlfn.IFS(A1742='Price Data'!$F$3,'Price Data'!$G$3,A1742='Price Data'!$F$4,'Price Data'!$G$4,A1742='Price Data'!$F$5,'Price Data'!$G$5,A1742='Price Data'!$F$6,'Price Data'!$G$6,A1742='Price Data'!$F$7,'Price Data'!$G$7,TRUE,"")</f>
        <v>8.710979020979023</v>
      </c>
      <c r="E1742" s="108" t="b">
        <f t="shared" si="135"/>
        <v>0</v>
      </c>
      <c r="G1742" s="108" t="b">
        <f t="shared" si="136"/>
        <v>0</v>
      </c>
      <c r="I1742" s="108" t="b">
        <f t="shared" si="137"/>
        <v>0</v>
      </c>
      <c r="K1742" s="108">
        <f t="shared" si="138"/>
        <v>2.08</v>
      </c>
      <c r="M1742" s="108" t="b">
        <f t="shared" si="139"/>
        <v>0</v>
      </c>
    </row>
    <row r="1743" spans="1:13" x14ac:dyDescent="0.25">
      <c r="A1743" t="s">
        <v>112</v>
      </c>
      <c r="B1743" s="108">
        <v>0</v>
      </c>
      <c r="C1743" t="str" cm="1">
        <f t="array" ref="C1743">_xlfn.IFS(A1743='Price Data'!$F$3,'Price Data'!$G$3,A1743='Price Data'!$F$4,'Price Data'!$G$4,A1743='Price Data'!$F$5,'Price Data'!$G$5,A1743='Price Data'!$F$6,'Price Data'!$G$6,A1743='Price Data'!$F$7,'Price Data'!$G$7,TRUE,"")</f>
        <v/>
      </c>
      <c r="E1743" s="108" t="b">
        <f t="shared" si="135"/>
        <v>0</v>
      </c>
      <c r="G1743" s="108" t="b">
        <f t="shared" si="136"/>
        <v>0</v>
      </c>
      <c r="I1743" s="108" t="b">
        <f t="shared" si="137"/>
        <v>0</v>
      </c>
      <c r="K1743" s="108" t="b">
        <f t="shared" si="138"/>
        <v>0</v>
      </c>
      <c r="M1743" s="108" t="b">
        <f t="shared" si="139"/>
        <v>0</v>
      </c>
    </row>
    <row r="1744" spans="1:13" x14ac:dyDescent="0.25">
      <c r="A1744" t="s">
        <v>114</v>
      </c>
      <c r="B1744" s="108">
        <v>1.01</v>
      </c>
      <c r="C1744" cm="1">
        <f t="array" ref="C1744">_xlfn.IFS(A1744='Price Data'!$F$3,'Price Data'!$G$3,A1744='Price Data'!$F$4,'Price Data'!$G$4,A1744='Price Data'!$F$5,'Price Data'!$G$5,A1744='Price Data'!$F$6,'Price Data'!$G$6,A1744='Price Data'!$F$7,'Price Data'!$G$7,TRUE,"")</f>
        <v>6.0346153846153863</v>
      </c>
      <c r="E1744" s="108" t="b">
        <f t="shared" si="135"/>
        <v>0</v>
      </c>
      <c r="G1744" s="108">
        <f t="shared" si="136"/>
        <v>1.01</v>
      </c>
      <c r="I1744" s="108" t="b">
        <f t="shared" si="137"/>
        <v>0</v>
      </c>
      <c r="K1744" s="108" t="b">
        <f t="shared" si="138"/>
        <v>0</v>
      </c>
      <c r="M1744" s="108" t="b">
        <f t="shared" si="139"/>
        <v>0</v>
      </c>
    </row>
    <row r="1745" spans="1:13" x14ac:dyDescent="0.25">
      <c r="A1745" t="s">
        <v>109</v>
      </c>
      <c r="B1745" s="108">
        <v>0.84</v>
      </c>
      <c r="C1745" cm="1">
        <f t="array" ref="C1745">_xlfn.IFS(A1745='Price Data'!$F$3,'Price Data'!$G$3,A1745='Price Data'!$F$4,'Price Data'!$G$4,A1745='Price Data'!$F$5,'Price Data'!$G$5,A1745='Price Data'!$F$6,'Price Data'!$G$6,A1745='Price Data'!$F$7,'Price Data'!$G$7,TRUE,"")</f>
        <v>4.4586315789473705</v>
      </c>
      <c r="E1745" s="108" t="b">
        <f t="shared" si="135"/>
        <v>0</v>
      </c>
      <c r="G1745" s="108" t="b">
        <f t="shared" si="136"/>
        <v>0</v>
      </c>
      <c r="I1745" s="108">
        <f t="shared" si="137"/>
        <v>0.84</v>
      </c>
      <c r="K1745" s="108" t="b">
        <f t="shared" si="138"/>
        <v>0</v>
      </c>
      <c r="M1745" s="108" t="b">
        <f t="shared" si="139"/>
        <v>0</v>
      </c>
    </row>
    <row r="1746" spans="1:13" x14ac:dyDescent="0.25">
      <c r="A1746" t="s">
        <v>113</v>
      </c>
      <c r="B1746" s="108">
        <v>1.3</v>
      </c>
      <c r="C1746" cm="1">
        <f t="array" ref="C1746">_xlfn.IFS(A1746='Price Data'!$F$3,'Price Data'!$G$3,A1746='Price Data'!$F$4,'Price Data'!$G$4,A1746='Price Data'!$F$5,'Price Data'!$G$5,A1746='Price Data'!$F$6,'Price Data'!$G$6,A1746='Price Data'!$F$7,'Price Data'!$G$7,TRUE,"")</f>
        <v>10.493246963562758</v>
      </c>
      <c r="E1746" s="108" t="b">
        <f t="shared" si="135"/>
        <v>0</v>
      </c>
      <c r="G1746" s="108" t="b">
        <f t="shared" si="136"/>
        <v>0</v>
      </c>
      <c r="I1746" s="108" t="b">
        <f t="shared" si="137"/>
        <v>0</v>
      </c>
      <c r="K1746" s="108" t="b">
        <f t="shared" si="138"/>
        <v>0</v>
      </c>
      <c r="M1746" s="108">
        <f t="shared" si="139"/>
        <v>1.3</v>
      </c>
    </row>
    <row r="1747" spans="1:13" x14ac:dyDescent="0.25">
      <c r="A1747" t="s">
        <v>113</v>
      </c>
      <c r="B1747" s="108">
        <v>2.4900000000000002</v>
      </c>
      <c r="C1747" cm="1">
        <f t="array" ref="C1747">_xlfn.IFS(A1747='Price Data'!$F$3,'Price Data'!$G$3,A1747='Price Data'!$F$4,'Price Data'!$G$4,A1747='Price Data'!$F$5,'Price Data'!$G$5,A1747='Price Data'!$F$6,'Price Data'!$G$6,A1747='Price Data'!$F$7,'Price Data'!$G$7,TRUE,"")</f>
        <v>10.493246963562758</v>
      </c>
      <c r="E1747" s="108" t="b">
        <f t="shared" si="135"/>
        <v>0</v>
      </c>
      <c r="G1747" s="108" t="b">
        <f t="shared" si="136"/>
        <v>0</v>
      </c>
      <c r="I1747" s="108" t="b">
        <f t="shared" si="137"/>
        <v>0</v>
      </c>
      <c r="K1747" s="108" t="b">
        <f t="shared" si="138"/>
        <v>0</v>
      </c>
      <c r="M1747" s="108">
        <f t="shared" si="139"/>
        <v>2.4900000000000002</v>
      </c>
    </row>
    <row r="1748" spans="1:13" x14ac:dyDescent="0.25">
      <c r="A1748" t="s">
        <v>111</v>
      </c>
      <c r="B1748" s="108">
        <v>1.77</v>
      </c>
      <c r="C1748" cm="1">
        <f t="array" ref="C1748">_xlfn.IFS(A1748='Price Data'!$F$3,'Price Data'!$G$3,A1748='Price Data'!$F$4,'Price Data'!$G$4,A1748='Price Data'!$F$5,'Price Data'!$G$5,A1748='Price Data'!$F$6,'Price Data'!$G$6,A1748='Price Data'!$F$7,'Price Data'!$G$7,TRUE,"")</f>
        <v>8.710979020979023</v>
      </c>
      <c r="E1748" s="108" t="b">
        <f t="shared" si="135"/>
        <v>0</v>
      </c>
      <c r="G1748" s="108" t="b">
        <f t="shared" si="136"/>
        <v>0</v>
      </c>
      <c r="I1748" s="108" t="b">
        <f t="shared" si="137"/>
        <v>0</v>
      </c>
      <c r="K1748" s="108">
        <f t="shared" si="138"/>
        <v>1.77</v>
      </c>
      <c r="M1748" s="108" t="b">
        <f t="shared" si="139"/>
        <v>0</v>
      </c>
    </row>
    <row r="1749" spans="1:13" x14ac:dyDescent="0.25">
      <c r="A1749" t="s">
        <v>112</v>
      </c>
      <c r="B1749" s="108">
        <v>0</v>
      </c>
      <c r="C1749" t="str" cm="1">
        <f t="array" ref="C1749">_xlfn.IFS(A1749='Price Data'!$F$3,'Price Data'!$G$3,A1749='Price Data'!$F$4,'Price Data'!$G$4,A1749='Price Data'!$F$5,'Price Data'!$G$5,A1749='Price Data'!$F$6,'Price Data'!$G$6,A1749='Price Data'!$F$7,'Price Data'!$G$7,TRUE,"")</f>
        <v/>
      </c>
      <c r="E1749" s="108" t="b">
        <f t="shared" si="135"/>
        <v>0</v>
      </c>
      <c r="G1749" s="108" t="b">
        <f t="shared" si="136"/>
        <v>0</v>
      </c>
      <c r="I1749" s="108" t="b">
        <f t="shared" si="137"/>
        <v>0</v>
      </c>
      <c r="K1749" s="108" t="b">
        <f t="shared" si="138"/>
        <v>0</v>
      </c>
      <c r="M1749" s="108" t="b">
        <f t="shared" si="139"/>
        <v>0</v>
      </c>
    </row>
    <row r="1750" spans="1:13" x14ac:dyDescent="0.25">
      <c r="A1750" t="s">
        <v>109</v>
      </c>
      <c r="B1750" s="108">
        <v>0.69</v>
      </c>
      <c r="C1750" cm="1">
        <f t="array" ref="C1750">_xlfn.IFS(A1750='Price Data'!$F$3,'Price Data'!$G$3,A1750='Price Data'!$F$4,'Price Data'!$G$4,A1750='Price Data'!$F$5,'Price Data'!$G$5,A1750='Price Data'!$F$6,'Price Data'!$G$6,A1750='Price Data'!$F$7,'Price Data'!$G$7,TRUE,"")</f>
        <v>4.4586315789473705</v>
      </c>
      <c r="E1750" s="108" t="b">
        <f t="shared" si="135"/>
        <v>0</v>
      </c>
      <c r="G1750" s="108" t="b">
        <f t="shared" si="136"/>
        <v>0</v>
      </c>
      <c r="I1750" s="108">
        <f t="shared" si="137"/>
        <v>0.69</v>
      </c>
      <c r="K1750" s="108" t="b">
        <f t="shared" si="138"/>
        <v>0</v>
      </c>
      <c r="M1750" s="108" t="b">
        <f t="shared" si="139"/>
        <v>0</v>
      </c>
    </row>
    <row r="1751" spans="1:13" x14ac:dyDescent="0.25">
      <c r="A1751" t="s">
        <v>113</v>
      </c>
      <c r="B1751" s="108">
        <v>1.96</v>
      </c>
      <c r="C1751" cm="1">
        <f t="array" ref="C1751">_xlfn.IFS(A1751='Price Data'!$F$3,'Price Data'!$G$3,A1751='Price Data'!$F$4,'Price Data'!$G$4,A1751='Price Data'!$F$5,'Price Data'!$G$5,A1751='Price Data'!$F$6,'Price Data'!$G$6,A1751='Price Data'!$F$7,'Price Data'!$G$7,TRUE,"")</f>
        <v>10.493246963562758</v>
      </c>
      <c r="E1751" s="108" t="b">
        <f t="shared" si="135"/>
        <v>0</v>
      </c>
      <c r="G1751" s="108" t="b">
        <f t="shared" si="136"/>
        <v>0</v>
      </c>
      <c r="I1751" s="108" t="b">
        <f t="shared" si="137"/>
        <v>0</v>
      </c>
      <c r="K1751" s="108" t="b">
        <f t="shared" si="138"/>
        <v>0</v>
      </c>
      <c r="M1751" s="108">
        <f t="shared" si="139"/>
        <v>1.96</v>
      </c>
    </row>
    <row r="1752" spans="1:13" x14ac:dyDescent="0.25">
      <c r="A1752" t="s">
        <v>109</v>
      </c>
      <c r="B1752" s="108">
        <v>0.72</v>
      </c>
      <c r="C1752" cm="1">
        <f t="array" ref="C1752">_xlfn.IFS(A1752='Price Data'!$F$3,'Price Data'!$G$3,A1752='Price Data'!$F$4,'Price Data'!$G$4,A1752='Price Data'!$F$5,'Price Data'!$G$5,A1752='Price Data'!$F$6,'Price Data'!$G$6,A1752='Price Data'!$F$7,'Price Data'!$G$7,TRUE,"")</f>
        <v>4.4586315789473705</v>
      </c>
      <c r="E1752" s="108" t="b">
        <f t="shared" si="135"/>
        <v>0</v>
      </c>
      <c r="G1752" s="108" t="b">
        <f t="shared" si="136"/>
        <v>0</v>
      </c>
      <c r="I1752" s="108">
        <f t="shared" si="137"/>
        <v>0.72</v>
      </c>
      <c r="K1752" s="108" t="b">
        <f t="shared" si="138"/>
        <v>0</v>
      </c>
      <c r="M1752" s="108" t="b">
        <f t="shared" si="139"/>
        <v>0</v>
      </c>
    </row>
    <row r="1753" spans="1:13" x14ac:dyDescent="0.25">
      <c r="A1753" t="s">
        <v>112</v>
      </c>
      <c r="B1753" s="108">
        <v>0</v>
      </c>
      <c r="C1753" t="str" cm="1">
        <f t="array" ref="C1753">_xlfn.IFS(A1753='Price Data'!$F$3,'Price Data'!$G$3,A1753='Price Data'!$F$4,'Price Data'!$G$4,A1753='Price Data'!$F$5,'Price Data'!$G$5,A1753='Price Data'!$F$6,'Price Data'!$G$6,A1753='Price Data'!$F$7,'Price Data'!$G$7,TRUE,"")</f>
        <v/>
      </c>
      <c r="E1753" s="108" t="b">
        <f t="shared" si="135"/>
        <v>0</v>
      </c>
      <c r="G1753" s="108" t="b">
        <f t="shared" si="136"/>
        <v>0</v>
      </c>
      <c r="I1753" s="108" t="b">
        <f t="shared" si="137"/>
        <v>0</v>
      </c>
      <c r="K1753" s="108" t="b">
        <f t="shared" si="138"/>
        <v>0</v>
      </c>
      <c r="M1753" s="108" t="b">
        <f t="shared" si="139"/>
        <v>0</v>
      </c>
    </row>
    <row r="1754" spans="1:13" x14ac:dyDescent="0.25">
      <c r="A1754" t="s">
        <v>110</v>
      </c>
      <c r="B1754" s="108">
        <v>0.54</v>
      </c>
      <c r="C1754" cm="1">
        <f t="array" ref="C1754">_xlfn.IFS(A1754='Price Data'!$F$3,'Price Data'!$G$3,A1754='Price Data'!$F$4,'Price Data'!$G$4,A1754='Price Data'!$F$5,'Price Data'!$G$5,A1754='Price Data'!$F$6,'Price Data'!$G$6,A1754='Price Data'!$F$7,'Price Data'!$G$7,TRUE,"")</f>
        <v>2.6763636363636367</v>
      </c>
      <c r="E1754" s="108">
        <f t="shared" si="135"/>
        <v>0.54</v>
      </c>
      <c r="G1754" s="108" t="b">
        <f t="shared" si="136"/>
        <v>0</v>
      </c>
      <c r="I1754" s="108" t="b">
        <f t="shared" si="137"/>
        <v>0</v>
      </c>
      <c r="K1754" s="108" t="b">
        <f t="shared" si="138"/>
        <v>0</v>
      </c>
      <c r="M1754" s="108" t="b">
        <f t="shared" si="139"/>
        <v>0</v>
      </c>
    </row>
    <row r="1755" spans="1:13" x14ac:dyDescent="0.25">
      <c r="A1755" t="s">
        <v>113</v>
      </c>
      <c r="B1755" s="108">
        <v>2.35</v>
      </c>
      <c r="C1755" cm="1">
        <f t="array" ref="C1755">_xlfn.IFS(A1755='Price Data'!$F$3,'Price Data'!$G$3,A1755='Price Data'!$F$4,'Price Data'!$G$4,A1755='Price Data'!$F$5,'Price Data'!$G$5,A1755='Price Data'!$F$6,'Price Data'!$G$6,A1755='Price Data'!$F$7,'Price Data'!$G$7,TRUE,"")</f>
        <v>10.493246963562758</v>
      </c>
      <c r="E1755" s="108" t="b">
        <f t="shared" si="135"/>
        <v>0</v>
      </c>
      <c r="G1755" s="108" t="b">
        <f t="shared" si="136"/>
        <v>0</v>
      </c>
      <c r="I1755" s="108" t="b">
        <f t="shared" si="137"/>
        <v>0</v>
      </c>
      <c r="K1755" s="108" t="b">
        <f t="shared" si="138"/>
        <v>0</v>
      </c>
      <c r="M1755" s="108">
        <f t="shared" si="139"/>
        <v>2.35</v>
      </c>
    </row>
    <row r="1756" spans="1:13" x14ac:dyDescent="0.25">
      <c r="A1756" t="s">
        <v>112</v>
      </c>
      <c r="B1756" s="108">
        <v>0</v>
      </c>
      <c r="C1756" t="str" cm="1">
        <f t="array" ref="C1756">_xlfn.IFS(A1756='Price Data'!$F$3,'Price Data'!$G$3,A1756='Price Data'!$F$4,'Price Data'!$G$4,A1756='Price Data'!$F$5,'Price Data'!$G$5,A1756='Price Data'!$F$6,'Price Data'!$G$6,A1756='Price Data'!$F$7,'Price Data'!$G$7,TRUE,"")</f>
        <v/>
      </c>
      <c r="E1756" s="108" t="b">
        <f t="shared" si="135"/>
        <v>0</v>
      </c>
      <c r="G1756" s="108" t="b">
        <f t="shared" si="136"/>
        <v>0</v>
      </c>
      <c r="I1756" s="108" t="b">
        <f t="shared" si="137"/>
        <v>0</v>
      </c>
      <c r="K1756" s="108" t="b">
        <f t="shared" si="138"/>
        <v>0</v>
      </c>
      <c r="M1756" s="108" t="b">
        <f t="shared" si="139"/>
        <v>0</v>
      </c>
    </row>
    <row r="1757" spans="1:13" x14ac:dyDescent="0.25">
      <c r="A1757" t="s">
        <v>113</v>
      </c>
      <c r="B1757" s="108">
        <v>1.04</v>
      </c>
      <c r="C1757" cm="1">
        <f t="array" ref="C1757">_xlfn.IFS(A1757='Price Data'!$F$3,'Price Data'!$G$3,A1757='Price Data'!$F$4,'Price Data'!$G$4,A1757='Price Data'!$F$5,'Price Data'!$G$5,A1757='Price Data'!$F$6,'Price Data'!$G$6,A1757='Price Data'!$F$7,'Price Data'!$G$7,TRUE,"")</f>
        <v>10.493246963562758</v>
      </c>
      <c r="E1757" s="108" t="b">
        <f t="shared" si="135"/>
        <v>0</v>
      </c>
      <c r="G1757" s="108" t="b">
        <f t="shared" si="136"/>
        <v>0</v>
      </c>
      <c r="I1757" s="108" t="b">
        <f t="shared" si="137"/>
        <v>0</v>
      </c>
      <c r="K1757" s="108" t="b">
        <f t="shared" si="138"/>
        <v>0</v>
      </c>
      <c r="M1757" s="108">
        <f t="shared" si="139"/>
        <v>1.04</v>
      </c>
    </row>
    <row r="1758" spans="1:13" x14ac:dyDescent="0.25">
      <c r="A1758" t="s">
        <v>112</v>
      </c>
      <c r="B1758" s="108">
        <v>0</v>
      </c>
      <c r="C1758" t="str" cm="1">
        <f t="array" ref="C1758">_xlfn.IFS(A1758='Price Data'!$F$3,'Price Data'!$G$3,A1758='Price Data'!$F$4,'Price Data'!$G$4,A1758='Price Data'!$F$5,'Price Data'!$G$5,A1758='Price Data'!$F$6,'Price Data'!$G$6,A1758='Price Data'!$F$7,'Price Data'!$G$7,TRUE,"")</f>
        <v/>
      </c>
      <c r="E1758" s="108" t="b">
        <f t="shared" si="135"/>
        <v>0</v>
      </c>
      <c r="G1758" s="108" t="b">
        <f t="shared" si="136"/>
        <v>0</v>
      </c>
      <c r="I1758" s="108" t="b">
        <f t="shared" si="137"/>
        <v>0</v>
      </c>
      <c r="K1758" s="108" t="b">
        <f t="shared" si="138"/>
        <v>0</v>
      </c>
      <c r="M1758" s="108" t="b">
        <f t="shared" si="139"/>
        <v>0</v>
      </c>
    </row>
    <row r="1759" spans="1:13" x14ac:dyDescent="0.25">
      <c r="A1759" t="s">
        <v>109</v>
      </c>
      <c r="B1759" s="108">
        <v>0.62</v>
      </c>
      <c r="C1759" cm="1">
        <f t="array" ref="C1759">_xlfn.IFS(A1759='Price Data'!$F$3,'Price Data'!$G$3,A1759='Price Data'!$F$4,'Price Data'!$G$4,A1759='Price Data'!$F$5,'Price Data'!$G$5,A1759='Price Data'!$F$6,'Price Data'!$G$6,A1759='Price Data'!$F$7,'Price Data'!$G$7,TRUE,"")</f>
        <v>4.4586315789473705</v>
      </c>
      <c r="E1759" s="108" t="b">
        <f t="shared" si="135"/>
        <v>0</v>
      </c>
      <c r="G1759" s="108" t="b">
        <f t="shared" si="136"/>
        <v>0</v>
      </c>
      <c r="I1759" s="108">
        <f t="shared" si="137"/>
        <v>0.62</v>
      </c>
      <c r="K1759" s="108" t="b">
        <f t="shared" si="138"/>
        <v>0</v>
      </c>
      <c r="M1759" s="108" t="b">
        <f t="shared" si="139"/>
        <v>0</v>
      </c>
    </row>
    <row r="1760" spans="1:13" x14ac:dyDescent="0.25">
      <c r="A1760" t="s">
        <v>109</v>
      </c>
      <c r="B1760" s="108">
        <v>0.66</v>
      </c>
      <c r="C1760" cm="1">
        <f t="array" ref="C1760">_xlfn.IFS(A1760='Price Data'!$F$3,'Price Data'!$G$3,A1760='Price Data'!$F$4,'Price Data'!$G$4,A1760='Price Data'!$F$5,'Price Data'!$G$5,A1760='Price Data'!$F$6,'Price Data'!$G$6,A1760='Price Data'!$F$7,'Price Data'!$G$7,TRUE,"")</f>
        <v>4.4586315789473705</v>
      </c>
      <c r="E1760" s="108" t="b">
        <f t="shared" si="135"/>
        <v>0</v>
      </c>
      <c r="G1760" s="108" t="b">
        <f t="shared" si="136"/>
        <v>0</v>
      </c>
      <c r="I1760" s="108">
        <f t="shared" si="137"/>
        <v>0.66</v>
      </c>
      <c r="K1760" s="108" t="b">
        <f t="shared" si="138"/>
        <v>0</v>
      </c>
      <c r="M1760" s="108" t="b">
        <f t="shared" si="139"/>
        <v>0</v>
      </c>
    </row>
    <row r="1761" spans="1:13" x14ac:dyDescent="0.25">
      <c r="A1761" t="s">
        <v>113</v>
      </c>
      <c r="B1761" s="108">
        <v>2.36</v>
      </c>
      <c r="C1761" cm="1">
        <f t="array" ref="C1761">_xlfn.IFS(A1761='Price Data'!$F$3,'Price Data'!$G$3,A1761='Price Data'!$F$4,'Price Data'!$G$4,A1761='Price Data'!$F$5,'Price Data'!$G$5,A1761='Price Data'!$F$6,'Price Data'!$G$6,A1761='Price Data'!$F$7,'Price Data'!$G$7,TRUE,"")</f>
        <v>10.493246963562758</v>
      </c>
      <c r="E1761" s="108" t="b">
        <f t="shared" si="135"/>
        <v>0</v>
      </c>
      <c r="G1761" s="108" t="b">
        <f t="shared" si="136"/>
        <v>0</v>
      </c>
      <c r="I1761" s="108" t="b">
        <f t="shared" si="137"/>
        <v>0</v>
      </c>
      <c r="K1761" s="108" t="b">
        <f t="shared" si="138"/>
        <v>0</v>
      </c>
      <c r="M1761" s="108">
        <f t="shared" si="139"/>
        <v>2.36</v>
      </c>
    </row>
    <row r="1762" spans="1:13" x14ac:dyDescent="0.25">
      <c r="A1762" t="s">
        <v>113</v>
      </c>
      <c r="B1762" s="108">
        <v>0.95</v>
      </c>
      <c r="C1762" cm="1">
        <f t="array" ref="C1762">_xlfn.IFS(A1762='Price Data'!$F$3,'Price Data'!$G$3,A1762='Price Data'!$F$4,'Price Data'!$G$4,A1762='Price Data'!$F$5,'Price Data'!$G$5,A1762='Price Data'!$F$6,'Price Data'!$G$6,A1762='Price Data'!$F$7,'Price Data'!$G$7,TRUE,"")</f>
        <v>10.493246963562758</v>
      </c>
      <c r="E1762" s="108" t="b">
        <f t="shared" si="135"/>
        <v>0</v>
      </c>
      <c r="G1762" s="108" t="b">
        <f t="shared" si="136"/>
        <v>0</v>
      </c>
      <c r="I1762" s="108" t="b">
        <f t="shared" si="137"/>
        <v>0</v>
      </c>
      <c r="K1762" s="108" t="b">
        <f t="shared" si="138"/>
        <v>0</v>
      </c>
      <c r="M1762" s="108">
        <f t="shared" si="139"/>
        <v>0.95</v>
      </c>
    </row>
    <row r="1763" spans="1:13" x14ac:dyDescent="0.25">
      <c r="A1763" t="s">
        <v>114</v>
      </c>
      <c r="B1763" s="108">
        <v>2.44</v>
      </c>
      <c r="C1763" cm="1">
        <f t="array" ref="C1763">_xlfn.IFS(A1763='Price Data'!$F$3,'Price Data'!$G$3,A1763='Price Data'!$F$4,'Price Data'!$G$4,A1763='Price Data'!$F$5,'Price Data'!$G$5,A1763='Price Data'!$F$6,'Price Data'!$G$6,A1763='Price Data'!$F$7,'Price Data'!$G$7,TRUE,"")</f>
        <v>6.0346153846153863</v>
      </c>
      <c r="E1763" s="108" t="b">
        <f t="shared" si="135"/>
        <v>0</v>
      </c>
      <c r="G1763" s="108">
        <f t="shared" si="136"/>
        <v>2.44</v>
      </c>
      <c r="I1763" s="108" t="b">
        <f t="shared" si="137"/>
        <v>0</v>
      </c>
      <c r="K1763" s="108" t="b">
        <f t="shared" si="138"/>
        <v>0</v>
      </c>
      <c r="M1763" s="108" t="b">
        <f t="shared" si="139"/>
        <v>0</v>
      </c>
    </row>
    <row r="1764" spans="1:13" x14ac:dyDescent="0.25">
      <c r="A1764" t="s">
        <v>113</v>
      </c>
      <c r="B1764" s="108">
        <v>2.2000000000000002</v>
      </c>
      <c r="C1764" cm="1">
        <f t="array" ref="C1764">_xlfn.IFS(A1764='Price Data'!$F$3,'Price Data'!$G$3,A1764='Price Data'!$F$4,'Price Data'!$G$4,A1764='Price Data'!$F$5,'Price Data'!$G$5,A1764='Price Data'!$F$6,'Price Data'!$G$6,A1764='Price Data'!$F$7,'Price Data'!$G$7,TRUE,"")</f>
        <v>10.493246963562758</v>
      </c>
      <c r="E1764" s="108" t="b">
        <f t="shared" si="135"/>
        <v>0</v>
      </c>
      <c r="G1764" s="108" t="b">
        <f t="shared" si="136"/>
        <v>0</v>
      </c>
      <c r="I1764" s="108" t="b">
        <f t="shared" si="137"/>
        <v>0</v>
      </c>
      <c r="K1764" s="108" t="b">
        <f t="shared" si="138"/>
        <v>0</v>
      </c>
      <c r="M1764" s="108">
        <f t="shared" si="139"/>
        <v>2.2000000000000002</v>
      </c>
    </row>
    <row r="1765" spans="1:13" x14ac:dyDescent="0.25">
      <c r="A1765" t="s">
        <v>112</v>
      </c>
      <c r="B1765" s="108">
        <v>0</v>
      </c>
      <c r="C1765" t="str" cm="1">
        <f t="array" ref="C1765">_xlfn.IFS(A1765='Price Data'!$F$3,'Price Data'!$G$3,A1765='Price Data'!$F$4,'Price Data'!$G$4,A1765='Price Data'!$F$5,'Price Data'!$G$5,A1765='Price Data'!$F$6,'Price Data'!$G$6,A1765='Price Data'!$F$7,'Price Data'!$G$7,TRUE,"")</f>
        <v/>
      </c>
      <c r="E1765" s="108" t="b">
        <f t="shared" si="135"/>
        <v>0</v>
      </c>
      <c r="G1765" s="108" t="b">
        <f t="shared" si="136"/>
        <v>0</v>
      </c>
      <c r="I1765" s="108" t="b">
        <f t="shared" si="137"/>
        <v>0</v>
      </c>
      <c r="K1765" s="108" t="b">
        <f t="shared" si="138"/>
        <v>0</v>
      </c>
      <c r="M1765" s="108" t="b">
        <f t="shared" si="139"/>
        <v>0</v>
      </c>
    </row>
    <row r="1766" spans="1:13" x14ac:dyDescent="0.25">
      <c r="A1766" t="s">
        <v>112</v>
      </c>
      <c r="B1766" s="108">
        <v>0</v>
      </c>
      <c r="C1766" t="str" cm="1">
        <f t="array" ref="C1766">_xlfn.IFS(A1766='Price Data'!$F$3,'Price Data'!$G$3,A1766='Price Data'!$F$4,'Price Data'!$G$4,A1766='Price Data'!$F$5,'Price Data'!$G$5,A1766='Price Data'!$F$6,'Price Data'!$G$6,A1766='Price Data'!$F$7,'Price Data'!$G$7,TRUE,"")</f>
        <v/>
      </c>
      <c r="E1766" s="108" t="b">
        <f t="shared" si="135"/>
        <v>0</v>
      </c>
      <c r="G1766" s="108" t="b">
        <f t="shared" si="136"/>
        <v>0</v>
      </c>
      <c r="I1766" s="108" t="b">
        <f t="shared" si="137"/>
        <v>0</v>
      </c>
      <c r="K1766" s="108" t="b">
        <f t="shared" si="138"/>
        <v>0</v>
      </c>
      <c r="M1766" s="108" t="b">
        <f t="shared" si="139"/>
        <v>0</v>
      </c>
    </row>
    <row r="1767" spans="1:13" x14ac:dyDescent="0.25">
      <c r="A1767" t="s">
        <v>113</v>
      </c>
      <c r="B1767" s="108">
        <v>1.57</v>
      </c>
      <c r="C1767" cm="1">
        <f t="array" ref="C1767">_xlfn.IFS(A1767='Price Data'!$F$3,'Price Data'!$G$3,A1767='Price Data'!$F$4,'Price Data'!$G$4,A1767='Price Data'!$F$5,'Price Data'!$G$5,A1767='Price Data'!$F$6,'Price Data'!$G$6,A1767='Price Data'!$F$7,'Price Data'!$G$7,TRUE,"")</f>
        <v>10.493246963562758</v>
      </c>
      <c r="E1767" s="108" t="b">
        <f t="shared" si="135"/>
        <v>0</v>
      </c>
      <c r="G1767" s="108" t="b">
        <f t="shared" si="136"/>
        <v>0</v>
      </c>
      <c r="I1767" s="108" t="b">
        <f t="shared" si="137"/>
        <v>0</v>
      </c>
      <c r="K1767" s="108" t="b">
        <f t="shared" si="138"/>
        <v>0</v>
      </c>
      <c r="M1767" s="108">
        <f t="shared" si="139"/>
        <v>1.57</v>
      </c>
    </row>
    <row r="1768" spans="1:13" x14ac:dyDescent="0.25">
      <c r="A1768" t="s">
        <v>110</v>
      </c>
      <c r="B1768" s="108">
        <v>0.93</v>
      </c>
      <c r="C1768" cm="1">
        <f t="array" ref="C1768">_xlfn.IFS(A1768='Price Data'!$F$3,'Price Data'!$G$3,A1768='Price Data'!$F$4,'Price Data'!$G$4,A1768='Price Data'!$F$5,'Price Data'!$G$5,A1768='Price Data'!$F$6,'Price Data'!$G$6,A1768='Price Data'!$F$7,'Price Data'!$G$7,TRUE,"")</f>
        <v>2.6763636363636367</v>
      </c>
      <c r="E1768" s="108">
        <f t="shared" si="135"/>
        <v>0.93</v>
      </c>
      <c r="G1768" s="108" t="b">
        <f t="shared" si="136"/>
        <v>0</v>
      </c>
      <c r="I1768" s="108" t="b">
        <f t="shared" si="137"/>
        <v>0</v>
      </c>
      <c r="K1768" s="108" t="b">
        <f t="shared" si="138"/>
        <v>0</v>
      </c>
      <c r="M1768" s="108" t="b">
        <f t="shared" si="139"/>
        <v>0</v>
      </c>
    </row>
    <row r="1769" spans="1:13" x14ac:dyDescent="0.25">
      <c r="A1769" t="s">
        <v>112</v>
      </c>
      <c r="B1769" s="108">
        <v>0</v>
      </c>
      <c r="C1769" t="str" cm="1">
        <f t="array" ref="C1769">_xlfn.IFS(A1769='Price Data'!$F$3,'Price Data'!$G$3,A1769='Price Data'!$F$4,'Price Data'!$G$4,A1769='Price Data'!$F$5,'Price Data'!$G$5,A1769='Price Data'!$F$6,'Price Data'!$G$6,A1769='Price Data'!$F$7,'Price Data'!$G$7,TRUE,"")</f>
        <v/>
      </c>
      <c r="E1769" s="108" t="b">
        <f t="shared" si="135"/>
        <v>0</v>
      </c>
      <c r="G1769" s="108" t="b">
        <f t="shared" si="136"/>
        <v>0</v>
      </c>
      <c r="I1769" s="108" t="b">
        <f t="shared" si="137"/>
        <v>0</v>
      </c>
      <c r="K1769" s="108" t="b">
        <f t="shared" si="138"/>
        <v>0</v>
      </c>
      <c r="M1769" s="108" t="b">
        <f t="shared" si="139"/>
        <v>0</v>
      </c>
    </row>
    <row r="1770" spans="1:13" x14ac:dyDescent="0.25">
      <c r="A1770" t="s">
        <v>113</v>
      </c>
      <c r="B1770" s="108">
        <v>1.97</v>
      </c>
      <c r="C1770" cm="1">
        <f t="array" ref="C1770">_xlfn.IFS(A1770='Price Data'!$F$3,'Price Data'!$G$3,A1770='Price Data'!$F$4,'Price Data'!$G$4,A1770='Price Data'!$F$5,'Price Data'!$G$5,A1770='Price Data'!$F$6,'Price Data'!$G$6,A1770='Price Data'!$F$7,'Price Data'!$G$7,TRUE,"")</f>
        <v>10.493246963562758</v>
      </c>
      <c r="E1770" s="108" t="b">
        <f t="shared" si="135"/>
        <v>0</v>
      </c>
      <c r="G1770" s="108" t="b">
        <f t="shared" si="136"/>
        <v>0</v>
      </c>
      <c r="I1770" s="108" t="b">
        <f t="shared" si="137"/>
        <v>0</v>
      </c>
      <c r="K1770" s="108" t="b">
        <f t="shared" si="138"/>
        <v>0</v>
      </c>
      <c r="M1770" s="108">
        <f t="shared" si="139"/>
        <v>1.97</v>
      </c>
    </row>
    <row r="1771" spans="1:13" x14ac:dyDescent="0.25">
      <c r="A1771" t="s">
        <v>112</v>
      </c>
      <c r="B1771" s="108">
        <v>0</v>
      </c>
      <c r="C1771" t="str" cm="1">
        <f t="array" ref="C1771">_xlfn.IFS(A1771='Price Data'!$F$3,'Price Data'!$G$3,A1771='Price Data'!$F$4,'Price Data'!$G$4,A1771='Price Data'!$F$5,'Price Data'!$G$5,A1771='Price Data'!$F$6,'Price Data'!$G$6,A1771='Price Data'!$F$7,'Price Data'!$G$7,TRUE,"")</f>
        <v/>
      </c>
      <c r="E1771" s="108" t="b">
        <f t="shared" si="135"/>
        <v>0</v>
      </c>
      <c r="G1771" s="108" t="b">
        <f t="shared" si="136"/>
        <v>0</v>
      </c>
      <c r="I1771" s="108" t="b">
        <f t="shared" si="137"/>
        <v>0</v>
      </c>
      <c r="K1771" s="108" t="b">
        <f t="shared" si="138"/>
        <v>0</v>
      </c>
      <c r="M1771" s="108" t="b">
        <f t="shared" si="139"/>
        <v>0</v>
      </c>
    </row>
    <row r="1772" spans="1:13" x14ac:dyDescent="0.25">
      <c r="A1772" t="s">
        <v>112</v>
      </c>
      <c r="B1772" s="108">
        <v>0</v>
      </c>
      <c r="C1772" t="str" cm="1">
        <f t="array" ref="C1772">_xlfn.IFS(A1772='Price Data'!$F$3,'Price Data'!$G$3,A1772='Price Data'!$F$4,'Price Data'!$G$4,A1772='Price Data'!$F$5,'Price Data'!$G$5,A1772='Price Data'!$F$6,'Price Data'!$G$6,A1772='Price Data'!$F$7,'Price Data'!$G$7,TRUE,"")</f>
        <v/>
      </c>
      <c r="E1772" s="108" t="b">
        <f t="shared" si="135"/>
        <v>0</v>
      </c>
      <c r="G1772" s="108" t="b">
        <f t="shared" si="136"/>
        <v>0</v>
      </c>
      <c r="I1772" s="108" t="b">
        <f t="shared" si="137"/>
        <v>0</v>
      </c>
      <c r="K1772" s="108" t="b">
        <f t="shared" si="138"/>
        <v>0</v>
      </c>
      <c r="M1772" s="108" t="b">
        <f t="shared" si="139"/>
        <v>0</v>
      </c>
    </row>
    <row r="1773" spans="1:13" x14ac:dyDescent="0.25">
      <c r="A1773" t="s">
        <v>112</v>
      </c>
      <c r="B1773" s="108">
        <v>0</v>
      </c>
      <c r="C1773" t="str" cm="1">
        <f t="array" ref="C1773">_xlfn.IFS(A1773='Price Data'!$F$3,'Price Data'!$G$3,A1773='Price Data'!$F$4,'Price Data'!$G$4,A1773='Price Data'!$F$5,'Price Data'!$G$5,A1773='Price Data'!$F$6,'Price Data'!$G$6,A1773='Price Data'!$F$7,'Price Data'!$G$7,TRUE,"")</f>
        <v/>
      </c>
      <c r="E1773" s="108" t="b">
        <f t="shared" si="135"/>
        <v>0</v>
      </c>
      <c r="G1773" s="108" t="b">
        <f t="shared" si="136"/>
        <v>0</v>
      </c>
      <c r="I1773" s="108" t="b">
        <f t="shared" si="137"/>
        <v>0</v>
      </c>
      <c r="K1773" s="108" t="b">
        <f t="shared" si="138"/>
        <v>0</v>
      </c>
      <c r="M1773" s="108" t="b">
        <f t="shared" si="139"/>
        <v>0</v>
      </c>
    </row>
    <row r="1774" spans="1:13" x14ac:dyDescent="0.25">
      <c r="A1774" t="s">
        <v>112</v>
      </c>
      <c r="B1774" s="108">
        <v>0</v>
      </c>
      <c r="C1774" t="str" cm="1">
        <f t="array" ref="C1774">_xlfn.IFS(A1774='Price Data'!$F$3,'Price Data'!$G$3,A1774='Price Data'!$F$4,'Price Data'!$G$4,A1774='Price Data'!$F$5,'Price Data'!$G$5,A1774='Price Data'!$F$6,'Price Data'!$G$6,A1774='Price Data'!$F$7,'Price Data'!$G$7,TRUE,"")</f>
        <v/>
      </c>
      <c r="E1774" s="108" t="b">
        <f t="shared" si="135"/>
        <v>0</v>
      </c>
      <c r="G1774" s="108" t="b">
        <f t="shared" si="136"/>
        <v>0</v>
      </c>
      <c r="I1774" s="108" t="b">
        <f t="shared" si="137"/>
        <v>0</v>
      </c>
      <c r="K1774" s="108" t="b">
        <f t="shared" si="138"/>
        <v>0</v>
      </c>
      <c r="M1774" s="108" t="b">
        <f t="shared" si="139"/>
        <v>0</v>
      </c>
    </row>
    <row r="1775" spans="1:13" x14ac:dyDescent="0.25">
      <c r="A1775" t="s">
        <v>113</v>
      </c>
      <c r="B1775" s="108">
        <v>1.25</v>
      </c>
      <c r="C1775" cm="1">
        <f t="array" ref="C1775">_xlfn.IFS(A1775='Price Data'!$F$3,'Price Data'!$G$3,A1775='Price Data'!$F$4,'Price Data'!$G$4,A1775='Price Data'!$F$5,'Price Data'!$G$5,A1775='Price Data'!$F$6,'Price Data'!$G$6,A1775='Price Data'!$F$7,'Price Data'!$G$7,TRUE,"")</f>
        <v>10.493246963562758</v>
      </c>
      <c r="E1775" s="108" t="b">
        <f t="shared" si="135"/>
        <v>0</v>
      </c>
      <c r="G1775" s="108" t="b">
        <f t="shared" si="136"/>
        <v>0</v>
      </c>
      <c r="I1775" s="108" t="b">
        <f t="shared" si="137"/>
        <v>0</v>
      </c>
      <c r="K1775" s="108" t="b">
        <f t="shared" si="138"/>
        <v>0</v>
      </c>
      <c r="M1775" s="108">
        <f t="shared" si="139"/>
        <v>1.25</v>
      </c>
    </row>
    <row r="1776" spans="1:13" x14ac:dyDescent="0.25">
      <c r="A1776" t="s">
        <v>112</v>
      </c>
      <c r="B1776" s="108">
        <v>0</v>
      </c>
      <c r="C1776" t="str" cm="1">
        <f t="array" ref="C1776">_xlfn.IFS(A1776='Price Data'!$F$3,'Price Data'!$G$3,A1776='Price Data'!$F$4,'Price Data'!$G$4,A1776='Price Data'!$F$5,'Price Data'!$G$5,A1776='Price Data'!$F$6,'Price Data'!$G$6,A1776='Price Data'!$F$7,'Price Data'!$G$7,TRUE,"")</f>
        <v/>
      </c>
      <c r="E1776" s="108" t="b">
        <f t="shared" si="135"/>
        <v>0</v>
      </c>
      <c r="G1776" s="108" t="b">
        <f t="shared" si="136"/>
        <v>0</v>
      </c>
      <c r="I1776" s="108" t="b">
        <f t="shared" si="137"/>
        <v>0</v>
      </c>
      <c r="K1776" s="108" t="b">
        <f t="shared" si="138"/>
        <v>0</v>
      </c>
      <c r="M1776" s="108" t="b">
        <f t="shared" si="139"/>
        <v>0</v>
      </c>
    </row>
    <row r="1777" spans="1:13" x14ac:dyDescent="0.25">
      <c r="A1777" t="s">
        <v>109</v>
      </c>
      <c r="B1777" s="108">
        <v>0.57999999999999996</v>
      </c>
      <c r="C1777" cm="1">
        <f t="array" ref="C1777">_xlfn.IFS(A1777='Price Data'!$F$3,'Price Data'!$G$3,A1777='Price Data'!$F$4,'Price Data'!$G$4,A1777='Price Data'!$F$5,'Price Data'!$G$5,A1777='Price Data'!$F$6,'Price Data'!$G$6,A1777='Price Data'!$F$7,'Price Data'!$G$7,TRUE,"")</f>
        <v>4.4586315789473705</v>
      </c>
      <c r="E1777" s="108" t="b">
        <f t="shared" si="135"/>
        <v>0</v>
      </c>
      <c r="G1777" s="108" t="b">
        <f t="shared" si="136"/>
        <v>0</v>
      </c>
      <c r="I1777" s="108">
        <f t="shared" si="137"/>
        <v>0.57999999999999996</v>
      </c>
      <c r="K1777" s="108" t="b">
        <f t="shared" si="138"/>
        <v>0</v>
      </c>
      <c r="M1777" s="108" t="b">
        <f t="shared" si="139"/>
        <v>0</v>
      </c>
    </row>
    <row r="1778" spans="1:13" x14ac:dyDescent="0.25">
      <c r="A1778" t="s">
        <v>112</v>
      </c>
      <c r="B1778" s="108">
        <v>0</v>
      </c>
      <c r="C1778" t="str" cm="1">
        <f t="array" ref="C1778">_xlfn.IFS(A1778='Price Data'!$F$3,'Price Data'!$G$3,A1778='Price Data'!$F$4,'Price Data'!$G$4,A1778='Price Data'!$F$5,'Price Data'!$G$5,A1778='Price Data'!$F$6,'Price Data'!$G$6,A1778='Price Data'!$F$7,'Price Data'!$G$7,TRUE,"")</f>
        <v/>
      </c>
      <c r="E1778" s="108" t="b">
        <f t="shared" si="135"/>
        <v>0</v>
      </c>
      <c r="G1778" s="108" t="b">
        <f t="shared" si="136"/>
        <v>0</v>
      </c>
      <c r="I1778" s="108" t="b">
        <f t="shared" si="137"/>
        <v>0</v>
      </c>
      <c r="K1778" s="108" t="b">
        <f t="shared" si="138"/>
        <v>0</v>
      </c>
      <c r="M1778" s="108" t="b">
        <f t="shared" si="139"/>
        <v>0</v>
      </c>
    </row>
    <row r="1779" spans="1:13" x14ac:dyDescent="0.25">
      <c r="A1779" t="s">
        <v>112</v>
      </c>
      <c r="B1779" s="108">
        <v>0</v>
      </c>
      <c r="C1779" t="str" cm="1">
        <f t="array" ref="C1779">_xlfn.IFS(A1779='Price Data'!$F$3,'Price Data'!$G$3,A1779='Price Data'!$F$4,'Price Data'!$G$4,A1779='Price Data'!$F$5,'Price Data'!$G$5,A1779='Price Data'!$F$6,'Price Data'!$G$6,A1779='Price Data'!$F$7,'Price Data'!$G$7,TRUE,"")</f>
        <v/>
      </c>
      <c r="E1779" s="108" t="b">
        <f t="shared" si="135"/>
        <v>0</v>
      </c>
      <c r="G1779" s="108" t="b">
        <f t="shared" si="136"/>
        <v>0</v>
      </c>
      <c r="I1779" s="108" t="b">
        <f t="shared" si="137"/>
        <v>0</v>
      </c>
      <c r="K1779" s="108" t="b">
        <f t="shared" si="138"/>
        <v>0</v>
      </c>
      <c r="M1779" s="108" t="b">
        <f t="shared" si="139"/>
        <v>0</v>
      </c>
    </row>
    <row r="1780" spans="1:13" x14ac:dyDescent="0.25">
      <c r="A1780" t="s">
        <v>112</v>
      </c>
      <c r="B1780" s="108">
        <v>0</v>
      </c>
      <c r="C1780" t="str" cm="1">
        <f t="array" ref="C1780">_xlfn.IFS(A1780='Price Data'!$F$3,'Price Data'!$G$3,A1780='Price Data'!$F$4,'Price Data'!$G$4,A1780='Price Data'!$F$5,'Price Data'!$G$5,A1780='Price Data'!$F$6,'Price Data'!$G$6,A1780='Price Data'!$F$7,'Price Data'!$G$7,TRUE,"")</f>
        <v/>
      </c>
      <c r="E1780" s="108" t="b">
        <f t="shared" si="135"/>
        <v>0</v>
      </c>
      <c r="G1780" s="108" t="b">
        <f t="shared" si="136"/>
        <v>0</v>
      </c>
      <c r="I1780" s="108" t="b">
        <f t="shared" si="137"/>
        <v>0</v>
      </c>
      <c r="K1780" s="108" t="b">
        <f t="shared" si="138"/>
        <v>0</v>
      </c>
      <c r="M1780" s="108" t="b">
        <f t="shared" si="139"/>
        <v>0</v>
      </c>
    </row>
    <row r="1781" spans="1:13" x14ac:dyDescent="0.25">
      <c r="A1781" t="s">
        <v>110</v>
      </c>
      <c r="B1781" s="108">
        <v>0.7</v>
      </c>
      <c r="C1781" cm="1">
        <f t="array" ref="C1781">_xlfn.IFS(A1781='Price Data'!$F$3,'Price Data'!$G$3,A1781='Price Data'!$F$4,'Price Data'!$G$4,A1781='Price Data'!$F$5,'Price Data'!$G$5,A1781='Price Data'!$F$6,'Price Data'!$G$6,A1781='Price Data'!$F$7,'Price Data'!$G$7,TRUE,"")</f>
        <v>2.6763636363636367</v>
      </c>
      <c r="E1781" s="108">
        <f t="shared" si="135"/>
        <v>0.7</v>
      </c>
      <c r="G1781" s="108" t="b">
        <f t="shared" si="136"/>
        <v>0</v>
      </c>
      <c r="I1781" s="108" t="b">
        <f t="shared" si="137"/>
        <v>0</v>
      </c>
      <c r="K1781" s="108" t="b">
        <f t="shared" si="138"/>
        <v>0</v>
      </c>
      <c r="M1781" s="108" t="b">
        <f t="shared" si="139"/>
        <v>0</v>
      </c>
    </row>
    <row r="1782" spans="1:13" x14ac:dyDescent="0.25">
      <c r="A1782" t="s">
        <v>112</v>
      </c>
      <c r="B1782" s="108">
        <v>0</v>
      </c>
      <c r="C1782" t="str" cm="1">
        <f t="array" ref="C1782">_xlfn.IFS(A1782='Price Data'!$F$3,'Price Data'!$G$3,A1782='Price Data'!$F$4,'Price Data'!$G$4,A1782='Price Data'!$F$5,'Price Data'!$G$5,A1782='Price Data'!$F$6,'Price Data'!$G$6,A1782='Price Data'!$F$7,'Price Data'!$G$7,TRUE,"")</f>
        <v/>
      </c>
      <c r="E1782" s="108" t="b">
        <f t="shared" si="135"/>
        <v>0</v>
      </c>
      <c r="G1782" s="108" t="b">
        <f t="shared" si="136"/>
        <v>0</v>
      </c>
      <c r="I1782" s="108" t="b">
        <f t="shared" si="137"/>
        <v>0</v>
      </c>
      <c r="K1782" s="108" t="b">
        <f t="shared" si="138"/>
        <v>0</v>
      </c>
      <c r="M1782" s="108" t="b">
        <f t="shared" si="139"/>
        <v>0</v>
      </c>
    </row>
    <row r="1783" spans="1:13" x14ac:dyDescent="0.25">
      <c r="A1783" t="s">
        <v>112</v>
      </c>
      <c r="B1783" s="108">
        <v>0</v>
      </c>
      <c r="C1783" t="str" cm="1">
        <f t="array" ref="C1783">_xlfn.IFS(A1783='Price Data'!$F$3,'Price Data'!$G$3,A1783='Price Data'!$F$4,'Price Data'!$G$4,A1783='Price Data'!$F$5,'Price Data'!$G$5,A1783='Price Data'!$F$6,'Price Data'!$G$6,A1783='Price Data'!$F$7,'Price Data'!$G$7,TRUE,"")</f>
        <v/>
      </c>
      <c r="E1783" s="108" t="b">
        <f t="shared" si="135"/>
        <v>0</v>
      </c>
      <c r="G1783" s="108" t="b">
        <f t="shared" si="136"/>
        <v>0</v>
      </c>
      <c r="I1783" s="108" t="b">
        <f t="shared" si="137"/>
        <v>0</v>
      </c>
      <c r="K1783" s="108" t="b">
        <f t="shared" si="138"/>
        <v>0</v>
      </c>
      <c r="M1783" s="108" t="b">
        <f t="shared" si="139"/>
        <v>0</v>
      </c>
    </row>
    <row r="1784" spans="1:13" x14ac:dyDescent="0.25">
      <c r="A1784" t="s">
        <v>109</v>
      </c>
      <c r="B1784" s="108">
        <v>0.74</v>
      </c>
      <c r="C1784" cm="1">
        <f t="array" ref="C1784">_xlfn.IFS(A1784='Price Data'!$F$3,'Price Data'!$G$3,A1784='Price Data'!$F$4,'Price Data'!$G$4,A1784='Price Data'!$F$5,'Price Data'!$G$5,A1784='Price Data'!$F$6,'Price Data'!$G$6,A1784='Price Data'!$F$7,'Price Data'!$G$7,TRUE,"")</f>
        <v>4.4586315789473705</v>
      </c>
      <c r="E1784" s="108" t="b">
        <f t="shared" si="135"/>
        <v>0</v>
      </c>
      <c r="G1784" s="108" t="b">
        <f t="shared" si="136"/>
        <v>0</v>
      </c>
      <c r="I1784" s="108">
        <f t="shared" si="137"/>
        <v>0.74</v>
      </c>
      <c r="K1784" s="108" t="b">
        <f t="shared" si="138"/>
        <v>0</v>
      </c>
      <c r="M1784" s="108" t="b">
        <f t="shared" si="139"/>
        <v>0</v>
      </c>
    </row>
    <row r="1785" spans="1:13" x14ac:dyDescent="0.25">
      <c r="A1785" t="s">
        <v>109</v>
      </c>
      <c r="B1785" s="108">
        <v>0.96</v>
      </c>
      <c r="C1785" cm="1">
        <f t="array" ref="C1785">_xlfn.IFS(A1785='Price Data'!$F$3,'Price Data'!$G$3,A1785='Price Data'!$F$4,'Price Data'!$G$4,A1785='Price Data'!$F$5,'Price Data'!$G$5,A1785='Price Data'!$F$6,'Price Data'!$G$6,A1785='Price Data'!$F$7,'Price Data'!$G$7,TRUE,"")</f>
        <v>4.4586315789473705</v>
      </c>
      <c r="E1785" s="108" t="b">
        <f t="shared" si="135"/>
        <v>0</v>
      </c>
      <c r="G1785" s="108" t="b">
        <f t="shared" si="136"/>
        <v>0</v>
      </c>
      <c r="I1785" s="108">
        <f t="shared" si="137"/>
        <v>0.96</v>
      </c>
      <c r="K1785" s="108" t="b">
        <f t="shared" si="138"/>
        <v>0</v>
      </c>
      <c r="M1785" s="108" t="b">
        <f t="shared" si="139"/>
        <v>0</v>
      </c>
    </row>
    <row r="1786" spans="1:13" x14ac:dyDescent="0.25">
      <c r="A1786" t="s">
        <v>112</v>
      </c>
      <c r="B1786" s="108">
        <v>0</v>
      </c>
      <c r="C1786" t="str" cm="1">
        <f t="array" ref="C1786">_xlfn.IFS(A1786='Price Data'!$F$3,'Price Data'!$G$3,A1786='Price Data'!$F$4,'Price Data'!$G$4,A1786='Price Data'!$F$5,'Price Data'!$G$5,A1786='Price Data'!$F$6,'Price Data'!$G$6,A1786='Price Data'!$F$7,'Price Data'!$G$7,TRUE,"")</f>
        <v/>
      </c>
      <c r="E1786" s="108" t="b">
        <f t="shared" si="135"/>
        <v>0</v>
      </c>
      <c r="G1786" s="108" t="b">
        <f t="shared" si="136"/>
        <v>0</v>
      </c>
      <c r="I1786" s="108" t="b">
        <f t="shared" si="137"/>
        <v>0</v>
      </c>
      <c r="K1786" s="108" t="b">
        <f t="shared" si="138"/>
        <v>0</v>
      </c>
      <c r="M1786" s="108" t="b">
        <f t="shared" si="139"/>
        <v>0</v>
      </c>
    </row>
    <row r="1787" spans="1:13" x14ac:dyDescent="0.25">
      <c r="A1787" t="s">
        <v>109</v>
      </c>
      <c r="B1787" s="108">
        <v>0.78</v>
      </c>
      <c r="C1787" cm="1">
        <f t="array" ref="C1787">_xlfn.IFS(A1787='Price Data'!$F$3,'Price Data'!$G$3,A1787='Price Data'!$F$4,'Price Data'!$G$4,A1787='Price Data'!$F$5,'Price Data'!$G$5,A1787='Price Data'!$F$6,'Price Data'!$G$6,A1787='Price Data'!$F$7,'Price Data'!$G$7,TRUE,"")</f>
        <v>4.4586315789473705</v>
      </c>
      <c r="E1787" s="108" t="b">
        <f t="shared" si="135"/>
        <v>0</v>
      </c>
      <c r="G1787" s="108" t="b">
        <f t="shared" si="136"/>
        <v>0</v>
      </c>
      <c r="I1787" s="108">
        <f t="shared" si="137"/>
        <v>0.78</v>
      </c>
      <c r="K1787" s="108" t="b">
        <f t="shared" si="138"/>
        <v>0</v>
      </c>
      <c r="M1787" s="108" t="b">
        <f t="shared" si="139"/>
        <v>0</v>
      </c>
    </row>
    <row r="1788" spans="1:13" x14ac:dyDescent="0.25">
      <c r="A1788" t="s">
        <v>112</v>
      </c>
      <c r="B1788" s="108">
        <v>0</v>
      </c>
      <c r="C1788" t="str" cm="1">
        <f t="array" ref="C1788">_xlfn.IFS(A1788='Price Data'!$F$3,'Price Data'!$G$3,A1788='Price Data'!$F$4,'Price Data'!$G$4,A1788='Price Data'!$F$5,'Price Data'!$G$5,A1788='Price Data'!$F$6,'Price Data'!$G$6,A1788='Price Data'!$F$7,'Price Data'!$G$7,TRUE,"")</f>
        <v/>
      </c>
      <c r="E1788" s="108" t="b">
        <f t="shared" si="135"/>
        <v>0</v>
      </c>
      <c r="G1788" s="108" t="b">
        <f t="shared" si="136"/>
        <v>0</v>
      </c>
      <c r="I1788" s="108" t="b">
        <f t="shared" si="137"/>
        <v>0</v>
      </c>
      <c r="K1788" s="108" t="b">
        <f t="shared" si="138"/>
        <v>0</v>
      </c>
      <c r="M1788" s="108" t="b">
        <f t="shared" si="139"/>
        <v>0</v>
      </c>
    </row>
    <row r="1789" spans="1:13" x14ac:dyDescent="0.25">
      <c r="A1789" t="s">
        <v>112</v>
      </c>
      <c r="B1789" s="108">
        <v>0</v>
      </c>
      <c r="C1789" t="str" cm="1">
        <f t="array" ref="C1789">_xlfn.IFS(A1789='Price Data'!$F$3,'Price Data'!$G$3,A1789='Price Data'!$F$4,'Price Data'!$G$4,A1789='Price Data'!$F$5,'Price Data'!$G$5,A1789='Price Data'!$F$6,'Price Data'!$G$6,A1789='Price Data'!$F$7,'Price Data'!$G$7,TRUE,"")</f>
        <v/>
      </c>
      <c r="E1789" s="108" t="b">
        <f t="shared" si="135"/>
        <v>0</v>
      </c>
      <c r="G1789" s="108" t="b">
        <f t="shared" si="136"/>
        <v>0</v>
      </c>
      <c r="I1789" s="108" t="b">
        <f t="shared" si="137"/>
        <v>0</v>
      </c>
      <c r="K1789" s="108" t="b">
        <f t="shared" si="138"/>
        <v>0</v>
      </c>
      <c r="M1789" s="108" t="b">
        <f t="shared" si="139"/>
        <v>0</v>
      </c>
    </row>
    <row r="1790" spans="1:13" x14ac:dyDescent="0.25">
      <c r="A1790" t="s">
        <v>112</v>
      </c>
      <c r="B1790" s="108">
        <v>0</v>
      </c>
      <c r="C1790" t="str" cm="1">
        <f t="array" ref="C1790">_xlfn.IFS(A1790='Price Data'!$F$3,'Price Data'!$G$3,A1790='Price Data'!$F$4,'Price Data'!$G$4,A1790='Price Data'!$F$5,'Price Data'!$G$5,A1790='Price Data'!$F$6,'Price Data'!$G$6,A1790='Price Data'!$F$7,'Price Data'!$G$7,TRUE,"")</f>
        <v/>
      </c>
      <c r="E1790" s="108" t="b">
        <f t="shared" si="135"/>
        <v>0</v>
      </c>
      <c r="G1790" s="108" t="b">
        <f t="shared" si="136"/>
        <v>0</v>
      </c>
      <c r="I1790" s="108" t="b">
        <f t="shared" si="137"/>
        <v>0</v>
      </c>
      <c r="K1790" s="108" t="b">
        <f t="shared" si="138"/>
        <v>0</v>
      </c>
      <c r="M1790" s="108" t="b">
        <f t="shared" si="139"/>
        <v>0</v>
      </c>
    </row>
    <row r="1791" spans="1:13" x14ac:dyDescent="0.25">
      <c r="A1791" t="s">
        <v>112</v>
      </c>
      <c r="B1791" s="108">
        <v>0</v>
      </c>
      <c r="C1791" t="str" cm="1">
        <f t="array" ref="C1791">_xlfn.IFS(A1791='Price Data'!$F$3,'Price Data'!$G$3,A1791='Price Data'!$F$4,'Price Data'!$G$4,A1791='Price Data'!$F$5,'Price Data'!$G$5,A1791='Price Data'!$F$6,'Price Data'!$G$6,A1791='Price Data'!$F$7,'Price Data'!$G$7,TRUE,"")</f>
        <v/>
      </c>
      <c r="E1791" s="108" t="b">
        <f t="shared" si="135"/>
        <v>0</v>
      </c>
      <c r="G1791" s="108" t="b">
        <f t="shared" si="136"/>
        <v>0</v>
      </c>
      <c r="I1791" s="108" t="b">
        <f t="shared" si="137"/>
        <v>0</v>
      </c>
      <c r="K1791" s="108" t="b">
        <f t="shared" si="138"/>
        <v>0</v>
      </c>
      <c r="M1791" s="108" t="b">
        <f t="shared" si="139"/>
        <v>0</v>
      </c>
    </row>
    <row r="1792" spans="1:13" x14ac:dyDescent="0.25">
      <c r="A1792" t="s">
        <v>111</v>
      </c>
      <c r="B1792" s="108">
        <v>0.98</v>
      </c>
      <c r="C1792" cm="1">
        <f t="array" ref="C1792">_xlfn.IFS(A1792='Price Data'!$F$3,'Price Data'!$G$3,A1792='Price Data'!$F$4,'Price Data'!$G$4,A1792='Price Data'!$F$5,'Price Data'!$G$5,A1792='Price Data'!$F$6,'Price Data'!$G$6,A1792='Price Data'!$F$7,'Price Data'!$G$7,TRUE,"")</f>
        <v>8.710979020979023</v>
      </c>
      <c r="E1792" s="108" t="b">
        <f t="shared" si="135"/>
        <v>0</v>
      </c>
      <c r="G1792" s="108" t="b">
        <f t="shared" si="136"/>
        <v>0</v>
      </c>
      <c r="I1792" s="108" t="b">
        <f t="shared" si="137"/>
        <v>0</v>
      </c>
      <c r="K1792" s="108">
        <f t="shared" si="138"/>
        <v>0.98</v>
      </c>
      <c r="M1792" s="108" t="b">
        <f t="shared" si="139"/>
        <v>0</v>
      </c>
    </row>
    <row r="1793" spans="1:13" x14ac:dyDescent="0.25">
      <c r="A1793" t="s">
        <v>112</v>
      </c>
      <c r="B1793" s="108">
        <v>0</v>
      </c>
      <c r="C1793" t="str" cm="1">
        <f t="array" ref="C1793">_xlfn.IFS(A1793='Price Data'!$F$3,'Price Data'!$G$3,A1793='Price Data'!$F$4,'Price Data'!$G$4,A1793='Price Data'!$F$5,'Price Data'!$G$5,A1793='Price Data'!$F$6,'Price Data'!$G$6,A1793='Price Data'!$F$7,'Price Data'!$G$7,TRUE,"")</f>
        <v/>
      </c>
      <c r="E1793" s="108" t="b">
        <f t="shared" si="135"/>
        <v>0</v>
      </c>
      <c r="G1793" s="108" t="b">
        <f t="shared" si="136"/>
        <v>0</v>
      </c>
      <c r="I1793" s="108" t="b">
        <f t="shared" si="137"/>
        <v>0</v>
      </c>
      <c r="K1793" s="108" t="b">
        <f t="shared" si="138"/>
        <v>0</v>
      </c>
      <c r="M1793" s="108" t="b">
        <f t="shared" si="139"/>
        <v>0</v>
      </c>
    </row>
    <row r="1794" spans="1:13" x14ac:dyDescent="0.25">
      <c r="A1794" t="s">
        <v>111</v>
      </c>
      <c r="B1794" s="108">
        <v>2.3199999999999998</v>
      </c>
      <c r="C1794" cm="1">
        <f t="array" ref="C1794">_xlfn.IFS(A1794='Price Data'!$F$3,'Price Data'!$G$3,A1794='Price Data'!$F$4,'Price Data'!$G$4,A1794='Price Data'!$F$5,'Price Data'!$G$5,A1794='Price Data'!$F$6,'Price Data'!$G$6,A1794='Price Data'!$F$7,'Price Data'!$G$7,TRUE,"")</f>
        <v>8.710979020979023</v>
      </c>
      <c r="E1794" s="108" t="b">
        <f t="shared" si="135"/>
        <v>0</v>
      </c>
      <c r="G1794" s="108" t="b">
        <f t="shared" si="136"/>
        <v>0</v>
      </c>
      <c r="I1794" s="108" t="b">
        <f t="shared" si="137"/>
        <v>0</v>
      </c>
      <c r="K1794" s="108">
        <f t="shared" si="138"/>
        <v>2.3199999999999998</v>
      </c>
      <c r="M1794" s="108" t="b">
        <f t="shared" si="139"/>
        <v>0</v>
      </c>
    </row>
    <row r="1795" spans="1:13" x14ac:dyDescent="0.25">
      <c r="A1795" t="s">
        <v>112</v>
      </c>
      <c r="B1795" s="108">
        <v>0</v>
      </c>
      <c r="C1795" t="str" cm="1">
        <f t="array" ref="C1795">_xlfn.IFS(A1795='Price Data'!$F$3,'Price Data'!$G$3,A1795='Price Data'!$F$4,'Price Data'!$G$4,A1795='Price Data'!$F$5,'Price Data'!$G$5,A1795='Price Data'!$F$6,'Price Data'!$G$6,A1795='Price Data'!$F$7,'Price Data'!$G$7,TRUE,"")</f>
        <v/>
      </c>
      <c r="E1795" s="108" t="b">
        <f t="shared" ref="E1795:E1858" si="140">IF(A1795="Coffee Only", B1795)</f>
        <v>0</v>
      </c>
      <c r="G1795" s="108" t="b">
        <f t="shared" ref="G1795:G1858" si="141">IF(A1795="Food Only", B1795)</f>
        <v>0</v>
      </c>
      <c r="I1795" s="108" t="b">
        <f t="shared" ref="I1795:I1858" si="142">IF(A1795="Specialty Drink Only", B1795)</f>
        <v>0</v>
      </c>
      <c r="K1795" s="108" t="b">
        <f t="shared" ref="K1795:K1858" si="143">IF(A1795="Food + Coffee", B1795)</f>
        <v>0</v>
      </c>
      <c r="M1795" s="108" t="b">
        <f t="shared" ref="M1795:M1858" si="144">IF(A1795="Food + Specialty Drink", B1795)</f>
        <v>0</v>
      </c>
    </row>
    <row r="1796" spans="1:13" x14ac:dyDescent="0.25">
      <c r="A1796" t="s">
        <v>112</v>
      </c>
      <c r="B1796" s="108">
        <v>0</v>
      </c>
      <c r="C1796" t="str" cm="1">
        <f t="array" ref="C1796">_xlfn.IFS(A1796='Price Data'!$F$3,'Price Data'!$G$3,A1796='Price Data'!$F$4,'Price Data'!$G$4,A1796='Price Data'!$F$5,'Price Data'!$G$5,A1796='Price Data'!$F$6,'Price Data'!$G$6,A1796='Price Data'!$F$7,'Price Data'!$G$7,TRUE,"")</f>
        <v/>
      </c>
      <c r="E1796" s="108" t="b">
        <f t="shared" si="140"/>
        <v>0</v>
      </c>
      <c r="G1796" s="108" t="b">
        <f t="shared" si="141"/>
        <v>0</v>
      </c>
      <c r="I1796" s="108" t="b">
        <f t="shared" si="142"/>
        <v>0</v>
      </c>
      <c r="K1796" s="108" t="b">
        <f t="shared" si="143"/>
        <v>0</v>
      </c>
      <c r="M1796" s="108" t="b">
        <f t="shared" si="144"/>
        <v>0</v>
      </c>
    </row>
    <row r="1797" spans="1:13" x14ac:dyDescent="0.25">
      <c r="A1797" t="s">
        <v>111</v>
      </c>
      <c r="B1797" s="108">
        <v>1.21</v>
      </c>
      <c r="C1797" cm="1">
        <f t="array" ref="C1797">_xlfn.IFS(A1797='Price Data'!$F$3,'Price Data'!$G$3,A1797='Price Data'!$F$4,'Price Data'!$G$4,A1797='Price Data'!$F$5,'Price Data'!$G$5,A1797='Price Data'!$F$6,'Price Data'!$G$6,A1797='Price Data'!$F$7,'Price Data'!$G$7,TRUE,"")</f>
        <v>8.710979020979023</v>
      </c>
      <c r="E1797" s="108" t="b">
        <f t="shared" si="140"/>
        <v>0</v>
      </c>
      <c r="G1797" s="108" t="b">
        <f t="shared" si="141"/>
        <v>0</v>
      </c>
      <c r="I1797" s="108" t="b">
        <f t="shared" si="142"/>
        <v>0</v>
      </c>
      <c r="K1797" s="108">
        <f t="shared" si="143"/>
        <v>1.21</v>
      </c>
      <c r="M1797" s="108" t="b">
        <f t="shared" si="144"/>
        <v>0</v>
      </c>
    </row>
    <row r="1798" spans="1:13" x14ac:dyDescent="0.25">
      <c r="A1798" t="s">
        <v>112</v>
      </c>
      <c r="B1798" s="108">
        <v>0</v>
      </c>
      <c r="C1798" t="str" cm="1">
        <f t="array" ref="C1798">_xlfn.IFS(A1798='Price Data'!$F$3,'Price Data'!$G$3,A1798='Price Data'!$F$4,'Price Data'!$G$4,A1798='Price Data'!$F$5,'Price Data'!$G$5,A1798='Price Data'!$F$6,'Price Data'!$G$6,A1798='Price Data'!$F$7,'Price Data'!$G$7,TRUE,"")</f>
        <v/>
      </c>
      <c r="E1798" s="108" t="b">
        <f t="shared" si="140"/>
        <v>0</v>
      </c>
      <c r="G1798" s="108" t="b">
        <f t="shared" si="141"/>
        <v>0</v>
      </c>
      <c r="I1798" s="108" t="b">
        <f t="shared" si="142"/>
        <v>0</v>
      </c>
      <c r="K1798" s="108" t="b">
        <f t="shared" si="143"/>
        <v>0</v>
      </c>
      <c r="M1798" s="108" t="b">
        <f t="shared" si="144"/>
        <v>0</v>
      </c>
    </row>
    <row r="1799" spans="1:13" x14ac:dyDescent="0.25">
      <c r="A1799" t="s">
        <v>112</v>
      </c>
      <c r="B1799" s="108">
        <v>0</v>
      </c>
      <c r="C1799" t="str" cm="1">
        <f t="array" ref="C1799">_xlfn.IFS(A1799='Price Data'!$F$3,'Price Data'!$G$3,A1799='Price Data'!$F$4,'Price Data'!$G$4,A1799='Price Data'!$F$5,'Price Data'!$G$5,A1799='Price Data'!$F$6,'Price Data'!$G$6,A1799='Price Data'!$F$7,'Price Data'!$G$7,TRUE,"")</f>
        <v/>
      </c>
      <c r="E1799" s="108" t="b">
        <f t="shared" si="140"/>
        <v>0</v>
      </c>
      <c r="G1799" s="108" t="b">
        <f t="shared" si="141"/>
        <v>0</v>
      </c>
      <c r="I1799" s="108" t="b">
        <f t="shared" si="142"/>
        <v>0</v>
      </c>
      <c r="K1799" s="108" t="b">
        <f t="shared" si="143"/>
        <v>0</v>
      </c>
      <c r="M1799" s="108" t="b">
        <f t="shared" si="144"/>
        <v>0</v>
      </c>
    </row>
    <row r="1800" spans="1:13" x14ac:dyDescent="0.25">
      <c r="A1800" t="s">
        <v>112</v>
      </c>
      <c r="B1800" s="108">
        <v>0</v>
      </c>
      <c r="C1800" t="str" cm="1">
        <f t="array" ref="C1800">_xlfn.IFS(A1800='Price Data'!$F$3,'Price Data'!$G$3,A1800='Price Data'!$F$4,'Price Data'!$G$4,A1800='Price Data'!$F$5,'Price Data'!$G$5,A1800='Price Data'!$F$6,'Price Data'!$G$6,A1800='Price Data'!$F$7,'Price Data'!$G$7,TRUE,"")</f>
        <v/>
      </c>
      <c r="E1800" s="108" t="b">
        <f t="shared" si="140"/>
        <v>0</v>
      </c>
      <c r="G1800" s="108" t="b">
        <f t="shared" si="141"/>
        <v>0</v>
      </c>
      <c r="I1800" s="108" t="b">
        <f t="shared" si="142"/>
        <v>0</v>
      </c>
      <c r="K1800" s="108" t="b">
        <f t="shared" si="143"/>
        <v>0</v>
      </c>
      <c r="M1800" s="108" t="b">
        <f t="shared" si="144"/>
        <v>0</v>
      </c>
    </row>
    <row r="1801" spans="1:13" x14ac:dyDescent="0.25">
      <c r="A1801" t="s">
        <v>113</v>
      </c>
      <c r="B1801" s="108">
        <v>1.08</v>
      </c>
      <c r="C1801" cm="1">
        <f t="array" ref="C1801">_xlfn.IFS(A1801='Price Data'!$F$3,'Price Data'!$G$3,A1801='Price Data'!$F$4,'Price Data'!$G$4,A1801='Price Data'!$F$5,'Price Data'!$G$5,A1801='Price Data'!$F$6,'Price Data'!$G$6,A1801='Price Data'!$F$7,'Price Data'!$G$7,TRUE,"")</f>
        <v>10.493246963562758</v>
      </c>
      <c r="E1801" s="108" t="b">
        <f t="shared" si="140"/>
        <v>0</v>
      </c>
      <c r="G1801" s="108" t="b">
        <f t="shared" si="141"/>
        <v>0</v>
      </c>
      <c r="I1801" s="108" t="b">
        <f t="shared" si="142"/>
        <v>0</v>
      </c>
      <c r="K1801" s="108" t="b">
        <f t="shared" si="143"/>
        <v>0</v>
      </c>
      <c r="M1801" s="108">
        <f t="shared" si="144"/>
        <v>1.08</v>
      </c>
    </row>
    <row r="1802" spans="1:13" x14ac:dyDescent="0.25">
      <c r="A1802" t="s">
        <v>112</v>
      </c>
      <c r="B1802" s="108">
        <v>0</v>
      </c>
      <c r="C1802" t="str" cm="1">
        <f t="array" ref="C1802">_xlfn.IFS(A1802='Price Data'!$F$3,'Price Data'!$G$3,A1802='Price Data'!$F$4,'Price Data'!$G$4,A1802='Price Data'!$F$5,'Price Data'!$G$5,A1802='Price Data'!$F$6,'Price Data'!$G$6,A1802='Price Data'!$F$7,'Price Data'!$G$7,TRUE,"")</f>
        <v/>
      </c>
      <c r="E1802" s="108" t="b">
        <f t="shared" si="140"/>
        <v>0</v>
      </c>
      <c r="G1802" s="108" t="b">
        <f t="shared" si="141"/>
        <v>0</v>
      </c>
      <c r="I1802" s="108" t="b">
        <f t="shared" si="142"/>
        <v>0</v>
      </c>
      <c r="K1802" s="108" t="b">
        <f t="shared" si="143"/>
        <v>0</v>
      </c>
      <c r="M1802" s="108" t="b">
        <f t="shared" si="144"/>
        <v>0</v>
      </c>
    </row>
    <row r="1803" spans="1:13" x14ac:dyDescent="0.25">
      <c r="A1803" t="s">
        <v>112</v>
      </c>
      <c r="B1803" s="108">
        <v>0</v>
      </c>
      <c r="C1803" t="str" cm="1">
        <f t="array" ref="C1803">_xlfn.IFS(A1803='Price Data'!$F$3,'Price Data'!$G$3,A1803='Price Data'!$F$4,'Price Data'!$G$4,A1803='Price Data'!$F$5,'Price Data'!$G$5,A1803='Price Data'!$F$6,'Price Data'!$G$6,A1803='Price Data'!$F$7,'Price Data'!$G$7,TRUE,"")</f>
        <v/>
      </c>
      <c r="E1803" s="108" t="b">
        <f t="shared" si="140"/>
        <v>0</v>
      </c>
      <c r="G1803" s="108" t="b">
        <f t="shared" si="141"/>
        <v>0</v>
      </c>
      <c r="I1803" s="108" t="b">
        <f t="shared" si="142"/>
        <v>0</v>
      </c>
      <c r="K1803" s="108" t="b">
        <f t="shared" si="143"/>
        <v>0</v>
      </c>
      <c r="M1803" s="108" t="b">
        <f t="shared" si="144"/>
        <v>0</v>
      </c>
    </row>
    <row r="1804" spans="1:13" x14ac:dyDescent="0.25">
      <c r="A1804" t="s">
        <v>112</v>
      </c>
      <c r="B1804" s="108">
        <v>0</v>
      </c>
      <c r="C1804" t="str" cm="1">
        <f t="array" ref="C1804">_xlfn.IFS(A1804='Price Data'!$F$3,'Price Data'!$G$3,A1804='Price Data'!$F$4,'Price Data'!$G$4,A1804='Price Data'!$F$5,'Price Data'!$G$5,A1804='Price Data'!$F$6,'Price Data'!$G$6,A1804='Price Data'!$F$7,'Price Data'!$G$7,TRUE,"")</f>
        <v/>
      </c>
      <c r="E1804" s="108" t="b">
        <f t="shared" si="140"/>
        <v>0</v>
      </c>
      <c r="G1804" s="108" t="b">
        <f t="shared" si="141"/>
        <v>0</v>
      </c>
      <c r="I1804" s="108" t="b">
        <f t="shared" si="142"/>
        <v>0</v>
      </c>
      <c r="K1804" s="108" t="b">
        <f t="shared" si="143"/>
        <v>0</v>
      </c>
      <c r="M1804" s="108" t="b">
        <f t="shared" si="144"/>
        <v>0</v>
      </c>
    </row>
    <row r="1805" spans="1:13" x14ac:dyDescent="0.25">
      <c r="A1805" t="s">
        <v>112</v>
      </c>
      <c r="B1805" s="108">
        <v>0</v>
      </c>
      <c r="C1805" t="str" cm="1">
        <f t="array" ref="C1805">_xlfn.IFS(A1805='Price Data'!$F$3,'Price Data'!$G$3,A1805='Price Data'!$F$4,'Price Data'!$G$4,A1805='Price Data'!$F$5,'Price Data'!$G$5,A1805='Price Data'!$F$6,'Price Data'!$G$6,A1805='Price Data'!$F$7,'Price Data'!$G$7,TRUE,"")</f>
        <v/>
      </c>
      <c r="E1805" s="108" t="b">
        <f t="shared" si="140"/>
        <v>0</v>
      </c>
      <c r="G1805" s="108" t="b">
        <f t="shared" si="141"/>
        <v>0</v>
      </c>
      <c r="I1805" s="108" t="b">
        <f t="shared" si="142"/>
        <v>0</v>
      </c>
      <c r="K1805" s="108" t="b">
        <f t="shared" si="143"/>
        <v>0</v>
      </c>
      <c r="M1805" s="108" t="b">
        <f t="shared" si="144"/>
        <v>0</v>
      </c>
    </row>
    <row r="1806" spans="1:13" x14ac:dyDescent="0.25">
      <c r="A1806" t="s">
        <v>112</v>
      </c>
      <c r="B1806" s="108">
        <v>0</v>
      </c>
      <c r="C1806" t="str" cm="1">
        <f t="array" ref="C1806">_xlfn.IFS(A1806='Price Data'!$F$3,'Price Data'!$G$3,A1806='Price Data'!$F$4,'Price Data'!$G$4,A1806='Price Data'!$F$5,'Price Data'!$G$5,A1806='Price Data'!$F$6,'Price Data'!$G$6,A1806='Price Data'!$F$7,'Price Data'!$G$7,TRUE,"")</f>
        <v/>
      </c>
      <c r="E1806" s="108" t="b">
        <f t="shared" si="140"/>
        <v>0</v>
      </c>
      <c r="G1806" s="108" t="b">
        <f t="shared" si="141"/>
        <v>0</v>
      </c>
      <c r="I1806" s="108" t="b">
        <f t="shared" si="142"/>
        <v>0</v>
      </c>
      <c r="K1806" s="108" t="b">
        <f t="shared" si="143"/>
        <v>0</v>
      </c>
      <c r="M1806" s="108" t="b">
        <f t="shared" si="144"/>
        <v>0</v>
      </c>
    </row>
    <row r="1807" spans="1:13" x14ac:dyDescent="0.25">
      <c r="A1807" t="s">
        <v>112</v>
      </c>
      <c r="B1807" s="108">
        <v>0</v>
      </c>
      <c r="C1807" t="str" cm="1">
        <f t="array" ref="C1807">_xlfn.IFS(A1807='Price Data'!$F$3,'Price Data'!$G$3,A1807='Price Data'!$F$4,'Price Data'!$G$4,A1807='Price Data'!$F$5,'Price Data'!$G$5,A1807='Price Data'!$F$6,'Price Data'!$G$6,A1807='Price Data'!$F$7,'Price Data'!$G$7,TRUE,"")</f>
        <v/>
      </c>
      <c r="E1807" s="108" t="b">
        <f t="shared" si="140"/>
        <v>0</v>
      </c>
      <c r="G1807" s="108" t="b">
        <f t="shared" si="141"/>
        <v>0</v>
      </c>
      <c r="I1807" s="108" t="b">
        <f t="shared" si="142"/>
        <v>0</v>
      </c>
      <c r="K1807" s="108" t="b">
        <f t="shared" si="143"/>
        <v>0</v>
      </c>
      <c r="M1807" s="108" t="b">
        <f t="shared" si="144"/>
        <v>0</v>
      </c>
    </row>
    <row r="1808" spans="1:13" x14ac:dyDescent="0.25">
      <c r="A1808" t="s">
        <v>112</v>
      </c>
      <c r="B1808" s="108">
        <v>0</v>
      </c>
      <c r="C1808" t="str" cm="1">
        <f t="array" ref="C1808">_xlfn.IFS(A1808='Price Data'!$F$3,'Price Data'!$G$3,A1808='Price Data'!$F$4,'Price Data'!$G$4,A1808='Price Data'!$F$5,'Price Data'!$G$5,A1808='Price Data'!$F$6,'Price Data'!$G$6,A1808='Price Data'!$F$7,'Price Data'!$G$7,TRUE,"")</f>
        <v/>
      </c>
      <c r="E1808" s="108" t="b">
        <f t="shared" si="140"/>
        <v>0</v>
      </c>
      <c r="G1808" s="108" t="b">
        <f t="shared" si="141"/>
        <v>0</v>
      </c>
      <c r="I1808" s="108" t="b">
        <f t="shared" si="142"/>
        <v>0</v>
      </c>
      <c r="K1808" s="108" t="b">
        <f t="shared" si="143"/>
        <v>0</v>
      </c>
      <c r="M1808" s="108" t="b">
        <f t="shared" si="144"/>
        <v>0</v>
      </c>
    </row>
    <row r="1809" spans="1:13" x14ac:dyDescent="0.25">
      <c r="A1809" t="s">
        <v>112</v>
      </c>
      <c r="B1809" s="108">
        <v>0</v>
      </c>
      <c r="C1809" t="str" cm="1">
        <f t="array" ref="C1809">_xlfn.IFS(A1809='Price Data'!$F$3,'Price Data'!$G$3,A1809='Price Data'!$F$4,'Price Data'!$G$4,A1809='Price Data'!$F$5,'Price Data'!$G$5,A1809='Price Data'!$F$6,'Price Data'!$G$6,A1809='Price Data'!$F$7,'Price Data'!$G$7,TRUE,"")</f>
        <v/>
      </c>
      <c r="E1809" s="108" t="b">
        <f t="shared" si="140"/>
        <v>0</v>
      </c>
      <c r="G1809" s="108" t="b">
        <f t="shared" si="141"/>
        <v>0</v>
      </c>
      <c r="I1809" s="108" t="b">
        <f t="shared" si="142"/>
        <v>0</v>
      </c>
      <c r="K1809" s="108" t="b">
        <f t="shared" si="143"/>
        <v>0</v>
      </c>
      <c r="M1809" s="108" t="b">
        <f t="shared" si="144"/>
        <v>0</v>
      </c>
    </row>
    <row r="1810" spans="1:13" x14ac:dyDescent="0.25">
      <c r="A1810" t="s">
        <v>112</v>
      </c>
      <c r="B1810" s="108">
        <v>0</v>
      </c>
      <c r="C1810" t="str" cm="1">
        <f t="array" ref="C1810">_xlfn.IFS(A1810='Price Data'!$F$3,'Price Data'!$G$3,A1810='Price Data'!$F$4,'Price Data'!$G$4,A1810='Price Data'!$F$5,'Price Data'!$G$5,A1810='Price Data'!$F$6,'Price Data'!$G$6,A1810='Price Data'!$F$7,'Price Data'!$G$7,TRUE,"")</f>
        <v/>
      </c>
      <c r="E1810" s="108" t="b">
        <f t="shared" si="140"/>
        <v>0</v>
      </c>
      <c r="G1810" s="108" t="b">
        <f t="shared" si="141"/>
        <v>0</v>
      </c>
      <c r="I1810" s="108" t="b">
        <f t="shared" si="142"/>
        <v>0</v>
      </c>
      <c r="K1810" s="108" t="b">
        <f t="shared" si="143"/>
        <v>0</v>
      </c>
      <c r="M1810" s="108" t="b">
        <f t="shared" si="144"/>
        <v>0</v>
      </c>
    </row>
    <row r="1811" spans="1:13" x14ac:dyDescent="0.25">
      <c r="A1811" t="s">
        <v>112</v>
      </c>
      <c r="B1811" s="108">
        <v>0</v>
      </c>
      <c r="C1811" t="str" cm="1">
        <f t="array" ref="C1811">_xlfn.IFS(A1811='Price Data'!$F$3,'Price Data'!$G$3,A1811='Price Data'!$F$4,'Price Data'!$G$4,A1811='Price Data'!$F$5,'Price Data'!$G$5,A1811='Price Data'!$F$6,'Price Data'!$G$6,A1811='Price Data'!$F$7,'Price Data'!$G$7,TRUE,"")</f>
        <v/>
      </c>
      <c r="E1811" s="108" t="b">
        <f t="shared" si="140"/>
        <v>0</v>
      </c>
      <c r="G1811" s="108" t="b">
        <f t="shared" si="141"/>
        <v>0</v>
      </c>
      <c r="I1811" s="108" t="b">
        <f t="shared" si="142"/>
        <v>0</v>
      </c>
      <c r="K1811" s="108" t="b">
        <f t="shared" si="143"/>
        <v>0</v>
      </c>
      <c r="M1811" s="108" t="b">
        <f t="shared" si="144"/>
        <v>0</v>
      </c>
    </row>
    <row r="1812" spans="1:13" x14ac:dyDescent="0.25">
      <c r="A1812" t="s">
        <v>112</v>
      </c>
      <c r="B1812" s="108">
        <v>0</v>
      </c>
      <c r="C1812" t="str" cm="1">
        <f t="array" ref="C1812">_xlfn.IFS(A1812='Price Data'!$F$3,'Price Data'!$G$3,A1812='Price Data'!$F$4,'Price Data'!$G$4,A1812='Price Data'!$F$5,'Price Data'!$G$5,A1812='Price Data'!$F$6,'Price Data'!$G$6,A1812='Price Data'!$F$7,'Price Data'!$G$7,TRUE,"")</f>
        <v/>
      </c>
      <c r="E1812" s="108" t="b">
        <f t="shared" si="140"/>
        <v>0</v>
      </c>
      <c r="G1812" s="108" t="b">
        <f t="shared" si="141"/>
        <v>0</v>
      </c>
      <c r="I1812" s="108" t="b">
        <f t="shared" si="142"/>
        <v>0</v>
      </c>
      <c r="K1812" s="108" t="b">
        <f t="shared" si="143"/>
        <v>0</v>
      </c>
      <c r="M1812" s="108" t="b">
        <f t="shared" si="144"/>
        <v>0</v>
      </c>
    </row>
    <row r="1813" spans="1:13" x14ac:dyDescent="0.25">
      <c r="A1813" t="s">
        <v>112</v>
      </c>
      <c r="B1813" s="108">
        <v>0</v>
      </c>
      <c r="C1813" t="str" cm="1">
        <f t="array" ref="C1813">_xlfn.IFS(A1813='Price Data'!$F$3,'Price Data'!$G$3,A1813='Price Data'!$F$4,'Price Data'!$G$4,A1813='Price Data'!$F$5,'Price Data'!$G$5,A1813='Price Data'!$F$6,'Price Data'!$G$6,A1813='Price Data'!$F$7,'Price Data'!$G$7,TRUE,"")</f>
        <v/>
      </c>
      <c r="E1813" s="108" t="b">
        <f t="shared" si="140"/>
        <v>0</v>
      </c>
      <c r="G1813" s="108" t="b">
        <f t="shared" si="141"/>
        <v>0</v>
      </c>
      <c r="I1813" s="108" t="b">
        <f t="shared" si="142"/>
        <v>0</v>
      </c>
      <c r="K1813" s="108" t="b">
        <f t="shared" si="143"/>
        <v>0</v>
      </c>
      <c r="M1813" s="108" t="b">
        <f t="shared" si="144"/>
        <v>0</v>
      </c>
    </row>
    <row r="1814" spans="1:13" x14ac:dyDescent="0.25">
      <c r="A1814" t="s">
        <v>112</v>
      </c>
      <c r="B1814" s="108">
        <v>0</v>
      </c>
      <c r="C1814" t="str" cm="1">
        <f t="array" ref="C1814">_xlfn.IFS(A1814='Price Data'!$F$3,'Price Data'!$G$3,A1814='Price Data'!$F$4,'Price Data'!$G$4,A1814='Price Data'!$F$5,'Price Data'!$G$5,A1814='Price Data'!$F$6,'Price Data'!$G$6,A1814='Price Data'!$F$7,'Price Data'!$G$7,TRUE,"")</f>
        <v/>
      </c>
      <c r="E1814" s="108" t="b">
        <f t="shared" si="140"/>
        <v>0</v>
      </c>
      <c r="G1814" s="108" t="b">
        <f t="shared" si="141"/>
        <v>0</v>
      </c>
      <c r="I1814" s="108" t="b">
        <f t="shared" si="142"/>
        <v>0</v>
      </c>
      <c r="K1814" s="108" t="b">
        <f t="shared" si="143"/>
        <v>0</v>
      </c>
      <c r="M1814" s="108" t="b">
        <f t="shared" si="144"/>
        <v>0</v>
      </c>
    </row>
    <row r="1815" spans="1:13" x14ac:dyDescent="0.25">
      <c r="A1815" t="s">
        <v>112</v>
      </c>
      <c r="B1815" s="108">
        <v>0</v>
      </c>
      <c r="C1815" t="str" cm="1">
        <f t="array" ref="C1815">_xlfn.IFS(A1815='Price Data'!$F$3,'Price Data'!$G$3,A1815='Price Data'!$F$4,'Price Data'!$G$4,A1815='Price Data'!$F$5,'Price Data'!$G$5,A1815='Price Data'!$F$6,'Price Data'!$G$6,A1815='Price Data'!$F$7,'Price Data'!$G$7,TRUE,"")</f>
        <v/>
      </c>
      <c r="E1815" s="108" t="b">
        <f t="shared" si="140"/>
        <v>0</v>
      </c>
      <c r="G1815" s="108" t="b">
        <f t="shared" si="141"/>
        <v>0</v>
      </c>
      <c r="I1815" s="108" t="b">
        <f t="shared" si="142"/>
        <v>0</v>
      </c>
      <c r="K1815" s="108" t="b">
        <f t="shared" si="143"/>
        <v>0</v>
      </c>
      <c r="M1815" s="108" t="b">
        <f t="shared" si="144"/>
        <v>0</v>
      </c>
    </row>
    <row r="1816" spans="1:13" x14ac:dyDescent="0.25">
      <c r="A1816" t="s">
        <v>112</v>
      </c>
      <c r="B1816" s="108">
        <v>0</v>
      </c>
      <c r="C1816" t="str" cm="1">
        <f t="array" ref="C1816">_xlfn.IFS(A1816='Price Data'!$F$3,'Price Data'!$G$3,A1816='Price Data'!$F$4,'Price Data'!$G$4,A1816='Price Data'!$F$5,'Price Data'!$G$5,A1816='Price Data'!$F$6,'Price Data'!$G$6,A1816='Price Data'!$F$7,'Price Data'!$G$7,TRUE,"")</f>
        <v/>
      </c>
      <c r="E1816" s="108" t="b">
        <f t="shared" si="140"/>
        <v>0</v>
      </c>
      <c r="G1816" s="108" t="b">
        <f t="shared" si="141"/>
        <v>0</v>
      </c>
      <c r="I1816" s="108" t="b">
        <f t="shared" si="142"/>
        <v>0</v>
      </c>
      <c r="K1816" s="108" t="b">
        <f t="shared" si="143"/>
        <v>0</v>
      </c>
      <c r="M1816" s="108" t="b">
        <f t="shared" si="144"/>
        <v>0</v>
      </c>
    </row>
    <row r="1817" spans="1:13" x14ac:dyDescent="0.25">
      <c r="A1817" t="s">
        <v>112</v>
      </c>
      <c r="B1817" s="108">
        <v>0</v>
      </c>
      <c r="C1817" t="str" cm="1">
        <f t="array" ref="C1817">_xlfn.IFS(A1817='Price Data'!$F$3,'Price Data'!$G$3,A1817='Price Data'!$F$4,'Price Data'!$G$4,A1817='Price Data'!$F$5,'Price Data'!$G$5,A1817='Price Data'!$F$6,'Price Data'!$G$6,A1817='Price Data'!$F$7,'Price Data'!$G$7,TRUE,"")</f>
        <v/>
      </c>
      <c r="E1817" s="108" t="b">
        <f t="shared" si="140"/>
        <v>0</v>
      </c>
      <c r="G1817" s="108" t="b">
        <f t="shared" si="141"/>
        <v>0</v>
      </c>
      <c r="I1817" s="108" t="b">
        <f t="shared" si="142"/>
        <v>0</v>
      </c>
      <c r="K1817" s="108" t="b">
        <f t="shared" si="143"/>
        <v>0</v>
      </c>
      <c r="M1817" s="108" t="b">
        <f t="shared" si="144"/>
        <v>0</v>
      </c>
    </row>
    <row r="1818" spans="1:13" x14ac:dyDescent="0.25">
      <c r="A1818" t="s">
        <v>112</v>
      </c>
      <c r="B1818" s="108">
        <v>0</v>
      </c>
      <c r="C1818" t="str" cm="1">
        <f t="array" ref="C1818">_xlfn.IFS(A1818='Price Data'!$F$3,'Price Data'!$G$3,A1818='Price Data'!$F$4,'Price Data'!$G$4,A1818='Price Data'!$F$5,'Price Data'!$G$5,A1818='Price Data'!$F$6,'Price Data'!$G$6,A1818='Price Data'!$F$7,'Price Data'!$G$7,TRUE,"")</f>
        <v/>
      </c>
      <c r="E1818" s="108" t="b">
        <f t="shared" si="140"/>
        <v>0</v>
      </c>
      <c r="G1818" s="108" t="b">
        <f t="shared" si="141"/>
        <v>0</v>
      </c>
      <c r="I1818" s="108" t="b">
        <f t="shared" si="142"/>
        <v>0</v>
      </c>
      <c r="K1818" s="108" t="b">
        <f t="shared" si="143"/>
        <v>0</v>
      </c>
      <c r="M1818" s="108" t="b">
        <f t="shared" si="144"/>
        <v>0</v>
      </c>
    </row>
    <row r="1819" spans="1:13" x14ac:dyDescent="0.25">
      <c r="A1819" t="s">
        <v>112</v>
      </c>
      <c r="B1819" s="108">
        <v>0</v>
      </c>
      <c r="C1819" t="str" cm="1">
        <f t="array" ref="C1819">_xlfn.IFS(A1819='Price Data'!$F$3,'Price Data'!$G$3,A1819='Price Data'!$F$4,'Price Data'!$G$4,A1819='Price Data'!$F$5,'Price Data'!$G$5,A1819='Price Data'!$F$6,'Price Data'!$G$6,A1819='Price Data'!$F$7,'Price Data'!$G$7,TRUE,"")</f>
        <v/>
      </c>
      <c r="E1819" s="108" t="b">
        <f t="shared" si="140"/>
        <v>0</v>
      </c>
      <c r="G1819" s="108" t="b">
        <f t="shared" si="141"/>
        <v>0</v>
      </c>
      <c r="I1819" s="108" t="b">
        <f t="shared" si="142"/>
        <v>0</v>
      </c>
      <c r="K1819" s="108" t="b">
        <f t="shared" si="143"/>
        <v>0</v>
      </c>
      <c r="M1819" s="108" t="b">
        <f t="shared" si="144"/>
        <v>0</v>
      </c>
    </row>
    <row r="1820" spans="1:13" x14ac:dyDescent="0.25">
      <c r="A1820" t="s">
        <v>112</v>
      </c>
      <c r="B1820" s="108">
        <v>0</v>
      </c>
      <c r="C1820" t="str" cm="1">
        <f t="array" ref="C1820">_xlfn.IFS(A1820='Price Data'!$F$3,'Price Data'!$G$3,A1820='Price Data'!$F$4,'Price Data'!$G$4,A1820='Price Data'!$F$5,'Price Data'!$G$5,A1820='Price Data'!$F$6,'Price Data'!$G$6,A1820='Price Data'!$F$7,'Price Data'!$G$7,TRUE,"")</f>
        <v/>
      </c>
      <c r="E1820" s="108" t="b">
        <f t="shared" si="140"/>
        <v>0</v>
      </c>
      <c r="G1820" s="108" t="b">
        <f t="shared" si="141"/>
        <v>0</v>
      </c>
      <c r="I1820" s="108" t="b">
        <f t="shared" si="142"/>
        <v>0</v>
      </c>
      <c r="K1820" s="108" t="b">
        <f t="shared" si="143"/>
        <v>0</v>
      </c>
      <c r="M1820" s="108" t="b">
        <f t="shared" si="144"/>
        <v>0</v>
      </c>
    </row>
    <row r="1821" spans="1:13" x14ac:dyDescent="0.25">
      <c r="A1821" t="s">
        <v>112</v>
      </c>
      <c r="B1821" s="108">
        <v>0</v>
      </c>
      <c r="C1821" t="str" cm="1">
        <f t="array" ref="C1821">_xlfn.IFS(A1821='Price Data'!$F$3,'Price Data'!$G$3,A1821='Price Data'!$F$4,'Price Data'!$G$4,A1821='Price Data'!$F$5,'Price Data'!$G$5,A1821='Price Data'!$F$6,'Price Data'!$G$6,A1821='Price Data'!$F$7,'Price Data'!$G$7,TRUE,"")</f>
        <v/>
      </c>
      <c r="E1821" s="108" t="b">
        <f t="shared" si="140"/>
        <v>0</v>
      </c>
      <c r="G1821" s="108" t="b">
        <f t="shared" si="141"/>
        <v>0</v>
      </c>
      <c r="I1821" s="108" t="b">
        <f t="shared" si="142"/>
        <v>0</v>
      </c>
      <c r="K1821" s="108" t="b">
        <f t="shared" si="143"/>
        <v>0</v>
      </c>
      <c r="M1821" s="108" t="b">
        <f t="shared" si="144"/>
        <v>0</v>
      </c>
    </row>
    <row r="1822" spans="1:13" x14ac:dyDescent="0.25">
      <c r="A1822" t="s">
        <v>112</v>
      </c>
      <c r="B1822" s="108">
        <v>0</v>
      </c>
      <c r="C1822" t="str" cm="1">
        <f t="array" ref="C1822">_xlfn.IFS(A1822='Price Data'!$F$3,'Price Data'!$G$3,A1822='Price Data'!$F$4,'Price Data'!$G$4,A1822='Price Data'!$F$5,'Price Data'!$G$5,A1822='Price Data'!$F$6,'Price Data'!$G$6,A1822='Price Data'!$F$7,'Price Data'!$G$7,TRUE,"")</f>
        <v/>
      </c>
      <c r="E1822" s="108" t="b">
        <f t="shared" si="140"/>
        <v>0</v>
      </c>
      <c r="G1822" s="108" t="b">
        <f t="shared" si="141"/>
        <v>0</v>
      </c>
      <c r="I1822" s="108" t="b">
        <f t="shared" si="142"/>
        <v>0</v>
      </c>
      <c r="K1822" s="108" t="b">
        <f t="shared" si="143"/>
        <v>0</v>
      </c>
      <c r="M1822" s="108" t="b">
        <f t="shared" si="144"/>
        <v>0</v>
      </c>
    </row>
    <row r="1823" spans="1:13" x14ac:dyDescent="0.25">
      <c r="A1823" t="s">
        <v>112</v>
      </c>
      <c r="B1823" s="108">
        <v>0</v>
      </c>
      <c r="C1823" t="str" cm="1">
        <f t="array" ref="C1823">_xlfn.IFS(A1823='Price Data'!$F$3,'Price Data'!$G$3,A1823='Price Data'!$F$4,'Price Data'!$G$4,A1823='Price Data'!$F$5,'Price Data'!$G$5,A1823='Price Data'!$F$6,'Price Data'!$G$6,A1823='Price Data'!$F$7,'Price Data'!$G$7,TRUE,"")</f>
        <v/>
      </c>
      <c r="E1823" s="108" t="b">
        <f t="shared" si="140"/>
        <v>0</v>
      </c>
      <c r="G1823" s="108" t="b">
        <f t="shared" si="141"/>
        <v>0</v>
      </c>
      <c r="I1823" s="108" t="b">
        <f t="shared" si="142"/>
        <v>0</v>
      </c>
      <c r="K1823" s="108" t="b">
        <f t="shared" si="143"/>
        <v>0</v>
      </c>
      <c r="M1823" s="108" t="b">
        <f t="shared" si="144"/>
        <v>0</v>
      </c>
    </row>
    <row r="1824" spans="1:13" x14ac:dyDescent="0.25">
      <c r="A1824" t="s">
        <v>112</v>
      </c>
      <c r="B1824" s="108">
        <v>0</v>
      </c>
      <c r="C1824" t="str" cm="1">
        <f t="array" ref="C1824">_xlfn.IFS(A1824='Price Data'!$F$3,'Price Data'!$G$3,A1824='Price Data'!$F$4,'Price Data'!$G$4,A1824='Price Data'!$F$5,'Price Data'!$G$5,A1824='Price Data'!$F$6,'Price Data'!$G$6,A1824='Price Data'!$F$7,'Price Data'!$G$7,TRUE,"")</f>
        <v/>
      </c>
      <c r="E1824" s="108" t="b">
        <f t="shared" si="140"/>
        <v>0</v>
      </c>
      <c r="G1824" s="108" t="b">
        <f t="shared" si="141"/>
        <v>0</v>
      </c>
      <c r="I1824" s="108" t="b">
        <f t="shared" si="142"/>
        <v>0</v>
      </c>
      <c r="K1824" s="108" t="b">
        <f t="shared" si="143"/>
        <v>0</v>
      </c>
      <c r="M1824" s="108" t="b">
        <f t="shared" si="144"/>
        <v>0</v>
      </c>
    </row>
    <row r="1825" spans="1:13" x14ac:dyDescent="0.25">
      <c r="A1825" t="s">
        <v>112</v>
      </c>
      <c r="B1825" s="108">
        <v>0</v>
      </c>
      <c r="C1825" t="str" cm="1">
        <f t="array" ref="C1825">_xlfn.IFS(A1825='Price Data'!$F$3,'Price Data'!$G$3,A1825='Price Data'!$F$4,'Price Data'!$G$4,A1825='Price Data'!$F$5,'Price Data'!$G$5,A1825='Price Data'!$F$6,'Price Data'!$G$6,A1825='Price Data'!$F$7,'Price Data'!$G$7,TRUE,"")</f>
        <v/>
      </c>
      <c r="E1825" s="108" t="b">
        <f t="shared" si="140"/>
        <v>0</v>
      </c>
      <c r="G1825" s="108" t="b">
        <f t="shared" si="141"/>
        <v>0</v>
      </c>
      <c r="I1825" s="108" t="b">
        <f t="shared" si="142"/>
        <v>0</v>
      </c>
      <c r="K1825" s="108" t="b">
        <f t="shared" si="143"/>
        <v>0</v>
      </c>
      <c r="M1825" s="108" t="b">
        <f t="shared" si="144"/>
        <v>0</v>
      </c>
    </row>
    <row r="1826" spans="1:13" x14ac:dyDescent="0.25">
      <c r="A1826" t="s">
        <v>112</v>
      </c>
      <c r="B1826" s="108">
        <v>0</v>
      </c>
      <c r="C1826" t="str" cm="1">
        <f t="array" ref="C1826">_xlfn.IFS(A1826='Price Data'!$F$3,'Price Data'!$G$3,A1826='Price Data'!$F$4,'Price Data'!$G$4,A1826='Price Data'!$F$5,'Price Data'!$G$5,A1826='Price Data'!$F$6,'Price Data'!$G$6,A1826='Price Data'!$F$7,'Price Data'!$G$7,TRUE,"")</f>
        <v/>
      </c>
      <c r="E1826" s="108" t="b">
        <f t="shared" si="140"/>
        <v>0</v>
      </c>
      <c r="G1826" s="108" t="b">
        <f t="shared" si="141"/>
        <v>0</v>
      </c>
      <c r="I1826" s="108" t="b">
        <f t="shared" si="142"/>
        <v>0</v>
      </c>
      <c r="K1826" s="108" t="b">
        <f t="shared" si="143"/>
        <v>0</v>
      </c>
      <c r="M1826" s="108" t="b">
        <f t="shared" si="144"/>
        <v>0</v>
      </c>
    </row>
    <row r="1827" spans="1:13" x14ac:dyDescent="0.25">
      <c r="A1827" t="s">
        <v>112</v>
      </c>
      <c r="B1827" s="108">
        <v>0</v>
      </c>
      <c r="C1827" t="str" cm="1">
        <f t="array" ref="C1827">_xlfn.IFS(A1827='Price Data'!$F$3,'Price Data'!$G$3,A1827='Price Data'!$F$4,'Price Data'!$G$4,A1827='Price Data'!$F$5,'Price Data'!$G$5,A1827='Price Data'!$F$6,'Price Data'!$G$6,A1827='Price Data'!$F$7,'Price Data'!$G$7,TRUE,"")</f>
        <v/>
      </c>
      <c r="E1827" s="108" t="b">
        <f t="shared" si="140"/>
        <v>0</v>
      </c>
      <c r="G1827" s="108" t="b">
        <f t="shared" si="141"/>
        <v>0</v>
      </c>
      <c r="I1827" s="108" t="b">
        <f t="shared" si="142"/>
        <v>0</v>
      </c>
      <c r="K1827" s="108" t="b">
        <f t="shared" si="143"/>
        <v>0</v>
      </c>
      <c r="M1827" s="108" t="b">
        <f t="shared" si="144"/>
        <v>0</v>
      </c>
    </row>
    <row r="1828" spans="1:13" x14ac:dyDescent="0.25">
      <c r="A1828" t="s">
        <v>112</v>
      </c>
      <c r="B1828" s="108">
        <v>0</v>
      </c>
      <c r="C1828" t="str" cm="1">
        <f t="array" ref="C1828">_xlfn.IFS(A1828='Price Data'!$F$3,'Price Data'!$G$3,A1828='Price Data'!$F$4,'Price Data'!$G$4,A1828='Price Data'!$F$5,'Price Data'!$G$5,A1828='Price Data'!$F$6,'Price Data'!$G$6,A1828='Price Data'!$F$7,'Price Data'!$G$7,TRUE,"")</f>
        <v/>
      </c>
      <c r="E1828" s="108" t="b">
        <f t="shared" si="140"/>
        <v>0</v>
      </c>
      <c r="G1828" s="108" t="b">
        <f t="shared" si="141"/>
        <v>0</v>
      </c>
      <c r="I1828" s="108" t="b">
        <f t="shared" si="142"/>
        <v>0</v>
      </c>
      <c r="K1828" s="108" t="b">
        <f t="shared" si="143"/>
        <v>0</v>
      </c>
      <c r="M1828" s="108" t="b">
        <f t="shared" si="144"/>
        <v>0</v>
      </c>
    </row>
    <row r="1829" spans="1:13" x14ac:dyDescent="0.25">
      <c r="A1829" t="s">
        <v>112</v>
      </c>
      <c r="B1829" s="108">
        <v>0</v>
      </c>
      <c r="C1829" t="str" cm="1">
        <f t="array" ref="C1829">_xlfn.IFS(A1829='Price Data'!$F$3,'Price Data'!$G$3,A1829='Price Data'!$F$4,'Price Data'!$G$4,A1829='Price Data'!$F$5,'Price Data'!$G$5,A1829='Price Data'!$F$6,'Price Data'!$G$6,A1829='Price Data'!$F$7,'Price Data'!$G$7,TRUE,"")</f>
        <v/>
      </c>
      <c r="E1829" s="108" t="b">
        <f t="shared" si="140"/>
        <v>0</v>
      </c>
      <c r="G1829" s="108" t="b">
        <f t="shared" si="141"/>
        <v>0</v>
      </c>
      <c r="I1829" s="108" t="b">
        <f t="shared" si="142"/>
        <v>0</v>
      </c>
      <c r="K1829" s="108" t="b">
        <f t="shared" si="143"/>
        <v>0</v>
      </c>
      <c r="M1829" s="108" t="b">
        <f t="shared" si="144"/>
        <v>0</v>
      </c>
    </row>
    <row r="1830" spans="1:13" x14ac:dyDescent="0.25">
      <c r="A1830" t="s">
        <v>109</v>
      </c>
      <c r="B1830" s="108">
        <v>0.62</v>
      </c>
      <c r="C1830" cm="1">
        <f t="array" ref="C1830">_xlfn.IFS(A1830='Price Data'!$F$3,'Price Data'!$G$3,A1830='Price Data'!$F$4,'Price Data'!$G$4,A1830='Price Data'!$F$5,'Price Data'!$G$5,A1830='Price Data'!$F$6,'Price Data'!$G$6,A1830='Price Data'!$F$7,'Price Data'!$G$7,TRUE,"")</f>
        <v>4.4586315789473705</v>
      </c>
      <c r="E1830" s="108" t="b">
        <f t="shared" si="140"/>
        <v>0</v>
      </c>
      <c r="G1830" s="108" t="b">
        <f t="shared" si="141"/>
        <v>0</v>
      </c>
      <c r="I1830" s="108">
        <f t="shared" si="142"/>
        <v>0.62</v>
      </c>
      <c r="K1830" s="108" t="b">
        <f t="shared" si="143"/>
        <v>0</v>
      </c>
      <c r="M1830" s="108" t="b">
        <f t="shared" si="144"/>
        <v>0</v>
      </c>
    </row>
    <row r="1831" spans="1:13" x14ac:dyDescent="0.25">
      <c r="A1831" t="s">
        <v>112</v>
      </c>
      <c r="B1831" s="108">
        <v>0</v>
      </c>
      <c r="C1831" t="str" cm="1">
        <f t="array" ref="C1831">_xlfn.IFS(A1831='Price Data'!$F$3,'Price Data'!$G$3,A1831='Price Data'!$F$4,'Price Data'!$G$4,A1831='Price Data'!$F$5,'Price Data'!$G$5,A1831='Price Data'!$F$6,'Price Data'!$G$6,A1831='Price Data'!$F$7,'Price Data'!$G$7,TRUE,"")</f>
        <v/>
      </c>
      <c r="E1831" s="108" t="b">
        <f t="shared" si="140"/>
        <v>0</v>
      </c>
      <c r="G1831" s="108" t="b">
        <f t="shared" si="141"/>
        <v>0</v>
      </c>
      <c r="I1831" s="108" t="b">
        <f t="shared" si="142"/>
        <v>0</v>
      </c>
      <c r="K1831" s="108" t="b">
        <f t="shared" si="143"/>
        <v>0</v>
      </c>
      <c r="M1831" s="108" t="b">
        <f t="shared" si="144"/>
        <v>0</v>
      </c>
    </row>
    <row r="1832" spans="1:13" x14ac:dyDescent="0.25">
      <c r="A1832" t="s">
        <v>112</v>
      </c>
      <c r="B1832" s="108">
        <v>0</v>
      </c>
      <c r="C1832" t="str" cm="1">
        <f t="array" ref="C1832">_xlfn.IFS(A1832='Price Data'!$F$3,'Price Data'!$G$3,A1832='Price Data'!$F$4,'Price Data'!$G$4,A1832='Price Data'!$F$5,'Price Data'!$G$5,A1832='Price Data'!$F$6,'Price Data'!$G$6,A1832='Price Data'!$F$7,'Price Data'!$G$7,TRUE,"")</f>
        <v/>
      </c>
      <c r="E1832" s="108" t="b">
        <f t="shared" si="140"/>
        <v>0</v>
      </c>
      <c r="G1832" s="108" t="b">
        <f t="shared" si="141"/>
        <v>0</v>
      </c>
      <c r="I1832" s="108" t="b">
        <f t="shared" si="142"/>
        <v>0</v>
      </c>
      <c r="K1832" s="108" t="b">
        <f t="shared" si="143"/>
        <v>0</v>
      </c>
      <c r="M1832" s="108" t="b">
        <f t="shared" si="144"/>
        <v>0</v>
      </c>
    </row>
    <row r="1833" spans="1:13" x14ac:dyDescent="0.25">
      <c r="A1833" t="s">
        <v>112</v>
      </c>
      <c r="B1833" s="108">
        <v>0</v>
      </c>
      <c r="C1833" t="str" cm="1">
        <f t="array" ref="C1833">_xlfn.IFS(A1833='Price Data'!$F$3,'Price Data'!$G$3,A1833='Price Data'!$F$4,'Price Data'!$G$4,A1833='Price Data'!$F$5,'Price Data'!$G$5,A1833='Price Data'!$F$6,'Price Data'!$G$6,A1833='Price Data'!$F$7,'Price Data'!$G$7,TRUE,"")</f>
        <v/>
      </c>
      <c r="E1833" s="108" t="b">
        <f t="shared" si="140"/>
        <v>0</v>
      </c>
      <c r="G1833" s="108" t="b">
        <f t="shared" si="141"/>
        <v>0</v>
      </c>
      <c r="I1833" s="108" t="b">
        <f t="shared" si="142"/>
        <v>0</v>
      </c>
      <c r="K1833" s="108" t="b">
        <f t="shared" si="143"/>
        <v>0</v>
      </c>
      <c r="M1833" s="108" t="b">
        <f t="shared" si="144"/>
        <v>0</v>
      </c>
    </row>
    <row r="1834" spans="1:13" x14ac:dyDescent="0.25">
      <c r="A1834" t="s">
        <v>112</v>
      </c>
      <c r="B1834" s="108">
        <v>0</v>
      </c>
      <c r="C1834" t="str" cm="1">
        <f t="array" ref="C1834">_xlfn.IFS(A1834='Price Data'!$F$3,'Price Data'!$G$3,A1834='Price Data'!$F$4,'Price Data'!$G$4,A1834='Price Data'!$F$5,'Price Data'!$G$5,A1834='Price Data'!$F$6,'Price Data'!$G$6,A1834='Price Data'!$F$7,'Price Data'!$G$7,TRUE,"")</f>
        <v/>
      </c>
      <c r="E1834" s="108" t="b">
        <f t="shared" si="140"/>
        <v>0</v>
      </c>
      <c r="G1834" s="108" t="b">
        <f t="shared" si="141"/>
        <v>0</v>
      </c>
      <c r="I1834" s="108" t="b">
        <f t="shared" si="142"/>
        <v>0</v>
      </c>
      <c r="K1834" s="108" t="b">
        <f t="shared" si="143"/>
        <v>0</v>
      </c>
      <c r="M1834" s="108" t="b">
        <f t="shared" si="144"/>
        <v>0</v>
      </c>
    </row>
    <row r="1835" spans="1:13" x14ac:dyDescent="0.25">
      <c r="A1835" t="s">
        <v>112</v>
      </c>
      <c r="B1835" s="108">
        <v>0</v>
      </c>
      <c r="C1835" t="str" cm="1">
        <f t="array" ref="C1835">_xlfn.IFS(A1835='Price Data'!$F$3,'Price Data'!$G$3,A1835='Price Data'!$F$4,'Price Data'!$G$4,A1835='Price Data'!$F$5,'Price Data'!$G$5,A1835='Price Data'!$F$6,'Price Data'!$G$6,A1835='Price Data'!$F$7,'Price Data'!$G$7,TRUE,"")</f>
        <v/>
      </c>
      <c r="E1835" s="108" t="b">
        <f t="shared" si="140"/>
        <v>0</v>
      </c>
      <c r="G1835" s="108" t="b">
        <f t="shared" si="141"/>
        <v>0</v>
      </c>
      <c r="I1835" s="108" t="b">
        <f t="shared" si="142"/>
        <v>0</v>
      </c>
      <c r="K1835" s="108" t="b">
        <f t="shared" si="143"/>
        <v>0</v>
      </c>
      <c r="M1835" s="108" t="b">
        <f t="shared" si="144"/>
        <v>0</v>
      </c>
    </row>
    <row r="1836" spans="1:13" x14ac:dyDescent="0.25">
      <c r="A1836" t="s">
        <v>112</v>
      </c>
      <c r="B1836" s="108">
        <v>0</v>
      </c>
      <c r="C1836" t="str" cm="1">
        <f t="array" ref="C1836">_xlfn.IFS(A1836='Price Data'!$F$3,'Price Data'!$G$3,A1836='Price Data'!$F$4,'Price Data'!$G$4,A1836='Price Data'!$F$5,'Price Data'!$G$5,A1836='Price Data'!$F$6,'Price Data'!$G$6,A1836='Price Data'!$F$7,'Price Data'!$G$7,TRUE,"")</f>
        <v/>
      </c>
      <c r="E1836" s="108" t="b">
        <f t="shared" si="140"/>
        <v>0</v>
      </c>
      <c r="G1836" s="108" t="b">
        <f t="shared" si="141"/>
        <v>0</v>
      </c>
      <c r="I1836" s="108" t="b">
        <f t="shared" si="142"/>
        <v>0</v>
      </c>
      <c r="K1836" s="108" t="b">
        <f t="shared" si="143"/>
        <v>0</v>
      </c>
      <c r="M1836" s="108" t="b">
        <f t="shared" si="144"/>
        <v>0</v>
      </c>
    </row>
    <row r="1837" spans="1:13" x14ac:dyDescent="0.25">
      <c r="A1837" t="s">
        <v>112</v>
      </c>
      <c r="B1837" s="108">
        <v>0</v>
      </c>
      <c r="C1837" t="str" cm="1">
        <f t="array" ref="C1837">_xlfn.IFS(A1837='Price Data'!$F$3,'Price Data'!$G$3,A1837='Price Data'!$F$4,'Price Data'!$G$4,A1837='Price Data'!$F$5,'Price Data'!$G$5,A1837='Price Data'!$F$6,'Price Data'!$G$6,A1837='Price Data'!$F$7,'Price Data'!$G$7,TRUE,"")</f>
        <v/>
      </c>
      <c r="E1837" s="108" t="b">
        <f t="shared" si="140"/>
        <v>0</v>
      </c>
      <c r="G1837" s="108" t="b">
        <f t="shared" si="141"/>
        <v>0</v>
      </c>
      <c r="I1837" s="108" t="b">
        <f t="shared" si="142"/>
        <v>0</v>
      </c>
      <c r="K1837" s="108" t="b">
        <f t="shared" si="143"/>
        <v>0</v>
      </c>
      <c r="M1837" s="108" t="b">
        <f t="shared" si="144"/>
        <v>0</v>
      </c>
    </row>
    <row r="1838" spans="1:13" x14ac:dyDescent="0.25">
      <c r="A1838" t="s">
        <v>113</v>
      </c>
      <c r="B1838" s="108">
        <v>1.99</v>
      </c>
      <c r="C1838" cm="1">
        <f t="array" ref="C1838">_xlfn.IFS(A1838='Price Data'!$F$3,'Price Data'!$G$3,A1838='Price Data'!$F$4,'Price Data'!$G$4,A1838='Price Data'!$F$5,'Price Data'!$G$5,A1838='Price Data'!$F$6,'Price Data'!$G$6,A1838='Price Data'!$F$7,'Price Data'!$G$7,TRUE,"")</f>
        <v>10.493246963562758</v>
      </c>
      <c r="E1838" s="108" t="b">
        <f t="shared" si="140"/>
        <v>0</v>
      </c>
      <c r="G1838" s="108" t="b">
        <f t="shared" si="141"/>
        <v>0</v>
      </c>
      <c r="I1838" s="108" t="b">
        <f t="shared" si="142"/>
        <v>0</v>
      </c>
      <c r="K1838" s="108" t="b">
        <f t="shared" si="143"/>
        <v>0</v>
      </c>
      <c r="M1838" s="108">
        <f t="shared" si="144"/>
        <v>1.99</v>
      </c>
    </row>
    <row r="1839" spans="1:13" x14ac:dyDescent="0.25">
      <c r="A1839" t="s">
        <v>110</v>
      </c>
      <c r="B1839" s="108">
        <v>0.75</v>
      </c>
      <c r="C1839" cm="1">
        <f t="array" ref="C1839">_xlfn.IFS(A1839='Price Data'!$F$3,'Price Data'!$G$3,A1839='Price Data'!$F$4,'Price Data'!$G$4,A1839='Price Data'!$F$5,'Price Data'!$G$5,A1839='Price Data'!$F$6,'Price Data'!$G$6,A1839='Price Data'!$F$7,'Price Data'!$G$7,TRUE,"")</f>
        <v>2.6763636363636367</v>
      </c>
      <c r="E1839" s="108">
        <f t="shared" si="140"/>
        <v>0.75</v>
      </c>
      <c r="G1839" s="108" t="b">
        <f t="shared" si="141"/>
        <v>0</v>
      </c>
      <c r="I1839" s="108" t="b">
        <f t="shared" si="142"/>
        <v>0</v>
      </c>
      <c r="K1839" s="108" t="b">
        <f t="shared" si="143"/>
        <v>0</v>
      </c>
      <c r="M1839" s="108" t="b">
        <f t="shared" si="144"/>
        <v>0</v>
      </c>
    </row>
    <row r="1840" spans="1:13" x14ac:dyDescent="0.25">
      <c r="A1840" t="s">
        <v>110</v>
      </c>
      <c r="B1840" s="108">
        <v>0.51</v>
      </c>
      <c r="C1840" cm="1">
        <f t="array" ref="C1840">_xlfn.IFS(A1840='Price Data'!$F$3,'Price Data'!$G$3,A1840='Price Data'!$F$4,'Price Data'!$G$4,A1840='Price Data'!$F$5,'Price Data'!$G$5,A1840='Price Data'!$F$6,'Price Data'!$G$6,A1840='Price Data'!$F$7,'Price Data'!$G$7,TRUE,"")</f>
        <v>2.6763636363636367</v>
      </c>
      <c r="E1840" s="108">
        <f t="shared" si="140"/>
        <v>0.51</v>
      </c>
      <c r="G1840" s="108" t="b">
        <f t="shared" si="141"/>
        <v>0</v>
      </c>
      <c r="I1840" s="108" t="b">
        <f t="shared" si="142"/>
        <v>0</v>
      </c>
      <c r="K1840" s="108" t="b">
        <f t="shared" si="143"/>
        <v>0</v>
      </c>
      <c r="M1840" s="108" t="b">
        <f t="shared" si="144"/>
        <v>0</v>
      </c>
    </row>
    <row r="1841" spans="1:13" x14ac:dyDescent="0.25">
      <c r="A1841" t="s">
        <v>109</v>
      </c>
      <c r="B1841" s="108">
        <v>0.56999999999999995</v>
      </c>
      <c r="C1841" cm="1">
        <f t="array" ref="C1841">_xlfn.IFS(A1841='Price Data'!$F$3,'Price Data'!$G$3,A1841='Price Data'!$F$4,'Price Data'!$G$4,A1841='Price Data'!$F$5,'Price Data'!$G$5,A1841='Price Data'!$F$6,'Price Data'!$G$6,A1841='Price Data'!$F$7,'Price Data'!$G$7,TRUE,"")</f>
        <v>4.4586315789473705</v>
      </c>
      <c r="E1841" s="108" t="b">
        <f t="shared" si="140"/>
        <v>0</v>
      </c>
      <c r="G1841" s="108" t="b">
        <f t="shared" si="141"/>
        <v>0</v>
      </c>
      <c r="I1841" s="108">
        <f t="shared" si="142"/>
        <v>0.56999999999999995</v>
      </c>
      <c r="K1841" s="108" t="b">
        <f t="shared" si="143"/>
        <v>0</v>
      </c>
      <c r="M1841" s="108" t="b">
        <f t="shared" si="144"/>
        <v>0</v>
      </c>
    </row>
    <row r="1842" spans="1:13" x14ac:dyDescent="0.25">
      <c r="A1842" t="s">
        <v>114</v>
      </c>
      <c r="B1842" s="108">
        <v>0.85</v>
      </c>
      <c r="C1842" cm="1">
        <f t="array" ref="C1842">_xlfn.IFS(A1842='Price Data'!$F$3,'Price Data'!$G$3,A1842='Price Data'!$F$4,'Price Data'!$G$4,A1842='Price Data'!$F$5,'Price Data'!$G$5,A1842='Price Data'!$F$6,'Price Data'!$G$6,A1842='Price Data'!$F$7,'Price Data'!$G$7,TRUE,"")</f>
        <v>6.0346153846153863</v>
      </c>
      <c r="E1842" s="108" t="b">
        <f t="shared" si="140"/>
        <v>0</v>
      </c>
      <c r="G1842" s="108">
        <f t="shared" si="141"/>
        <v>0.85</v>
      </c>
      <c r="I1842" s="108" t="b">
        <f t="shared" si="142"/>
        <v>0</v>
      </c>
      <c r="K1842" s="108" t="b">
        <f t="shared" si="143"/>
        <v>0</v>
      </c>
      <c r="M1842" s="108" t="b">
        <f t="shared" si="144"/>
        <v>0</v>
      </c>
    </row>
    <row r="1843" spans="1:13" x14ac:dyDescent="0.25">
      <c r="A1843" t="s">
        <v>114</v>
      </c>
      <c r="B1843" s="108">
        <v>1.43</v>
      </c>
      <c r="C1843" cm="1">
        <f t="array" ref="C1843">_xlfn.IFS(A1843='Price Data'!$F$3,'Price Data'!$G$3,A1843='Price Data'!$F$4,'Price Data'!$G$4,A1843='Price Data'!$F$5,'Price Data'!$G$5,A1843='Price Data'!$F$6,'Price Data'!$G$6,A1843='Price Data'!$F$7,'Price Data'!$G$7,TRUE,"")</f>
        <v>6.0346153846153863</v>
      </c>
      <c r="E1843" s="108" t="b">
        <f t="shared" si="140"/>
        <v>0</v>
      </c>
      <c r="G1843" s="108">
        <f t="shared" si="141"/>
        <v>1.43</v>
      </c>
      <c r="I1843" s="108" t="b">
        <f t="shared" si="142"/>
        <v>0</v>
      </c>
      <c r="K1843" s="108" t="b">
        <f t="shared" si="143"/>
        <v>0</v>
      </c>
      <c r="M1843" s="108" t="b">
        <f t="shared" si="144"/>
        <v>0</v>
      </c>
    </row>
    <row r="1844" spans="1:13" x14ac:dyDescent="0.25">
      <c r="A1844" t="s">
        <v>113</v>
      </c>
      <c r="B1844" s="108">
        <v>1.78</v>
      </c>
      <c r="C1844" cm="1">
        <f t="array" ref="C1844">_xlfn.IFS(A1844='Price Data'!$F$3,'Price Data'!$G$3,A1844='Price Data'!$F$4,'Price Data'!$G$4,A1844='Price Data'!$F$5,'Price Data'!$G$5,A1844='Price Data'!$F$6,'Price Data'!$G$6,A1844='Price Data'!$F$7,'Price Data'!$G$7,TRUE,"")</f>
        <v>10.493246963562758</v>
      </c>
      <c r="E1844" s="108" t="b">
        <f t="shared" si="140"/>
        <v>0</v>
      </c>
      <c r="G1844" s="108" t="b">
        <f t="shared" si="141"/>
        <v>0</v>
      </c>
      <c r="I1844" s="108" t="b">
        <f t="shared" si="142"/>
        <v>0</v>
      </c>
      <c r="K1844" s="108" t="b">
        <f t="shared" si="143"/>
        <v>0</v>
      </c>
      <c r="M1844" s="108">
        <f t="shared" si="144"/>
        <v>1.78</v>
      </c>
    </row>
    <row r="1845" spans="1:13" x14ac:dyDescent="0.25">
      <c r="A1845" t="s">
        <v>111</v>
      </c>
      <c r="B1845" s="108">
        <v>2.4700000000000002</v>
      </c>
      <c r="C1845" cm="1">
        <f t="array" ref="C1845">_xlfn.IFS(A1845='Price Data'!$F$3,'Price Data'!$G$3,A1845='Price Data'!$F$4,'Price Data'!$G$4,A1845='Price Data'!$F$5,'Price Data'!$G$5,A1845='Price Data'!$F$6,'Price Data'!$G$6,A1845='Price Data'!$F$7,'Price Data'!$G$7,TRUE,"")</f>
        <v>8.710979020979023</v>
      </c>
      <c r="E1845" s="108" t="b">
        <f t="shared" si="140"/>
        <v>0</v>
      </c>
      <c r="G1845" s="108" t="b">
        <f t="shared" si="141"/>
        <v>0</v>
      </c>
      <c r="I1845" s="108" t="b">
        <f t="shared" si="142"/>
        <v>0</v>
      </c>
      <c r="K1845" s="108">
        <f t="shared" si="143"/>
        <v>2.4700000000000002</v>
      </c>
      <c r="M1845" s="108" t="b">
        <f t="shared" si="144"/>
        <v>0</v>
      </c>
    </row>
    <row r="1846" spans="1:13" x14ac:dyDescent="0.25">
      <c r="A1846" t="s">
        <v>109</v>
      </c>
      <c r="B1846" s="108">
        <v>0.83</v>
      </c>
      <c r="C1846" cm="1">
        <f t="array" ref="C1846">_xlfn.IFS(A1846='Price Data'!$F$3,'Price Data'!$G$3,A1846='Price Data'!$F$4,'Price Data'!$G$4,A1846='Price Data'!$F$5,'Price Data'!$G$5,A1846='Price Data'!$F$6,'Price Data'!$G$6,A1846='Price Data'!$F$7,'Price Data'!$G$7,TRUE,"")</f>
        <v>4.4586315789473705</v>
      </c>
      <c r="E1846" s="108" t="b">
        <f t="shared" si="140"/>
        <v>0</v>
      </c>
      <c r="G1846" s="108" t="b">
        <f t="shared" si="141"/>
        <v>0</v>
      </c>
      <c r="I1846" s="108">
        <f t="shared" si="142"/>
        <v>0.83</v>
      </c>
      <c r="K1846" s="108" t="b">
        <f t="shared" si="143"/>
        <v>0</v>
      </c>
      <c r="M1846" s="108" t="b">
        <f t="shared" si="144"/>
        <v>0</v>
      </c>
    </row>
    <row r="1847" spans="1:13" x14ac:dyDescent="0.25">
      <c r="A1847" t="s">
        <v>109</v>
      </c>
      <c r="B1847" s="108">
        <v>0.64</v>
      </c>
      <c r="C1847" cm="1">
        <f t="array" ref="C1847">_xlfn.IFS(A1847='Price Data'!$F$3,'Price Data'!$G$3,A1847='Price Data'!$F$4,'Price Data'!$G$4,A1847='Price Data'!$F$5,'Price Data'!$G$5,A1847='Price Data'!$F$6,'Price Data'!$G$6,A1847='Price Data'!$F$7,'Price Data'!$G$7,TRUE,"")</f>
        <v>4.4586315789473705</v>
      </c>
      <c r="E1847" s="108" t="b">
        <f t="shared" si="140"/>
        <v>0</v>
      </c>
      <c r="G1847" s="108" t="b">
        <f t="shared" si="141"/>
        <v>0</v>
      </c>
      <c r="I1847" s="108">
        <f t="shared" si="142"/>
        <v>0.64</v>
      </c>
      <c r="K1847" s="108" t="b">
        <f t="shared" si="143"/>
        <v>0</v>
      </c>
      <c r="M1847" s="108" t="b">
        <f t="shared" si="144"/>
        <v>0</v>
      </c>
    </row>
    <row r="1848" spans="1:13" x14ac:dyDescent="0.25">
      <c r="A1848" t="s">
        <v>109</v>
      </c>
      <c r="B1848" s="108">
        <v>0.5</v>
      </c>
      <c r="C1848" cm="1">
        <f t="array" ref="C1848">_xlfn.IFS(A1848='Price Data'!$F$3,'Price Data'!$G$3,A1848='Price Data'!$F$4,'Price Data'!$G$4,A1848='Price Data'!$F$5,'Price Data'!$G$5,A1848='Price Data'!$F$6,'Price Data'!$G$6,A1848='Price Data'!$F$7,'Price Data'!$G$7,TRUE,"")</f>
        <v>4.4586315789473705</v>
      </c>
      <c r="E1848" s="108" t="b">
        <f t="shared" si="140"/>
        <v>0</v>
      </c>
      <c r="G1848" s="108" t="b">
        <f t="shared" si="141"/>
        <v>0</v>
      </c>
      <c r="I1848" s="108">
        <f t="shared" si="142"/>
        <v>0.5</v>
      </c>
      <c r="K1848" s="108" t="b">
        <f t="shared" si="143"/>
        <v>0</v>
      </c>
      <c r="M1848" s="108" t="b">
        <f t="shared" si="144"/>
        <v>0</v>
      </c>
    </row>
    <row r="1849" spans="1:13" x14ac:dyDescent="0.25">
      <c r="A1849" t="s">
        <v>109</v>
      </c>
      <c r="B1849" s="108">
        <v>0.52</v>
      </c>
      <c r="C1849" cm="1">
        <f t="array" ref="C1849">_xlfn.IFS(A1849='Price Data'!$F$3,'Price Data'!$G$3,A1849='Price Data'!$F$4,'Price Data'!$G$4,A1849='Price Data'!$F$5,'Price Data'!$G$5,A1849='Price Data'!$F$6,'Price Data'!$G$6,A1849='Price Data'!$F$7,'Price Data'!$G$7,TRUE,"")</f>
        <v>4.4586315789473705</v>
      </c>
      <c r="E1849" s="108" t="b">
        <f t="shared" si="140"/>
        <v>0</v>
      </c>
      <c r="G1849" s="108" t="b">
        <f t="shared" si="141"/>
        <v>0</v>
      </c>
      <c r="I1849" s="108">
        <f t="shared" si="142"/>
        <v>0.52</v>
      </c>
      <c r="K1849" s="108" t="b">
        <f t="shared" si="143"/>
        <v>0</v>
      </c>
      <c r="M1849" s="108" t="b">
        <f t="shared" si="144"/>
        <v>0</v>
      </c>
    </row>
    <row r="1850" spans="1:13" x14ac:dyDescent="0.25">
      <c r="A1850" t="s">
        <v>113</v>
      </c>
      <c r="B1850" s="108">
        <v>1.6</v>
      </c>
      <c r="C1850" cm="1">
        <f t="array" ref="C1850">_xlfn.IFS(A1850='Price Data'!$F$3,'Price Data'!$G$3,A1850='Price Data'!$F$4,'Price Data'!$G$4,A1850='Price Data'!$F$5,'Price Data'!$G$5,A1850='Price Data'!$F$6,'Price Data'!$G$6,A1850='Price Data'!$F$7,'Price Data'!$G$7,TRUE,"")</f>
        <v>10.493246963562758</v>
      </c>
      <c r="E1850" s="108" t="b">
        <f t="shared" si="140"/>
        <v>0</v>
      </c>
      <c r="G1850" s="108" t="b">
        <f t="shared" si="141"/>
        <v>0</v>
      </c>
      <c r="I1850" s="108" t="b">
        <f t="shared" si="142"/>
        <v>0</v>
      </c>
      <c r="K1850" s="108" t="b">
        <f t="shared" si="143"/>
        <v>0</v>
      </c>
      <c r="M1850" s="108">
        <f t="shared" si="144"/>
        <v>1.6</v>
      </c>
    </row>
    <row r="1851" spans="1:13" x14ac:dyDescent="0.25">
      <c r="A1851" t="s">
        <v>113</v>
      </c>
      <c r="B1851" s="108">
        <v>1.44</v>
      </c>
      <c r="C1851" cm="1">
        <f t="array" ref="C1851">_xlfn.IFS(A1851='Price Data'!$F$3,'Price Data'!$G$3,A1851='Price Data'!$F$4,'Price Data'!$G$4,A1851='Price Data'!$F$5,'Price Data'!$G$5,A1851='Price Data'!$F$6,'Price Data'!$G$6,A1851='Price Data'!$F$7,'Price Data'!$G$7,TRUE,"")</f>
        <v>10.493246963562758</v>
      </c>
      <c r="E1851" s="108" t="b">
        <f t="shared" si="140"/>
        <v>0</v>
      </c>
      <c r="G1851" s="108" t="b">
        <f t="shared" si="141"/>
        <v>0</v>
      </c>
      <c r="I1851" s="108" t="b">
        <f t="shared" si="142"/>
        <v>0</v>
      </c>
      <c r="K1851" s="108" t="b">
        <f t="shared" si="143"/>
        <v>0</v>
      </c>
      <c r="M1851" s="108">
        <f t="shared" si="144"/>
        <v>1.44</v>
      </c>
    </row>
    <row r="1852" spans="1:13" x14ac:dyDescent="0.25">
      <c r="A1852" t="s">
        <v>111</v>
      </c>
      <c r="B1852" s="108">
        <v>1.46</v>
      </c>
      <c r="C1852" cm="1">
        <f t="array" ref="C1852">_xlfn.IFS(A1852='Price Data'!$F$3,'Price Data'!$G$3,A1852='Price Data'!$F$4,'Price Data'!$G$4,A1852='Price Data'!$F$5,'Price Data'!$G$5,A1852='Price Data'!$F$6,'Price Data'!$G$6,A1852='Price Data'!$F$7,'Price Data'!$G$7,TRUE,"")</f>
        <v>8.710979020979023</v>
      </c>
      <c r="E1852" s="108" t="b">
        <f t="shared" si="140"/>
        <v>0</v>
      </c>
      <c r="G1852" s="108" t="b">
        <f t="shared" si="141"/>
        <v>0</v>
      </c>
      <c r="I1852" s="108" t="b">
        <f t="shared" si="142"/>
        <v>0</v>
      </c>
      <c r="K1852" s="108">
        <f t="shared" si="143"/>
        <v>1.46</v>
      </c>
      <c r="M1852" s="108" t="b">
        <f t="shared" si="144"/>
        <v>0</v>
      </c>
    </row>
    <row r="1853" spans="1:13" x14ac:dyDescent="0.25">
      <c r="A1853" t="s">
        <v>110</v>
      </c>
      <c r="B1853" s="108">
        <v>0.91</v>
      </c>
      <c r="C1853" cm="1">
        <f t="array" ref="C1853">_xlfn.IFS(A1853='Price Data'!$F$3,'Price Data'!$G$3,A1853='Price Data'!$F$4,'Price Data'!$G$4,A1853='Price Data'!$F$5,'Price Data'!$G$5,A1853='Price Data'!$F$6,'Price Data'!$G$6,A1853='Price Data'!$F$7,'Price Data'!$G$7,TRUE,"")</f>
        <v>2.6763636363636367</v>
      </c>
      <c r="E1853" s="108">
        <f t="shared" si="140"/>
        <v>0.91</v>
      </c>
      <c r="G1853" s="108" t="b">
        <f t="shared" si="141"/>
        <v>0</v>
      </c>
      <c r="I1853" s="108" t="b">
        <f t="shared" si="142"/>
        <v>0</v>
      </c>
      <c r="K1853" s="108" t="b">
        <f t="shared" si="143"/>
        <v>0</v>
      </c>
      <c r="M1853" s="108" t="b">
        <f t="shared" si="144"/>
        <v>0</v>
      </c>
    </row>
    <row r="1854" spans="1:13" x14ac:dyDescent="0.25">
      <c r="A1854" t="s">
        <v>111</v>
      </c>
      <c r="B1854" s="108">
        <v>1.24</v>
      </c>
      <c r="C1854" cm="1">
        <f t="array" ref="C1854">_xlfn.IFS(A1854='Price Data'!$F$3,'Price Data'!$G$3,A1854='Price Data'!$F$4,'Price Data'!$G$4,A1854='Price Data'!$F$5,'Price Data'!$G$5,A1854='Price Data'!$F$6,'Price Data'!$G$6,A1854='Price Data'!$F$7,'Price Data'!$G$7,TRUE,"")</f>
        <v>8.710979020979023</v>
      </c>
      <c r="E1854" s="108" t="b">
        <f t="shared" si="140"/>
        <v>0</v>
      </c>
      <c r="G1854" s="108" t="b">
        <f t="shared" si="141"/>
        <v>0</v>
      </c>
      <c r="I1854" s="108" t="b">
        <f t="shared" si="142"/>
        <v>0</v>
      </c>
      <c r="K1854" s="108">
        <f t="shared" si="143"/>
        <v>1.24</v>
      </c>
      <c r="M1854" s="108" t="b">
        <f t="shared" si="144"/>
        <v>0</v>
      </c>
    </row>
    <row r="1855" spans="1:13" x14ac:dyDescent="0.25">
      <c r="A1855" t="s">
        <v>114</v>
      </c>
      <c r="B1855" s="108">
        <v>2.25</v>
      </c>
      <c r="C1855" cm="1">
        <f t="array" ref="C1855">_xlfn.IFS(A1855='Price Data'!$F$3,'Price Data'!$G$3,A1855='Price Data'!$F$4,'Price Data'!$G$4,A1855='Price Data'!$F$5,'Price Data'!$G$5,A1855='Price Data'!$F$6,'Price Data'!$G$6,A1855='Price Data'!$F$7,'Price Data'!$G$7,TRUE,"")</f>
        <v>6.0346153846153863</v>
      </c>
      <c r="E1855" s="108" t="b">
        <f t="shared" si="140"/>
        <v>0</v>
      </c>
      <c r="G1855" s="108">
        <f t="shared" si="141"/>
        <v>2.25</v>
      </c>
      <c r="I1855" s="108" t="b">
        <f t="shared" si="142"/>
        <v>0</v>
      </c>
      <c r="K1855" s="108" t="b">
        <f t="shared" si="143"/>
        <v>0</v>
      </c>
      <c r="M1855" s="108" t="b">
        <f t="shared" si="144"/>
        <v>0</v>
      </c>
    </row>
    <row r="1856" spans="1:13" x14ac:dyDescent="0.25">
      <c r="A1856" t="s">
        <v>109</v>
      </c>
      <c r="B1856" s="108">
        <v>0.81</v>
      </c>
      <c r="C1856" cm="1">
        <f t="array" ref="C1856">_xlfn.IFS(A1856='Price Data'!$F$3,'Price Data'!$G$3,A1856='Price Data'!$F$4,'Price Data'!$G$4,A1856='Price Data'!$F$5,'Price Data'!$G$5,A1856='Price Data'!$F$6,'Price Data'!$G$6,A1856='Price Data'!$F$7,'Price Data'!$G$7,TRUE,"")</f>
        <v>4.4586315789473705</v>
      </c>
      <c r="E1856" s="108" t="b">
        <f t="shared" si="140"/>
        <v>0</v>
      </c>
      <c r="G1856" s="108" t="b">
        <f t="shared" si="141"/>
        <v>0</v>
      </c>
      <c r="I1856" s="108">
        <f t="shared" si="142"/>
        <v>0.81</v>
      </c>
      <c r="K1856" s="108" t="b">
        <f t="shared" si="143"/>
        <v>0</v>
      </c>
      <c r="M1856" s="108" t="b">
        <f t="shared" si="144"/>
        <v>0</v>
      </c>
    </row>
    <row r="1857" spans="1:13" x14ac:dyDescent="0.25">
      <c r="A1857" t="s">
        <v>109</v>
      </c>
      <c r="B1857" s="108">
        <v>0.57999999999999996</v>
      </c>
      <c r="C1857" cm="1">
        <f t="array" ref="C1857">_xlfn.IFS(A1857='Price Data'!$F$3,'Price Data'!$G$3,A1857='Price Data'!$F$4,'Price Data'!$G$4,A1857='Price Data'!$F$5,'Price Data'!$G$5,A1857='Price Data'!$F$6,'Price Data'!$G$6,A1857='Price Data'!$F$7,'Price Data'!$G$7,TRUE,"")</f>
        <v>4.4586315789473705</v>
      </c>
      <c r="E1857" s="108" t="b">
        <f t="shared" si="140"/>
        <v>0</v>
      </c>
      <c r="G1857" s="108" t="b">
        <f t="shared" si="141"/>
        <v>0</v>
      </c>
      <c r="I1857" s="108">
        <f t="shared" si="142"/>
        <v>0.57999999999999996</v>
      </c>
      <c r="K1857" s="108" t="b">
        <f t="shared" si="143"/>
        <v>0</v>
      </c>
      <c r="M1857" s="108" t="b">
        <f t="shared" si="144"/>
        <v>0</v>
      </c>
    </row>
    <row r="1858" spans="1:13" x14ac:dyDescent="0.25">
      <c r="A1858" t="s">
        <v>109</v>
      </c>
      <c r="B1858" s="108">
        <v>0.57999999999999996</v>
      </c>
      <c r="C1858" cm="1">
        <f t="array" ref="C1858">_xlfn.IFS(A1858='Price Data'!$F$3,'Price Data'!$G$3,A1858='Price Data'!$F$4,'Price Data'!$G$4,A1858='Price Data'!$F$5,'Price Data'!$G$5,A1858='Price Data'!$F$6,'Price Data'!$G$6,A1858='Price Data'!$F$7,'Price Data'!$G$7,TRUE,"")</f>
        <v>4.4586315789473705</v>
      </c>
      <c r="E1858" s="108" t="b">
        <f t="shared" si="140"/>
        <v>0</v>
      </c>
      <c r="G1858" s="108" t="b">
        <f t="shared" si="141"/>
        <v>0</v>
      </c>
      <c r="I1858" s="108">
        <f t="shared" si="142"/>
        <v>0.57999999999999996</v>
      </c>
      <c r="K1858" s="108" t="b">
        <f t="shared" si="143"/>
        <v>0</v>
      </c>
      <c r="M1858" s="108" t="b">
        <f t="shared" si="144"/>
        <v>0</v>
      </c>
    </row>
    <row r="1859" spans="1:13" x14ac:dyDescent="0.25">
      <c r="A1859" t="s">
        <v>111</v>
      </c>
      <c r="B1859" s="108">
        <v>1.02</v>
      </c>
      <c r="C1859" cm="1">
        <f t="array" ref="C1859">_xlfn.IFS(A1859='Price Data'!$F$3,'Price Data'!$G$3,A1859='Price Data'!$F$4,'Price Data'!$G$4,A1859='Price Data'!$F$5,'Price Data'!$G$5,A1859='Price Data'!$F$6,'Price Data'!$G$6,A1859='Price Data'!$F$7,'Price Data'!$G$7,TRUE,"")</f>
        <v>8.710979020979023</v>
      </c>
      <c r="E1859" s="108" t="b">
        <f t="shared" ref="E1859:E1922" si="145">IF(A1859="Coffee Only", B1859)</f>
        <v>0</v>
      </c>
      <c r="G1859" s="108" t="b">
        <f t="shared" ref="G1859:G1922" si="146">IF(A1859="Food Only", B1859)</f>
        <v>0</v>
      </c>
      <c r="I1859" s="108" t="b">
        <f t="shared" ref="I1859:I1922" si="147">IF(A1859="Specialty Drink Only", B1859)</f>
        <v>0</v>
      </c>
      <c r="K1859" s="108">
        <f t="shared" ref="K1859:K1922" si="148">IF(A1859="Food + Coffee", B1859)</f>
        <v>1.02</v>
      </c>
      <c r="M1859" s="108" t="b">
        <f t="shared" ref="M1859:M1922" si="149">IF(A1859="Food + Specialty Drink", B1859)</f>
        <v>0</v>
      </c>
    </row>
    <row r="1860" spans="1:13" x14ac:dyDescent="0.25">
      <c r="A1860" t="s">
        <v>109</v>
      </c>
      <c r="B1860" s="108">
        <v>0.94</v>
      </c>
      <c r="C1860" cm="1">
        <f t="array" ref="C1860">_xlfn.IFS(A1860='Price Data'!$F$3,'Price Data'!$G$3,A1860='Price Data'!$F$4,'Price Data'!$G$4,A1860='Price Data'!$F$5,'Price Data'!$G$5,A1860='Price Data'!$F$6,'Price Data'!$G$6,A1860='Price Data'!$F$7,'Price Data'!$G$7,TRUE,"")</f>
        <v>4.4586315789473705</v>
      </c>
      <c r="E1860" s="108" t="b">
        <f t="shared" si="145"/>
        <v>0</v>
      </c>
      <c r="G1860" s="108" t="b">
        <f t="shared" si="146"/>
        <v>0</v>
      </c>
      <c r="I1860" s="108">
        <f t="shared" si="147"/>
        <v>0.94</v>
      </c>
      <c r="K1860" s="108" t="b">
        <f t="shared" si="148"/>
        <v>0</v>
      </c>
      <c r="M1860" s="108" t="b">
        <f t="shared" si="149"/>
        <v>0</v>
      </c>
    </row>
    <row r="1861" spans="1:13" x14ac:dyDescent="0.25">
      <c r="A1861" t="s">
        <v>113</v>
      </c>
      <c r="B1861" s="108">
        <v>2.15</v>
      </c>
      <c r="C1861" cm="1">
        <f t="array" ref="C1861">_xlfn.IFS(A1861='Price Data'!$F$3,'Price Data'!$G$3,A1861='Price Data'!$F$4,'Price Data'!$G$4,A1861='Price Data'!$F$5,'Price Data'!$G$5,A1861='Price Data'!$F$6,'Price Data'!$G$6,A1861='Price Data'!$F$7,'Price Data'!$G$7,TRUE,"")</f>
        <v>10.493246963562758</v>
      </c>
      <c r="E1861" s="108" t="b">
        <f t="shared" si="145"/>
        <v>0</v>
      </c>
      <c r="G1861" s="108" t="b">
        <f t="shared" si="146"/>
        <v>0</v>
      </c>
      <c r="I1861" s="108" t="b">
        <f t="shared" si="147"/>
        <v>0</v>
      </c>
      <c r="K1861" s="108" t="b">
        <f t="shared" si="148"/>
        <v>0</v>
      </c>
      <c r="M1861" s="108">
        <f t="shared" si="149"/>
        <v>2.15</v>
      </c>
    </row>
    <row r="1862" spans="1:13" x14ac:dyDescent="0.25">
      <c r="A1862" t="s">
        <v>110</v>
      </c>
      <c r="B1862" s="108">
        <v>0.66</v>
      </c>
      <c r="C1862" cm="1">
        <f t="array" ref="C1862">_xlfn.IFS(A1862='Price Data'!$F$3,'Price Data'!$G$3,A1862='Price Data'!$F$4,'Price Data'!$G$4,A1862='Price Data'!$F$5,'Price Data'!$G$5,A1862='Price Data'!$F$6,'Price Data'!$G$6,A1862='Price Data'!$F$7,'Price Data'!$G$7,TRUE,"")</f>
        <v>2.6763636363636367</v>
      </c>
      <c r="E1862" s="108">
        <f t="shared" si="145"/>
        <v>0.66</v>
      </c>
      <c r="G1862" s="108" t="b">
        <f t="shared" si="146"/>
        <v>0</v>
      </c>
      <c r="I1862" s="108" t="b">
        <f t="shared" si="147"/>
        <v>0</v>
      </c>
      <c r="K1862" s="108" t="b">
        <f t="shared" si="148"/>
        <v>0</v>
      </c>
      <c r="M1862" s="108" t="b">
        <f t="shared" si="149"/>
        <v>0</v>
      </c>
    </row>
    <row r="1863" spans="1:13" x14ac:dyDescent="0.25">
      <c r="A1863" t="s">
        <v>113</v>
      </c>
      <c r="B1863" s="108">
        <v>2.04</v>
      </c>
      <c r="C1863" cm="1">
        <f t="array" ref="C1863">_xlfn.IFS(A1863='Price Data'!$F$3,'Price Data'!$G$3,A1863='Price Data'!$F$4,'Price Data'!$G$4,A1863='Price Data'!$F$5,'Price Data'!$G$5,A1863='Price Data'!$F$6,'Price Data'!$G$6,A1863='Price Data'!$F$7,'Price Data'!$G$7,TRUE,"")</f>
        <v>10.493246963562758</v>
      </c>
      <c r="E1863" s="108" t="b">
        <f t="shared" si="145"/>
        <v>0</v>
      </c>
      <c r="G1863" s="108" t="b">
        <f t="shared" si="146"/>
        <v>0</v>
      </c>
      <c r="I1863" s="108" t="b">
        <f t="shared" si="147"/>
        <v>0</v>
      </c>
      <c r="K1863" s="108" t="b">
        <f t="shared" si="148"/>
        <v>0</v>
      </c>
      <c r="M1863" s="108">
        <f t="shared" si="149"/>
        <v>2.04</v>
      </c>
    </row>
    <row r="1864" spans="1:13" x14ac:dyDescent="0.25">
      <c r="A1864" t="s">
        <v>111</v>
      </c>
      <c r="B1864" s="108">
        <v>1</v>
      </c>
      <c r="C1864" cm="1">
        <f t="array" ref="C1864">_xlfn.IFS(A1864='Price Data'!$F$3,'Price Data'!$G$3,A1864='Price Data'!$F$4,'Price Data'!$G$4,A1864='Price Data'!$F$5,'Price Data'!$G$5,A1864='Price Data'!$F$6,'Price Data'!$G$6,A1864='Price Data'!$F$7,'Price Data'!$G$7,TRUE,"")</f>
        <v>8.710979020979023</v>
      </c>
      <c r="E1864" s="108" t="b">
        <f t="shared" si="145"/>
        <v>0</v>
      </c>
      <c r="G1864" s="108" t="b">
        <f t="shared" si="146"/>
        <v>0</v>
      </c>
      <c r="I1864" s="108" t="b">
        <f t="shared" si="147"/>
        <v>0</v>
      </c>
      <c r="K1864" s="108">
        <f t="shared" si="148"/>
        <v>1</v>
      </c>
      <c r="M1864" s="108" t="b">
        <f t="shared" si="149"/>
        <v>0</v>
      </c>
    </row>
    <row r="1865" spans="1:13" x14ac:dyDescent="0.25">
      <c r="A1865" t="s">
        <v>113</v>
      </c>
      <c r="B1865" s="108">
        <v>1.0900000000000001</v>
      </c>
      <c r="C1865" cm="1">
        <f t="array" ref="C1865">_xlfn.IFS(A1865='Price Data'!$F$3,'Price Data'!$G$3,A1865='Price Data'!$F$4,'Price Data'!$G$4,A1865='Price Data'!$F$5,'Price Data'!$G$5,A1865='Price Data'!$F$6,'Price Data'!$G$6,A1865='Price Data'!$F$7,'Price Data'!$G$7,TRUE,"")</f>
        <v>10.493246963562758</v>
      </c>
      <c r="E1865" s="108" t="b">
        <f t="shared" si="145"/>
        <v>0</v>
      </c>
      <c r="G1865" s="108" t="b">
        <f t="shared" si="146"/>
        <v>0</v>
      </c>
      <c r="I1865" s="108" t="b">
        <f t="shared" si="147"/>
        <v>0</v>
      </c>
      <c r="K1865" s="108" t="b">
        <f t="shared" si="148"/>
        <v>0</v>
      </c>
      <c r="M1865" s="108">
        <f t="shared" si="149"/>
        <v>1.0900000000000001</v>
      </c>
    </row>
    <row r="1866" spans="1:13" x14ac:dyDescent="0.25">
      <c r="A1866" t="s">
        <v>109</v>
      </c>
      <c r="B1866" s="108">
        <v>0.51</v>
      </c>
      <c r="C1866" cm="1">
        <f t="array" ref="C1866">_xlfn.IFS(A1866='Price Data'!$F$3,'Price Data'!$G$3,A1866='Price Data'!$F$4,'Price Data'!$G$4,A1866='Price Data'!$F$5,'Price Data'!$G$5,A1866='Price Data'!$F$6,'Price Data'!$G$6,A1866='Price Data'!$F$7,'Price Data'!$G$7,TRUE,"")</f>
        <v>4.4586315789473705</v>
      </c>
      <c r="E1866" s="108" t="b">
        <f t="shared" si="145"/>
        <v>0</v>
      </c>
      <c r="G1866" s="108" t="b">
        <f t="shared" si="146"/>
        <v>0</v>
      </c>
      <c r="I1866" s="108">
        <f t="shared" si="147"/>
        <v>0.51</v>
      </c>
      <c r="K1866" s="108" t="b">
        <f t="shared" si="148"/>
        <v>0</v>
      </c>
      <c r="M1866" s="108" t="b">
        <f t="shared" si="149"/>
        <v>0</v>
      </c>
    </row>
    <row r="1867" spans="1:13" x14ac:dyDescent="0.25">
      <c r="A1867" t="s">
        <v>110</v>
      </c>
      <c r="B1867" s="108">
        <v>0.96</v>
      </c>
      <c r="C1867" cm="1">
        <f t="array" ref="C1867">_xlfn.IFS(A1867='Price Data'!$F$3,'Price Data'!$G$3,A1867='Price Data'!$F$4,'Price Data'!$G$4,A1867='Price Data'!$F$5,'Price Data'!$G$5,A1867='Price Data'!$F$6,'Price Data'!$G$6,A1867='Price Data'!$F$7,'Price Data'!$G$7,TRUE,"")</f>
        <v>2.6763636363636367</v>
      </c>
      <c r="E1867" s="108">
        <f t="shared" si="145"/>
        <v>0.96</v>
      </c>
      <c r="G1867" s="108" t="b">
        <f t="shared" si="146"/>
        <v>0</v>
      </c>
      <c r="I1867" s="108" t="b">
        <f t="shared" si="147"/>
        <v>0</v>
      </c>
      <c r="K1867" s="108" t="b">
        <f t="shared" si="148"/>
        <v>0</v>
      </c>
      <c r="M1867" s="108" t="b">
        <f t="shared" si="149"/>
        <v>0</v>
      </c>
    </row>
    <row r="1868" spans="1:13" x14ac:dyDescent="0.25">
      <c r="A1868" t="s">
        <v>114</v>
      </c>
      <c r="B1868" s="108">
        <v>1.61</v>
      </c>
      <c r="C1868" cm="1">
        <f t="array" ref="C1868">_xlfn.IFS(A1868='Price Data'!$F$3,'Price Data'!$G$3,A1868='Price Data'!$F$4,'Price Data'!$G$4,A1868='Price Data'!$F$5,'Price Data'!$G$5,A1868='Price Data'!$F$6,'Price Data'!$G$6,A1868='Price Data'!$F$7,'Price Data'!$G$7,TRUE,"")</f>
        <v>6.0346153846153863</v>
      </c>
      <c r="E1868" s="108" t="b">
        <f t="shared" si="145"/>
        <v>0</v>
      </c>
      <c r="G1868" s="108">
        <f t="shared" si="146"/>
        <v>1.61</v>
      </c>
      <c r="I1868" s="108" t="b">
        <f t="shared" si="147"/>
        <v>0</v>
      </c>
      <c r="K1868" s="108" t="b">
        <f t="shared" si="148"/>
        <v>0</v>
      </c>
      <c r="M1868" s="108" t="b">
        <f t="shared" si="149"/>
        <v>0</v>
      </c>
    </row>
    <row r="1869" spans="1:13" x14ac:dyDescent="0.25">
      <c r="A1869" t="s">
        <v>114</v>
      </c>
      <c r="B1869" s="108">
        <v>1.18</v>
      </c>
      <c r="C1869" cm="1">
        <f t="array" ref="C1869">_xlfn.IFS(A1869='Price Data'!$F$3,'Price Data'!$G$3,A1869='Price Data'!$F$4,'Price Data'!$G$4,A1869='Price Data'!$F$5,'Price Data'!$G$5,A1869='Price Data'!$F$6,'Price Data'!$G$6,A1869='Price Data'!$F$7,'Price Data'!$G$7,TRUE,"")</f>
        <v>6.0346153846153863</v>
      </c>
      <c r="E1869" s="108" t="b">
        <f t="shared" si="145"/>
        <v>0</v>
      </c>
      <c r="G1869" s="108">
        <f t="shared" si="146"/>
        <v>1.18</v>
      </c>
      <c r="I1869" s="108" t="b">
        <f t="shared" si="147"/>
        <v>0</v>
      </c>
      <c r="K1869" s="108" t="b">
        <f t="shared" si="148"/>
        <v>0</v>
      </c>
      <c r="M1869" s="108" t="b">
        <f t="shared" si="149"/>
        <v>0</v>
      </c>
    </row>
    <row r="1870" spans="1:13" x14ac:dyDescent="0.25">
      <c r="A1870" t="s">
        <v>111</v>
      </c>
      <c r="B1870" s="108">
        <v>1.04</v>
      </c>
      <c r="C1870" cm="1">
        <f t="array" ref="C1870">_xlfn.IFS(A1870='Price Data'!$F$3,'Price Data'!$G$3,A1870='Price Data'!$F$4,'Price Data'!$G$4,A1870='Price Data'!$F$5,'Price Data'!$G$5,A1870='Price Data'!$F$6,'Price Data'!$G$6,A1870='Price Data'!$F$7,'Price Data'!$G$7,TRUE,"")</f>
        <v>8.710979020979023</v>
      </c>
      <c r="E1870" s="108" t="b">
        <f t="shared" si="145"/>
        <v>0</v>
      </c>
      <c r="G1870" s="108" t="b">
        <f t="shared" si="146"/>
        <v>0</v>
      </c>
      <c r="I1870" s="108" t="b">
        <f t="shared" si="147"/>
        <v>0</v>
      </c>
      <c r="K1870" s="108">
        <f t="shared" si="148"/>
        <v>1.04</v>
      </c>
      <c r="M1870" s="108" t="b">
        <f t="shared" si="149"/>
        <v>0</v>
      </c>
    </row>
    <row r="1871" spans="1:13" x14ac:dyDescent="0.25">
      <c r="A1871" t="s">
        <v>113</v>
      </c>
      <c r="B1871" s="108">
        <v>1.32</v>
      </c>
      <c r="C1871" cm="1">
        <f t="array" ref="C1871">_xlfn.IFS(A1871='Price Data'!$F$3,'Price Data'!$G$3,A1871='Price Data'!$F$4,'Price Data'!$G$4,A1871='Price Data'!$F$5,'Price Data'!$G$5,A1871='Price Data'!$F$6,'Price Data'!$G$6,A1871='Price Data'!$F$7,'Price Data'!$G$7,TRUE,"")</f>
        <v>10.493246963562758</v>
      </c>
      <c r="E1871" s="108" t="b">
        <f t="shared" si="145"/>
        <v>0</v>
      </c>
      <c r="G1871" s="108" t="b">
        <f t="shared" si="146"/>
        <v>0</v>
      </c>
      <c r="I1871" s="108" t="b">
        <f t="shared" si="147"/>
        <v>0</v>
      </c>
      <c r="K1871" s="108" t="b">
        <f t="shared" si="148"/>
        <v>0</v>
      </c>
      <c r="M1871" s="108">
        <f t="shared" si="149"/>
        <v>1.32</v>
      </c>
    </row>
    <row r="1872" spans="1:13" x14ac:dyDescent="0.25">
      <c r="A1872" t="s">
        <v>110</v>
      </c>
      <c r="B1872" s="108">
        <v>0.89</v>
      </c>
      <c r="C1872" cm="1">
        <f t="array" ref="C1872">_xlfn.IFS(A1872='Price Data'!$F$3,'Price Data'!$G$3,A1872='Price Data'!$F$4,'Price Data'!$G$4,A1872='Price Data'!$F$5,'Price Data'!$G$5,A1872='Price Data'!$F$6,'Price Data'!$G$6,A1872='Price Data'!$F$7,'Price Data'!$G$7,TRUE,"")</f>
        <v>2.6763636363636367</v>
      </c>
      <c r="E1872" s="108">
        <f t="shared" si="145"/>
        <v>0.89</v>
      </c>
      <c r="G1872" s="108" t="b">
        <f t="shared" si="146"/>
        <v>0</v>
      </c>
      <c r="I1872" s="108" t="b">
        <f t="shared" si="147"/>
        <v>0</v>
      </c>
      <c r="K1872" s="108" t="b">
        <f t="shared" si="148"/>
        <v>0</v>
      </c>
      <c r="M1872" s="108" t="b">
        <f t="shared" si="149"/>
        <v>0</v>
      </c>
    </row>
    <row r="1873" spans="1:13" x14ac:dyDescent="0.25">
      <c r="A1873" t="s">
        <v>110</v>
      </c>
      <c r="B1873" s="108">
        <v>0.86</v>
      </c>
      <c r="C1873" cm="1">
        <f t="array" ref="C1873">_xlfn.IFS(A1873='Price Data'!$F$3,'Price Data'!$G$3,A1873='Price Data'!$F$4,'Price Data'!$G$4,A1873='Price Data'!$F$5,'Price Data'!$G$5,A1873='Price Data'!$F$6,'Price Data'!$G$6,A1873='Price Data'!$F$7,'Price Data'!$G$7,TRUE,"")</f>
        <v>2.6763636363636367</v>
      </c>
      <c r="E1873" s="108">
        <f t="shared" si="145"/>
        <v>0.86</v>
      </c>
      <c r="G1873" s="108" t="b">
        <f t="shared" si="146"/>
        <v>0</v>
      </c>
      <c r="I1873" s="108" t="b">
        <f t="shared" si="147"/>
        <v>0</v>
      </c>
      <c r="K1873" s="108" t="b">
        <f t="shared" si="148"/>
        <v>0</v>
      </c>
      <c r="M1873" s="108" t="b">
        <f t="shared" si="149"/>
        <v>0</v>
      </c>
    </row>
    <row r="1874" spans="1:13" x14ac:dyDescent="0.25">
      <c r="A1874" t="s">
        <v>111</v>
      </c>
      <c r="B1874" s="108">
        <v>1.56</v>
      </c>
      <c r="C1874" cm="1">
        <f t="array" ref="C1874">_xlfn.IFS(A1874='Price Data'!$F$3,'Price Data'!$G$3,A1874='Price Data'!$F$4,'Price Data'!$G$4,A1874='Price Data'!$F$5,'Price Data'!$G$5,A1874='Price Data'!$F$6,'Price Data'!$G$6,A1874='Price Data'!$F$7,'Price Data'!$G$7,TRUE,"")</f>
        <v>8.710979020979023</v>
      </c>
      <c r="E1874" s="108" t="b">
        <f t="shared" si="145"/>
        <v>0</v>
      </c>
      <c r="G1874" s="108" t="b">
        <f t="shared" si="146"/>
        <v>0</v>
      </c>
      <c r="I1874" s="108" t="b">
        <f t="shared" si="147"/>
        <v>0</v>
      </c>
      <c r="K1874" s="108">
        <f t="shared" si="148"/>
        <v>1.56</v>
      </c>
      <c r="M1874" s="108" t="b">
        <f t="shared" si="149"/>
        <v>0</v>
      </c>
    </row>
    <row r="1875" spans="1:13" x14ac:dyDescent="0.25">
      <c r="A1875" t="s">
        <v>109</v>
      </c>
      <c r="B1875" s="108">
        <v>0.56000000000000005</v>
      </c>
      <c r="C1875" cm="1">
        <f t="array" ref="C1875">_xlfn.IFS(A1875='Price Data'!$F$3,'Price Data'!$G$3,A1875='Price Data'!$F$4,'Price Data'!$G$4,A1875='Price Data'!$F$5,'Price Data'!$G$5,A1875='Price Data'!$F$6,'Price Data'!$G$6,A1875='Price Data'!$F$7,'Price Data'!$G$7,TRUE,"")</f>
        <v>4.4586315789473705</v>
      </c>
      <c r="E1875" s="108" t="b">
        <f t="shared" si="145"/>
        <v>0</v>
      </c>
      <c r="G1875" s="108" t="b">
        <f t="shared" si="146"/>
        <v>0</v>
      </c>
      <c r="I1875" s="108">
        <f t="shared" si="147"/>
        <v>0.56000000000000005</v>
      </c>
      <c r="K1875" s="108" t="b">
        <f t="shared" si="148"/>
        <v>0</v>
      </c>
      <c r="M1875" s="108" t="b">
        <f t="shared" si="149"/>
        <v>0</v>
      </c>
    </row>
    <row r="1876" spans="1:13" x14ac:dyDescent="0.25">
      <c r="A1876" t="s">
        <v>113</v>
      </c>
      <c r="B1876" s="108">
        <v>1.03</v>
      </c>
      <c r="C1876" cm="1">
        <f t="array" ref="C1876">_xlfn.IFS(A1876='Price Data'!$F$3,'Price Data'!$G$3,A1876='Price Data'!$F$4,'Price Data'!$G$4,A1876='Price Data'!$F$5,'Price Data'!$G$5,A1876='Price Data'!$F$6,'Price Data'!$G$6,A1876='Price Data'!$F$7,'Price Data'!$G$7,TRUE,"")</f>
        <v>10.493246963562758</v>
      </c>
      <c r="E1876" s="108" t="b">
        <f t="shared" si="145"/>
        <v>0</v>
      </c>
      <c r="G1876" s="108" t="b">
        <f t="shared" si="146"/>
        <v>0</v>
      </c>
      <c r="I1876" s="108" t="b">
        <f t="shared" si="147"/>
        <v>0</v>
      </c>
      <c r="K1876" s="108" t="b">
        <f t="shared" si="148"/>
        <v>0</v>
      </c>
      <c r="M1876" s="108">
        <f t="shared" si="149"/>
        <v>1.03</v>
      </c>
    </row>
    <row r="1877" spans="1:13" x14ac:dyDescent="0.25">
      <c r="A1877" t="s">
        <v>112</v>
      </c>
      <c r="B1877" s="108">
        <v>0</v>
      </c>
      <c r="C1877" t="str" cm="1">
        <f t="array" ref="C1877">_xlfn.IFS(A1877='Price Data'!$F$3,'Price Data'!$G$3,A1877='Price Data'!$F$4,'Price Data'!$G$4,A1877='Price Data'!$F$5,'Price Data'!$G$5,A1877='Price Data'!$F$6,'Price Data'!$G$6,A1877='Price Data'!$F$7,'Price Data'!$G$7,TRUE,"")</f>
        <v/>
      </c>
      <c r="E1877" s="108" t="b">
        <f t="shared" si="145"/>
        <v>0</v>
      </c>
      <c r="G1877" s="108" t="b">
        <f t="shared" si="146"/>
        <v>0</v>
      </c>
      <c r="I1877" s="108" t="b">
        <f t="shared" si="147"/>
        <v>0</v>
      </c>
      <c r="K1877" s="108" t="b">
        <f t="shared" si="148"/>
        <v>0</v>
      </c>
      <c r="M1877" s="108" t="b">
        <f t="shared" si="149"/>
        <v>0</v>
      </c>
    </row>
    <row r="1878" spans="1:13" x14ac:dyDescent="0.25">
      <c r="A1878" t="s">
        <v>114</v>
      </c>
      <c r="B1878" s="108">
        <v>2.34</v>
      </c>
      <c r="C1878" cm="1">
        <f t="array" ref="C1878">_xlfn.IFS(A1878='Price Data'!$F$3,'Price Data'!$G$3,A1878='Price Data'!$F$4,'Price Data'!$G$4,A1878='Price Data'!$F$5,'Price Data'!$G$5,A1878='Price Data'!$F$6,'Price Data'!$G$6,A1878='Price Data'!$F$7,'Price Data'!$G$7,TRUE,"")</f>
        <v>6.0346153846153863</v>
      </c>
      <c r="E1878" s="108" t="b">
        <f t="shared" si="145"/>
        <v>0</v>
      </c>
      <c r="G1878" s="108">
        <f t="shared" si="146"/>
        <v>2.34</v>
      </c>
      <c r="I1878" s="108" t="b">
        <f t="shared" si="147"/>
        <v>0</v>
      </c>
      <c r="K1878" s="108" t="b">
        <f t="shared" si="148"/>
        <v>0</v>
      </c>
      <c r="M1878" s="108" t="b">
        <f t="shared" si="149"/>
        <v>0</v>
      </c>
    </row>
    <row r="1879" spans="1:13" x14ac:dyDescent="0.25">
      <c r="A1879" t="s">
        <v>110</v>
      </c>
      <c r="B1879" s="108">
        <v>0.87</v>
      </c>
      <c r="C1879" cm="1">
        <f t="array" ref="C1879">_xlfn.IFS(A1879='Price Data'!$F$3,'Price Data'!$G$3,A1879='Price Data'!$F$4,'Price Data'!$G$4,A1879='Price Data'!$F$5,'Price Data'!$G$5,A1879='Price Data'!$F$6,'Price Data'!$G$6,A1879='Price Data'!$F$7,'Price Data'!$G$7,TRUE,"")</f>
        <v>2.6763636363636367</v>
      </c>
      <c r="E1879" s="108">
        <f t="shared" si="145"/>
        <v>0.87</v>
      </c>
      <c r="G1879" s="108" t="b">
        <f t="shared" si="146"/>
        <v>0</v>
      </c>
      <c r="I1879" s="108" t="b">
        <f t="shared" si="147"/>
        <v>0</v>
      </c>
      <c r="K1879" s="108" t="b">
        <f t="shared" si="148"/>
        <v>0</v>
      </c>
      <c r="M1879" s="108" t="b">
        <f t="shared" si="149"/>
        <v>0</v>
      </c>
    </row>
    <row r="1880" spans="1:13" x14ac:dyDescent="0.25">
      <c r="A1880" t="s">
        <v>111</v>
      </c>
      <c r="B1880" s="108">
        <v>1.51</v>
      </c>
      <c r="C1880" cm="1">
        <f t="array" ref="C1880">_xlfn.IFS(A1880='Price Data'!$F$3,'Price Data'!$G$3,A1880='Price Data'!$F$4,'Price Data'!$G$4,A1880='Price Data'!$F$5,'Price Data'!$G$5,A1880='Price Data'!$F$6,'Price Data'!$G$6,A1880='Price Data'!$F$7,'Price Data'!$G$7,TRUE,"")</f>
        <v>8.710979020979023</v>
      </c>
      <c r="E1880" s="108" t="b">
        <f t="shared" si="145"/>
        <v>0</v>
      </c>
      <c r="G1880" s="108" t="b">
        <f t="shared" si="146"/>
        <v>0</v>
      </c>
      <c r="I1880" s="108" t="b">
        <f t="shared" si="147"/>
        <v>0</v>
      </c>
      <c r="K1880" s="108">
        <f t="shared" si="148"/>
        <v>1.51</v>
      </c>
      <c r="M1880" s="108" t="b">
        <f t="shared" si="149"/>
        <v>0</v>
      </c>
    </row>
    <row r="1881" spans="1:13" x14ac:dyDescent="0.25">
      <c r="A1881" t="s">
        <v>114</v>
      </c>
      <c r="B1881" s="108">
        <v>1.79</v>
      </c>
      <c r="C1881" cm="1">
        <f t="array" ref="C1881">_xlfn.IFS(A1881='Price Data'!$F$3,'Price Data'!$G$3,A1881='Price Data'!$F$4,'Price Data'!$G$4,A1881='Price Data'!$F$5,'Price Data'!$G$5,A1881='Price Data'!$F$6,'Price Data'!$G$6,A1881='Price Data'!$F$7,'Price Data'!$G$7,TRUE,"")</f>
        <v>6.0346153846153863</v>
      </c>
      <c r="E1881" s="108" t="b">
        <f t="shared" si="145"/>
        <v>0</v>
      </c>
      <c r="G1881" s="108">
        <f t="shared" si="146"/>
        <v>1.79</v>
      </c>
      <c r="I1881" s="108" t="b">
        <f t="shared" si="147"/>
        <v>0</v>
      </c>
      <c r="K1881" s="108" t="b">
        <f t="shared" si="148"/>
        <v>0</v>
      </c>
      <c r="M1881" s="108" t="b">
        <f t="shared" si="149"/>
        <v>0</v>
      </c>
    </row>
    <row r="1882" spans="1:13" x14ac:dyDescent="0.25">
      <c r="A1882" t="s">
        <v>114</v>
      </c>
      <c r="B1882" s="108">
        <v>1.21</v>
      </c>
      <c r="C1882" cm="1">
        <f t="array" ref="C1882">_xlfn.IFS(A1882='Price Data'!$F$3,'Price Data'!$G$3,A1882='Price Data'!$F$4,'Price Data'!$G$4,A1882='Price Data'!$F$5,'Price Data'!$G$5,A1882='Price Data'!$F$6,'Price Data'!$G$6,A1882='Price Data'!$F$7,'Price Data'!$G$7,TRUE,"")</f>
        <v>6.0346153846153863</v>
      </c>
      <c r="E1882" s="108" t="b">
        <f t="shared" si="145"/>
        <v>0</v>
      </c>
      <c r="G1882" s="108">
        <f t="shared" si="146"/>
        <v>1.21</v>
      </c>
      <c r="I1882" s="108" t="b">
        <f t="shared" si="147"/>
        <v>0</v>
      </c>
      <c r="K1882" s="108" t="b">
        <f t="shared" si="148"/>
        <v>0</v>
      </c>
      <c r="M1882" s="108" t="b">
        <f t="shared" si="149"/>
        <v>0</v>
      </c>
    </row>
    <row r="1883" spans="1:13" x14ac:dyDescent="0.25">
      <c r="A1883" t="s">
        <v>114</v>
      </c>
      <c r="B1883" s="108">
        <v>1.72</v>
      </c>
      <c r="C1883" cm="1">
        <f t="array" ref="C1883">_xlfn.IFS(A1883='Price Data'!$F$3,'Price Data'!$G$3,A1883='Price Data'!$F$4,'Price Data'!$G$4,A1883='Price Data'!$F$5,'Price Data'!$G$5,A1883='Price Data'!$F$6,'Price Data'!$G$6,A1883='Price Data'!$F$7,'Price Data'!$G$7,TRUE,"")</f>
        <v>6.0346153846153863</v>
      </c>
      <c r="E1883" s="108" t="b">
        <f t="shared" si="145"/>
        <v>0</v>
      </c>
      <c r="G1883" s="108">
        <f t="shared" si="146"/>
        <v>1.72</v>
      </c>
      <c r="I1883" s="108" t="b">
        <f t="shared" si="147"/>
        <v>0</v>
      </c>
      <c r="K1883" s="108" t="b">
        <f t="shared" si="148"/>
        <v>0</v>
      </c>
      <c r="M1883" s="108" t="b">
        <f t="shared" si="149"/>
        <v>0</v>
      </c>
    </row>
    <row r="1884" spans="1:13" x14ac:dyDescent="0.25">
      <c r="A1884" t="s">
        <v>113</v>
      </c>
      <c r="B1884" s="108">
        <v>1.49</v>
      </c>
      <c r="C1884" cm="1">
        <f t="array" ref="C1884">_xlfn.IFS(A1884='Price Data'!$F$3,'Price Data'!$G$3,A1884='Price Data'!$F$4,'Price Data'!$G$4,A1884='Price Data'!$F$5,'Price Data'!$G$5,A1884='Price Data'!$F$6,'Price Data'!$G$6,A1884='Price Data'!$F$7,'Price Data'!$G$7,TRUE,"")</f>
        <v>10.493246963562758</v>
      </c>
      <c r="E1884" s="108" t="b">
        <f t="shared" si="145"/>
        <v>0</v>
      </c>
      <c r="G1884" s="108" t="b">
        <f t="shared" si="146"/>
        <v>0</v>
      </c>
      <c r="I1884" s="108" t="b">
        <f t="shared" si="147"/>
        <v>0</v>
      </c>
      <c r="K1884" s="108" t="b">
        <f t="shared" si="148"/>
        <v>0</v>
      </c>
      <c r="M1884" s="108">
        <f t="shared" si="149"/>
        <v>1.49</v>
      </c>
    </row>
    <row r="1885" spans="1:13" x14ac:dyDescent="0.25">
      <c r="A1885" t="s">
        <v>113</v>
      </c>
      <c r="B1885" s="108">
        <v>1.65</v>
      </c>
      <c r="C1885" cm="1">
        <f t="array" ref="C1885">_xlfn.IFS(A1885='Price Data'!$F$3,'Price Data'!$G$3,A1885='Price Data'!$F$4,'Price Data'!$G$4,A1885='Price Data'!$F$5,'Price Data'!$G$5,A1885='Price Data'!$F$6,'Price Data'!$G$6,A1885='Price Data'!$F$7,'Price Data'!$G$7,TRUE,"")</f>
        <v>10.493246963562758</v>
      </c>
      <c r="E1885" s="108" t="b">
        <f t="shared" si="145"/>
        <v>0</v>
      </c>
      <c r="G1885" s="108" t="b">
        <f t="shared" si="146"/>
        <v>0</v>
      </c>
      <c r="I1885" s="108" t="b">
        <f t="shared" si="147"/>
        <v>0</v>
      </c>
      <c r="K1885" s="108" t="b">
        <f t="shared" si="148"/>
        <v>0</v>
      </c>
      <c r="M1885" s="108">
        <f t="shared" si="149"/>
        <v>1.65</v>
      </c>
    </row>
    <row r="1886" spans="1:13" x14ac:dyDescent="0.25">
      <c r="A1886" t="s">
        <v>112</v>
      </c>
      <c r="B1886" s="108">
        <v>0</v>
      </c>
      <c r="C1886" t="str" cm="1">
        <f t="array" ref="C1886">_xlfn.IFS(A1886='Price Data'!$F$3,'Price Data'!$G$3,A1886='Price Data'!$F$4,'Price Data'!$G$4,A1886='Price Data'!$F$5,'Price Data'!$G$5,A1886='Price Data'!$F$6,'Price Data'!$G$6,A1886='Price Data'!$F$7,'Price Data'!$G$7,TRUE,"")</f>
        <v/>
      </c>
      <c r="E1886" s="108" t="b">
        <f t="shared" si="145"/>
        <v>0</v>
      </c>
      <c r="G1886" s="108" t="b">
        <f t="shared" si="146"/>
        <v>0</v>
      </c>
      <c r="I1886" s="108" t="b">
        <f t="shared" si="147"/>
        <v>0</v>
      </c>
      <c r="K1886" s="108" t="b">
        <f t="shared" si="148"/>
        <v>0</v>
      </c>
      <c r="M1886" s="108" t="b">
        <f t="shared" si="149"/>
        <v>0</v>
      </c>
    </row>
    <row r="1887" spans="1:13" x14ac:dyDescent="0.25">
      <c r="A1887" t="s">
        <v>110</v>
      </c>
      <c r="B1887" s="108">
        <v>0.62</v>
      </c>
      <c r="C1887" cm="1">
        <f t="array" ref="C1887">_xlfn.IFS(A1887='Price Data'!$F$3,'Price Data'!$G$3,A1887='Price Data'!$F$4,'Price Data'!$G$4,A1887='Price Data'!$F$5,'Price Data'!$G$5,A1887='Price Data'!$F$6,'Price Data'!$G$6,A1887='Price Data'!$F$7,'Price Data'!$G$7,TRUE,"")</f>
        <v>2.6763636363636367</v>
      </c>
      <c r="E1887" s="108">
        <f t="shared" si="145"/>
        <v>0.62</v>
      </c>
      <c r="G1887" s="108" t="b">
        <f t="shared" si="146"/>
        <v>0</v>
      </c>
      <c r="I1887" s="108" t="b">
        <f t="shared" si="147"/>
        <v>0</v>
      </c>
      <c r="K1887" s="108" t="b">
        <f t="shared" si="148"/>
        <v>0</v>
      </c>
      <c r="M1887" s="108" t="b">
        <f t="shared" si="149"/>
        <v>0</v>
      </c>
    </row>
    <row r="1888" spans="1:13" x14ac:dyDescent="0.25">
      <c r="A1888" t="s">
        <v>113</v>
      </c>
      <c r="B1888" s="108">
        <v>2.2599999999999998</v>
      </c>
      <c r="C1888" cm="1">
        <f t="array" ref="C1888">_xlfn.IFS(A1888='Price Data'!$F$3,'Price Data'!$G$3,A1888='Price Data'!$F$4,'Price Data'!$G$4,A1888='Price Data'!$F$5,'Price Data'!$G$5,A1888='Price Data'!$F$6,'Price Data'!$G$6,A1888='Price Data'!$F$7,'Price Data'!$G$7,TRUE,"")</f>
        <v>10.493246963562758</v>
      </c>
      <c r="E1888" s="108" t="b">
        <f t="shared" si="145"/>
        <v>0</v>
      </c>
      <c r="G1888" s="108" t="b">
        <f t="shared" si="146"/>
        <v>0</v>
      </c>
      <c r="I1888" s="108" t="b">
        <f t="shared" si="147"/>
        <v>0</v>
      </c>
      <c r="K1888" s="108" t="b">
        <f t="shared" si="148"/>
        <v>0</v>
      </c>
      <c r="M1888" s="108">
        <f t="shared" si="149"/>
        <v>2.2599999999999998</v>
      </c>
    </row>
    <row r="1889" spans="1:13" x14ac:dyDescent="0.25">
      <c r="A1889" t="s">
        <v>110</v>
      </c>
      <c r="B1889" s="108">
        <v>0.78</v>
      </c>
      <c r="C1889" cm="1">
        <f t="array" ref="C1889">_xlfn.IFS(A1889='Price Data'!$F$3,'Price Data'!$G$3,A1889='Price Data'!$F$4,'Price Data'!$G$4,A1889='Price Data'!$F$5,'Price Data'!$G$5,A1889='Price Data'!$F$6,'Price Data'!$G$6,A1889='Price Data'!$F$7,'Price Data'!$G$7,TRUE,"")</f>
        <v>2.6763636363636367</v>
      </c>
      <c r="E1889" s="108">
        <f t="shared" si="145"/>
        <v>0.78</v>
      </c>
      <c r="G1889" s="108" t="b">
        <f t="shared" si="146"/>
        <v>0</v>
      </c>
      <c r="I1889" s="108" t="b">
        <f t="shared" si="147"/>
        <v>0</v>
      </c>
      <c r="K1889" s="108" t="b">
        <f t="shared" si="148"/>
        <v>0</v>
      </c>
      <c r="M1889" s="108" t="b">
        <f t="shared" si="149"/>
        <v>0</v>
      </c>
    </row>
    <row r="1890" spans="1:13" x14ac:dyDescent="0.25">
      <c r="A1890" t="s">
        <v>110</v>
      </c>
      <c r="B1890" s="108">
        <v>0.67</v>
      </c>
      <c r="C1890" cm="1">
        <f t="array" ref="C1890">_xlfn.IFS(A1890='Price Data'!$F$3,'Price Data'!$G$3,A1890='Price Data'!$F$4,'Price Data'!$G$4,A1890='Price Data'!$F$5,'Price Data'!$G$5,A1890='Price Data'!$F$6,'Price Data'!$G$6,A1890='Price Data'!$F$7,'Price Data'!$G$7,TRUE,"")</f>
        <v>2.6763636363636367</v>
      </c>
      <c r="E1890" s="108">
        <f t="shared" si="145"/>
        <v>0.67</v>
      </c>
      <c r="G1890" s="108" t="b">
        <f t="shared" si="146"/>
        <v>0</v>
      </c>
      <c r="I1890" s="108" t="b">
        <f t="shared" si="147"/>
        <v>0</v>
      </c>
      <c r="K1890" s="108" t="b">
        <f t="shared" si="148"/>
        <v>0</v>
      </c>
      <c r="M1890" s="108" t="b">
        <f t="shared" si="149"/>
        <v>0</v>
      </c>
    </row>
    <row r="1891" spans="1:13" x14ac:dyDescent="0.25">
      <c r="A1891" t="s">
        <v>112</v>
      </c>
      <c r="B1891" s="108">
        <v>0</v>
      </c>
      <c r="C1891" t="str" cm="1">
        <f t="array" ref="C1891">_xlfn.IFS(A1891='Price Data'!$F$3,'Price Data'!$G$3,A1891='Price Data'!$F$4,'Price Data'!$G$4,A1891='Price Data'!$F$5,'Price Data'!$G$5,A1891='Price Data'!$F$6,'Price Data'!$G$6,A1891='Price Data'!$F$7,'Price Data'!$G$7,TRUE,"")</f>
        <v/>
      </c>
      <c r="E1891" s="108" t="b">
        <f t="shared" si="145"/>
        <v>0</v>
      </c>
      <c r="G1891" s="108" t="b">
        <f t="shared" si="146"/>
        <v>0</v>
      </c>
      <c r="I1891" s="108" t="b">
        <f t="shared" si="147"/>
        <v>0</v>
      </c>
      <c r="K1891" s="108" t="b">
        <f t="shared" si="148"/>
        <v>0</v>
      </c>
      <c r="M1891" s="108" t="b">
        <f t="shared" si="149"/>
        <v>0</v>
      </c>
    </row>
    <row r="1892" spans="1:13" x14ac:dyDescent="0.25">
      <c r="A1892" t="s">
        <v>114</v>
      </c>
      <c r="B1892" s="108">
        <v>0.94</v>
      </c>
      <c r="C1892" cm="1">
        <f t="array" ref="C1892">_xlfn.IFS(A1892='Price Data'!$F$3,'Price Data'!$G$3,A1892='Price Data'!$F$4,'Price Data'!$G$4,A1892='Price Data'!$F$5,'Price Data'!$G$5,A1892='Price Data'!$F$6,'Price Data'!$G$6,A1892='Price Data'!$F$7,'Price Data'!$G$7,TRUE,"")</f>
        <v>6.0346153846153863</v>
      </c>
      <c r="E1892" s="108" t="b">
        <f t="shared" si="145"/>
        <v>0</v>
      </c>
      <c r="G1892" s="108">
        <f t="shared" si="146"/>
        <v>0.94</v>
      </c>
      <c r="I1892" s="108" t="b">
        <f t="shared" si="147"/>
        <v>0</v>
      </c>
      <c r="K1892" s="108" t="b">
        <f t="shared" si="148"/>
        <v>0</v>
      </c>
      <c r="M1892" s="108" t="b">
        <f t="shared" si="149"/>
        <v>0</v>
      </c>
    </row>
    <row r="1893" spans="1:13" x14ac:dyDescent="0.25">
      <c r="A1893" t="s">
        <v>112</v>
      </c>
      <c r="B1893" s="108">
        <v>0</v>
      </c>
      <c r="C1893" t="str" cm="1">
        <f t="array" ref="C1893">_xlfn.IFS(A1893='Price Data'!$F$3,'Price Data'!$G$3,A1893='Price Data'!$F$4,'Price Data'!$G$4,A1893='Price Data'!$F$5,'Price Data'!$G$5,A1893='Price Data'!$F$6,'Price Data'!$G$6,A1893='Price Data'!$F$7,'Price Data'!$G$7,TRUE,"")</f>
        <v/>
      </c>
      <c r="E1893" s="108" t="b">
        <f t="shared" si="145"/>
        <v>0</v>
      </c>
      <c r="G1893" s="108" t="b">
        <f t="shared" si="146"/>
        <v>0</v>
      </c>
      <c r="I1893" s="108" t="b">
        <f t="shared" si="147"/>
        <v>0</v>
      </c>
      <c r="K1893" s="108" t="b">
        <f t="shared" si="148"/>
        <v>0</v>
      </c>
      <c r="M1893" s="108" t="b">
        <f t="shared" si="149"/>
        <v>0</v>
      </c>
    </row>
    <row r="1894" spans="1:13" x14ac:dyDescent="0.25">
      <c r="A1894" t="s">
        <v>113</v>
      </c>
      <c r="B1894" s="108">
        <v>2.12</v>
      </c>
      <c r="C1894" cm="1">
        <f t="array" ref="C1894">_xlfn.IFS(A1894='Price Data'!$F$3,'Price Data'!$G$3,A1894='Price Data'!$F$4,'Price Data'!$G$4,A1894='Price Data'!$F$5,'Price Data'!$G$5,A1894='Price Data'!$F$6,'Price Data'!$G$6,A1894='Price Data'!$F$7,'Price Data'!$G$7,TRUE,"")</f>
        <v>10.493246963562758</v>
      </c>
      <c r="E1894" s="108" t="b">
        <f t="shared" si="145"/>
        <v>0</v>
      </c>
      <c r="G1894" s="108" t="b">
        <f t="shared" si="146"/>
        <v>0</v>
      </c>
      <c r="I1894" s="108" t="b">
        <f t="shared" si="147"/>
        <v>0</v>
      </c>
      <c r="K1894" s="108" t="b">
        <f t="shared" si="148"/>
        <v>0</v>
      </c>
      <c r="M1894" s="108">
        <f t="shared" si="149"/>
        <v>2.12</v>
      </c>
    </row>
    <row r="1895" spans="1:13" x14ac:dyDescent="0.25">
      <c r="A1895" t="s">
        <v>111</v>
      </c>
      <c r="B1895" s="108">
        <v>1.0900000000000001</v>
      </c>
      <c r="C1895" cm="1">
        <f t="array" ref="C1895">_xlfn.IFS(A1895='Price Data'!$F$3,'Price Data'!$G$3,A1895='Price Data'!$F$4,'Price Data'!$G$4,A1895='Price Data'!$F$5,'Price Data'!$G$5,A1895='Price Data'!$F$6,'Price Data'!$G$6,A1895='Price Data'!$F$7,'Price Data'!$G$7,TRUE,"")</f>
        <v>8.710979020979023</v>
      </c>
      <c r="E1895" s="108" t="b">
        <f t="shared" si="145"/>
        <v>0</v>
      </c>
      <c r="G1895" s="108" t="b">
        <f t="shared" si="146"/>
        <v>0</v>
      </c>
      <c r="I1895" s="108" t="b">
        <f t="shared" si="147"/>
        <v>0</v>
      </c>
      <c r="K1895" s="108">
        <f t="shared" si="148"/>
        <v>1.0900000000000001</v>
      </c>
      <c r="M1895" s="108" t="b">
        <f t="shared" si="149"/>
        <v>0</v>
      </c>
    </row>
    <row r="1896" spans="1:13" x14ac:dyDescent="0.25">
      <c r="A1896" t="s">
        <v>110</v>
      </c>
      <c r="B1896" s="108">
        <v>0.93</v>
      </c>
      <c r="C1896" cm="1">
        <f t="array" ref="C1896">_xlfn.IFS(A1896='Price Data'!$F$3,'Price Data'!$G$3,A1896='Price Data'!$F$4,'Price Data'!$G$4,A1896='Price Data'!$F$5,'Price Data'!$G$5,A1896='Price Data'!$F$6,'Price Data'!$G$6,A1896='Price Data'!$F$7,'Price Data'!$G$7,TRUE,"")</f>
        <v>2.6763636363636367</v>
      </c>
      <c r="E1896" s="108">
        <f t="shared" si="145"/>
        <v>0.93</v>
      </c>
      <c r="G1896" s="108" t="b">
        <f t="shared" si="146"/>
        <v>0</v>
      </c>
      <c r="I1896" s="108" t="b">
        <f t="shared" si="147"/>
        <v>0</v>
      </c>
      <c r="K1896" s="108" t="b">
        <f t="shared" si="148"/>
        <v>0</v>
      </c>
      <c r="M1896" s="108" t="b">
        <f t="shared" si="149"/>
        <v>0</v>
      </c>
    </row>
    <row r="1897" spans="1:13" x14ac:dyDescent="0.25">
      <c r="A1897" t="s">
        <v>113</v>
      </c>
      <c r="B1897" s="108">
        <v>2.12</v>
      </c>
      <c r="C1897" cm="1">
        <f t="array" ref="C1897">_xlfn.IFS(A1897='Price Data'!$F$3,'Price Data'!$G$3,A1897='Price Data'!$F$4,'Price Data'!$G$4,A1897='Price Data'!$F$5,'Price Data'!$G$5,A1897='Price Data'!$F$6,'Price Data'!$G$6,A1897='Price Data'!$F$7,'Price Data'!$G$7,TRUE,"")</f>
        <v>10.493246963562758</v>
      </c>
      <c r="E1897" s="108" t="b">
        <f t="shared" si="145"/>
        <v>0</v>
      </c>
      <c r="G1897" s="108" t="b">
        <f t="shared" si="146"/>
        <v>0</v>
      </c>
      <c r="I1897" s="108" t="b">
        <f t="shared" si="147"/>
        <v>0</v>
      </c>
      <c r="K1897" s="108" t="b">
        <f t="shared" si="148"/>
        <v>0</v>
      </c>
      <c r="M1897" s="108">
        <f t="shared" si="149"/>
        <v>2.12</v>
      </c>
    </row>
    <row r="1898" spans="1:13" x14ac:dyDescent="0.25">
      <c r="A1898" t="s">
        <v>114</v>
      </c>
      <c r="B1898" s="108">
        <v>2.16</v>
      </c>
      <c r="C1898" cm="1">
        <f t="array" ref="C1898">_xlfn.IFS(A1898='Price Data'!$F$3,'Price Data'!$G$3,A1898='Price Data'!$F$4,'Price Data'!$G$4,A1898='Price Data'!$F$5,'Price Data'!$G$5,A1898='Price Data'!$F$6,'Price Data'!$G$6,A1898='Price Data'!$F$7,'Price Data'!$G$7,TRUE,"")</f>
        <v>6.0346153846153863</v>
      </c>
      <c r="E1898" s="108" t="b">
        <f t="shared" si="145"/>
        <v>0</v>
      </c>
      <c r="G1898" s="108">
        <f t="shared" si="146"/>
        <v>2.16</v>
      </c>
      <c r="I1898" s="108" t="b">
        <f t="shared" si="147"/>
        <v>0</v>
      </c>
      <c r="K1898" s="108" t="b">
        <f t="shared" si="148"/>
        <v>0</v>
      </c>
      <c r="M1898" s="108" t="b">
        <f t="shared" si="149"/>
        <v>0</v>
      </c>
    </row>
    <row r="1899" spans="1:13" x14ac:dyDescent="0.25">
      <c r="A1899" t="s">
        <v>113</v>
      </c>
      <c r="B1899" s="108">
        <v>1.53</v>
      </c>
      <c r="C1899" cm="1">
        <f t="array" ref="C1899">_xlfn.IFS(A1899='Price Data'!$F$3,'Price Data'!$G$3,A1899='Price Data'!$F$4,'Price Data'!$G$4,A1899='Price Data'!$F$5,'Price Data'!$G$5,A1899='Price Data'!$F$6,'Price Data'!$G$6,A1899='Price Data'!$F$7,'Price Data'!$G$7,TRUE,"")</f>
        <v>10.493246963562758</v>
      </c>
      <c r="E1899" s="108" t="b">
        <f t="shared" si="145"/>
        <v>0</v>
      </c>
      <c r="G1899" s="108" t="b">
        <f t="shared" si="146"/>
        <v>0</v>
      </c>
      <c r="I1899" s="108" t="b">
        <f t="shared" si="147"/>
        <v>0</v>
      </c>
      <c r="K1899" s="108" t="b">
        <f t="shared" si="148"/>
        <v>0</v>
      </c>
      <c r="M1899" s="108">
        <f t="shared" si="149"/>
        <v>1.53</v>
      </c>
    </row>
    <row r="1900" spans="1:13" x14ac:dyDescent="0.25">
      <c r="A1900" t="s">
        <v>111</v>
      </c>
      <c r="B1900" s="108">
        <v>1.69</v>
      </c>
      <c r="C1900" cm="1">
        <f t="array" ref="C1900">_xlfn.IFS(A1900='Price Data'!$F$3,'Price Data'!$G$3,A1900='Price Data'!$F$4,'Price Data'!$G$4,A1900='Price Data'!$F$5,'Price Data'!$G$5,A1900='Price Data'!$F$6,'Price Data'!$G$6,A1900='Price Data'!$F$7,'Price Data'!$G$7,TRUE,"")</f>
        <v>8.710979020979023</v>
      </c>
      <c r="E1900" s="108" t="b">
        <f t="shared" si="145"/>
        <v>0</v>
      </c>
      <c r="G1900" s="108" t="b">
        <f t="shared" si="146"/>
        <v>0</v>
      </c>
      <c r="I1900" s="108" t="b">
        <f t="shared" si="147"/>
        <v>0</v>
      </c>
      <c r="K1900" s="108">
        <f t="shared" si="148"/>
        <v>1.69</v>
      </c>
      <c r="M1900" s="108" t="b">
        <f t="shared" si="149"/>
        <v>0</v>
      </c>
    </row>
    <row r="1901" spans="1:13" x14ac:dyDescent="0.25">
      <c r="A1901" t="s">
        <v>112</v>
      </c>
      <c r="B1901" s="108">
        <v>0</v>
      </c>
      <c r="C1901" t="str" cm="1">
        <f t="array" ref="C1901">_xlfn.IFS(A1901='Price Data'!$F$3,'Price Data'!$G$3,A1901='Price Data'!$F$4,'Price Data'!$G$4,A1901='Price Data'!$F$5,'Price Data'!$G$5,A1901='Price Data'!$F$6,'Price Data'!$G$6,A1901='Price Data'!$F$7,'Price Data'!$G$7,TRUE,"")</f>
        <v/>
      </c>
      <c r="E1901" s="108" t="b">
        <f t="shared" si="145"/>
        <v>0</v>
      </c>
      <c r="G1901" s="108" t="b">
        <f t="shared" si="146"/>
        <v>0</v>
      </c>
      <c r="I1901" s="108" t="b">
        <f t="shared" si="147"/>
        <v>0</v>
      </c>
      <c r="K1901" s="108" t="b">
        <f t="shared" si="148"/>
        <v>0</v>
      </c>
      <c r="M1901" s="108" t="b">
        <f t="shared" si="149"/>
        <v>0</v>
      </c>
    </row>
    <row r="1902" spans="1:13" x14ac:dyDescent="0.25">
      <c r="A1902" t="s">
        <v>112</v>
      </c>
      <c r="B1902" s="108">
        <v>0</v>
      </c>
      <c r="C1902" t="str" cm="1">
        <f t="array" ref="C1902">_xlfn.IFS(A1902='Price Data'!$F$3,'Price Data'!$G$3,A1902='Price Data'!$F$4,'Price Data'!$G$4,A1902='Price Data'!$F$5,'Price Data'!$G$5,A1902='Price Data'!$F$6,'Price Data'!$G$6,A1902='Price Data'!$F$7,'Price Data'!$G$7,TRUE,"")</f>
        <v/>
      </c>
      <c r="E1902" s="108" t="b">
        <f t="shared" si="145"/>
        <v>0</v>
      </c>
      <c r="G1902" s="108" t="b">
        <f t="shared" si="146"/>
        <v>0</v>
      </c>
      <c r="I1902" s="108" t="b">
        <f t="shared" si="147"/>
        <v>0</v>
      </c>
      <c r="K1902" s="108" t="b">
        <f t="shared" si="148"/>
        <v>0</v>
      </c>
      <c r="M1902" s="108" t="b">
        <f t="shared" si="149"/>
        <v>0</v>
      </c>
    </row>
    <row r="1903" spans="1:13" x14ac:dyDescent="0.25">
      <c r="A1903" t="s">
        <v>111</v>
      </c>
      <c r="B1903" s="108">
        <v>1.58</v>
      </c>
      <c r="C1903" cm="1">
        <f t="array" ref="C1903">_xlfn.IFS(A1903='Price Data'!$F$3,'Price Data'!$G$3,A1903='Price Data'!$F$4,'Price Data'!$G$4,A1903='Price Data'!$F$5,'Price Data'!$G$5,A1903='Price Data'!$F$6,'Price Data'!$G$6,A1903='Price Data'!$F$7,'Price Data'!$G$7,TRUE,"")</f>
        <v>8.710979020979023</v>
      </c>
      <c r="E1903" s="108" t="b">
        <f t="shared" si="145"/>
        <v>0</v>
      </c>
      <c r="G1903" s="108" t="b">
        <f t="shared" si="146"/>
        <v>0</v>
      </c>
      <c r="I1903" s="108" t="b">
        <f t="shared" si="147"/>
        <v>0</v>
      </c>
      <c r="K1903" s="108">
        <f t="shared" si="148"/>
        <v>1.58</v>
      </c>
      <c r="M1903" s="108" t="b">
        <f t="shared" si="149"/>
        <v>0</v>
      </c>
    </row>
    <row r="1904" spans="1:13" x14ac:dyDescent="0.25">
      <c r="A1904" t="s">
        <v>113</v>
      </c>
      <c r="B1904" s="108">
        <v>1.49</v>
      </c>
      <c r="C1904" cm="1">
        <f t="array" ref="C1904">_xlfn.IFS(A1904='Price Data'!$F$3,'Price Data'!$G$3,A1904='Price Data'!$F$4,'Price Data'!$G$4,A1904='Price Data'!$F$5,'Price Data'!$G$5,A1904='Price Data'!$F$6,'Price Data'!$G$6,A1904='Price Data'!$F$7,'Price Data'!$G$7,TRUE,"")</f>
        <v>10.493246963562758</v>
      </c>
      <c r="E1904" s="108" t="b">
        <f t="shared" si="145"/>
        <v>0</v>
      </c>
      <c r="G1904" s="108" t="b">
        <f t="shared" si="146"/>
        <v>0</v>
      </c>
      <c r="I1904" s="108" t="b">
        <f t="shared" si="147"/>
        <v>0</v>
      </c>
      <c r="K1904" s="108" t="b">
        <f t="shared" si="148"/>
        <v>0</v>
      </c>
      <c r="M1904" s="108">
        <f t="shared" si="149"/>
        <v>1.49</v>
      </c>
    </row>
    <row r="1905" spans="1:13" x14ac:dyDescent="0.25">
      <c r="A1905" t="s">
        <v>110</v>
      </c>
      <c r="B1905" s="108">
        <v>0.99</v>
      </c>
      <c r="C1905" cm="1">
        <f t="array" ref="C1905">_xlfn.IFS(A1905='Price Data'!$F$3,'Price Data'!$G$3,A1905='Price Data'!$F$4,'Price Data'!$G$4,A1905='Price Data'!$F$5,'Price Data'!$G$5,A1905='Price Data'!$F$6,'Price Data'!$G$6,A1905='Price Data'!$F$7,'Price Data'!$G$7,TRUE,"")</f>
        <v>2.6763636363636367</v>
      </c>
      <c r="E1905" s="108">
        <f t="shared" si="145"/>
        <v>0.99</v>
      </c>
      <c r="G1905" s="108" t="b">
        <f t="shared" si="146"/>
        <v>0</v>
      </c>
      <c r="I1905" s="108" t="b">
        <f t="shared" si="147"/>
        <v>0</v>
      </c>
      <c r="K1905" s="108" t="b">
        <f t="shared" si="148"/>
        <v>0</v>
      </c>
      <c r="M1905" s="108" t="b">
        <f t="shared" si="149"/>
        <v>0</v>
      </c>
    </row>
    <row r="1906" spans="1:13" x14ac:dyDescent="0.25">
      <c r="A1906" t="s">
        <v>109</v>
      </c>
      <c r="B1906" s="108">
        <v>0.66</v>
      </c>
      <c r="C1906" cm="1">
        <f t="array" ref="C1906">_xlfn.IFS(A1906='Price Data'!$F$3,'Price Data'!$G$3,A1906='Price Data'!$F$4,'Price Data'!$G$4,A1906='Price Data'!$F$5,'Price Data'!$G$5,A1906='Price Data'!$F$6,'Price Data'!$G$6,A1906='Price Data'!$F$7,'Price Data'!$G$7,TRUE,"")</f>
        <v>4.4586315789473705</v>
      </c>
      <c r="E1906" s="108" t="b">
        <f t="shared" si="145"/>
        <v>0</v>
      </c>
      <c r="G1906" s="108" t="b">
        <f t="shared" si="146"/>
        <v>0</v>
      </c>
      <c r="I1906" s="108">
        <f t="shared" si="147"/>
        <v>0.66</v>
      </c>
      <c r="K1906" s="108" t="b">
        <f t="shared" si="148"/>
        <v>0</v>
      </c>
      <c r="M1906" s="108" t="b">
        <f t="shared" si="149"/>
        <v>0</v>
      </c>
    </row>
    <row r="1907" spans="1:13" x14ac:dyDescent="0.25">
      <c r="A1907" t="s">
        <v>109</v>
      </c>
      <c r="B1907" s="108">
        <v>0.55000000000000004</v>
      </c>
      <c r="C1907" cm="1">
        <f t="array" ref="C1907">_xlfn.IFS(A1907='Price Data'!$F$3,'Price Data'!$G$3,A1907='Price Data'!$F$4,'Price Data'!$G$4,A1907='Price Data'!$F$5,'Price Data'!$G$5,A1907='Price Data'!$F$6,'Price Data'!$G$6,A1907='Price Data'!$F$7,'Price Data'!$G$7,TRUE,"")</f>
        <v>4.4586315789473705</v>
      </c>
      <c r="E1907" s="108" t="b">
        <f t="shared" si="145"/>
        <v>0</v>
      </c>
      <c r="G1907" s="108" t="b">
        <f t="shared" si="146"/>
        <v>0</v>
      </c>
      <c r="I1907" s="108">
        <f t="shared" si="147"/>
        <v>0.55000000000000004</v>
      </c>
      <c r="K1907" s="108" t="b">
        <f t="shared" si="148"/>
        <v>0</v>
      </c>
      <c r="M1907" s="108" t="b">
        <f t="shared" si="149"/>
        <v>0</v>
      </c>
    </row>
    <row r="1908" spans="1:13" x14ac:dyDescent="0.25">
      <c r="A1908" t="s">
        <v>113</v>
      </c>
      <c r="B1908" s="108">
        <v>1.92</v>
      </c>
      <c r="C1908" cm="1">
        <f t="array" ref="C1908">_xlfn.IFS(A1908='Price Data'!$F$3,'Price Data'!$G$3,A1908='Price Data'!$F$4,'Price Data'!$G$4,A1908='Price Data'!$F$5,'Price Data'!$G$5,A1908='Price Data'!$F$6,'Price Data'!$G$6,A1908='Price Data'!$F$7,'Price Data'!$G$7,TRUE,"")</f>
        <v>10.493246963562758</v>
      </c>
      <c r="E1908" s="108" t="b">
        <f t="shared" si="145"/>
        <v>0</v>
      </c>
      <c r="G1908" s="108" t="b">
        <f t="shared" si="146"/>
        <v>0</v>
      </c>
      <c r="I1908" s="108" t="b">
        <f t="shared" si="147"/>
        <v>0</v>
      </c>
      <c r="K1908" s="108" t="b">
        <f t="shared" si="148"/>
        <v>0</v>
      </c>
      <c r="M1908" s="108">
        <f t="shared" si="149"/>
        <v>1.92</v>
      </c>
    </row>
    <row r="1909" spans="1:13" x14ac:dyDescent="0.25">
      <c r="A1909" t="s">
        <v>110</v>
      </c>
      <c r="B1909" s="108">
        <v>0.75</v>
      </c>
      <c r="C1909" cm="1">
        <f t="array" ref="C1909">_xlfn.IFS(A1909='Price Data'!$F$3,'Price Data'!$G$3,A1909='Price Data'!$F$4,'Price Data'!$G$4,A1909='Price Data'!$F$5,'Price Data'!$G$5,A1909='Price Data'!$F$6,'Price Data'!$G$6,A1909='Price Data'!$F$7,'Price Data'!$G$7,TRUE,"")</f>
        <v>2.6763636363636367</v>
      </c>
      <c r="E1909" s="108">
        <f t="shared" si="145"/>
        <v>0.75</v>
      </c>
      <c r="G1909" s="108" t="b">
        <f t="shared" si="146"/>
        <v>0</v>
      </c>
      <c r="I1909" s="108" t="b">
        <f t="shared" si="147"/>
        <v>0</v>
      </c>
      <c r="K1909" s="108" t="b">
        <f t="shared" si="148"/>
        <v>0</v>
      </c>
      <c r="M1909" s="108" t="b">
        <f t="shared" si="149"/>
        <v>0</v>
      </c>
    </row>
    <row r="1910" spans="1:13" x14ac:dyDescent="0.25">
      <c r="A1910" t="s">
        <v>109</v>
      </c>
      <c r="B1910" s="108">
        <v>0.86</v>
      </c>
      <c r="C1910" cm="1">
        <f t="array" ref="C1910">_xlfn.IFS(A1910='Price Data'!$F$3,'Price Data'!$G$3,A1910='Price Data'!$F$4,'Price Data'!$G$4,A1910='Price Data'!$F$5,'Price Data'!$G$5,A1910='Price Data'!$F$6,'Price Data'!$G$6,A1910='Price Data'!$F$7,'Price Data'!$G$7,TRUE,"")</f>
        <v>4.4586315789473705</v>
      </c>
      <c r="E1910" s="108" t="b">
        <f t="shared" si="145"/>
        <v>0</v>
      </c>
      <c r="G1910" s="108" t="b">
        <f t="shared" si="146"/>
        <v>0</v>
      </c>
      <c r="I1910" s="108">
        <f t="shared" si="147"/>
        <v>0.86</v>
      </c>
      <c r="K1910" s="108" t="b">
        <f t="shared" si="148"/>
        <v>0</v>
      </c>
      <c r="M1910" s="108" t="b">
        <f t="shared" si="149"/>
        <v>0</v>
      </c>
    </row>
    <row r="1911" spans="1:13" x14ac:dyDescent="0.25">
      <c r="A1911" t="s">
        <v>109</v>
      </c>
      <c r="B1911" s="108">
        <v>0.92</v>
      </c>
      <c r="C1911" cm="1">
        <f t="array" ref="C1911">_xlfn.IFS(A1911='Price Data'!$F$3,'Price Data'!$G$3,A1911='Price Data'!$F$4,'Price Data'!$G$4,A1911='Price Data'!$F$5,'Price Data'!$G$5,A1911='Price Data'!$F$6,'Price Data'!$G$6,A1911='Price Data'!$F$7,'Price Data'!$G$7,TRUE,"")</f>
        <v>4.4586315789473705</v>
      </c>
      <c r="E1911" s="108" t="b">
        <f t="shared" si="145"/>
        <v>0</v>
      </c>
      <c r="G1911" s="108" t="b">
        <f t="shared" si="146"/>
        <v>0</v>
      </c>
      <c r="I1911" s="108">
        <f t="shared" si="147"/>
        <v>0.92</v>
      </c>
      <c r="K1911" s="108" t="b">
        <f t="shared" si="148"/>
        <v>0</v>
      </c>
      <c r="M1911" s="108" t="b">
        <f t="shared" si="149"/>
        <v>0</v>
      </c>
    </row>
    <row r="1912" spans="1:13" x14ac:dyDescent="0.25">
      <c r="A1912" t="s">
        <v>113</v>
      </c>
      <c r="B1912" s="108">
        <v>0.76</v>
      </c>
      <c r="C1912" cm="1">
        <f t="array" ref="C1912">_xlfn.IFS(A1912='Price Data'!$F$3,'Price Data'!$G$3,A1912='Price Data'!$F$4,'Price Data'!$G$4,A1912='Price Data'!$F$5,'Price Data'!$G$5,A1912='Price Data'!$F$6,'Price Data'!$G$6,A1912='Price Data'!$F$7,'Price Data'!$G$7,TRUE,"")</f>
        <v>10.493246963562758</v>
      </c>
      <c r="E1912" s="108" t="b">
        <f t="shared" si="145"/>
        <v>0</v>
      </c>
      <c r="G1912" s="108" t="b">
        <f t="shared" si="146"/>
        <v>0</v>
      </c>
      <c r="I1912" s="108" t="b">
        <f t="shared" si="147"/>
        <v>0</v>
      </c>
      <c r="K1912" s="108" t="b">
        <f t="shared" si="148"/>
        <v>0</v>
      </c>
      <c r="M1912" s="108">
        <f t="shared" si="149"/>
        <v>0.76</v>
      </c>
    </row>
    <row r="1913" spans="1:13" x14ac:dyDescent="0.25">
      <c r="A1913" t="s">
        <v>109</v>
      </c>
      <c r="B1913" s="108">
        <v>0.55000000000000004</v>
      </c>
      <c r="C1913" cm="1">
        <f t="array" ref="C1913">_xlfn.IFS(A1913='Price Data'!$F$3,'Price Data'!$G$3,A1913='Price Data'!$F$4,'Price Data'!$G$4,A1913='Price Data'!$F$5,'Price Data'!$G$5,A1913='Price Data'!$F$6,'Price Data'!$G$6,A1913='Price Data'!$F$7,'Price Data'!$G$7,TRUE,"")</f>
        <v>4.4586315789473705</v>
      </c>
      <c r="E1913" s="108" t="b">
        <f t="shared" si="145"/>
        <v>0</v>
      </c>
      <c r="G1913" s="108" t="b">
        <f t="shared" si="146"/>
        <v>0</v>
      </c>
      <c r="I1913" s="108">
        <f t="shared" si="147"/>
        <v>0.55000000000000004</v>
      </c>
      <c r="K1913" s="108" t="b">
        <f t="shared" si="148"/>
        <v>0</v>
      </c>
      <c r="M1913" s="108" t="b">
        <f t="shared" si="149"/>
        <v>0</v>
      </c>
    </row>
    <row r="1914" spans="1:13" x14ac:dyDescent="0.25">
      <c r="A1914" t="s">
        <v>113</v>
      </c>
      <c r="B1914" s="108">
        <v>0.78</v>
      </c>
      <c r="C1914" cm="1">
        <f t="array" ref="C1914">_xlfn.IFS(A1914='Price Data'!$F$3,'Price Data'!$G$3,A1914='Price Data'!$F$4,'Price Data'!$G$4,A1914='Price Data'!$F$5,'Price Data'!$G$5,A1914='Price Data'!$F$6,'Price Data'!$G$6,A1914='Price Data'!$F$7,'Price Data'!$G$7,TRUE,"")</f>
        <v>10.493246963562758</v>
      </c>
      <c r="E1914" s="108" t="b">
        <f t="shared" si="145"/>
        <v>0</v>
      </c>
      <c r="G1914" s="108" t="b">
        <f t="shared" si="146"/>
        <v>0</v>
      </c>
      <c r="I1914" s="108" t="b">
        <f t="shared" si="147"/>
        <v>0</v>
      </c>
      <c r="K1914" s="108" t="b">
        <f t="shared" si="148"/>
        <v>0</v>
      </c>
      <c r="M1914" s="108">
        <f t="shared" si="149"/>
        <v>0.78</v>
      </c>
    </row>
    <row r="1915" spans="1:13" x14ac:dyDescent="0.25">
      <c r="A1915" t="s">
        <v>112</v>
      </c>
      <c r="B1915" s="108">
        <v>0</v>
      </c>
      <c r="C1915" t="str" cm="1">
        <f t="array" ref="C1915">_xlfn.IFS(A1915='Price Data'!$F$3,'Price Data'!$G$3,A1915='Price Data'!$F$4,'Price Data'!$G$4,A1915='Price Data'!$F$5,'Price Data'!$G$5,A1915='Price Data'!$F$6,'Price Data'!$G$6,A1915='Price Data'!$F$7,'Price Data'!$G$7,TRUE,"")</f>
        <v/>
      </c>
      <c r="E1915" s="108" t="b">
        <f t="shared" si="145"/>
        <v>0</v>
      </c>
      <c r="G1915" s="108" t="b">
        <f t="shared" si="146"/>
        <v>0</v>
      </c>
      <c r="I1915" s="108" t="b">
        <f t="shared" si="147"/>
        <v>0</v>
      </c>
      <c r="K1915" s="108" t="b">
        <f t="shared" si="148"/>
        <v>0</v>
      </c>
      <c r="M1915" s="108" t="b">
        <f t="shared" si="149"/>
        <v>0</v>
      </c>
    </row>
    <row r="1916" spans="1:13" x14ac:dyDescent="0.25">
      <c r="A1916" t="s">
        <v>112</v>
      </c>
      <c r="B1916" s="108">
        <v>0</v>
      </c>
      <c r="C1916" t="str" cm="1">
        <f t="array" ref="C1916">_xlfn.IFS(A1916='Price Data'!$F$3,'Price Data'!$G$3,A1916='Price Data'!$F$4,'Price Data'!$G$4,A1916='Price Data'!$F$5,'Price Data'!$G$5,A1916='Price Data'!$F$6,'Price Data'!$G$6,A1916='Price Data'!$F$7,'Price Data'!$G$7,TRUE,"")</f>
        <v/>
      </c>
      <c r="E1916" s="108" t="b">
        <f t="shared" si="145"/>
        <v>0</v>
      </c>
      <c r="G1916" s="108" t="b">
        <f t="shared" si="146"/>
        <v>0</v>
      </c>
      <c r="I1916" s="108" t="b">
        <f t="shared" si="147"/>
        <v>0</v>
      </c>
      <c r="K1916" s="108" t="b">
        <f t="shared" si="148"/>
        <v>0</v>
      </c>
      <c r="M1916" s="108" t="b">
        <f t="shared" si="149"/>
        <v>0</v>
      </c>
    </row>
    <row r="1917" spans="1:13" x14ac:dyDescent="0.25">
      <c r="A1917" t="s">
        <v>113</v>
      </c>
      <c r="B1917" s="108">
        <v>1.5</v>
      </c>
      <c r="C1917" cm="1">
        <f t="array" ref="C1917">_xlfn.IFS(A1917='Price Data'!$F$3,'Price Data'!$G$3,A1917='Price Data'!$F$4,'Price Data'!$G$4,A1917='Price Data'!$F$5,'Price Data'!$G$5,A1917='Price Data'!$F$6,'Price Data'!$G$6,A1917='Price Data'!$F$7,'Price Data'!$G$7,TRUE,"")</f>
        <v>10.493246963562758</v>
      </c>
      <c r="E1917" s="108" t="b">
        <f t="shared" si="145"/>
        <v>0</v>
      </c>
      <c r="G1917" s="108" t="b">
        <f t="shared" si="146"/>
        <v>0</v>
      </c>
      <c r="I1917" s="108" t="b">
        <f t="shared" si="147"/>
        <v>0</v>
      </c>
      <c r="K1917" s="108" t="b">
        <f t="shared" si="148"/>
        <v>0</v>
      </c>
      <c r="M1917" s="108">
        <f t="shared" si="149"/>
        <v>1.5</v>
      </c>
    </row>
    <row r="1918" spans="1:13" x14ac:dyDescent="0.25">
      <c r="A1918" t="s">
        <v>112</v>
      </c>
      <c r="B1918" s="108">
        <v>0</v>
      </c>
      <c r="C1918" t="str" cm="1">
        <f t="array" ref="C1918">_xlfn.IFS(A1918='Price Data'!$F$3,'Price Data'!$G$3,A1918='Price Data'!$F$4,'Price Data'!$G$4,A1918='Price Data'!$F$5,'Price Data'!$G$5,A1918='Price Data'!$F$6,'Price Data'!$G$6,A1918='Price Data'!$F$7,'Price Data'!$G$7,TRUE,"")</f>
        <v/>
      </c>
      <c r="E1918" s="108" t="b">
        <f t="shared" si="145"/>
        <v>0</v>
      </c>
      <c r="G1918" s="108" t="b">
        <f t="shared" si="146"/>
        <v>0</v>
      </c>
      <c r="I1918" s="108" t="b">
        <f t="shared" si="147"/>
        <v>0</v>
      </c>
      <c r="K1918" s="108" t="b">
        <f t="shared" si="148"/>
        <v>0</v>
      </c>
      <c r="M1918" s="108" t="b">
        <f t="shared" si="149"/>
        <v>0</v>
      </c>
    </row>
    <row r="1919" spans="1:13" x14ac:dyDescent="0.25">
      <c r="A1919" t="s">
        <v>113</v>
      </c>
      <c r="B1919" s="108">
        <v>1.96</v>
      </c>
      <c r="C1919" cm="1">
        <f t="array" ref="C1919">_xlfn.IFS(A1919='Price Data'!$F$3,'Price Data'!$G$3,A1919='Price Data'!$F$4,'Price Data'!$G$4,A1919='Price Data'!$F$5,'Price Data'!$G$5,A1919='Price Data'!$F$6,'Price Data'!$G$6,A1919='Price Data'!$F$7,'Price Data'!$G$7,TRUE,"")</f>
        <v>10.493246963562758</v>
      </c>
      <c r="E1919" s="108" t="b">
        <f t="shared" si="145"/>
        <v>0</v>
      </c>
      <c r="G1919" s="108" t="b">
        <f t="shared" si="146"/>
        <v>0</v>
      </c>
      <c r="I1919" s="108" t="b">
        <f t="shared" si="147"/>
        <v>0</v>
      </c>
      <c r="K1919" s="108" t="b">
        <f t="shared" si="148"/>
        <v>0</v>
      </c>
      <c r="M1919" s="108">
        <f t="shared" si="149"/>
        <v>1.96</v>
      </c>
    </row>
    <row r="1920" spans="1:13" x14ac:dyDescent="0.25">
      <c r="A1920" t="s">
        <v>111</v>
      </c>
      <c r="B1920" s="108">
        <v>1.8</v>
      </c>
      <c r="C1920" cm="1">
        <f t="array" ref="C1920">_xlfn.IFS(A1920='Price Data'!$F$3,'Price Data'!$G$3,A1920='Price Data'!$F$4,'Price Data'!$G$4,A1920='Price Data'!$F$5,'Price Data'!$G$5,A1920='Price Data'!$F$6,'Price Data'!$G$6,A1920='Price Data'!$F$7,'Price Data'!$G$7,TRUE,"")</f>
        <v>8.710979020979023</v>
      </c>
      <c r="E1920" s="108" t="b">
        <f t="shared" si="145"/>
        <v>0</v>
      </c>
      <c r="G1920" s="108" t="b">
        <f t="shared" si="146"/>
        <v>0</v>
      </c>
      <c r="I1920" s="108" t="b">
        <f t="shared" si="147"/>
        <v>0</v>
      </c>
      <c r="K1920" s="108">
        <f t="shared" si="148"/>
        <v>1.8</v>
      </c>
      <c r="M1920" s="108" t="b">
        <f t="shared" si="149"/>
        <v>0</v>
      </c>
    </row>
    <row r="1921" spans="1:13" x14ac:dyDescent="0.25">
      <c r="A1921" t="s">
        <v>112</v>
      </c>
      <c r="B1921" s="108">
        <v>0</v>
      </c>
      <c r="C1921" t="str" cm="1">
        <f t="array" ref="C1921">_xlfn.IFS(A1921='Price Data'!$F$3,'Price Data'!$G$3,A1921='Price Data'!$F$4,'Price Data'!$G$4,A1921='Price Data'!$F$5,'Price Data'!$G$5,A1921='Price Data'!$F$6,'Price Data'!$G$6,A1921='Price Data'!$F$7,'Price Data'!$G$7,TRUE,"")</f>
        <v/>
      </c>
      <c r="E1921" s="108" t="b">
        <f t="shared" si="145"/>
        <v>0</v>
      </c>
      <c r="G1921" s="108" t="b">
        <f t="shared" si="146"/>
        <v>0</v>
      </c>
      <c r="I1921" s="108" t="b">
        <f t="shared" si="147"/>
        <v>0</v>
      </c>
      <c r="K1921" s="108" t="b">
        <f t="shared" si="148"/>
        <v>0</v>
      </c>
      <c r="M1921" s="108" t="b">
        <f t="shared" si="149"/>
        <v>0</v>
      </c>
    </row>
    <row r="1922" spans="1:13" x14ac:dyDescent="0.25">
      <c r="A1922" t="s">
        <v>112</v>
      </c>
      <c r="B1922" s="108">
        <v>0</v>
      </c>
      <c r="C1922" t="str" cm="1">
        <f t="array" ref="C1922">_xlfn.IFS(A1922='Price Data'!$F$3,'Price Data'!$G$3,A1922='Price Data'!$F$4,'Price Data'!$G$4,A1922='Price Data'!$F$5,'Price Data'!$G$5,A1922='Price Data'!$F$6,'Price Data'!$G$6,A1922='Price Data'!$F$7,'Price Data'!$G$7,TRUE,"")</f>
        <v/>
      </c>
      <c r="E1922" s="108" t="b">
        <f t="shared" si="145"/>
        <v>0</v>
      </c>
      <c r="G1922" s="108" t="b">
        <f t="shared" si="146"/>
        <v>0</v>
      </c>
      <c r="I1922" s="108" t="b">
        <f t="shared" si="147"/>
        <v>0</v>
      </c>
      <c r="K1922" s="108" t="b">
        <f t="shared" si="148"/>
        <v>0</v>
      </c>
      <c r="M1922" s="108" t="b">
        <f t="shared" si="149"/>
        <v>0</v>
      </c>
    </row>
    <row r="1923" spans="1:13" x14ac:dyDescent="0.25">
      <c r="A1923" t="s">
        <v>109</v>
      </c>
      <c r="B1923" s="108">
        <v>0.62</v>
      </c>
      <c r="C1923" cm="1">
        <f t="array" ref="C1923">_xlfn.IFS(A1923='Price Data'!$F$3,'Price Data'!$G$3,A1923='Price Data'!$F$4,'Price Data'!$G$4,A1923='Price Data'!$F$5,'Price Data'!$G$5,A1923='Price Data'!$F$6,'Price Data'!$G$6,A1923='Price Data'!$F$7,'Price Data'!$G$7,TRUE,"")</f>
        <v>4.4586315789473705</v>
      </c>
      <c r="E1923" s="108" t="b">
        <f t="shared" ref="E1923:E1986" si="150">IF(A1923="Coffee Only", B1923)</f>
        <v>0</v>
      </c>
      <c r="G1923" s="108" t="b">
        <f t="shared" ref="G1923:G1986" si="151">IF(A1923="Food Only", B1923)</f>
        <v>0</v>
      </c>
      <c r="I1923" s="108">
        <f t="shared" ref="I1923:I1986" si="152">IF(A1923="Specialty Drink Only", B1923)</f>
        <v>0.62</v>
      </c>
      <c r="K1923" s="108" t="b">
        <f t="shared" ref="K1923:K1986" si="153">IF(A1923="Food + Coffee", B1923)</f>
        <v>0</v>
      </c>
      <c r="M1923" s="108" t="b">
        <f t="shared" ref="M1923:M1986" si="154">IF(A1923="Food + Specialty Drink", B1923)</f>
        <v>0</v>
      </c>
    </row>
    <row r="1924" spans="1:13" x14ac:dyDescent="0.25">
      <c r="A1924" t="s">
        <v>109</v>
      </c>
      <c r="B1924" s="108">
        <v>0.55000000000000004</v>
      </c>
      <c r="C1924" cm="1">
        <f t="array" ref="C1924">_xlfn.IFS(A1924='Price Data'!$F$3,'Price Data'!$G$3,A1924='Price Data'!$F$4,'Price Data'!$G$4,A1924='Price Data'!$F$5,'Price Data'!$G$5,A1924='Price Data'!$F$6,'Price Data'!$G$6,A1924='Price Data'!$F$7,'Price Data'!$G$7,TRUE,"")</f>
        <v>4.4586315789473705</v>
      </c>
      <c r="E1924" s="108" t="b">
        <f t="shared" si="150"/>
        <v>0</v>
      </c>
      <c r="G1924" s="108" t="b">
        <f t="shared" si="151"/>
        <v>0</v>
      </c>
      <c r="I1924" s="108">
        <f t="shared" si="152"/>
        <v>0.55000000000000004</v>
      </c>
      <c r="K1924" s="108" t="b">
        <f t="shared" si="153"/>
        <v>0</v>
      </c>
      <c r="M1924" s="108" t="b">
        <f t="shared" si="154"/>
        <v>0</v>
      </c>
    </row>
    <row r="1925" spans="1:13" x14ac:dyDescent="0.25">
      <c r="A1925" t="s">
        <v>109</v>
      </c>
      <c r="B1925" s="108">
        <v>0.92</v>
      </c>
      <c r="C1925" cm="1">
        <f t="array" ref="C1925">_xlfn.IFS(A1925='Price Data'!$F$3,'Price Data'!$G$3,A1925='Price Data'!$F$4,'Price Data'!$G$4,A1925='Price Data'!$F$5,'Price Data'!$G$5,A1925='Price Data'!$F$6,'Price Data'!$G$6,A1925='Price Data'!$F$7,'Price Data'!$G$7,TRUE,"")</f>
        <v>4.4586315789473705</v>
      </c>
      <c r="E1925" s="108" t="b">
        <f t="shared" si="150"/>
        <v>0</v>
      </c>
      <c r="G1925" s="108" t="b">
        <f t="shared" si="151"/>
        <v>0</v>
      </c>
      <c r="I1925" s="108">
        <f t="shared" si="152"/>
        <v>0.92</v>
      </c>
      <c r="K1925" s="108" t="b">
        <f t="shared" si="153"/>
        <v>0</v>
      </c>
      <c r="M1925" s="108" t="b">
        <f t="shared" si="154"/>
        <v>0</v>
      </c>
    </row>
    <row r="1926" spans="1:13" x14ac:dyDescent="0.25">
      <c r="A1926" t="s">
        <v>112</v>
      </c>
      <c r="B1926" s="108">
        <v>0</v>
      </c>
      <c r="C1926" t="str" cm="1">
        <f t="array" ref="C1926">_xlfn.IFS(A1926='Price Data'!$F$3,'Price Data'!$G$3,A1926='Price Data'!$F$4,'Price Data'!$G$4,A1926='Price Data'!$F$5,'Price Data'!$G$5,A1926='Price Data'!$F$6,'Price Data'!$G$6,A1926='Price Data'!$F$7,'Price Data'!$G$7,TRUE,"")</f>
        <v/>
      </c>
      <c r="E1926" s="108" t="b">
        <f t="shared" si="150"/>
        <v>0</v>
      </c>
      <c r="G1926" s="108" t="b">
        <f t="shared" si="151"/>
        <v>0</v>
      </c>
      <c r="I1926" s="108" t="b">
        <f t="shared" si="152"/>
        <v>0</v>
      </c>
      <c r="K1926" s="108" t="b">
        <f t="shared" si="153"/>
        <v>0</v>
      </c>
      <c r="M1926" s="108" t="b">
        <f t="shared" si="154"/>
        <v>0</v>
      </c>
    </row>
    <row r="1927" spans="1:13" x14ac:dyDescent="0.25">
      <c r="A1927" t="s">
        <v>109</v>
      </c>
      <c r="B1927" s="108">
        <v>0.93</v>
      </c>
      <c r="C1927" cm="1">
        <f t="array" ref="C1927">_xlfn.IFS(A1927='Price Data'!$F$3,'Price Data'!$G$3,A1927='Price Data'!$F$4,'Price Data'!$G$4,A1927='Price Data'!$F$5,'Price Data'!$G$5,A1927='Price Data'!$F$6,'Price Data'!$G$6,A1927='Price Data'!$F$7,'Price Data'!$G$7,TRUE,"")</f>
        <v>4.4586315789473705</v>
      </c>
      <c r="E1927" s="108" t="b">
        <f t="shared" si="150"/>
        <v>0</v>
      </c>
      <c r="G1927" s="108" t="b">
        <f t="shared" si="151"/>
        <v>0</v>
      </c>
      <c r="I1927" s="108">
        <f t="shared" si="152"/>
        <v>0.93</v>
      </c>
      <c r="K1927" s="108" t="b">
        <f t="shared" si="153"/>
        <v>0</v>
      </c>
      <c r="M1927" s="108" t="b">
        <f t="shared" si="154"/>
        <v>0</v>
      </c>
    </row>
    <row r="1928" spans="1:13" x14ac:dyDescent="0.25">
      <c r="A1928" t="s">
        <v>112</v>
      </c>
      <c r="B1928" s="108">
        <v>0</v>
      </c>
      <c r="C1928" t="str" cm="1">
        <f t="array" ref="C1928">_xlfn.IFS(A1928='Price Data'!$F$3,'Price Data'!$G$3,A1928='Price Data'!$F$4,'Price Data'!$G$4,A1928='Price Data'!$F$5,'Price Data'!$G$5,A1928='Price Data'!$F$6,'Price Data'!$G$6,A1928='Price Data'!$F$7,'Price Data'!$G$7,TRUE,"")</f>
        <v/>
      </c>
      <c r="E1928" s="108" t="b">
        <f t="shared" si="150"/>
        <v>0</v>
      </c>
      <c r="G1928" s="108" t="b">
        <f t="shared" si="151"/>
        <v>0</v>
      </c>
      <c r="I1928" s="108" t="b">
        <f t="shared" si="152"/>
        <v>0</v>
      </c>
      <c r="K1928" s="108" t="b">
        <f t="shared" si="153"/>
        <v>0</v>
      </c>
      <c r="M1928" s="108" t="b">
        <f t="shared" si="154"/>
        <v>0</v>
      </c>
    </row>
    <row r="1929" spans="1:13" x14ac:dyDescent="0.25">
      <c r="A1929" t="s">
        <v>112</v>
      </c>
      <c r="B1929" s="108">
        <v>0</v>
      </c>
      <c r="C1929" t="str" cm="1">
        <f t="array" ref="C1929">_xlfn.IFS(A1929='Price Data'!$F$3,'Price Data'!$G$3,A1929='Price Data'!$F$4,'Price Data'!$G$4,A1929='Price Data'!$F$5,'Price Data'!$G$5,A1929='Price Data'!$F$6,'Price Data'!$G$6,A1929='Price Data'!$F$7,'Price Data'!$G$7,TRUE,"")</f>
        <v/>
      </c>
      <c r="E1929" s="108" t="b">
        <f t="shared" si="150"/>
        <v>0</v>
      </c>
      <c r="G1929" s="108" t="b">
        <f t="shared" si="151"/>
        <v>0</v>
      </c>
      <c r="I1929" s="108" t="b">
        <f t="shared" si="152"/>
        <v>0</v>
      </c>
      <c r="K1929" s="108" t="b">
        <f t="shared" si="153"/>
        <v>0</v>
      </c>
      <c r="M1929" s="108" t="b">
        <f t="shared" si="154"/>
        <v>0</v>
      </c>
    </row>
    <row r="1930" spans="1:13" x14ac:dyDescent="0.25">
      <c r="A1930" t="s">
        <v>112</v>
      </c>
      <c r="B1930" s="108">
        <v>0</v>
      </c>
      <c r="C1930" t="str" cm="1">
        <f t="array" ref="C1930">_xlfn.IFS(A1930='Price Data'!$F$3,'Price Data'!$G$3,A1930='Price Data'!$F$4,'Price Data'!$G$4,A1930='Price Data'!$F$5,'Price Data'!$G$5,A1930='Price Data'!$F$6,'Price Data'!$G$6,A1930='Price Data'!$F$7,'Price Data'!$G$7,TRUE,"")</f>
        <v/>
      </c>
      <c r="E1930" s="108" t="b">
        <f t="shared" si="150"/>
        <v>0</v>
      </c>
      <c r="G1930" s="108" t="b">
        <f t="shared" si="151"/>
        <v>0</v>
      </c>
      <c r="I1930" s="108" t="b">
        <f t="shared" si="152"/>
        <v>0</v>
      </c>
      <c r="K1930" s="108" t="b">
        <f t="shared" si="153"/>
        <v>0</v>
      </c>
      <c r="M1930" s="108" t="b">
        <f t="shared" si="154"/>
        <v>0</v>
      </c>
    </row>
    <row r="1931" spans="1:13" x14ac:dyDescent="0.25">
      <c r="A1931" t="s">
        <v>112</v>
      </c>
      <c r="B1931" s="108">
        <v>0</v>
      </c>
      <c r="C1931" t="str" cm="1">
        <f t="array" ref="C1931">_xlfn.IFS(A1931='Price Data'!$F$3,'Price Data'!$G$3,A1931='Price Data'!$F$4,'Price Data'!$G$4,A1931='Price Data'!$F$5,'Price Data'!$G$5,A1931='Price Data'!$F$6,'Price Data'!$G$6,A1931='Price Data'!$F$7,'Price Data'!$G$7,TRUE,"")</f>
        <v/>
      </c>
      <c r="E1931" s="108" t="b">
        <f t="shared" si="150"/>
        <v>0</v>
      </c>
      <c r="G1931" s="108" t="b">
        <f t="shared" si="151"/>
        <v>0</v>
      </c>
      <c r="I1931" s="108" t="b">
        <f t="shared" si="152"/>
        <v>0</v>
      </c>
      <c r="K1931" s="108" t="b">
        <f t="shared" si="153"/>
        <v>0</v>
      </c>
      <c r="M1931" s="108" t="b">
        <f t="shared" si="154"/>
        <v>0</v>
      </c>
    </row>
    <row r="1932" spans="1:13" x14ac:dyDescent="0.25">
      <c r="A1932" t="s">
        <v>112</v>
      </c>
      <c r="B1932" s="108">
        <v>0</v>
      </c>
      <c r="C1932" t="str" cm="1">
        <f t="array" ref="C1932">_xlfn.IFS(A1932='Price Data'!$F$3,'Price Data'!$G$3,A1932='Price Data'!$F$4,'Price Data'!$G$4,A1932='Price Data'!$F$5,'Price Data'!$G$5,A1932='Price Data'!$F$6,'Price Data'!$G$6,A1932='Price Data'!$F$7,'Price Data'!$G$7,TRUE,"")</f>
        <v/>
      </c>
      <c r="E1932" s="108" t="b">
        <f t="shared" si="150"/>
        <v>0</v>
      </c>
      <c r="G1932" s="108" t="b">
        <f t="shared" si="151"/>
        <v>0</v>
      </c>
      <c r="I1932" s="108" t="b">
        <f t="shared" si="152"/>
        <v>0</v>
      </c>
      <c r="K1932" s="108" t="b">
        <f t="shared" si="153"/>
        <v>0</v>
      </c>
      <c r="M1932" s="108" t="b">
        <f t="shared" si="154"/>
        <v>0</v>
      </c>
    </row>
    <row r="1933" spans="1:13" x14ac:dyDescent="0.25">
      <c r="A1933" t="s">
        <v>112</v>
      </c>
      <c r="B1933" s="108">
        <v>0</v>
      </c>
      <c r="C1933" t="str" cm="1">
        <f t="array" ref="C1933">_xlfn.IFS(A1933='Price Data'!$F$3,'Price Data'!$G$3,A1933='Price Data'!$F$4,'Price Data'!$G$4,A1933='Price Data'!$F$5,'Price Data'!$G$5,A1933='Price Data'!$F$6,'Price Data'!$G$6,A1933='Price Data'!$F$7,'Price Data'!$G$7,TRUE,"")</f>
        <v/>
      </c>
      <c r="E1933" s="108" t="b">
        <f t="shared" si="150"/>
        <v>0</v>
      </c>
      <c r="G1933" s="108" t="b">
        <f t="shared" si="151"/>
        <v>0</v>
      </c>
      <c r="I1933" s="108" t="b">
        <f t="shared" si="152"/>
        <v>0</v>
      </c>
      <c r="K1933" s="108" t="b">
        <f t="shared" si="153"/>
        <v>0</v>
      </c>
      <c r="M1933" s="108" t="b">
        <f t="shared" si="154"/>
        <v>0</v>
      </c>
    </row>
    <row r="1934" spans="1:13" x14ac:dyDescent="0.25">
      <c r="A1934" t="s">
        <v>112</v>
      </c>
      <c r="B1934" s="108">
        <v>0</v>
      </c>
      <c r="C1934" t="str" cm="1">
        <f t="array" ref="C1934">_xlfn.IFS(A1934='Price Data'!$F$3,'Price Data'!$G$3,A1934='Price Data'!$F$4,'Price Data'!$G$4,A1934='Price Data'!$F$5,'Price Data'!$G$5,A1934='Price Data'!$F$6,'Price Data'!$G$6,A1934='Price Data'!$F$7,'Price Data'!$G$7,TRUE,"")</f>
        <v/>
      </c>
      <c r="E1934" s="108" t="b">
        <f t="shared" si="150"/>
        <v>0</v>
      </c>
      <c r="G1934" s="108" t="b">
        <f t="shared" si="151"/>
        <v>0</v>
      </c>
      <c r="I1934" s="108" t="b">
        <f t="shared" si="152"/>
        <v>0</v>
      </c>
      <c r="K1934" s="108" t="b">
        <f t="shared" si="153"/>
        <v>0</v>
      </c>
      <c r="M1934" s="108" t="b">
        <f t="shared" si="154"/>
        <v>0</v>
      </c>
    </row>
    <row r="1935" spans="1:13" x14ac:dyDescent="0.25">
      <c r="A1935" t="s">
        <v>112</v>
      </c>
      <c r="B1935" s="108">
        <v>0</v>
      </c>
      <c r="C1935" t="str" cm="1">
        <f t="array" ref="C1935">_xlfn.IFS(A1935='Price Data'!$F$3,'Price Data'!$G$3,A1935='Price Data'!$F$4,'Price Data'!$G$4,A1935='Price Data'!$F$5,'Price Data'!$G$5,A1935='Price Data'!$F$6,'Price Data'!$G$6,A1935='Price Data'!$F$7,'Price Data'!$G$7,TRUE,"")</f>
        <v/>
      </c>
      <c r="E1935" s="108" t="b">
        <f t="shared" si="150"/>
        <v>0</v>
      </c>
      <c r="G1935" s="108" t="b">
        <f t="shared" si="151"/>
        <v>0</v>
      </c>
      <c r="I1935" s="108" t="b">
        <f t="shared" si="152"/>
        <v>0</v>
      </c>
      <c r="K1935" s="108" t="b">
        <f t="shared" si="153"/>
        <v>0</v>
      </c>
      <c r="M1935" s="108" t="b">
        <f t="shared" si="154"/>
        <v>0</v>
      </c>
    </row>
    <row r="1936" spans="1:13" x14ac:dyDescent="0.25">
      <c r="A1936" t="s">
        <v>112</v>
      </c>
      <c r="B1936" s="108">
        <v>0</v>
      </c>
      <c r="C1936" t="str" cm="1">
        <f t="array" ref="C1936">_xlfn.IFS(A1936='Price Data'!$F$3,'Price Data'!$G$3,A1936='Price Data'!$F$4,'Price Data'!$G$4,A1936='Price Data'!$F$5,'Price Data'!$G$5,A1936='Price Data'!$F$6,'Price Data'!$G$6,A1936='Price Data'!$F$7,'Price Data'!$G$7,TRUE,"")</f>
        <v/>
      </c>
      <c r="E1936" s="108" t="b">
        <f t="shared" si="150"/>
        <v>0</v>
      </c>
      <c r="G1936" s="108" t="b">
        <f t="shared" si="151"/>
        <v>0</v>
      </c>
      <c r="I1936" s="108" t="b">
        <f t="shared" si="152"/>
        <v>0</v>
      </c>
      <c r="K1936" s="108" t="b">
        <f t="shared" si="153"/>
        <v>0</v>
      </c>
      <c r="M1936" s="108" t="b">
        <f t="shared" si="154"/>
        <v>0</v>
      </c>
    </row>
    <row r="1937" spans="1:13" x14ac:dyDescent="0.25">
      <c r="A1937" t="s">
        <v>112</v>
      </c>
      <c r="B1937" s="108">
        <v>0</v>
      </c>
      <c r="C1937" t="str" cm="1">
        <f t="array" ref="C1937">_xlfn.IFS(A1937='Price Data'!$F$3,'Price Data'!$G$3,A1937='Price Data'!$F$4,'Price Data'!$G$4,A1937='Price Data'!$F$5,'Price Data'!$G$5,A1937='Price Data'!$F$6,'Price Data'!$G$6,A1937='Price Data'!$F$7,'Price Data'!$G$7,TRUE,"")</f>
        <v/>
      </c>
      <c r="E1937" s="108" t="b">
        <f t="shared" si="150"/>
        <v>0</v>
      </c>
      <c r="G1937" s="108" t="b">
        <f t="shared" si="151"/>
        <v>0</v>
      </c>
      <c r="I1937" s="108" t="b">
        <f t="shared" si="152"/>
        <v>0</v>
      </c>
      <c r="K1937" s="108" t="b">
        <f t="shared" si="153"/>
        <v>0</v>
      </c>
      <c r="M1937" s="108" t="b">
        <f t="shared" si="154"/>
        <v>0</v>
      </c>
    </row>
    <row r="1938" spans="1:13" x14ac:dyDescent="0.25">
      <c r="A1938" t="s">
        <v>112</v>
      </c>
      <c r="B1938" s="108">
        <v>0</v>
      </c>
      <c r="C1938" t="str" cm="1">
        <f t="array" ref="C1938">_xlfn.IFS(A1938='Price Data'!$F$3,'Price Data'!$G$3,A1938='Price Data'!$F$4,'Price Data'!$G$4,A1938='Price Data'!$F$5,'Price Data'!$G$5,A1938='Price Data'!$F$6,'Price Data'!$G$6,A1938='Price Data'!$F$7,'Price Data'!$G$7,TRUE,"")</f>
        <v/>
      </c>
      <c r="E1938" s="108" t="b">
        <f t="shared" si="150"/>
        <v>0</v>
      </c>
      <c r="G1938" s="108" t="b">
        <f t="shared" si="151"/>
        <v>0</v>
      </c>
      <c r="I1938" s="108" t="b">
        <f t="shared" si="152"/>
        <v>0</v>
      </c>
      <c r="K1938" s="108" t="b">
        <f t="shared" si="153"/>
        <v>0</v>
      </c>
      <c r="M1938" s="108" t="b">
        <f t="shared" si="154"/>
        <v>0</v>
      </c>
    </row>
    <row r="1939" spans="1:13" x14ac:dyDescent="0.25">
      <c r="A1939" t="s">
        <v>112</v>
      </c>
      <c r="B1939" s="108">
        <v>0</v>
      </c>
      <c r="C1939" t="str" cm="1">
        <f t="array" ref="C1939">_xlfn.IFS(A1939='Price Data'!$F$3,'Price Data'!$G$3,A1939='Price Data'!$F$4,'Price Data'!$G$4,A1939='Price Data'!$F$5,'Price Data'!$G$5,A1939='Price Data'!$F$6,'Price Data'!$G$6,A1939='Price Data'!$F$7,'Price Data'!$G$7,TRUE,"")</f>
        <v/>
      </c>
      <c r="E1939" s="108" t="b">
        <f t="shared" si="150"/>
        <v>0</v>
      </c>
      <c r="G1939" s="108" t="b">
        <f t="shared" si="151"/>
        <v>0</v>
      </c>
      <c r="I1939" s="108" t="b">
        <f t="shared" si="152"/>
        <v>0</v>
      </c>
      <c r="K1939" s="108" t="b">
        <f t="shared" si="153"/>
        <v>0</v>
      </c>
      <c r="M1939" s="108" t="b">
        <f t="shared" si="154"/>
        <v>0</v>
      </c>
    </row>
    <row r="1940" spans="1:13" x14ac:dyDescent="0.25">
      <c r="A1940" t="s">
        <v>109</v>
      </c>
      <c r="B1940" s="108">
        <v>0.67</v>
      </c>
      <c r="C1940" cm="1">
        <f t="array" ref="C1940">_xlfn.IFS(A1940='Price Data'!$F$3,'Price Data'!$G$3,A1940='Price Data'!$F$4,'Price Data'!$G$4,A1940='Price Data'!$F$5,'Price Data'!$G$5,A1940='Price Data'!$F$6,'Price Data'!$G$6,A1940='Price Data'!$F$7,'Price Data'!$G$7,TRUE,"")</f>
        <v>4.4586315789473705</v>
      </c>
      <c r="E1940" s="108" t="b">
        <f t="shared" si="150"/>
        <v>0</v>
      </c>
      <c r="G1940" s="108" t="b">
        <f t="shared" si="151"/>
        <v>0</v>
      </c>
      <c r="I1940" s="108">
        <f t="shared" si="152"/>
        <v>0.67</v>
      </c>
      <c r="K1940" s="108" t="b">
        <f t="shared" si="153"/>
        <v>0</v>
      </c>
      <c r="M1940" s="108" t="b">
        <f t="shared" si="154"/>
        <v>0</v>
      </c>
    </row>
    <row r="1941" spans="1:13" x14ac:dyDescent="0.25">
      <c r="A1941" t="s">
        <v>112</v>
      </c>
      <c r="B1941" s="108">
        <v>0</v>
      </c>
      <c r="C1941" t="str" cm="1">
        <f t="array" ref="C1941">_xlfn.IFS(A1941='Price Data'!$F$3,'Price Data'!$G$3,A1941='Price Data'!$F$4,'Price Data'!$G$4,A1941='Price Data'!$F$5,'Price Data'!$G$5,A1941='Price Data'!$F$6,'Price Data'!$G$6,A1941='Price Data'!$F$7,'Price Data'!$G$7,TRUE,"")</f>
        <v/>
      </c>
      <c r="E1941" s="108" t="b">
        <f t="shared" si="150"/>
        <v>0</v>
      </c>
      <c r="G1941" s="108" t="b">
        <f t="shared" si="151"/>
        <v>0</v>
      </c>
      <c r="I1941" s="108" t="b">
        <f t="shared" si="152"/>
        <v>0</v>
      </c>
      <c r="K1941" s="108" t="b">
        <f t="shared" si="153"/>
        <v>0</v>
      </c>
      <c r="M1941" s="108" t="b">
        <f t="shared" si="154"/>
        <v>0</v>
      </c>
    </row>
    <row r="1942" spans="1:13" x14ac:dyDescent="0.25">
      <c r="A1942" t="s">
        <v>112</v>
      </c>
      <c r="B1942" s="108">
        <v>0</v>
      </c>
      <c r="C1942" t="str" cm="1">
        <f t="array" ref="C1942">_xlfn.IFS(A1942='Price Data'!$F$3,'Price Data'!$G$3,A1942='Price Data'!$F$4,'Price Data'!$G$4,A1942='Price Data'!$F$5,'Price Data'!$G$5,A1942='Price Data'!$F$6,'Price Data'!$G$6,A1942='Price Data'!$F$7,'Price Data'!$G$7,TRUE,"")</f>
        <v/>
      </c>
      <c r="E1942" s="108" t="b">
        <f t="shared" si="150"/>
        <v>0</v>
      </c>
      <c r="G1942" s="108" t="b">
        <f t="shared" si="151"/>
        <v>0</v>
      </c>
      <c r="I1942" s="108" t="b">
        <f t="shared" si="152"/>
        <v>0</v>
      </c>
      <c r="K1942" s="108" t="b">
        <f t="shared" si="153"/>
        <v>0</v>
      </c>
      <c r="M1942" s="108" t="b">
        <f t="shared" si="154"/>
        <v>0</v>
      </c>
    </row>
    <row r="1943" spans="1:13" x14ac:dyDescent="0.25">
      <c r="A1943" t="s">
        <v>112</v>
      </c>
      <c r="B1943" s="108">
        <v>0</v>
      </c>
      <c r="C1943" t="str" cm="1">
        <f t="array" ref="C1943">_xlfn.IFS(A1943='Price Data'!$F$3,'Price Data'!$G$3,A1943='Price Data'!$F$4,'Price Data'!$G$4,A1943='Price Data'!$F$5,'Price Data'!$G$5,A1943='Price Data'!$F$6,'Price Data'!$G$6,A1943='Price Data'!$F$7,'Price Data'!$G$7,TRUE,"")</f>
        <v/>
      </c>
      <c r="E1943" s="108" t="b">
        <f t="shared" si="150"/>
        <v>0</v>
      </c>
      <c r="G1943" s="108" t="b">
        <f t="shared" si="151"/>
        <v>0</v>
      </c>
      <c r="I1943" s="108" t="b">
        <f t="shared" si="152"/>
        <v>0</v>
      </c>
      <c r="K1943" s="108" t="b">
        <f t="shared" si="153"/>
        <v>0</v>
      </c>
      <c r="M1943" s="108" t="b">
        <f t="shared" si="154"/>
        <v>0</v>
      </c>
    </row>
    <row r="1944" spans="1:13" x14ac:dyDescent="0.25">
      <c r="A1944" t="s">
        <v>112</v>
      </c>
      <c r="B1944" s="108">
        <v>0</v>
      </c>
      <c r="C1944" t="str" cm="1">
        <f t="array" ref="C1944">_xlfn.IFS(A1944='Price Data'!$F$3,'Price Data'!$G$3,A1944='Price Data'!$F$4,'Price Data'!$G$4,A1944='Price Data'!$F$5,'Price Data'!$G$5,A1944='Price Data'!$F$6,'Price Data'!$G$6,A1944='Price Data'!$F$7,'Price Data'!$G$7,TRUE,"")</f>
        <v/>
      </c>
      <c r="E1944" s="108" t="b">
        <f t="shared" si="150"/>
        <v>0</v>
      </c>
      <c r="G1944" s="108" t="b">
        <f t="shared" si="151"/>
        <v>0</v>
      </c>
      <c r="I1944" s="108" t="b">
        <f t="shared" si="152"/>
        <v>0</v>
      </c>
      <c r="K1944" s="108" t="b">
        <f t="shared" si="153"/>
        <v>0</v>
      </c>
      <c r="M1944" s="108" t="b">
        <f t="shared" si="154"/>
        <v>0</v>
      </c>
    </row>
    <row r="1945" spans="1:13" x14ac:dyDescent="0.25">
      <c r="A1945" t="s">
        <v>112</v>
      </c>
      <c r="B1945" s="108">
        <v>0</v>
      </c>
      <c r="C1945" t="str" cm="1">
        <f t="array" ref="C1945">_xlfn.IFS(A1945='Price Data'!$F$3,'Price Data'!$G$3,A1945='Price Data'!$F$4,'Price Data'!$G$4,A1945='Price Data'!$F$5,'Price Data'!$G$5,A1945='Price Data'!$F$6,'Price Data'!$G$6,A1945='Price Data'!$F$7,'Price Data'!$G$7,TRUE,"")</f>
        <v/>
      </c>
      <c r="E1945" s="108" t="b">
        <f t="shared" si="150"/>
        <v>0</v>
      </c>
      <c r="G1945" s="108" t="b">
        <f t="shared" si="151"/>
        <v>0</v>
      </c>
      <c r="I1945" s="108" t="b">
        <f t="shared" si="152"/>
        <v>0</v>
      </c>
      <c r="K1945" s="108" t="b">
        <f t="shared" si="153"/>
        <v>0</v>
      </c>
      <c r="M1945" s="108" t="b">
        <f t="shared" si="154"/>
        <v>0</v>
      </c>
    </row>
    <row r="1946" spans="1:13" x14ac:dyDescent="0.25">
      <c r="A1946" t="s">
        <v>112</v>
      </c>
      <c r="B1946" s="108">
        <v>0</v>
      </c>
      <c r="C1946" t="str" cm="1">
        <f t="array" ref="C1946">_xlfn.IFS(A1946='Price Data'!$F$3,'Price Data'!$G$3,A1946='Price Data'!$F$4,'Price Data'!$G$4,A1946='Price Data'!$F$5,'Price Data'!$G$5,A1946='Price Data'!$F$6,'Price Data'!$G$6,A1946='Price Data'!$F$7,'Price Data'!$G$7,TRUE,"")</f>
        <v/>
      </c>
      <c r="E1946" s="108" t="b">
        <f t="shared" si="150"/>
        <v>0</v>
      </c>
      <c r="G1946" s="108" t="b">
        <f t="shared" si="151"/>
        <v>0</v>
      </c>
      <c r="I1946" s="108" t="b">
        <f t="shared" si="152"/>
        <v>0</v>
      </c>
      <c r="K1946" s="108" t="b">
        <f t="shared" si="153"/>
        <v>0</v>
      </c>
      <c r="M1946" s="108" t="b">
        <f t="shared" si="154"/>
        <v>0</v>
      </c>
    </row>
    <row r="1947" spans="1:13" x14ac:dyDescent="0.25">
      <c r="A1947" t="s">
        <v>112</v>
      </c>
      <c r="B1947" s="108">
        <v>0</v>
      </c>
      <c r="C1947" t="str" cm="1">
        <f t="array" ref="C1947">_xlfn.IFS(A1947='Price Data'!$F$3,'Price Data'!$G$3,A1947='Price Data'!$F$4,'Price Data'!$G$4,A1947='Price Data'!$F$5,'Price Data'!$G$5,A1947='Price Data'!$F$6,'Price Data'!$G$6,A1947='Price Data'!$F$7,'Price Data'!$G$7,TRUE,"")</f>
        <v/>
      </c>
      <c r="E1947" s="108" t="b">
        <f t="shared" si="150"/>
        <v>0</v>
      </c>
      <c r="G1947" s="108" t="b">
        <f t="shared" si="151"/>
        <v>0</v>
      </c>
      <c r="I1947" s="108" t="b">
        <f t="shared" si="152"/>
        <v>0</v>
      </c>
      <c r="K1947" s="108" t="b">
        <f t="shared" si="153"/>
        <v>0</v>
      </c>
      <c r="M1947" s="108" t="b">
        <f t="shared" si="154"/>
        <v>0</v>
      </c>
    </row>
    <row r="1948" spans="1:13" x14ac:dyDescent="0.25">
      <c r="A1948" t="s">
        <v>112</v>
      </c>
      <c r="B1948" s="108">
        <v>0</v>
      </c>
      <c r="C1948" t="str" cm="1">
        <f t="array" ref="C1948">_xlfn.IFS(A1948='Price Data'!$F$3,'Price Data'!$G$3,A1948='Price Data'!$F$4,'Price Data'!$G$4,A1948='Price Data'!$F$5,'Price Data'!$G$5,A1948='Price Data'!$F$6,'Price Data'!$G$6,A1948='Price Data'!$F$7,'Price Data'!$G$7,TRUE,"")</f>
        <v/>
      </c>
      <c r="E1948" s="108" t="b">
        <f t="shared" si="150"/>
        <v>0</v>
      </c>
      <c r="G1948" s="108" t="b">
        <f t="shared" si="151"/>
        <v>0</v>
      </c>
      <c r="I1948" s="108" t="b">
        <f t="shared" si="152"/>
        <v>0</v>
      </c>
      <c r="K1948" s="108" t="b">
        <f t="shared" si="153"/>
        <v>0</v>
      </c>
      <c r="M1948" s="108" t="b">
        <f t="shared" si="154"/>
        <v>0</v>
      </c>
    </row>
    <row r="1949" spans="1:13" x14ac:dyDescent="0.25">
      <c r="A1949" t="s">
        <v>110</v>
      </c>
      <c r="B1949" s="108">
        <v>0.67</v>
      </c>
      <c r="C1949" cm="1">
        <f t="array" ref="C1949">_xlfn.IFS(A1949='Price Data'!$F$3,'Price Data'!$G$3,A1949='Price Data'!$F$4,'Price Data'!$G$4,A1949='Price Data'!$F$5,'Price Data'!$G$5,A1949='Price Data'!$F$6,'Price Data'!$G$6,A1949='Price Data'!$F$7,'Price Data'!$G$7,TRUE,"")</f>
        <v>2.6763636363636367</v>
      </c>
      <c r="E1949" s="108">
        <f t="shared" si="150"/>
        <v>0.67</v>
      </c>
      <c r="G1949" s="108" t="b">
        <f t="shared" si="151"/>
        <v>0</v>
      </c>
      <c r="I1949" s="108" t="b">
        <f t="shared" si="152"/>
        <v>0</v>
      </c>
      <c r="K1949" s="108" t="b">
        <f t="shared" si="153"/>
        <v>0</v>
      </c>
      <c r="M1949" s="108" t="b">
        <f t="shared" si="154"/>
        <v>0</v>
      </c>
    </row>
    <row r="1950" spans="1:13" x14ac:dyDescent="0.25">
      <c r="A1950" t="s">
        <v>112</v>
      </c>
      <c r="B1950" s="108">
        <v>0</v>
      </c>
      <c r="C1950" t="str" cm="1">
        <f t="array" ref="C1950">_xlfn.IFS(A1950='Price Data'!$F$3,'Price Data'!$G$3,A1950='Price Data'!$F$4,'Price Data'!$G$4,A1950='Price Data'!$F$5,'Price Data'!$G$5,A1950='Price Data'!$F$6,'Price Data'!$G$6,A1950='Price Data'!$F$7,'Price Data'!$G$7,TRUE,"")</f>
        <v/>
      </c>
      <c r="E1950" s="108" t="b">
        <f t="shared" si="150"/>
        <v>0</v>
      </c>
      <c r="G1950" s="108" t="b">
        <f t="shared" si="151"/>
        <v>0</v>
      </c>
      <c r="I1950" s="108" t="b">
        <f t="shared" si="152"/>
        <v>0</v>
      </c>
      <c r="K1950" s="108" t="b">
        <f t="shared" si="153"/>
        <v>0</v>
      </c>
      <c r="M1950" s="108" t="b">
        <f t="shared" si="154"/>
        <v>0</v>
      </c>
    </row>
    <row r="1951" spans="1:13" x14ac:dyDescent="0.25">
      <c r="A1951" t="s">
        <v>113</v>
      </c>
      <c r="B1951" s="108">
        <v>1.6</v>
      </c>
      <c r="C1951" cm="1">
        <f t="array" ref="C1951">_xlfn.IFS(A1951='Price Data'!$F$3,'Price Data'!$G$3,A1951='Price Data'!$F$4,'Price Data'!$G$4,A1951='Price Data'!$F$5,'Price Data'!$G$5,A1951='Price Data'!$F$6,'Price Data'!$G$6,A1951='Price Data'!$F$7,'Price Data'!$G$7,TRUE,"")</f>
        <v>10.493246963562758</v>
      </c>
      <c r="E1951" s="108" t="b">
        <f t="shared" si="150"/>
        <v>0</v>
      </c>
      <c r="G1951" s="108" t="b">
        <f t="shared" si="151"/>
        <v>0</v>
      </c>
      <c r="I1951" s="108" t="b">
        <f t="shared" si="152"/>
        <v>0</v>
      </c>
      <c r="K1951" s="108" t="b">
        <f t="shared" si="153"/>
        <v>0</v>
      </c>
      <c r="M1951" s="108">
        <f t="shared" si="154"/>
        <v>1.6</v>
      </c>
    </row>
    <row r="1952" spans="1:13" x14ac:dyDescent="0.25">
      <c r="A1952" t="s">
        <v>112</v>
      </c>
      <c r="B1952" s="108">
        <v>0</v>
      </c>
      <c r="C1952" t="str" cm="1">
        <f t="array" ref="C1952">_xlfn.IFS(A1952='Price Data'!$F$3,'Price Data'!$G$3,A1952='Price Data'!$F$4,'Price Data'!$G$4,A1952='Price Data'!$F$5,'Price Data'!$G$5,A1952='Price Data'!$F$6,'Price Data'!$G$6,A1952='Price Data'!$F$7,'Price Data'!$G$7,TRUE,"")</f>
        <v/>
      </c>
      <c r="E1952" s="108" t="b">
        <f t="shared" si="150"/>
        <v>0</v>
      </c>
      <c r="G1952" s="108" t="b">
        <f t="shared" si="151"/>
        <v>0</v>
      </c>
      <c r="I1952" s="108" t="b">
        <f t="shared" si="152"/>
        <v>0</v>
      </c>
      <c r="K1952" s="108" t="b">
        <f t="shared" si="153"/>
        <v>0</v>
      </c>
      <c r="M1952" s="108" t="b">
        <f t="shared" si="154"/>
        <v>0</v>
      </c>
    </row>
    <row r="1953" spans="1:13" x14ac:dyDescent="0.25">
      <c r="A1953" t="s">
        <v>112</v>
      </c>
      <c r="B1953" s="108">
        <v>0</v>
      </c>
      <c r="C1953" t="str" cm="1">
        <f t="array" ref="C1953">_xlfn.IFS(A1953='Price Data'!$F$3,'Price Data'!$G$3,A1953='Price Data'!$F$4,'Price Data'!$G$4,A1953='Price Data'!$F$5,'Price Data'!$G$5,A1953='Price Data'!$F$6,'Price Data'!$G$6,A1953='Price Data'!$F$7,'Price Data'!$G$7,TRUE,"")</f>
        <v/>
      </c>
      <c r="E1953" s="108" t="b">
        <f t="shared" si="150"/>
        <v>0</v>
      </c>
      <c r="G1953" s="108" t="b">
        <f t="shared" si="151"/>
        <v>0</v>
      </c>
      <c r="I1953" s="108" t="b">
        <f t="shared" si="152"/>
        <v>0</v>
      </c>
      <c r="K1953" s="108" t="b">
        <f t="shared" si="153"/>
        <v>0</v>
      </c>
      <c r="M1953" s="108" t="b">
        <f t="shared" si="154"/>
        <v>0</v>
      </c>
    </row>
    <row r="1954" spans="1:13" x14ac:dyDescent="0.25">
      <c r="A1954" t="s">
        <v>114</v>
      </c>
      <c r="B1954" s="108">
        <v>1.54</v>
      </c>
      <c r="C1954" cm="1">
        <f t="array" ref="C1954">_xlfn.IFS(A1954='Price Data'!$F$3,'Price Data'!$G$3,A1954='Price Data'!$F$4,'Price Data'!$G$4,A1954='Price Data'!$F$5,'Price Data'!$G$5,A1954='Price Data'!$F$6,'Price Data'!$G$6,A1954='Price Data'!$F$7,'Price Data'!$G$7,TRUE,"")</f>
        <v>6.0346153846153863</v>
      </c>
      <c r="E1954" s="108" t="b">
        <f t="shared" si="150"/>
        <v>0</v>
      </c>
      <c r="G1954" s="108">
        <f t="shared" si="151"/>
        <v>1.54</v>
      </c>
      <c r="I1954" s="108" t="b">
        <f t="shared" si="152"/>
        <v>0</v>
      </c>
      <c r="K1954" s="108" t="b">
        <f t="shared" si="153"/>
        <v>0</v>
      </c>
      <c r="M1954" s="108" t="b">
        <f t="shared" si="154"/>
        <v>0</v>
      </c>
    </row>
    <row r="1955" spans="1:13" x14ac:dyDescent="0.25">
      <c r="A1955" t="s">
        <v>112</v>
      </c>
      <c r="B1955" s="108">
        <v>0</v>
      </c>
      <c r="C1955" t="str" cm="1">
        <f t="array" ref="C1955">_xlfn.IFS(A1955='Price Data'!$F$3,'Price Data'!$G$3,A1955='Price Data'!$F$4,'Price Data'!$G$4,A1955='Price Data'!$F$5,'Price Data'!$G$5,A1955='Price Data'!$F$6,'Price Data'!$G$6,A1955='Price Data'!$F$7,'Price Data'!$G$7,TRUE,"")</f>
        <v/>
      </c>
      <c r="E1955" s="108" t="b">
        <f t="shared" si="150"/>
        <v>0</v>
      </c>
      <c r="G1955" s="108" t="b">
        <f t="shared" si="151"/>
        <v>0</v>
      </c>
      <c r="I1955" s="108" t="b">
        <f t="shared" si="152"/>
        <v>0</v>
      </c>
      <c r="K1955" s="108" t="b">
        <f t="shared" si="153"/>
        <v>0</v>
      </c>
      <c r="M1955" s="108" t="b">
        <f t="shared" si="154"/>
        <v>0</v>
      </c>
    </row>
    <row r="1956" spans="1:13" x14ac:dyDescent="0.25">
      <c r="A1956" t="s">
        <v>114</v>
      </c>
      <c r="B1956" s="108">
        <v>1.01</v>
      </c>
      <c r="C1956" cm="1">
        <f t="array" ref="C1956">_xlfn.IFS(A1956='Price Data'!$F$3,'Price Data'!$G$3,A1956='Price Data'!$F$4,'Price Data'!$G$4,A1956='Price Data'!$F$5,'Price Data'!$G$5,A1956='Price Data'!$F$6,'Price Data'!$G$6,A1956='Price Data'!$F$7,'Price Data'!$G$7,TRUE,"")</f>
        <v>6.0346153846153863</v>
      </c>
      <c r="E1956" s="108" t="b">
        <f t="shared" si="150"/>
        <v>0</v>
      </c>
      <c r="G1956" s="108">
        <f t="shared" si="151"/>
        <v>1.01</v>
      </c>
      <c r="I1956" s="108" t="b">
        <f t="shared" si="152"/>
        <v>0</v>
      </c>
      <c r="K1956" s="108" t="b">
        <f t="shared" si="153"/>
        <v>0</v>
      </c>
      <c r="M1956" s="108" t="b">
        <f t="shared" si="154"/>
        <v>0</v>
      </c>
    </row>
    <row r="1957" spans="1:13" x14ac:dyDescent="0.25">
      <c r="A1957" t="s">
        <v>109</v>
      </c>
      <c r="B1957" s="108">
        <v>0.52</v>
      </c>
      <c r="C1957" cm="1">
        <f t="array" ref="C1957">_xlfn.IFS(A1957='Price Data'!$F$3,'Price Data'!$G$3,A1957='Price Data'!$F$4,'Price Data'!$G$4,A1957='Price Data'!$F$5,'Price Data'!$G$5,A1957='Price Data'!$F$6,'Price Data'!$G$6,A1957='Price Data'!$F$7,'Price Data'!$G$7,TRUE,"")</f>
        <v>4.4586315789473705</v>
      </c>
      <c r="E1957" s="108" t="b">
        <f t="shared" si="150"/>
        <v>0</v>
      </c>
      <c r="G1957" s="108" t="b">
        <f t="shared" si="151"/>
        <v>0</v>
      </c>
      <c r="I1957" s="108">
        <f t="shared" si="152"/>
        <v>0.52</v>
      </c>
      <c r="K1957" s="108" t="b">
        <f t="shared" si="153"/>
        <v>0</v>
      </c>
      <c r="M1957" s="108" t="b">
        <f t="shared" si="154"/>
        <v>0</v>
      </c>
    </row>
    <row r="1958" spans="1:13" x14ac:dyDescent="0.25">
      <c r="A1958" t="s">
        <v>113</v>
      </c>
      <c r="B1958" s="108">
        <v>0.95</v>
      </c>
      <c r="C1958" cm="1">
        <f t="array" ref="C1958">_xlfn.IFS(A1958='Price Data'!$F$3,'Price Data'!$G$3,A1958='Price Data'!$F$4,'Price Data'!$G$4,A1958='Price Data'!$F$5,'Price Data'!$G$5,A1958='Price Data'!$F$6,'Price Data'!$G$6,A1958='Price Data'!$F$7,'Price Data'!$G$7,TRUE,"")</f>
        <v>10.493246963562758</v>
      </c>
      <c r="E1958" s="108" t="b">
        <f t="shared" si="150"/>
        <v>0</v>
      </c>
      <c r="G1958" s="108" t="b">
        <f t="shared" si="151"/>
        <v>0</v>
      </c>
      <c r="I1958" s="108" t="b">
        <f t="shared" si="152"/>
        <v>0</v>
      </c>
      <c r="K1958" s="108" t="b">
        <f t="shared" si="153"/>
        <v>0</v>
      </c>
      <c r="M1958" s="108">
        <f t="shared" si="154"/>
        <v>0.95</v>
      </c>
    </row>
    <row r="1959" spans="1:13" x14ac:dyDescent="0.25">
      <c r="A1959" t="s">
        <v>112</v>
      </c>
      <c r="B1959" s="108">
        <v>0</v>
      </c>
      <c r="C1959" t="str" cm="1">
        <f t="array" ref="C1959">_xlfn.IFS(A1959='Price Data'!$F$3,'Price Data'!$G$3,A1959='Price Data'!$F$4,'Price Data'!$G$4,A1959='Price Data'!$F$5,'Price Data'!$G$5,A1959='Price Data'!$F$6,'Price Data'!$G$6,A1959='Price Data'!$F$7,'Price Data'!$G$7,TRUE,"")</f>
        <v/>
      </c>
      <c r="E1959" s="108" t="b">
        <f t="shared" si="150"/>
        <v>0</v>
      </c>
      <c r="G1959" s="108" t="b">
        <f t="shared" si="151"/>
        <v>0</v>
      </c>
      <c r="I1959" s="108" t="b">
        <f t="shared" si="152"/>
        <v>0</v>
      </c>
      <c r="K1959" s="108" t="b">
        <f t="shared" si="153"/>
        <v>0</v>
      </c>
      <c r="M1959" s="108" t="b">
        <f t="shared" si="154"/>
        <v>0</v>
      </c>
    </row>
    <row r="1960" spans="1:13" x14ac:dyDescent="0.25">
      <c r="A1960" t="s">
        <v>112</v>
      </c>
      <c r="B1960" s="108">
        <v>0</v>
      </c>
      <c r="C1960" t="str" cm="1">
        <f t="array" ref="C1960">_xlfn.IFS(A1960='Price Data'!$F$3,'Price Data'!$G$3,A1960='Price Data'!$F$4,'Price Data'!$G$4,A1960='Price Data'!$F$5,'Price Data'!$G$5,A1960='Price Data'!$F$6,'Price Data'!$G$6,A1960='Price Data'!$F$7,'Price Data'!$G$7,TRUE,"")</f>
        <v/>
      </c>
      <c r="E1960" s="108" t="b">
        <f t="shared" si="150"/>
        <v>0</v>
      </c>
      <c r="G1960" s="108" t="b">
        <f t="shared" si="151"/>
        <v>0</v>
      </c>
      <c r="I1960" s="108" t="b">
        <f t="shared" si="152"/>
        <v>0</v>
      </c>
      <c r="K1960" s="108" t="b">
        <f t="shared" si="153"/>
        <v>0</v>
      </c>
      <c r="M1960" s="108" t="b">
        <f t="shared" si="154"/>
        <v>0</v>
      </c>
    </row>
    <row r="1961" spans="1:13" x14ac:dyDescent="0.25">
      <c r="A1961" t="s">
        <v>109</v>
      </c>
      <c r="B1961" s="108">
        <v>0.79</v>
      </c>
      <c r="C1961" cm="1">
        <f t="array" ref="C1961">_xlfn.IFS(A1961='Price Data'!$F$3,'Price Data'!$G$3,A1961='Price Data'!$F$4,'Price Data'!$G$4,A1961='Price Data'!$F$5,'Price Data'!$G$5,A1961='Price Data'!$F$6,'Price Data'!$G$6,A1961='Price Data'!$F$7,'Price Data'!$G$7,TRUE,"")</f>
        <v>4.4586315789473705</v>
      </c>
      <c r="E1961" s="108" t="b">
        <f t="shared" si="150"/>
        <v>0</v>
      </c>
      <c r="G1961" s="108" t="b">
        <f t="shared" si="151"/>
        <v>0</v>
      </c>
      <c r="I1961" s="108">
        <f t="shared" si="152"/>
        <v>0.79</v>
      </c>
      <c r="K1961" s="108" t="b">
        <f t="shared" si="153"/>
        <v>0</v>
      </c>
      <c r="M1961" s="108" t="b">
        <f t="shared" si="154"/>
        <v>0</v>
      </c>
    </row>
    <row r="1962" spans="1:13" x14ac:dyDescent="0.25">
      <c r="A1962" t="s">
        <v>112</v>
      </c>
      <c r="B1962" s="108">
        <v>0</v>
      </c>
      <c r="C1962" t="str" cm="1">
        <f t="array" ref="C1962">_xlfn.IFS(A1962='Price Data'!$F$3,'Price Data'!$G$3,A1962='Price Data'!$F$4,'Price Data'!$G$4,A1962='Price Data'!$F$5,'Price Data'!$G$5,A1962='Price Data'!$F$6,'Price Data'!$G$6,A1962='Price Data'!$F$7,'Price Data'!$G$7,TRUE,"")</f>
        <v/>
      </c>
      <c r="E1962" s="108" t="b">
        <f t="shared" si="150"/>
        <v>0</v>
      </c>
      <c r="G1962" s="108" t="b">
        <f t="shared" si="151"/>
        <v>0</v>
      </c>
      <c r="I1962" s="108" t="b">
        <f t="shared" si="152"/>
        <v>0</v>
      </c>
      <c r="K1962" s="108" t="b">
        <f t="shared" si="153"/>
        <v>0</v>
      </c>
      <c r="M1962" s="108" t="b">
        <f t="shared" si="154"/>
        <v>0</v>
      </c>
    </row>
    <row r="1963" spans="1:13" x14ac:dyDescent="0.25">
      <c r="A1963" t="s">
        <v>110</v>
      </c>
      <c r="B1963" s="108">
        <v>0.73</v>
      </c>
      <c r="C1963" cm="1">
        <f t="array" ref="C1963">_xlfn.IFS(A1963='Price Data'!$F$3,'Price Data'!$G$3,A1963='Price Data'!$F$4,'Price Data'!$G$4,A1963='Price Data'!$F$5,'Price Data'!$G$5,A1963='Price Data'!$F$6,'Price Data'!$G$6,A1963='Price Data'!$F$7,'Price Data'!$G$7,TRUE,"")</f>
        <v>2.6763636363636367</v>
      </c>
      <c r="E1963" s="108">
        <f t="shared" si="150"/>
        <v>0.73</v>
      </c>
      <c r="G1963" s="108" t="b">
        <f t="shared" si="151"/>
        <v>0</v>
      </c>
      <c r="I1963" s="108" t="b">
        <f t="shared" si="152"/>
        <v>0</v>
      </c>
      <c r="K1963" s="108" t="b">
        <f t="shared" si="153"/>
        <v>0</v>
      </c>
      <c r="M1963" s="108" t="b">
        <f t="shared" si="154"/>
        <v>0</v>
      </c>
    </row>
    <row r="1964" spans="1:13" x14ac:dyDescent="0.25">
      <c r="A1964" t="s">
        <v>109</v>
      </c>
      <c r="B1964" s="108">
        <v>0.8</v>
      </c>
      <c r="C1964" cm="1">
        <f t="array" ref="C1964">_xlfn.IFS(A1964='Price Data'!$F$3,'Price Data'!$G$3,A1964='Price Data'!$F$4,'Price Data'!$G$4,A1964='Price Data'!$F$5,'Price Data'!$G$5,A1964='Price Data'!$F$6,'Price Data'!$G$6,A1964='Price Data'!$F$7,'Price Data'!$G$7,TRUE,"")</f>
        <v>4.4586315789473705</v>
      </c>
      <c r="E1964" s="108" t="b">
        <f t="shared" si="150"/>
        <v>0</v>
      </c>
      <c r="G1964" s="108" t="b">
        <f t="shared" si="151"/>
        <v>0</v>
      </c>
      <c r="I1964" s="108">
        <f t="shared" si="152"/>
        <v>0.8</v>
      </c>
      <c r="K1964" s="108" t="b">
        <f t="shared" si="153"/>
        <v>0</v>
      </c>
      <c r="M1964" s="108" t="b">
        <f t="shared" si="154"/>
        <v>0</v>
      </c>
    </row>
    <row r="1965" spans="1:13" x14ac:dyDescent="0.25">
      <c r="A1965" t="s">
        <v>112</v>
      </c>
      <c r="B1965" s="108">
        <v>0</v>
      </c>
      <c r="C1965" t="str" cm="1">
        <f t="array" ref="C1965">_xlfn.IFS(A1965='Price Data'!$F$3,'Price Data'!$G$3,A1965='Price Data'!$F$4,'Price Data'!$G$4,A1965='Price Data'!$F$5,'Price Data'!$G$5,A1965='Price Data'!$F$6,'Price Data'!$G$6,A1965='Price Data'!$F$7,'Price Data'!$G$7,TRUE,"")</f>
        <v/>
      </c>
      <c r="E1965" s="108" t="b">
        <f t="shared" si="150"/>
        <v>0</v>
      </c>
      <c r="G1965" s="108" t="b">
        <f t="shared" si="151"/>
        <v>0</v>
      </c>
      <c r="I1965" s="108" t="b">
        <f t="shared" si="152"/>
        <v>0</v>
      </c>
      <c r="K1965" s="108" t="b">
        <f t="shared" si="153"/>
        <v>0</v>
      </c>
      <c r="M1965" s="108" t="b">
        <f t="shared" si="154"/>
        <v>0</v>
      </c>
    </row>
    <row r="1966" spans="1:13" x14ac:dyDescent="0.25">
      <c r="A1966" t="s">
        <v>112</v>
      </c>
      <c r="B1966" s="108">
        <v>0</v>
      </c>
      <c r="C1966" t="str" cm="1">
        <f t="array" ref="C1966">_xlfn.IFS(A1966='Price Data'!$F$3,'Price Data'!$G$3,A1966='Price Data'!$F$4,'Price Data'!$G$4,A1966='Price Data'!$F$5,'Price Data'!$G$5,A1966='Price Data'!$F$6,'Price Data'!$G$6,A1966='Price Data'!$F$7,'Price Data'!$G$7,TRUE,"")</f>
        <v/>
      </c>
      <c r="E1966" s="108" t="b">
        <f t="shared" si="150"/>
        <v>0</v>
      </c>
      <c r="G1966" s="108" t="b">
        <f t="shared" si="151"/>
        <v>0</v>
      </c>
      <c r="I1966" s="108" t="b">
        <f t="shared" si="152"/>
        <v>0</v>
      </c>
      <c r="K1966" s="108" t="b">
        <f t="shared" si="153"/>
        <v>0</v>
      </c>
      <c r="M1966" s="108" t="b">
        <f t="shared" si="154"/>
        <v>0</v>
      </c>
    </row>
    <row r="1967" spans="1:13" x14ac:dyDescent="0.25">
      <c r="A1967" t="s">
        <v>112</v>
      </c>
      <c r="B1967" s="108">
        <v>0</v>
      </c>
      <c r="C1967" t="str" cm="1">
        <f t="array" ref="C1967">_xlfn.IFS(A1967='Price Data'!$F$3,'Price Data'!$G$3,A1967='Price Data'!$F$4,'Price Data'!$G$4,A1967='Price Data'!$F$5,'Price Data'!$G$5,A1967='Price Data'!$F$6,'Price Data'!$G$6,A1967='Price Data'!$F$7,'Price Data'!$G$7,TRUE,"")</f>
        <v/>
      </c>
      <c r="E1967" s="108" t="b">
        <f t="shared" si="150"/>
        <v>0</v>
      </c>
      <c r="G1967" s="108" t="b">
        <f t="shared" si="151"/>
        <v>0</v>
      </c>
      <c r="I1967" s="108" t="b">
        <f t="shared" si="152"/>
        <v>0</v>
      </c>
      <c r="K1967" s="108" t="b">
        <f t="shared" si="153"/>
        <v>0</v>
      </c>
      <c r="M1967" s="108" t="b">
        <f t="shared" si="154"/>
        <v>0</v>
      </c>
    </row>
    <row r="1968" spans="1:13" x14ac:dyDescent="0.25">
      <c r="A1968" t="s">
        <v>112</v>
      </c>
      <c r="B1968" s="108">
        <v>0</v>
      </c>
      <c r="C1968" t="str" cm="1">
        <f t="array" ref="C1968">_xlfn.IFS(A1968='Price Data'!$F$3,'Price Data'!$G$3,A1968='Price Data'!$F$4,'Price Data'!$G$4,A1968='Price Data'!$F$5,'Price Data'!$G$5,A1968='Price Data'!$F$6,'Price Data'!$G$6,A1968='Price Data'!$F$7,'Price Data'!$G$7,TRUE,"")</f>
        <v/>
      </c>
      <c r="E1968" s="108" t="b">
        <f t="shared" si="150"/>
        <v>0</v>
      </c>
      <c r="G1968" s="108" t="b">
        <f t="shared" si="151"/>
        <v>0</v>
      </c>
      <c r="I1968" s="108" t="b">
        <f t="shared" si="152"/>
        <v>0</v>
      </c>
      <c r="K1968" s="108" t="b">
        <f t="shared" si="153"/>
        <v>0</v>
      </c>
      <c r="M1968" s="108" t="b">
        <f t="shared" si="154"/>
        <v>0</v>
      </c>
    </row>
    <row r="1969" spans="1:13" x14ac:dyDescent="0.25">
      <c r="A1969" t="s">
        <v>112</v>
      </c>
      <c r="B1969" s="108">
        <v>0</v>
      </c>
      <c r="C1969" t="str" cm="1">
        <f t="array" ref="C1969">_xlfn.IFS(A1969='Price Data'!$F$3,'Price Data'!$G$3,A1969='Price Data'!$F$4,'Price Data'!$G$4,A1969='Price Data'!$F$5,'Price Data'!$G$5,A1969='Price Data'!$F$6,'Price Data'!$G$6,A1969='Price Data'!$F$7,'Price Data'!$G$7,TRUE,"")</f>
        <v/>
      </c>
      <c r="E1969" s="108" t="b">
        <f t="shared" si="150"/>
        <v>0</v>
      </c>
      <c r="G1969" s="108" t="b">
        <f t="shared" si="151"/>
        <v>0</v>
      </c>
      <c r="I1969" s="108" t="b">
        <f t="shared" si="152"/>
        <v>0</v>
      </c>
      <c r="K1969" s="108" t="b">
        <f t="shared" si="153"/>
        <v>0</v>
      </c>
      <c r="M1969" s="108" t="b">
        <f t="shared" si="154"/>
        <v>0</v>
      </c>
    </row>
    <row r="1970" spans="1:13" x14ac:dyDescent="0.25">
      <c r="A1970" t="s">
        <v>112</v>
      </c>
      <c r="B1970" s="108">
        <v>0</v>
      </c>
      <c r="C1970" t="str" cm="1">
        <f t="array" ref="C1970">_xlfn.IFS(A1970='Price Data'!$F$3,'Price Data'!$G$3,A1970='Price Data'!$F$4,'Price Data'!$G$4,A1970='Price Data'!$F$5,'Price Data'!$G$5,A1970='Price Data'!$F$6,'Price Data'!$G$6,A1970='Price Data'!$F$7,'Price Data'!$G$7,TRUE,"")</f>
        <v/>
      </c>
      <c r="E1970" s="108" t="b">
        <f t="shared" si="150"/>
        <v>0</v>
      </c>
      <c r="G1970" s="108" t="b">
        <f t="shared" si="151"/>
        <v>0</v>
      </c>
      <c r="I1970" s="108" t="b">
        <f t="shared" si="152"/>
        <v>0</v>
      </c>
      <c r="K1970" s="108" t="b">
        <f t="shared" si="153"/>
        <v>0</v>
      </c>
      <c r="M1970" s="108" t="b">
        <f t="shared" si="154"/>
        <v>0</v>
      </c>
    </row>
    <row r="1971" spans="1:13" x14ac:dyDescent="0.25">
      <c r="A1971" t="s">
        <v>109</v>
      </c>
      <c r="B1971" s="108">
        <v>0.53</v>
      </c>
      <c r="C1971" cm="1">
        <f t="array" ref="C1971">_xlfn.IFS(A1971='Price Data'!$F$3,'Price Data'!$G$3,A1971='Price Data'!$F$4,'Price Data'!$G$4,A1971='Price Data'!$F$5,'Price Data'!$G$5,A1971='Price Data'!$F$6,'Price Data'!$G$6,A1971='Price Data'!$F$7,'Price Data'!$G$7,TRUE,"")</f>
        <v>4.4586315789473705</v>
      </c>
      <c r="E1971" s="108" t="b">
        <f t="shared" si="150"/>
        <v>0</v>
      </c>
      <c r="G1971" s="108" t="b">
        <f t="shared" si="151"/>
        <v>0</v>
      </c>
      <c r="I1971" s="108">
        <f t="shared" si="152"/>
        <v>0.53</v>
      </c>
      <c r="K1971" s="108" t="b">
        <f t="shared" si="153"/>
        <v>0</v>
      </c>
      <c r="M1971" s="108" t="b">
        <f t="shared" si="154"/>
        <v>0</v>
      </c>
    </row>
    <row r="1972" spans="1:13" x14ac:dyDescent="0.25">
      <c r="A1972" t="s">
        <v>112</v>
      </c>
      <c r="B1972" s="108">
        <v>0</v>
      </c>
      <c r="C1972" t="str" cm="1">
        <f t="array" ref="C1972">_xlfn.IFS(A1972='Price Data'!$F$3,'Price Data'!$G$3,A1972='Price Data'!$F$4,'Price Data'!$G$4,A1972='Price Data'!$F$5,'Price Data'!$G$5,A1972='Price Data'!$F$6,'Price Data'!$G$6,A1972='Price Data'!$F$7,'Price Data'!$G$7,TRUE,"")</f>
        <v/>
      </c>
      <c r="E1972" s="108" t="b">
        <f t="shared" si="150"/>
        <v>0</v>
      </c>
      <c r="G1972" s="108" t="b">
        <f t="shared" si="151"/>
        <v>0</v>
      </c>
      <c r="I1972" s="108" t="b">
        <f t="shared" si="152"/>
        <v>0</v>
      </c>
      <c r="K1972" s="108" t="b">
        <f t="shared" si="153"/>
        <v>0</v>
      </c>
      <c r="M1972" s="108" t="b">
        <f t="shared" si="154"/>
        <v>0</v>
      </c>
    </row>
    <row r="1973" spans="1:13" x14ac:dyDescent="0.25">
      <c r="A1973" t="s">
        <v>112</v>
      </c>
      <c r="B1973" s="108">
        <v>0</v>
      </c>
      <c r="C1973" t="str" cm="1">
        <f t="array" ref="C1973">_xlfn.IFS(A1973='Price Data'!$F$3,'Price Data'!$G$3,A1973='Price Data'!$F$4,'Price Data'!$G$4,A1973='Price Data'!$F$5,'Price Data'!$G$5,A1973='Price Data'!$F$6,'Price Data'!$G$6,A1973='Price Data'!$F$7,'Price Data'!$G$7,TRUE,"")</f>
        <v/>
      </c>
      <c r="E1973" s="108" t="b">
        <f t="shared" si="150"/>
        <v>0</v>
      </c>
      <c r="G1973" s="108" t="b">
        <f t="shared" si="151"/>
        <v>0</v>
      </c>
      <c r="I1973" s="108" t="b">
        <f t="shared" si="152"/>
        <v>0</v>
      </c>
      <c r="K1973" s="108" t="b">
        <f t="shared" si="153"/>
        <v>0</v>
      </c>
      <c r="M1973" s="108" t="b">
        <f t="shared" si="154"/>
        <v>0</v>
      </c>
    </row>
    <row r="1974" spans="1:13" x14ac:dyDescent="0.25">
      <c r="A1974" t="s">
        <v>112</v>
      </c>
      <c r="B1974" s="108">
        <v>0</v>
      </c>
      <c r="C1974" t="str" cm="1">
        <f t="array" ref="C1974">_xlfn.IFS(A1974='Price Data'!$F$3,'Price Data'!$G$3,A1974='Price Data'!$F$4,'Price Data'!$G$4,A1974='Price Data'!$F$5,'Price Data'!$G$5,A1974='Price Data'!$F$6,'Price Data'!$G$6,A1974='Price Data'!$F$7,'Price Data'!$G$7,TRUE,"")</f>
        <v/>
      </c>
      <c r="E1974" s="108" t="b">
        <f t="shared" si="150"/>
        <v>0</v>
      </c>
      <c r="G1974" s="108" t="b">
        <f t="shared" si="151"/>
        <v>0</v>
      </c>
      <c r="I1974" s="108" t="b">
        <f t="shared" si="152"/>
        <v>0</v>
      </c>
      <c r="K1974" s="108" t="b">
        <f t="shared" si="153"/>
        <v>0</v>
      </c>
      <c r="M1974" s="108" t="b">
        <f t="shared" si="154"/>
        <v>0</v>
      </c>
    </row>
    <row r="1975" spans="1:13" x14ac:dyDescent="0.25">
      <c r="A1975" t="s">
        <v>112</v>
      </c>
      <c r="B1975" s="108">
        <v>0</v>
      </c>
      <c r="C1975" t="str" cm="1">
        <f t="array" ref="C1975">_xlfn.IFS(A1975='Price Data'!$F$3,'Price Data'!$G$3,A1975='Price Data'!$F$4,'Price Data'!$G$4,A1975='Price Data'!$F$5,'Price Data'!$G$5,A1975='Price Data'!$F$6,'Price Data'!$G$6,A1975='Price Data'!$F$7,'Price Data'!$G$7,TRUE,"")</f>
        <v/>
      </c>
      <c r="E1975" s="108" t="b">
        <f t="shared" si="150"/>
        <v>0</v>
      </c>
      <c r="G1975" s="108" t="b">
        <f t="shared" si="151"/>
        <v>0</v>
      </c>
      <c r="I1975" s="108" t="b">
        <f t="shared" si="152"/>
        <v>0</v>
      </c>
      <c r="K1975" s="108" t="b">
        <f t="shared" si="153"/>
        <v>0</v>
      </c>
      <c r="M1975" s="108" t="b">
        <f t="shared" si="154"/>
        <v>0</v>
      </c>
    </row>
    <row r="1976" spans="1:13" x14ac:dyDescent="0.25">
      <c r="A1976" t="s">
        <v>112</v>
      </c>
      <c r="B1976" s="108">
        <v>0</v>
      </c>
      <c r="C1976" t="str" cm="1">
        <f t="array" ref="C1976">_xlfn.IFS(A1976='Price Data'!$F$3,'Price Data'!$G$3,A1976='Price Data'!$F$4,'Price Data'!$G$4,A1976='Price Data'!$F$5,'Price Data'!$G$5,A1976='Price Data'!$F$6,'Price Data'!$G$6,A1976='Price Data'!$F$7,'Price Data'!$G$7,TRUE,"")</f>
        <v/>
      </c>
      <c r="E1976" s="108" t="b">
        <f t="shared" si="150"/>
        <v>0</v>
      </c>
      <c r="G1976" s="108" t="b">
        <f t="shared" si="151"/>
        <v>0</v>
      </c>
      <c r="I1976" s="108" t="b">
        <f t="shared" si="152"/>
        <v>0</v>
      </c>
      <c r="K1976" s="108" t="b">
        <f t="shared" si="153"/>
        <v>0</v>
      </c>
      <c r="M1976" s="108" t="b">
        <f t="shared" si="154"/>
        <v>0</v>
      </c>
    </row>
    <row r="1977" spans="1:13" x14ac:dyDescent="0.25">
      <c r="A1977" t="s">
        <v>112</v>
      </c>
      <c r="B1977" s="108">
        <v>0</v>
      </c>
      <c r="C1977" t="str" cm="1">
        <f t="array" ref="C1977">_xlfn.IFS(A1977='Price Data'!$F$3,'Price Data'!$G$3,A1977='Price Data'!$F$4,'Price Data'!$G$4,A1977='Price Data'!$F$5,'Price Data'!$G$5,A1977='Price Data'!$F$6,'Price Data'!$G$6,A1977='Price Data'!$F$7,'Price Data'!$G$7,TRUE,"")</f>
        <v/>
      </c>
      <c r="E1977" s="108" t="b">
        <f t="shared" si="150"/>
        <v>0</v>
      </c>
      <c r="G1977" s="108" t="b">
        <f t="shared" si="151"/>
        <v>0</v>
      </c>
      <c r="I1977" s="108" t="b">
        <f t="shared" si="152"/>
        <v>0</v>
      </c>
      <c r="K1977" s="108" t="b">
        <f t="shared" si="153"/>
        <v>0</v>
      </c>
      <c r="M1977" s="108" t="b">
        <f t="shared" si="154"/>
        <v>0</v>
      </c>
    </row>
    <row r="1978" spans="1:13" x14ac:dyDescent="0.25">
      <c r="A1978" t="s">
        <v>112</v>
      </c>
      <c r="B1978" s="108">
        <v>0</v>
      </c>
      <c r="C1978" t="str" cm="1">
        <f t="array" ref="C1978">_xlfn.IFS(A1978='Price Data'!$F$3,'Price Data'!$G$3,A1978='Price Data'!$F$4,'Price Data'!$G$4,A1978='Price Data'!$F$5,'Price Data'!$G$5,A1978='Price Data'!$F$6,'Price Data'!$G$6,A1978='Price Data'!$F$7,'Price Data'!$G$7,TRUE,"")</f>
        <v/>
      </c>
      <c r="E1978" s="108" t="b">
        <f t="shared" si="150"/>
        <v>0</v>
      </c>
      <c r="G1978" s="108" t="b">
        <f t="shared" si="151"/>
        <v>0</v>
      </c>
      <c r="I1978" s="108" t="b">
        <f t="shared" si="152"/>
        <v>0</v>
      </c>
      <c r="K1978" s="108" t="b">
        <f t="shared" si="153"/>
        <v>0</v>
      </c>
      <c r="M1978" s="108" t="b">
        <f t="shared" si="154"/>
        <v>0</v>
      </c>
    </row>
    <row r="1979" spans="1:13" x14ac:dyDescent="0.25">
      <c r="A1979" t="s">
        <v>112</v>
      </c>
      <c r="B1979" s="108">
        <v>0</v>
      </c>
      <c r="C1979" t="str" cm="1">
        <f t="array" ref="C1979">_xlfn.IFS(A1979='Price Data'!$F$3,'Price Data'!$G$3,A1979='Price Data'!$F$4,'Price Data'!$G$4,A1979='Price Data'!$F$5,'Price Data'!$G$5,A1979='Price Data'!$F$6,'Price Data'!$G$6,A1979='Price Data'!$F$7,'Price Data'!$G$7,TRUE,"")</f>
        <v/>
      </c>
      <c r="E1979" s="108" t="b">
        <f t="shared" si="150"/>
        <v>0</v>
      </c>
      <c r="G1979" s="108" t="b">
        <f t="shared" si="151"/>
        <v>0</v>
      </c>
      <c r="I1979" s="108" t="b">
        <f t="shared" si="152"/>
        <v>0</v>
      </c>
      <c r="K1979" s="108" t="b">
        <f t="shared" si="153"/>
        <v>0</v>
      </c>
      <c r="M1979" s="108" t="b">
        <f t="shared" si="154"/>
        <v>0</v>
      </c>
    </row>
    <row r="1980" spans="1:13" x14ac:dyDescent="0.25">
      <c r="A1980" t="s">
        <v>112</v>
      </c>
      <c r="B1980" s="108">
        <v>0</v>
      </c>
      <c r="C1980" t="str" cm="1">
        <f t="array" ref="C1980">_xlfn.IFS(A1980='Price Data'!$F$3,'Price Data'!$G$3,A1980='Price Data'!$F$4,'Price Data'!$G$4,A1980='Price Data'!$F$5,'Price Data'!$G$5,A1980='Price Data'!$F$6,'Price Data'!$G$6,A1980='Price Data'!$F$7,'Price Data'!$G$7,TRUE,"")</f>
        <v/>
      </c>
      <c r="E1980" s="108" t="b">
        <f t="shared" si="150"/>
        <v>0</v>
      </c>
      <c r="G1980" s="108" t="b">
        <f t="shared" si="151"/>
        <v>0</v>
      </c>
      <c r="I1980" s="108" t="b">
        <f t="shared" si="152"/>
        <v>0</v>
      </c>
      <c r="K1980" s="108" t="b">
        <f t="shared" si="153"/>
        <v>0</v>
      </c>
      <c r="M1980" s="108" t="b">
        <f t="shared" si="154"/>
        <v>0</v>
      </c>
    </row>
    <row r="1981" spans="1:13" x14ac:dyDescent="0.25">
      <c r="A1981" t="s">
        <v>112</v>
      </c>
      <c r="B1981" s="108">
        <v>0</v>
      </c>
      <c r="C1981" t="str" cm="1">
        <f t="array" ref="C1981">_xlfn.IFS(A1981='Price Data'!$F$3,'Price Data'!$G$3,A1981='Price Data'!$F$4,'Price Data'!$G$4,A1981='Price Data'!$F$5,'Price Data'!$G$5,A1981='Price Data'!$F$6,'Price Data'!$G$6,A1981='Price Data'!$F$7,'Price Data'!$G$7,TRUE,"")</f>
        <v/>
      </c>
      <c r="E1981" s="108" t="b">
        <f t="shared" si="150"/>
        <v>0</v>
      </c>
      <c r="G1981" s="108" t="b">
        <f t="shared" si="151"/>
        <v>0</v>
      </c>
      <c r="I1981" s="108" t="b">
        <f t="shared" si="152"/>
        <v>0</v>
      </c>
      <c r="K1981" s="108" t="b">
        <f t="shared" si="153"/>
        <v>0</v>
      </c>
      <c r="M1981" s="108" t="b">
        <f t="shared" si="154"/>
        <v>0</v>
      </c>
    </row>
    <row r="1982" spans="1:13" x14ac:dyDescent="0.25">
      <c r="A1982" t="s">
        <v>112</v>
      </c>
      <c r="B1982" s="108">
        <v>0</v>
      </c>
      <c r="C1982" t="str" cm="1">
        <f t="array" ref="C1982">_xlfn.IFS(A1982='Price Data'!$F$3,'Price Data'!$G$3,A1982='Price Data'!$F$4,'Price Data'!$G$4,A1982='Price Data'!$F$5,'Price Data'!$G$5,A1982='Price Data'!$F$6,'Price Data'!$G$6,A1982='Price Data'!$F$7,'Price Data'!$G$7,TRUE,"")</f>
        <v/>
      </c>
      <c r="E1982" s="108" t="b">
        <f t="shared" si="150"/>
        <v>0</v>
      </c>
      <c r="G1982" s="108" t="b">
        <f t="shared" si="151"/>
        <v>0</v>
      </c>
      <c r="I1982" s="108" t="b">
        <f t="shared" si="152"/>
        <v>0</v>
      </c>
      <c r="K1982" s="108" t="b">
        <f t="shared" si="153"/>
        <v>0</v>
      </c>
      <c r="M1982" s="108" t="b">
        <f t="shared" si="154"/>
        <v>0</v>
      </c>
    </row>
    <row r="1983" spans="1:13" x14ac:dyDescent="0.25">
      <c r="A1983" t="s">
        <v>112</v>
      </c>
      <c r="B1983" s="108">
        <v>0</v>
      </c>
      <c r="C1983" t="str" cm="1">
        <f t="array" ref="C1983">_xlfn.IFS(A1983='Price Data'!$F$3,'Price Data'!$G$3,A1983='Price Data'!$F$4,'Price Data'!$G$4,A1983='Price Data'!$F$5,'Price Data'!$G$5,A1983='Price Data'!$F$6,'Price Data'!$G$6,A1983='Price Data'!$F$7,'Price Data'!$G$7,TRUE,"")</f>
        <v/>
      </c>
      <c r="E1983" s="108" t="b">
        <f t="shared" si="150"/>
        <v>0</v>
      </c>
      <c r="G1983" s="108" t="b">
        <f t="shared" si="151"/>
        <v>0</v>
      </c>
      <c r="I1983" s="108" t="b">
        <f t="shared" si="152"/>
        <v>0</v>
      </c>
      <c r="K1983" s="108" t="b">
        <f t="shared" si="153"/>
        <v>0</v>
      </c>
      <c r="M1983" s="108" t="b">
        <f t="shared" si="154"/>
        <v>0</v>
      </c>
    </row>
    <row r="1984" spans="1:13" x14ac:dyDescent="0.25">
      <c r="A1984" t="s">
        <v>112</v>
      </c>
      <c r="B1984" s="108">
        <v>0</v>
      </c>
      <c r="C1984" t="str" cm="1">
        <f t="array" ref="C1984">_xlfn.IFS(A1984='Price Data'!$F$3,'Price Data'!$G$3,A1984='Price Data'!$F$4,'Price Data'!$G$4,A1984='Price Data'!$F$5,'Price Data'!$G$5,A1984='Price Data'!$F$6,'Price Data'!$G$6,A1984='Price Data'!$F$7,'Price Data'!$G$7,TRUE,"")</f>
        <v/>
      </c>
      <c r="E1984" s="108" t="b">
        <f t="shared" si="150"/>
        <v>0</v>
      </c>
      <c r="G1984" s="108" t="b">
        <f t="shared" si="151"/>
        <v>0</v>
      </c>
      <c r="I1984" s="108" t="b">
        <f t="shared" si="152"/>
        <v>0</v>
      </c>
      <c r="K1984" s="108" t="b">
        <f t="shared" si="153"/>
        <v>0</v>
      </c>
      <c r="M1984" s="108" t="b">
        <f t="shared" si="154"/>
        <v>0</v>
      </c>
    </row>
    <row r="1985" spans="1:13" x14ac:dyDescent="0.25">
      <c r="A1985" t="s">
        <v>112</v>
      </c>
      <c r="B1985" s="108">
        <v>0</v>
      </c>
      <c r="C1985" t="str" cm="1">
        <f t="array" ref="C1985">_xlfn.IFS(A1985='Price Data'!$F$3,'Price Data'!$G$3,A1985='Price Data'!$F$4,'Price Data'!$G$4,A1985='Price Data'!$F$5,'Price Data'!$G$5,A1985='Price Data'!$F$6,'Price Data'!$G$6,A1985='Price Data'!$F$7,'Price Data'!$G$7,TRUE,"")</f>
        <v/>
      </c>
      <c r="E1985" s="108" t="b">
        <f t="shared" si="150"/>
        <v>0</v>
      </c>
      <c r="G1985" s="108" t="b">
        <f t="shared" si="151"/>
        <v>0</v>
      </c>
      <c r="I1985" s="108" t="b">
        <f t="shared" si="152"/>
        <v>0</v>
      </c>
      <c r="K1985" s="108" t="b">
        <f t="shared" si="153"/>
        <v>0</v>
      </c>
      <c r="M1985" s="108" t="b">
        <f t="shared" si="154"/>
        <v>0</v>
      </c>
    </row>
    <row r="1986" spans="1:13" x14ac:dyDescent="0.25">
      <c r="A1986" t="s">
        <v>112</v>
      </c>
      <c r="B1986" s="108">
        <v>0</v>
      </c>
      <c r="C1986" t="str" cm="1">
        <f t="array" ref="C1986">_xlfn.IFS(A1986='Price Data'!$F$3,'Price Data'!$G$3,A1986='Price Data'!$F$4,'Price Data'!$G$4,A1986='Price Data'!$F$5,'Price Data'!$G$5,A1986='Price Data'!$F$6,'Price Data'!$G$6,A1986='Price Data'!$F$7,'Price Data'!$G$7,TRUE,"")</f>
        <v/>
      </c>
      <c r="E1986" s="108" t="b">
        <f t="shared" si="150"/>
        <v>0</v>
      </c>
      <c r="G1986" s="108" t="b">
        <f t="shared" si="151"/>
        <v>0</v>
      </c>
      <c r="I1986" s="108" t="b">
        <f t="shared" si="152"/>
        <v>0</v>
      </c>
      <c r="K1986" s="108" t="b">
        <f t="shared" si="153"/>
        <v>0</v>
      </c>
      <c r="M1986" s="108" t="b">
        <f t="shared" si="154"/>
        <v>0</v>
      </c>
    </row>
    <row r="1987" spans="1:13" x14ac:dyDescent="0.25">
      <c r="A1987" t="s">
        <v>112</v>
      </c>
      <c r="B1987" s="108">
        <v>0</v>
      </c>
      <c r="C1987" t="str" cm="1">
        <f t="array" ref="C1987">_xlfn.IFS(A1987='Price Data'!$F$3,'Price Data'!$G$3,A1987='Price Data'!$F$4,'Price Data'!$G$4,A1987='Price Data'!$F$5,'Price Data'!$G$5,A1987='Price Data'!$F$6,'Price Data'!$G$6,A1987='Price Data'!$F$7,'Price Data'!$G$7,TRUE,"")</f>
        <v/>
      </c>
      <c r="E1987" s="108" t="b">
        <f t="shared" ref="E1987:E2050" si="155">IF(A1987="Coffee Only", B1987)</f>
        <v>0</v>
      </c>
      <c r="G1987" s="108" t="b">
        <f t="shared" ref="G1987:G2050" si="156">IF(A1987="Food Only", B1987)</f>
        <v>0</v>
      </c>
      <c r="I1987" s="108" t="b">
        <f t="shared" ref="I1987:I2050" si="157">IF(A1987="Specialty Drink Only", B1987)</f>
        <v>0</v>
      </c>
      <c r="K1987" s="108" t="b">
        <f t="shared" ref="K1987:K2050" si="158">IF(A1987="Food + Coffee", B1987)</f>
        <v>0</v>
      </c>
      <c r="M1987" s="108" t="b">
        <f t="shared" ref="M1987:M2050" si="159">IF(A1987="Food + Specialty Drink", B1987)</f>
        <v>0</v>
      </c>
    </row>
    <row r="1988" spans="1:13" x14ac:dyDescent="0.25">
      <c r="A1988" t="s">
        <v>112</v>
      </c>
      <c r="B1988" s="108">
        <v>0</v>
      </c>
      <c r="C1988" t="str" cm="1">
        <f t="array" ref="C1988">_xlfn.IFS(A1988='Price Data'!$F$3,'Price Data'!$G$3,A1988='Price Data'!$F$4,'Price Data'!$G$4,A1988='Price Data'!$F$5,'Price Data'!$G$5,A1988='Price Data'!$F$6,'Price Data'!$G$6,A1988='Price Data'!$F$7,'Price Data'!$G$7,TRUE,"")</f>
        <v/>
      </c>
      <c r="E1988" s="108" t="b">
        <f t="shared" si="155"/>
        <v>0</v>
      </c>
      <c r="G1988" s="108" t="b">
        <f t="shared" si="156"/>
        <v>0</v>
      </c>
      <c r="I1988" s="108" t="b">
        <f t="shared" si="157"/>
        <v>0</v>
      </c>
      <c r="K1988" s="108" t="b">
        <f t="shared" si="158"/>
        <v>0</v>
      </c>
      <c r="M1988" s="108" t="b">
        <f t="shared" si="159"/>
        <v>0</v>
      </c>
    </row>
    <row r="1989" spans="1:13" x14ac:dyDescent="0.25">
      <c r="A1989" t="s">
        <v>112</v>
      </c>
      <c r="B1989" s="108">
        <v>0</v>
      </c>
      <c r="C1989" t="str" cm="1">
        <f t="array" ref="C1989">_xlfn.IFS(A1989='Price Data'!$F$3,'Price Data'!$G$3,A1989='Price Data'!$F$4,'Price Data'!$G$4,A1989='Price Data'!$F$5,'Price Data'!$G$5,A1989='Price Data'!$F$6,'Price Data'!$G$6,A1989='Price Data'!$F$7,'Price Data'!$G$7,TRUE,"")</f>
        <v/>
      </c>
      <c r="E1989" s="108" t="b">
        <f t="shared" si="155"/>
        <v>0</v>
      </c>
      <c r="G1989" s="108" t="b">
        <f t="shared" si="156"/>
        <v>0</v>
      </c>
      <c r="I1989" s="108" t="b">
        <f t="shared" si="157"/>
        <v>0</v>
      </c>
      <c r="K1989" s="108" t="b">
        <f t="shared" si="158"/>
        <v>0</v>
      </c>
      <c r="M1989" s="108" t="b">
        <f t="shared" si="159"/>
        <v>0</v>
      </c>
    </row>
    <row r="1990" spans="1:13" x14ac:dyDescent="0.25">
      <c r="A1990" t="s">
        <v>112</v>
      </c>
      <c r="B1990" s="108">
        <v>0</v>
      </c>
      <c r="C1990" t="str" cm="1">
        <f t="array" ref="C1990">_xlfn.IFS(A1990='Price Data'!$F$3,'Price Data'!$G$3,A1990='Price Data'!$F$4,'Price Data'!$G$4,A1990='Price Data'!$F$5,'Price Data'!$G$5,A1990='Price Data'!$F$6,'Price Data'!$G$6,A1990='Price Data'!$F$7,'Price Data'!$G$7,TRUE,"")</f>
        <v/>
      </c>
      <c r="E1990" s="108" t="b">
        <f t="shared" si="155"/>
        <v>0</v>
      </c>
      <c r="G1990" s="108" t="b">
        <f t="shared" si="156"/>
        <v>0</v>
      </c>
      <c r="I1990" s="108" t="b">
        <f t="shared" si="157"/>
        <v>0</v>
      </c>
      <c r="K1990" s="108" t="b">
        <f t="shared" si="158"/>
        <v>0</v>
      </c>
      <c r="M1990" s="108" t="b">
        <f t="shared" si="159"/>
        <v>0</v>
      </c>
    </row>
    <row r="1991" spans="1:13" x14ac:dyDescent="0.25">
      <c r="A1991" t="s">
        <v>112</v>
      </c>
      <c r="B1991" s="108">
        <v>0</v>
      </c>
      <c r="C1991" t="str" cm="1">
        <f t="array" ref="C1991">_xlfn.IFS(A1991='Price Data'!$F$3,'Price Data'!$G$3,A1991='Price Data'!$F$4,'Price Data'!$G$4,A1991='Price Data'!$F$5,'Price Data'!$G$5,A1991='Price Data'!$F$6,'Price Data'!$G$6,A1991='Price Data'!$F$7,'Price Data'!$G$7,TRUE,"")</f>
        <v/>
      </c>
      <c r="E1991" s="108" t="b">
        <f t="shared" si="155"/>
        <v>0</v>
      </c>
      <c r="G1991" s="108" t="b">
        <f t="shared" si="156"/>
        <v>0</v>
      </c>
      <c r="I1991" s="108" t="b">
        <f t="shared" si="157"/>
        <v>0</v>
      </c>
      <c r="K1991" s="108" t="b">
        <f t="shared" si="158"/>
        <v>0</v>
      </c>
      <c r="M1991" s="108" t="b">
        <f t="shared" si="159"/>
        <v>0</v>
      </c>
    </row>
    <row r="1992" spans="1:13" x14ac:dyDescent="0.25">
      <c r="A1992" t="s">
        <v>112</v>
      </c>
      <c r="B1992" s="108">
        <v>0</v>
      </c>
      <c r="C1992" t="str" cm="1">
        <f t="array" ref="C1992">_xlfn.IFS(A1992='Price Data'!$F$3,'Price Data'!$G$3,A1992='Price Data'!$F$4,'Price Data'!$G$4,A1992='Price Data'!$F$5,'Price Data'!$G$5,A1992='Price Data'!$F$6,'Price Data'!$G$6,A1992='Price Data'!$F$7,'Price Data'!$G$7,TRUE,"")</f>
        <v/>
      </c>
      <c r="E1992" s="108" t="b">
        <f t="shared" si="155"/>
        <v>0</v>
      </c>
      <c r="G1992" s="108" t="b">
        <f t="shared" si="156"/>
        <v>0</v>
      </c>
      <c r="I1992" s="108" t="b">
        <f t="shared" si="157"/>
        <v>0</v>
      </c>
      <c r="K1992" s="108" t="b">
        <f t="shared" si="158"/>
        <v>0</v>
      </c>
      <c r="M1992" s="108" t="b">
        <f t="shared" si="159"/>
        <v>0</v>
      </c>
    </row>
    <row r="1993" spans="1:13" x14ac:dyDescent="0.25">
      <c r="A1993" t="s">
        <v>113</v>
      </c>
      <c r="B1993" s="108">
        <v>1.76</v>
      </c>
      <c r="C1993" cm="1">
        <f t="array" ref="C1993">_xlfn.IFS(A1993='Price Data'!$F$3,'Price Data'!$G$3,A1993='Price Data'!$F$4,'Price Data'!$G$4,A1993='Price Data'!$F$5,'Price Data'!$G$5,A1993='Price Data'!$F$6,'Price Data'!$G$6,A1993='Price Data'!$F$7,'Price Data'!$G$7,TRUE,"")</f>
        <v>10.493246963562758</v>
      </c>
      <c r="E1993" s="108" t="b">
        <f t="shared" si="155"/>
        <v>0</v>
      </c>
      <c r="G1993" s="108" t="b">
        <f t="shared" si="156"/>
        <v>0</v>
      </c>
      <c r="I1993" s="108" t="b">
        <f t="shared" si="157"/>
        <v>0</v>
      </c>
      <c r="K1993" s="108" t="b">
        <f t="shared" si="158"/>
        <v>0</v>
      </c>
      <c r="M1993" s="108">
        <f t="shared" si="159"/>
        <v>1.76</v>
      </c>
    </row>
    <row r="1994" spans="1:13" x14ac:dyDescent="0.25">
      <c r="A1994" t="s">
        <v>112</v>
      </c>
      <c r="B1994" s="108">
        <v>0</v>
      </c>
      <c r="C1994" t="str" cm="1">
        <f t="array" ref="C1994">_xlfn.IFS(A1994='Price Data'!$F$3,'Price Data'!$G$3,A1994='Price Data'!$F$4,'Price Data'!$G$4,A1994='Price Data'!$F$5,'Price Data'!$G$5,A1994='Price Data'!$F$6,'Price Data'!$G$6,A1994='Price Data'!$F$7,'Price Data'!$G$7,TRUE,"")</f>
        <v/>
      </c>
      <c r="E1994" s="108" t="b">
        <f t="shared" si="155"/>
        <v>0</v>
      </c>
      <c r="G1994" s="108" t="b">
        <f t="shared" si="156"/>
        <v>0</v>
      </c>
      <c r="I1994" s="108" t="b">
        <f t="shared" si="157"/>
        <v>0</v>
      </c>
      <c r="K1994" s="108" t="b">
        <f t="shared" si="158"/>
        <v>0</v>
      </c>
      <c r="M1994" s="108" t="b">
        <f t="shared" si="159"/>
        <v>0</v>
      </c>
    </row>
    <row r="1995" spans="1:13" x14ac:dyDescent="0.25">
      <c r="A1995" t="s">
        <v>114</v>
      </c>
      <c r="B1995" s="108">
        <v>0.95</v>
      </c>
      <c r="C1995" cm="1">
        <f t="array" ref="C1995">_xlfn.IFS(A1995='Price Data'!$F$3,'Price Data'!$G$3,A1995='Price Data'!$F$4,'Price Data'!$G$4,A1995='Price Data'!$F$5,'Price Data'!$G$5,A1995='Price Data'!$F$6,'Price Data'!$G$6,A1995='Price Data'!$F$7,'Price Data'!$G$7,TRUE,"")</f>
        <v>6.0346153846153863</v>
      </c>
      <c r="E1995" s="108" t="b">
        <f t="shared" si="155"/>
        <v>0</v>
      </c>
      <c r="G1995" s="108">
        <f t="shared" si="156"/>
        <v>0.95</v>
      </c>
      <c r="I1995" s="108" t="b">
        <f t="shared" si="157"/>
        <v>0</v>
      </c>
      <c r="K1995" s="108" t="b">
        <f t="shared" si="158"/>
        <v>0</v>
      </c>
      <c r="M1995" s="108" t="b">
        <f t="shared" si="159"/>
        <v>0</v>
      </c>
    </row>
    <row r="1996" spans="1:13" x14ac:dyDescent="0.25">
      <c r="A1996" t="s">
        <v>112</v>
      </c>
      <c r="B1996" s="108">
        <v>0</v>
      </c>
      <c r="C1996" t="str" cm="1">
        <f t="array" ref="C1996">_xlfn.IFS(A1996='Price Data'!$F$3,'Price Data'!$G$3,A1996='Price Data'!$F$4,'Price Data'!$G$4,A1996='Price Data'!$F$5,'Price Data'!$G$5,A1996='Price Data'!$F$6,'Price Data'!$G$6,A1996='Price Data'!$F$7,'Price Data'!$G$7,TRUE,"")</f>
        <v/>
      </c>
      <c r="E1996" s="108" t="b">
        <f t="shared" si="155"/>
        <v>0</v>
      </c>
      <c r="G1996" s="108" t="b">
        <f t="shared" si="156"/>
        <v>0</v>
      </c>
      <c r="I1996" s="108" t="b">
        <f t="shared" si="157"/>
        <v>0</v>
      </c>
      <c r="K1996" s="108" t="b">
        <f t="shared" si="158"/>
        <v>0</v>
      </c>
      <c r="M1996" s="108" t="b">
        <f t="shared" si="159"/>
        <v>0</v>
      </c>
    </row>
    <row r="1997" spans="1:13" x14ac:dyDescent="0.25">
      <c r="A1997" t="s">
        <v>112</v>
      </c>
      <c r="B1997" s="108">
        <v>0</v>
      </c>
      <c r="C1997" t="str" cm="1">
        <f t="array" ref="C1997">_xlfn.IFS(A1997='Price Data'!$F$3,'Price Data'!$G$3,A1997='Price Data'!$F$4,'Price Data'!$G$4,A1997='Price Data'!$F$5,'Price Data'!$G$5,A1997='Price Data'!$F$6,'Price Data'!$G$6,A1997='Price Data'!$F$7,'Price Data'!$G$7,TRUE,"")</f>
        <v/>
      </c>
      <c r="E1997" s="108" t="b">
        <f t="shared" si="155"/>
        <v>0</v>
      </c>
      <c r="G1997" s="108" t="b">
        <f t="shared" si="156"/>
        <v>0</v>
      </c>
      <c r="I1997" s="108" t="b">
        <f t="shared" si="157"/>
        <v>0</v>
      </c>
      <c r="K1997" s="108" t="b">
        <f t="shared" si="158"/>
        <v>0</v>
      </c>
      <c r="M1997" s="108" t="b">
        <f t="shared" si="159"/>
        <v>0</v>
      </c>
    </row>
    <row r="1998" spans="1:13" x14ac:dyDescent="0.25">
      <c r="A1998" t="s">
        <v>112</v>
      </c>
      <c r="B1998" s="108">
        <v>0</v>
      </c>
      <c r="C1998" t="str" cm="1">
        <f t="array" ref="C1998">_xlfn.IFS(A1998='Price Data'!$F$3,'Price Data'!$G$3,A1998='Price Data'!$F$4,'Price Data'!$G$4,A1998='Price Data'!$F$5,'Price Data'!$G$5,A1998='Price Data'!$F$6,'Price Data'!$G$6,A1998='Price Data'!$F$7,'Price Data'!$G$7,TRUE,"")</f>
        <v/>
      </c>
      <c r="E1998" s="108" t="b">
        <f t="shared" si="155"/>
        <v>0</v>
      </c>
      <c r="G1998" s="108" t="b">
        <f t="shared" si="156"/>
        <v>0</v>
      </c>
      <c r="I1998" s="108" t="b">
        <f t="shared" si="157"/>
        <v>0</v>
      </c>
      <c r="K1998" s="108" t="b">
        <f t="shared" si="158"/>
        <v>0</v>
      </c>
      <c r="M1998" s="108" t="b">
        <f t="shared" si="159"/>
        <v>0</v>
      </c>
    </row>
    <row r="1999" spans="1:13" x14ac:dyDescent="0.25">
      <c r="A1999" t="s">
        <v>112</v>
      </c>
      <c r="B1999" s="108">
        <v>0</v>
      </c>
      <c r="C1999" t="str" cm="1">
        <f t="array" ref="C1999">_xlfn.IFS(A1999='Price Data'!$F$3,'Price Data'!$G$3,A1999='Price Data'!$F$4,'Price Data'!$G$4,A1999='Price Data'!$F$5,'Price Data'!$G$5,A1999='Price Data'!$F$6,'Price Data'!$G$6,A1999='Price Data'!$F$7,'Price Data'!$G$7,TRUE,"")</f>
        <v/>
      </c>
      <c r="E1999" s="108" t="b">
        <f t="shared" si="155"/>
        <v>0</v>
      </c>
      <c r="G1999" s="108" t="b">
        <f t="shared" si="156"/>
        <v>0</v>
      </c>
      <c r="I1999" s="108" t="b">
        <f t="shared" si="157"/>
        <v>0</v>
      </c>
      <c r="K1999" s="108" t="b">
        <f t="shared" si="158"/>
        <v>0</v>
      </c>
      <c r="M1999" s="108" t="b">
        <f t="shared" si="159"/>
        <v>0</v>
      </c>
    </row>
    <row r="2000" spans="1:13" x14ac:dyDescent="0.25">
      <c r="A2000" t="s">
        <v>112</v>
      </c>
      <c r="B2000" s="108">
        <v>0</v>
      </c>
      <c r="C2000" t="str" cm="1">
        <f t="array" ref="C2000">_xlfn.IFS(A2000='Price Data'!$F$3,'Price Data'!$G$3,A2000='Price Data'!$F$4,'Price Data'!$G$4,A2000='Price Data'!$F$5,'Price Data'!$G$5,A2000='Price Data'!$F$6,'Price Data'!$G$6,A2000='Price Data'!$F$7,'Price Data'!$G$7,TRUE,"")</f>
        <v/>
      </c>
      <c r="E2000" s="108" t="b">
        <f t="shared" si="155"/>
        <v>0</v>
      </c>
      <c r="G2000" s="108" t="b">
        <f t="shared" si="156"/>
        <v>0</v>
      </c>
      <c r="I2000" s="108" t="b">
        <f t="shared" si="157"/>
        <v>0</v>
      </c>
      <c r="K2000" s="108" t="b">
        <f t="shared" si="158"/>
        <v>0</v>
      </c>
      <c r="M2000" s="108" t="b">
        <f t="shared" si="159"/>
        <v>0</v>
      </c>
    </row>
    <row r="2001" spans="1:13" x14ac:dyDescent="0.25">
      <c r="A2001" t="s">
        <v>110</v>
      </c>
      <c r="B2001" s="108">
        <v>0.75</v>
      </c>
      <c r="C2001" cm="1">
        <f t="array" ref="C2001">_xlfn.IFS(A2001='Price Data'!$F$3,'Price Data'!$G$3,A2001='Price Data'!$F$4,'Price Data'!$G$4,A2001='Price Data'!$F$5,'Price Data'!$G$5,A2001='Price Data'!$F$6,'Price Data'!$G$6,A2001='Price Data'!$F$7,'Price Data'!$G$7,TRUE,"")</f>
        <v>2.6763636363636367</v>
      </c>
      <c r="E2001" s="108">
        <f t="shared" si="155"/>
        <v>0.75</v>
      </c>
      <c r="G2001" s="108" t="b">
        <f t="shared" si="156"/>
        <v>0</v>
      </c>
      <c r="I2001" s="108" t="b">
        <f t="shared" si="157"/>
        <v>0</v>
      </c>
      <c r="K2001" s="108" t="b">
        <f t="shared" si="158"/>
        <v>0</v>
      </c>
      <c r="M2001" s="108" t="b">
        <f t="shared" si="159"/>
        <v>0</v>
      </c>
    </row>
    <row r="2002" spans="1:13" x14ac:dyDescent="0.25">
      <c r="A2002" t="s">
        <v>112</v>
      </c>
      <c r="B2002" s="108">
        <v>0</v>
      </c>
      <c r="C2002" t="str" cm="1">
        <f t="array" ref="C2002">_xlfn.IFS(A2002='Price Data'!$F$3,'Price Data'!$G$3,A2002='Price Data'!$F$4,'Price Data'!$G$4,A2002='Price Data'!$F$5,'Price Data'!$G$5,A2002='Price Data'!$F$6,'Price Data'!$G$6,A2002='Price Data'!$F$7,'Price Data'!$G$7,TRUE,"")</f>
        <v/>
      </c>
      <c r="E2002" s="108" t="b">
        <f t="shared" si="155"/>
        <v>0</v>
      </c>
      <c r="G2002" s="108" t="b">
        <f t="shared" si="156"/>
        <v>0</v>
      </c>
      <c r="I2002" s="108" t="b">
        <f t="shared" si="157"/>
        <v>0</v>
      </c>
      <c r="K2002" s="108" t="b">
        <f t="shared" si="158"/>
        <v>0</v>
      </c>
      <c r="M2002" s="108" t="b">
        <f t="shared" si="159"/>
        <v>0</v>
      </c>
    </row>
    <row r="2003" spans="1:13" x14ac:dyDescent="0.25">
      <c r="A2003" t="s">
        <v>112</v>
      </c>
      <c r="B2003" s="108">
        <v>0</v>
      </c>
      <c r="C2003" t="str" cm="1">
        <f t="array" ref="C2003">_xlfn.IFS(A2003='Price Data'!$F$3,'Price Data'!$G$3,A2003='Price Data'!$F$4,'Price Data'!$G$4,A2003='Price Data'!$F$5,'Price Data'!$G$5,A2003='Price Data'!$F$6,'Price Data'!$G$6,A2003='Price Data'!$F$7,'Price Data'!$G$7,TRUE,"")</f>
        <v/>
      </c>
      <c r="E2003" s="108" t="b">
        <f t="shared" si="155"/>
        <v>0</v>
      </c>
      <c r="G2003" s="108" t="b">
        <f t="shared" si="156"/>
        <v>0</v>
      </c>
      <c r="I2003" s="108" t="b">
        <f t="shared" si="157"/>
        <v>0</v>
      </c>
      <c r="K2003" s="108" t="b">
        <f t="shared" si="158"/>
        <v>0</v>
      </c>
      <c r="M2003" s="108" t="b">
        <f t="shared" si="159"/>
        <v>0</v>
      </c>
    </row>
    <row r="2004" spans="1:13" x14ac:dyDescent="0.25">
      <c r="A2004" t="s">
        <v>112</v>
      </c>
      <c r="B2004" s="108">
        <v>0</v>
      </c>
      <c r="C2004" t="str" cm="1">
        <f t="array" ref="C2004">_xlfn.IFS(A2004='Price Data'!$F$3,'Price Data'!$G$3,A2004='Price Data'!$F$4,'Price Data'!$G$4,A2004='Price Data'!$F$5,'Price Data'!$G$5,A2004='Price Data'!$F$6,'Price Data'!$G$6,A2004='Price Data'!$F$7,'Price Data'!$G$7,TRUE,"")</f>
        <v/>
      </c>
      <c r="E2004" s="108" t="b">
        <f t="shared" si="155"/>
        <v>0</v>
      </c>
      <c r="G2004" s="108" t="b">
        <f t="shared" si="156"/>
        <v>0</v>
      </c>
      <c r="I2004" s="108" t="b">
        <f t="shared" si="157"/>
        <v>0</v>
      </c>
      <c r="K2004" s="108" t="b">
        <f t="shared" si="158"/>
        <v>0</v>
      </c>
      <c r="M2004" s="108" t="b">
        <f t="shared" si="159"/>
        <v>0</v>
      </c>
    </row>
    <row r="2005" spans="1:13" x14ac:dyDescent="0.25">
      <c r="A2005" t="s">
        <v>112</v>
      </c>
      <c r="B2005" s="108">
        <v>0</v>
      </c>
      <c r="C2005" t="str" cm="1">
        <f t="array" ref="C2005">_xlfn.IFS(A2005='Price Data'!$F$3,'Price Data'!$G$3,A2005='Price Data'!$F$4,'Price Data'!$G$4,A2005='Price Data'!$F$5,'Price Data'!$G$5,A2005='Price Data'!$F$6,'Price Data'!$G$6,A2005='Price Data'!$F$7,'Price Data'!$G$7,TRUE,"")</f>
        <v/>
      </c>
      <c r="E2005" s="108" t="b">
        <f t="shared" si="155"/>
        <v>0</v>
      </c>
      <c r="G2005" s="108" t="b">
        <f t="shared" si="156"/>
        <v>0</v>
      </c>
      <c r="I2005" s="108" t="b">
        <f t="shared" si="157"/>
        <v>0</v>
      </c>
      <c r="K2005" s="108" t="b">
        <f t="shared" si="158"/>
        <v>0</v>
      </c>
      <c r="M2005" s="108" t="b">
        <f t="shared" si="159"/>
        <v>0</v>
      </c>
    </row>
    <row r="2006" spans="1:13" x14ac:dyDescent="0.25">
      <c r="A2006" t="s">
        <v>112</v>
      </c>
      <c r="B2006" s="108">
        <v>0</v>
      </c>
      <c r="C2006" t="str" cm="1">
        <f t="array" ref="C2006">_xlfn.IFS(A2006='Price Data'!$F$3,'Price Data'!$G$3,A2006='Price Data'!$F$4,'Price Data'!$G$4,A2006='Price Data'!$F$5,'Price Data'!$G$5,A2006='Price Data'!$F$6,'Price Data'!$G$6,A2006='Price Data'!$F$7,'Price Data'!$G$7,TRUE,"")</f>
        <v/>
      </c>
      <c r="E2006" s="108" t="b">
        <f t="shared" si="155"/>
        <v>0</v>
      </c>
      <c r="G2006" s="108" t="b">
        <f t="shared" si="156"/>
        <v>0</v>
      </c>
      <c r="I2006" s="108" t="b">
        <f t="shared" si="157"/>
        <v>0</v>
      </c>
      <c r="K2006" s="108" t="b">
        <f t="shared" si="158"/>
        <v>0</v>
      </c>
      <c r="M2006" s="108" t="b">
        <f t="shared" si="159"/>
        <v>0</v>
      </c>
    </row>
    <row r="2007" spans="1:13" x14ac:dyDescent="0.25">
      <c r="A2007" t="s">
        <v>112</v>
      </c>
      <c r="B2007" s="108">
        <v>0</v>
      </c>
      <c r="C2007" t="str" cm="1">
        <f t="array" ref="C2007">_xlfn.IFS(A2007='Price Data'!$F$3,'Price Data'!$G$3,A2007='Price Data'!$F$4,'Price Data'!$G$4,A2007='Price Data'!$F$5,'Price Data'!$G$5,A2007='Price Data'!$F$6,'Price Data'!$G$6,A2007='Price Data'!$F$7,'Price Data'!$G$7,TRUE,"")</f>
        <v/>
      </c>
      <c r="E2007" s="108" t="b">
        <f t="shared" si="155"/>
        <v>0</v>
      </c>
      <c r="G2007" s="108" t="b">
        <f t="shared" si="156"/>
        <v>0</v>
      </c>
      <c r="I2007" s="108" t="b">
        <f t="shared" si="157"/>
        <v>0</v>
      </c>
      <c r="K2007" s="108" t="b">
        <f t="shared" si="158"/>
        <v>0</v>
      </c>
      <c r="M2007" s="108" t="b">
        <f t="shared" si="159"/>
        <v>0</v>
      </c>
    </row>
    <row r="2008" spans="1:13" x14ac:dyDescent="0.25">
      <c r="A2008" t="s">
        <v>114</v>
      </c>
      <c r="B2008" s="108">
        <v>1.62</v>
      </c>
      <c r="C2008" cm="1">
        <f t="array" ref="C2008">_xlfn.IFS(A2008='Price Data'!$F$3,'Price Data'!$G$3,A2008='Price Data'!$F$4,'Price Data'!$G$4,A2008='Price Data'!$F$5,'Price Data'!$G$5,A2008='Price Data'!$F$6,'Price Data'!$G$6,A2008='Price Data'!$F$7,'Price Data'!$G$7,TRUE,"")</f>
        <v>6.0346153846153863</v>
      </c>
      <c r="E2008" s="108" t="b">
        <f t="shared" si="155"/>
        <v>0</v>
      </c>
      <c r="G2008" s="108">
        <f t="shared" si="156"/>
        <v>1.62</v>
      </c>
      <c r="I2008" s="108" t="b">
        <f t="shared" si="157"/>
        <v>0</v>
      </c>
      <c r="K2008" s="108" t="b">
        <f t="shared" si="158"/>
        <v>0</v>
      </c>
      <c r="M2008" s="108" t="b">
        <f t="shared" si="159"/>
        <v>0</v>
      </c>
    </row>
    <row r="2009" spans="1:13" x14ac:dyDescent="0.25">
      <c r="A2009" t="s">
        <v>112</v>
      </c>
      <c r="B2009" s="108">
        <v>0</v>
      </c>
      <c r="C2009" t="str" cm="1">
        <f t="array" ref="C2009">_xlfn.IFS(A2009='Price Data'!$F$3,'Price Data'!$G$3,A2009='Price Data'!$F$4,'Price Data'!$G$4,A2009='Price Data'!$F$5,'Price Data'!$G$5,A2009='Price Data'!$F$6,'Price Data'!$G$6,A2009='Price Data'!$F$7,'Price Data'!$G$7,TRUE,"")</f>
        <v/>
      </c>
      <c r="E2009" s="108" t="b">
        <f t="shared" si="155"/>
        <v>0</v>
      </c>
      <c r="G2009" s="108" t="b">
        <f t="shared" si="156"/>
        <v>0</v>
      </c>
      <c r="I2009" s="108" t="b">
        <f t="shared" si="157"/>
        <v>0</v>
      </c>
      <c r="K2009" s="108" t="b">
        <f t="shared" si="158"/>
        <v>0</v>
      </c>
      <c r="M2009" s="108" t="b">
        <f t="shared" si="159"/>
        <v>0</v>
      </c>
    </row>
    <row r="2010" spans="1:13" x14ac:dyDescent="0.25">
      <c r="A2010" t="s">
        <v>112</v>
      </c>
      <c r="B2010" s="108">
        <v>0</v>
      </c>
      <c r="C2010" t="str" cm="1">
        <f t="array" ref="C2010">_xlfn.IFS(A2010='Price Data'!$F$3,'Price Data'!$G$3,A2010='Price Data'!$F$4,'Price Data'!$G$4,A2010='Price Data'!$F$5,'Price Data'!$G$5,A2010='Price Data'!$F$6,'Price Data'!$G$6,A2010='Price Data'!$F$7,'Price Data'!$G$7,TRUE,"")</f>
        <v/>
      </c>
      <c r="E2010" s="108" t="b">
        <f t="shared" si="155"/>
        <v>0</v>
      </c>
      <c r="G2010" s="108" t="b">
        <f t="shared" si="156"/>
        <v>0</v>
      </c>
      <c r="I2010" s="108" t="b">
        <f t="shared" si="157"/>
        <v>0</v>
      </c>
      <c r="K2010" s="108" t="b">
        <f t="shared" si="158"/>
        <v>0</v>
      </c>
      <c r="M2010" s="108" t="b">
        <f t="shared" si="159"/>
        <v>0</v>
      </c>
    </row>
    <row r="2011" spans="1:13" x14ac:dyDescent="0.25">
      <c r="A2011" t="s">
        <v>112</v>
      </c>
      <c r="B2011" s="108">
        <v>0</v>
      </c>
      <c r="C2011" t="str" cm="1">
        <f t="array" ref="C2011">_xlfn.IFS(A2011='Price Data'!$F$3,'Price Data'!$G$3,A2011='Price Data'!$F$4,'Price Data'!$G$4,A2011='Price Data'!$F$5,'Price Data'!$G$5,A2011='Price Data'!$F$6,'Price Data'!$G$6,A2011='Price Data'!$F$7,'Price Data'!$G$7,TRUE,"")</f>
        <v/>
      </c>
      <c r="E2011" s="108" t="b">
        <f t="shared" si="155"/>
        <v>0</v>
      </c>
      <c r="G2011" s="108" t="b">
        <f t="shared" si="156"/>
        <v>0</v>
      </c>
      <c r="I2011" s="108" t="b">
        <f t="shared" si="157"/>
        <v>0</v>
      </c>
      <c r="K2011" s="108" t="b">
        <f t="shared" si="158"/>
        <v>0</v>
      </c>
      <c r="M2011" s="108" t="b">
        <f t="shared" si="159"/>
        <v>0</v>
      </c>
    </row>
    <row r="2012" spans="1:13" x14ac:dyDescent="0.25">
      <c r="A2012" t="s">
        <v>112</v>
      </c>
      <c r="B2012" s="108">
        <v>0</v>
      </c>
      <c r="C2012" t="str" cm="1">
        <f t="array" ref="C2012">_xlfn.IFS(A2012='Price Data'!$F$3,'Price Data'!$G$3,A2012='Price Data'!$F$4,'Price Data'!$G$4,A2012='Price Data'!$F$5,'Price Data'!$G$5,A2012='Price Data'!$F$6,'Price Data'!$G$6,A2012='Price Data'!$F$7,'Price Data'!$G$7,TRUE,"")</f>
        <v/>
      </c>
      <c r="E2012" s="108" t="b">
        <f t="shared" si="155"/>
        <v>0</v>
      </c>
      <c r="G2012" s="108" t="b">
        <f t="shared" si="156"/>
        <v>0</v>
      </c>
      <c r="I2012" s="108" t="b">
        <f t="shared" si="157"/>
        <v>0</v>
      </c>
      <c r="K2012" s="108" t="b">
        <f t="shared" si="158"/>
        <v>0</v>
      </c>
      <c r="M2012" s="108" t="b">
        <f t="shared" si="159"/>
        <v>0</v>
      </c>
    </row>
    <row r="2013" spans="1:13" x14ac:dyDescent="0.25">
      <c r="A2013" t="s">
        <v>112</v>
      </c>
      <c r="B2013" s="108">
        <v>0</v>
      </c>
      <c r="C2013" t="str" cm="1">
        <f t="array" ref="C2013">_xlfn.IFS(A2013='Price Data'!$F$3,'Price Data'!$G$3,A2013='Price Data'!$F$4,'Price Data'!$G$4,A2013='Price Data'!$F$5,'Price Data'!$G$5,A2013='Price Data'!$F$6,'Price Data'!$G$6,A2013='Price Data'!$F$7,'Price Data'!$G$7,TRUE,"")</f>
        <v/>
      </c>
      <c r="E2013" s="108" t="b">
        <f t="shared" si="155"/>
        <v>0</v>
      </c>
      <c r="G2013" s="108" t="b">
        <f t="shared" si="156"/>
        <v>0</v>
      </c>
      <c r="I2013" s="108" t="b">
        <f t="shared" si="157"/>
        <v>0</v>
      </c>
      <c r="K2013" s="108" t="b">
        <f t="shared" si="158"/>
        <v>0</v>
      </c>
      <c r="M2013" s="108" t="b">
        <f t="shared" si="159"/>
        <v>0</v>
      </c>
    </row>
    <row r="2014" spans="1:13" x14ac:dyDescent="0.25">
      <c r="A2014" t="s">
        <v>109</v>
      </c>
      <c r="B2014" s="108">
        <v>0.66</v>
      </c>
      <c r="C2014" cm="1">
        <f t="array" ref="C2014">_xlfn.IFS(A2014='Price Data'!$F$3,'Price Data'!$G$3,A2014='Price Data'!$F$4,'Price Data'!$G$4,A2014='Price Data'!$F$5,'Price Data'!$G$5,A2014='Price Data'!$F$6,'Price Data'!$G$6,A2014='Price Data'!$F$7,'Price Data'!$G$7,TRUE,"")</f>
        <v>4.4586315789473705</v>
      </c>
      <c r="E2014" s="108" t="b">
        <f t="shared" si="155"/>
        <v>0</v>
      </c>
      <c r="G2014" s="108" t="b">
        <f t="shared" si="156"/>
        <v>0</v>
      </c>
      <c r="I2014" s="108">
        <f t="shared" si="157"/>
        <v>0.66</v>
      </c>
      <c r="K2014" s="108" t="b">
        <f t="shared" si="158"/>
        <v>0</v>
      </c>
      <c r="M2014" s="108" t="b">
        <f t="shared" si="159"/>
        <v>0</v>
      </c>
    </row>
    <row r="2015" spans="1:13" x14ac:dyDescent="0.25">
      <c r="A2015" t="s">
        <v>109</v>
      </c>
      <c r="B2015" s="108">
        <v>0.77</v>
      </c>
      <c r="C2015" cm="1">
        <f t="array" ref="C2015">_xlfn.IFS(A2015='Price Data'!$F$3,'Price Data'!$G$3,A2015='Price Data'!$F$4,'Price Data'!$G$4,A2015='Price Data'!$F$5,'Price Data'!$G$5,A2015='Price Data'!$F$6,'Price Data'!$G$6,A2015='Price Data'!$F$7,'Price Data'!$G$7,TRUE,"")</f>
        <v>4.4586315789473705</v>
      </c>
      <c r="E2015" s="108" t="b">
        <f t="shared" si="155"/>
        <v>0</v>
      </c>
      <c r="G2015" s="108" t="b">
        <f t="shared" si="156"/>
        <v>0</v>
      </c>
      <c r="I2015" s="108">
        <f t="shared" si="157"/>
        <v>0.77</v>
      </c>
      <c r="K2015" s="108" t="b">
        <f t="shared" si="158"/>
        <v>0</v>
      </c>
      <c r="M2015" s="108" t="b">
        <f t="shared" si="159"/>
        <v>0</v>
      </c>
    </row>
    <row r="2016" spans="1:13" x14ac:dyDescent="0.25">
      <c r="A2016" t="s">
        <v>109</v>
      </c>
      <c r="B2016" s="108">
        <v>0.51</v>
      </c>
      <c r="C2016" cm="1">
        <f t="array" ref="C2016">_xlfn.IFS(A2016='Price Data'!$F$3,'Price Data'!$G$3,A2016='Price Data'!$F$4,'Price Data'!$G$4,A2016='Price Data'!$F$5,'Price Data'!$G$5,A2016='Price Data'!$F$6,'Price Data'!$G$6,A2016='Price Data'!$F$7,'Price Data'!$G$7,TRUE,"")</f>
        <v>4.4586315789473705</v>
      </c>
      <c r="E2016" s="108" t="b">
        <f t="shared" si="155"/>
        <v>0</v>
      </c>
      <c r="G2016" s="108" t="b">
        <f t="shared" si="156"/>
        <v>0</v>
      </c>
      <c r="I2016" s="108">
        <f t="shared" si="157"/>
        <v>0.51</v>
      </c>
      <c r="K2016" s="108" t="b">
        <f t="shared" si="158"/>
        <v>0</v>
      </c>
      <c r="M2016" s="108" t="b">
        <f t="shared" si="159"/>
        <v>0</v>
      </c>
    </row>
    <row r="2017" spans="1:13" x14ac:dyDescent="0.25">
      <c r="A2017" t="s">
        <v>109</v>
      </c>
      <c r="B2017" s="108">
        <v>0.95</v>
      </c>
      <c r="C2017" cm="1">
        <f t="array" ref="C2017">_xlfn.IFS(A2017='Price Data'!$F$3,'Price Data'!$G$3,A2017='Price Data'!$F$4,'Price Data'!$G$4,A2017='Price Data'!$F$5,'Price Data'!$G$5,A2017='Price Data'!$F$6,'Price Data'!$G$6,A2017='Price Data'!$F$7,'Price Data'!$G$7,TRUE,"")</f>
        <v>4.4586315789473705</v>
      </c>
      <c r="E2017" s="108" t="b">
        <f t="shared" si="155"/>
        <v>0</v>
      </c>
      <c r="G2017" s="108" t="b">
        <f t="shared" si="156"/>
        <v>0</v>
      </c>
      <c r="I2017" s="108">
        <f t="shared" si="157"/>
        <v>0.95</v>
      </c>
      <c r="K2017" s="108" t="b">
        <f t="shared" si="158"/>
        <v>0</v>
      </c>
      <c r="M2017" s="108" t="b">
        <f t="shared" si="159"/>
        <v>0</v>
      </c>
    </row>
    <row r="2018" spans="1:13" x14ac:dyDescent="0.25">
      <c r="A2018" t="s">
        <v>111</v>
      </c>
      <c r="B2018" s="108">
        <v>2.36</v>
      </c>
      <c r="C2018" cm="1">
        <f t="array" ref="C2018">_xlfn.IFS(A2018='Price Data'!$F$3,'Price Data'!$G$3,A2018='Price Data'!$F$4,'Price Data'!$G$4,A2018='Price Data'!$F$5,'Price Data'!$G$5,A2018='Price Data'!$F$6,'Price Data'!$G$6,A2018='Price Data'!$F$7,'Price Data'!$G$7,TRUE,"")</f>
        <v>8.710979020979023</v>
      </c>
      <c r="E2018" s="108" t="b">
        <f t="shared" si="155"/>
        <v>0</v>
      </c>
      <c r="G2018" s="108" t="b">
        <f t="shared" si="156"/>
        <v>0</v>
      </c>
      <c r="I2018" s="108" t="b">
        <f t="shared" si="157"/>
        <v>0</v>
      </c>
      <c r="K2018" s="108">
        <f t="shared" si="158"/>
        <v>2.36</v>
      </c>
      <c r="M2018" s="108" t="b">
        <f t="shared" si="159"/>
        <v>0</v>
      </c>
    </row>
    <row r="2019" spans="1:13" x14ac:dyDescent="0.25">
      <c r="A2019" t="s">
        <v>109</v>
      </c>
      <c r="B2019" s="108">
        <v>0.53</v>
      </c>
      <c r="C2019" cm="1">
        <f t="array" ref="C2019">_xlfn.IFS(A2019='Price Data'!$F$3,'Price Data'!$G$3,A2019='Price Data'!$F$4,'Price Data'!$G$4,A2019='Price Data'!$F$5,'Price Data'!$G$5,A2019='Price Data'!$F$6,'Price Data'!$G$6,A2019='Price Data'!$F$7,'Price Data'!$G$7,TRUE,"")</f>
        <v>4.4586315789473705</v>
      </c>
      <c r="E2019" s="108" t="b">
        <f t="shared" si="155"/>
        <v>0</v>
      </c>
      <c r="G2019" s="108" t="b">
        <f t="shared" si="156"/>
        <v>0</v>
      </c>
      <c r="I2019" s="108">
        <f t="shared" si="157"/>
        <v>0.53</v>
      </c>
      <c r="K2019" s="108" t="b">
        <f t="shared" si="158"/>
        <v>0</v>
      </c>
      <c r="M2019" s="108" t="b">
        <f t="shared" si="159"/>
        <v>0</v>
      </c>
    </row>
    <row r="2020" spans="1:13" x14ac:dyDescent="0.25">
      <c r="A2020" t="s">
        <v>111</v>
      </c>
      <c r="B2020" s="108">
        <v>1.99</v>
      </c>
      <c r="C2020" cm="1">
        <f t="array" ref="C2020">_xlfn.IFS(A2020='Price Data'!$F$3,'Price Data'!$G$3,A2020='Price Data'!$F$4,'Price Data'!$G$4,A2020='Price Data'!$F$5,'Price Data'!$G$5,A2020='Price Data'!$F$6,'Price Data'!$G$6,A2020='Price Data'!$F$7,'Price Data'!$G$7,TRUE,"")</f>
        <v>8.710979020979023</v>
      </c>
      <c r="E2020" s="108" t="b">
        <f t="shared" si="155"/>
        <v>0</v>
      </c>
      <c r="G2020" s="108" t="b">
        <f t="shared" si="156"/>
        <v>0</v>
      </c>
      <c r="I2020" s="108" t="b">
        <f t="shared" si="157"/>
        <v>0</v>
      </c>
      <c r="K2020" s="108">
        <f t="shared" si="158"/>
        <v>1.99</v>
      </c>
      <c r="M2020" s="108" t="b">
        <f t="shared" si="159"/>
        <v>0</v>
      </c>
    </row>
    <row r="2021" spans="1:13" x14ac:dyDescent="0.25">
      <c r="A2021" t="s">
        <v>114</v>
      </c>
      <c r="B2021" s="108">
        <v>2.2999999999999998</v>
      </c>
      <c r="C2021" cm="1">
        <f t="array" ref="C2021">_xlfn.IFS(A2021='Price Data'!$F$3,'Price Data'!$G$3,A2021='Price Data'!$F$4,'Price Data'!$G$4,A2021='Price Data'!$F$5,'Price Data'!$G$5,A2021='Price Data'!$F$6,'Price Data'!$G$6,A2021='Price Data'!$F$7,'Price Data'!$G$7,TRUE,"")</f>
        <v>6.0346153846153863</v>
      </c>
      <c r="E2021" s="108" t="b">
        <f t="shared" si="155"/>
        <v>0</v>
      </c>
      <c r="G2021" s="108">
        <f t="shared" si="156"/>
        <v>2.2999999999999998</v>
      </c>
      <c r="I2021" s="108" t="b">
        <f t="shared" si="157"/>
        <v>0</v>
      </c>
      <c r="K2021" s="108" t="b">
        <f t="shared" si="158"/>
        <v>0</v>
      </c>
      <c r="M2021" s="108" t="b">
        <f t="shared" si="159"/>
        <v>0</v>
      </c>
    </row>
    <row r="2022" spans="1:13" x14ac:dyDescent="0.25">
      <c r="A2022" t="s">
        <v>111</v>
      </c>
      <c r="B2022" s="108">
        <v>0.95</v>
      </c>
      <c r="C2022" cm="1">
        <f t="array" ref="C2022">_xlfn.IFS(A2022='Price Data'!$F$3,'Price Data'!$G$3,A2022='Price Data'!$F$4,'Price Data'!$G$4,A2022='Price Data'!$F$5,'Price Data'!$G$5,A2022='Price Data'!$F$6,'Price Data'!$G$6,A2022='Price Data'!$F$7,'Price Data'!$G$7,TRUE,"")</f>
        <v>8.710979020979023</v>
      </c>
      <c r="E2022" s="108" t="b">
        <f t="shared" si="155"/>
        <v>0</v>
      </c>
      <c r="G2022" s="108" t="b">
        <f t="shared" si="156"/>
        <v>0</v>
      </c>
      <c r="I2022" s="108" t="b">
        <f t="shared" si="157"/>
        <v>0</v>
      </c>
      <c r="K2022" s="108">
        <f t="shared" si="158"/>
        <v>0.95</v>
      </c>
      <c r="M2022" s="108" t="b">
        <f t="shared" si="159"/>
        <v>0</v>
      </c>
    </row>
    <row r="2023" spans="1:13" x14ac:dyDescent="0.25">
      <c r="A2023" t="s">
        <v>111</v>
      </c>
      <c r="B2023" s="108">
        <v>1.53</v>
      </c>
      <c r="C2023" cm="1">
        <f t="array" ref="C2023">_xlfn.IFS(A2023='Price Data'!$F$3,'Price Data'!$G$3,A2023='Price Data'!$F$4,'Price Data'!$G$4,A2023='Price Data'!$F$5,'Price Data'!$G$5,A2023='Price Data'!$F$6,'Price Data'!$G$6,A2023='Price Data'!$F$7,'Price Data'!$G$7,TRUE,"")</f>
        <v>8.710979020979023</v>
      </c>
      <c r="E2023" s="108" t="b">
        <f t="shared" si="155"/>
        <v>0</v>
      </c>
      <c r="G2023" s="108" t="b">
        <f t="shared" si="156"/>
        <v>0</v>
      </c>
      <c r="I2023" s="108" t="b">
        <f t="shared" si="157"/>
        <v>0</v>
      </c>
      <c r="K2023" s="108">
        <f t="shared" si="158"/>
        <v>1.53</v>
      </c>
      <c r="M2023" s="108" t="b">
        <f t="shared" si="159"/>
        <v>0</v>
      </c>
    </row>
    <row r="2024" spans="1:13" x14ac:dyDescent="0.25">
      <c r="A2024" t="s">
        <v>114</v>
      </c>
      <c r="B2024" s="108">
        <v>0.87</v>
      </c>
      <c r="C2024" cm="1">
        <f t="array" ref="C2024">_xlfn.IFS(A2024='Price Data'!$F$3,'Price Data'!$G$3,A2024='Price Data'!$F$4,'Price Data'!$G$4,A2024='Price Data'!$F$5,'Price Data'!$G$5,A2024='Price Data'!$F$6,'Price Data'!$G$6,A2024='Price Data'!$F$7,'Price Data'!$G$7,TRUE,"")</f>
        <v>6.0346153846153863</v>
      </c>
      <c r="E2024" s="108" t="b">
        <f t="shared" si="155"/>
        <v>0</v>
      </c>
      <c r="G2024" s="108">
        <f t="shared" si="156"/>
        <v>0.87</v>
      </c>
      <c r="I2024" s="108" t="b">
        <f t="shared" si="157"/>
        <v>0</v>
      </c>
      <c r="K2024" s="108" t="b">
        <f t="shared" si="158"/>
        <v>0</v>
      </c>
      <c r="M2024" s="108" t="b">
        <f t="shared" si="159"/>
        <v>0</v>
      </c>
    </row>
    <row r="2025" spans="1:13" x14ac:dyDescent="0.25">
      <c r="A2025" t="s">
        <v>113</v>
      </c>
      <c r="B2025" s="108">
        <v>0.83</v>
      </c>
      <c r="C2025" cm="1">
        <f t="array" ref="C2025">_xlfn.IFS(A2025='Price Data'!$F$3,'Price Data'!$G$3,A2025='Price Data'!$F$4,'Price Data'!$G$4,A2025='Price Data'!$F$5,'Price Data'!$G$5,A2025='Price Data'!$F$6,'Price Data'!$G$6,A2025='Price Data'!$F$7,'Price Data'!$G$7,TRUE,"")</f>
        <v>10.493246963562758</v>
      </c>
      <c r="E2025" s="108" t="b">
        <f t="shared" si="155"/>
        <v>0</v>
      </c>
      <c r="G2025" s="108" t="b">
        <f t="shared" si="156"/>
        <v>0</v>
      </c>
      <c r="I2025" s="108" t="b">
        <f t="shared" si="157"/>
        <v>0</v>
      </c>
      <c r="K2025" s="108" t="b">
        <f t="shared" si="158"/>
        <v>0</v>
      </c>
      <c r="M2025" s="108">
        <f t="shared" si="159"/>
        <v>0.83</v>
      </c>
    </row>
    <row r="2026" spans="1:13" x14ac:dyDescent="0.25">
      <c r="A2026" t="s">
        <v>113</v>
      </c>
      <c r="B2026" s="108">
        <v>0.8</v>
      </c>
      <c r="C2026" cm="1">
        <f t="array" ref="C2026">_xlfn.IFS(A2026='Price Data'!$F$3,'Price Data'!$G$3,A2026='Price Data'!$F$4,'Price Data'!$G$4,A2026='Price Data'!$F$5,'Price Data'!$G$5,A2026='Price Data'!$F$6,'Price Data'!$G$6,A2026='Price Data'!$F$7,'Price Data'!$G$7,TRUE,"")</f>
        <v>10.493246963562758</v>
      </c>
      <c r="E2026" s="108" t="b">
        <f t="shared" si="155"/>
        <v>0</v>
      </c>
      <c r="G2026" s="108" t="b">
        <f t="shared" si="156"/>
        <v>0</v>
      </c>
      <c r="I2026" s="108" t="b">
        <f t="shared" si="157"/>
        <v>0</v>
      </c>
      <c r="K2026" s="108" t="b">
        <f t="shared" si="158"/>
        <v>0</v>
      </c>
      <c r="M2026" s="108">
        <f t="shared" si="159"/>
        <v>0.8</v>
      </c>
    </row>
    <row r="2027" spans="1:13" x14ac:dyDescent="0.25">
      <c r="A2027" t="s">
        <v>109</v>
      </c>
      <c r="B2027" s="108">
        <v>0.81</v>
      </c>
      <c r="C2027" cm="1">
        <f t="array" ref="C2027">_xlfn.IFS(A2027='Price Data'!$F$3,'Price Data'!$G$3,A2027='Price Data'!$F$4,'Price Data'!$G$4,A2027='Price Data'!$F$5,'Price Data'!$G$5,A2027='Price Data'!$F$6,'Price Data'!$G$6,A2027='Price Data'!$F$7,'Price Data'!$G$7,TRUE,"")</f>
        <v>4.4586315789473705</v>
      </c>
      <c r="E2027" s="108" t="b">
        <f t="shared" si="155"/>
        <v>0</v>
      </c>
      <c r="G2027" s="108" t="b">
        <f t="shared" si="156"/>
        <v>0</v>
      </c>
      <c r="I2027" s="108">
        <f t="shared" si="157"/>
        <v>0.81</v>
      </c>
      <c r="K2027" s="108" t="b">
        <f t="shared" si="158"/>
        <v>0</v>
      </c>
      <c r="M2027" s="108" t="b">
        <f t="shared" si="159"/>
        <v>0</v>
      </c>
    </row>
    <row r="2028" spans="1:13" x14ac:dyDescent="0.25">
      <c r="A2028" t="s">
        <v>111</v>
      </c>
      <c r="B2028" s="108">
        <v>1.93</v>
      </c>
      <c r="C2028" cm="1">
        <f t="array" ref="C2028">_xlfn.IFS(A2028='Price Data'!$F$3,'Price Data'!$G$3,A2028='Price Data'!$F$4,'Price Data'!$G$4,A2028='Price Data'!$F$5,'Price Data'!$G$5,A2028='Price Data'!$F$6,'Price Data'!$G$6,A2028='Price Data'!$F$7,'Price Data'!$G$7,TRUE,"")</f>
        <v>8.710979020979023</v>
      </c>
      <c r="E2028" s="108" t="b">
        <f t="shared" si="155"/>
        <v>0</v>
      </c>
      <c r="G2028" s="108" t="b">
        <f t="shared" si="156"/>
        <v>0</v>
      </c>
      <c r="I2028" s="108" t="b">
        <f t="shared" si="157"/>
        <v>0</v>
      </c>
      <c r="K2028" s="108">
        <f t="shared" si="158"/>
        <v>1.93</v>
      </c>
      <c r="M2028" s="108" t="b">
        <f t="shared" si="159"/>
        <v>0</v>
      </c>
    </row>
    <row r="2029" spans="1:13" x14ac:dyDescent="0.25">
      <c r="A2029" t="s">
        <v>109</v>
      </c>
      <c r="B2029" s="108">
        <v>0.62</v>
      </c>
      <c r="C2029" cm="1">
        <f t="array" ref="C2029">_xlfn.IFS(A2029='Price Data'!$F$3,'Price Data'!$G$3,A2029='Price Data'!$F$4,'Price Data'!$G$4,A2029='Price Data'!$F$5,'Price Data'!$G$5,A2029='Price Data'!$F$6,'Price Data'!$G$6,A2029='Price Data'!$F$7,'Price Data'!$G$7,TRUE,"")</f>
        <v>4.4586315789473705</v>
      </c>
      <c r="E2029" s="108" t="b">
        <f t="shared" si="155"/>
        <v>0</v>
      </c>
      <c r="G2029" s="108" t="b">
        <f t="shared" si="156"/>
        <v>0</v>
      </c>
      <c r="I2029" s="108">
        <f t="shared" si="157"/>
        <v>0.62</v>
      </c>
      <c r="K2029" s="108" t="b">
        <f t="shared" si="158"/>
        <v>0</v>
      </c>
      <c r="M2029" s="108" t="b">
        <f t="shared" si="159"/>
        <v>0</v>
      </c>
    </row>
    <row r="2030" spans="1:13" x14ac:dyDescent="0.25">
      <c r="A2030" t="s">
        <v>113</v>
      </c>
      <c r="B2030" s="108">
        <v>0.83</v>
      </c>
      <c r="C2030" cm="1">
        <f t="array" ref="C2030">_xlfn.IFS(A2030='Price Data'!$F$3,'Price Data'!$G$3,A2030='Price Data'!$F$4,'Price Data'!$G$4,A2030='Price Data'!$F$5,'Price Data'!$G$5,A2030='Price Data'!$F$6,'Price Data'!$G$6,A2030='Price Data'!$F$7,'Price Data'!$G$7,TRUE,"")</f>
        <v>10.493246963562758</v>
      </c>
      <c r="E2030" s="108" t="b">
        <f t="shared" si="155"/>
        <v>0</v>
      </c>
      <c r="G2030" s="108" t="b">
        <f t="shared" si="156"/>
        <v>0</v>
      </c>
      <c r="I2030" s="108" t="b">
        <f t="shared" si="157"/>
        <v>0</v>
      </c>
      <c r="K2030" s="108" t="b">
        <f t="shared" si="158"/>
        <v>0</v>
      </c>
      <c r="M2030" s="108">
        <f t="shared" si="159"/>
        <v>0.83</v>
      </c>
    </row>
    <row r="2031" spans="1:13" x14ac:dyDescent="0.25">
      <c r="A2031" t="s">
        <v>111</v>
      </c>
      <c r="B2031" s="108">
        <v>2.2999999999999998</v>
      </c>
      <c r="C2031" cm="1">
        <f t="array" ref="C2031">_xlfn.IFS(A2031='Price Data'!$F$3,'Price Data'!$G$3,A2031='Price Data'!$F$4,'Price Data'!$G$4,A2031='Price Data'!$F$5,'Price Data'!$G$5,A2031='Price Data'!$F$6,'Price Data'!$G$6,A2031='Price Data'!$F$7,'Price Data'!$G$7,TRUE,"")</f>
        <v>8.710979020979023</v>
      </c>
      <c r="E2031" s="108" t="b">
        <f t="shared" si="155"/>
        <v>0</v>
      </c>
      <c r="G2031" s="108" t="b">
        <f t="shared" si="156"/>
        <v>0</v>
      </c>
      <c r="I2031" s="108" t="b">
        <f t="shared" si="157"/>
        <v>0</v>
      </c>
      <c r="K2031" s="108">
        <f t="shared" si="158"/>
        <v>2.2999999999999998</v>
      </c>
      <c r="M2031" s="108" t="b">
        <f t="shared" si="159"/>
        <v>0</v>
      </c>
    </row>
    <row r="2032" spans="1:13" x14ac:dyDescent="0.25">
      <c r="A2032" t="s">
        <v>113</v>
      </c>
      <c r="B2032" s="108">
        <v>1.01</v>
      </c>
      <c r="C2032" cm="1">
        <f t="array" ref="C2032">_xlfn.IFS(A2032='Price Data'!$F$3,'Price Data'!$G$3,A2032='Price Data'!$F$4,'Price Data'!$G$4,A2032='Price Data'!$F$5,'Price Data'!$G$5,A2032='Price Data'!$F$6,'Price Data'!$G$6,A2032='Price Data'!$F$7,'Price Data'!$G$7,TRUE,"")</f>
        <v>10.493246963562758</v>
      </c>
      <c r="E2032" s="108" t="b">
        <f t="shared" si="155"/>
        <v>0</v>
      </c>
      <c r="G2032" s="108" t="b">
        <f t="shared" si="156"/>
        <v>0</v>
      </c>
      <c r="I2032" s="108" t="b">
        <f t="shared" si="157"/>
        <v>0</v>
      </c>
      <c r="K2032" s="108" t="b">
        <f t="shared" si="158"/>
        <v>0</v>
      </c>
      <c r="M2032" s="108">
        <f t="shared" si="159"/>
        <v>1.01</v>
      </c>
    </row>
    <row r="2033" spans="1:13" x14ac:dyDescent="0.25">
      <c r="A2033" t="s">
        <v>114</v>
      </c>
      <c r="B2033" s="108">
        <v>1.17</v>
      </c>
      <c r="C2033" cm="1">
        <f t="array" ref="C2033">_xlfn.IFS(A2033='Price Data'!$F$3,'Price Data'!$G$3,A2033='Price Data'!$F$4,'Price Data'!$G$4,A2033='Price Data'!$F$5,'Price Data'!$G$5,A2033='Price Data'!$F$6,'Price Data'!$G$6,A2033='Price Data'!$F$7,'Price Data'!$G$7,TRUE,"")</f>
        <v>6.0346153846153863</v>
      </c>
      <c r="E2033" s="108" t="b">
        <f t="shared" si="155"/>
        <v>0</v>
      </c>
      <c r="G2033" s="108">
        <f t="shared" si="156"/>
        <v>1.17</v>
      </c>
      <c r="I2033" s="108" t="b">
        <f t="shared" si="157"/>
        <v>0</v>
      </c>
      <c r="K2033" s="108" t="b">
        <f t="shared" si="158"/>
        <v>0</v>
      </c>
      <c r="M2033" s="108" t="b">
        <f t="shared" si="159"/>
        <v>0</v>
      </c>
    </row>
    <row r="2034" spans="1:13" x14ac:dyDescent="0.25">
      <c r="A2034" t="s">
        <v>113</v>
      </c>
      <c r="B2034" s="108">
        <v>1.1399999999999999</v>
      </c>
      <c r="C2034" cm="1">
        <f t="array" ref="C2034">_xlfn.IFS(A2034='Price Data'!$F$3,'Price Data'!$G$3,A2034='Price Data'!$F$4,'Price Data'!$G$4,A2034='Price Data'!$F$5,'Price Data'!$G$5,A2034='Price Data'!$F$6,'Price Data'!$G$6,A2034='Price Data'!$F$7,'Price Data'!$G$7,TRUE,"")</f>
        <v>10.493246963562758</v>
      </c>
      <c r="E2034" s="108" t="b">
        <f t="shared" si="155"/>
        <v>0</v>
      </c>
      <c r="G2034" s="108" t="b">
        <f t="shared" si="156"/>
        <v>0</v>
      </c>
      <c r="I2034" s="108" t="b">
        <f t="shared" si="157"/>
        <v>0</v>
      </c>
      <c r="K2034" s="108" t="b">
        <f t="shared" si="158"/>
        <v>0</v>
      </c>
      <c r="M2034" s="108">
        <f t="shared" si="159"/>
        <v>1.1399999999999999</v>
      </c>
    </row>
    <row r="2035" spans="1:13" x14ac:dyDescent="0.25">
      <c r="A2035" t="s">
        <v>110</v>
      </c>
      <c r="B2035" s="108">
        <v>0.69</v>
      </c>
      <c r="C2035" cm="1">
        <f t="array" ref="C2035">_xlfn.IFS(A2035='Price Data'!$F$3,'Price Data'!$G$3,A2035='Price Data'!$F$4,'Price Data'!$G$4,A2035='Price Data'!$F$5,'Price Data'!$G$5,A2035='Price Data'!$F$6,'Price Data'!$G$6,A2035='Price Data'!$F$7,'Price Data'!$G$7,TRUE,"")</f>
        <v>2.6763636363636367</v>
      </c>
      <c r="E2035" s="108">
        <f t="shared" si="155"/>
        <v>0.69</v>
      </c>
      <c r="G2035" s="108" t="b">
        <f t="shared" si="156"/>
        <v>0</v>
      </c>
      <c r="I2035" s="108" t="b">
        <f t="shared" si="157"/>
        <v>0</v>
      </c>
      <c r="K2035" s="108" t="b">
        <f t="shared" si="158"/>
        <v>0</v>
      </c>
      <c r="M2035" s="108" t="b">
        <f t="shared" si="159"/>
        <v>0</v>
      </c>
    </row>
    <row r="2036" spans="1:13" x14ac:dyDescent="0.25">
      <c r="A2036" t="s">
        <v>109</v>
      </c>
      <c r="B2036" s="108">
        <v>0.92</v>
      </c>
      <c r="C2036" cm="1">
        <f t="array" ref="C2036">_xlfn.IFS(A2036='Price Data'!$F$3,'Price Data'!$G$3,A2036='Price Data'!$F$4,'Price Data'!$G$4,A2036='Price Data'!$F$5,'Price Data'!$G$5,A2036='Price Data'!$F$6,'Price Data'!$G$6,A2036='Price Data'!$F$7,'Price Data'!$G$7,TRUE,"")</f>
        <v>4.4586315789473705</v>
      </c>
      <c r="E2036" s="108" t="b">
        <f t="shared" si="155"/>
        <v>0</v>
      </c>
      <c r="G2036" s="108" t="b">
        <f t="shared" si="156"/>
        <v>0</v>
      </c>
      <c r="I2036" s="108">
        <f t="shared" si="157"/>
        <v>0.92</v>
      </c>
      <c r="K2036" s="108" t="b">
        <f t="shared" si="158"/>
        <v>0</v>
      </c>
      <c r="M2036" s="108" t="b">
        <f t="shared" si="159"/>
        <v>0</v>
      </c>
    </row>
    <row r="2037" spans="1:13" x14ac:dyDescent="0.25">
      <c r="A2037" t="s">
        <v>111</v>
      </c>
      <c r="B2037" s="108">
        <v>1.27</v>
      </c>
      <c r="C2037" cm="1">
        <f t="array" ref="C2037">_xlfn.IFS(A2037='Price Data'!$F$3,'Price Data'!$G$3,A2037='Price Data'!$F$4,'Price Data'!$G$4,A2037='Price Data'!$F$5,'Price Data'!$G$5,A2037='Price Data'!$F$6,'Price Data'!$G$6,A2037='Price Data'!$F$7,'Price Data'!$G$7,TRUE,"")</f>
        <v>8.710979020979023</v>
      </c>
      <c r="E2037" s="108" t="b">
        <f t="shared" si="155"/>
        <v>0</v>
      </c>
      <c r="G2037" s="108" t="b">
        <f t="shared" si="156"/>
        <v>0</v>
      </c>
      <c r="I2037" s="108" t="b">
        <f t="shared" si="157"/>
        <v>0</v>
      </c>
      <c r="K2037" s="108">
        <f t="shared" si="158"/>
        <v>1.27</v>
      </c>
      <c r="M2037" s="108" t="b">
        <f t="shared" si="159"/>
        <v>0</v>
      </c>
    </row>
    <row r="2038" spans="1:13" x14ac:dyDescent="0.25">
      <c r="A2038" t="s">
        <v>114</v>
      </c>
      <c r="B2038" s="108">
        <v>1.58</v>
      </c>
      <c r="C2038" cm="1">
        <f t="array" ref="C2038">_xlfn.IFS(A2038='Price Data'!$F$3,'Price Data'!$G$3,A2038='Price Data'!$F$4,'Price Data'!$G$4,A2038='Price Data'!$F$5,'Price Data'!$G$5,A2038='Price Data'!$F$6,'Price Data'!$G$6,A2038='Price Data'!$F$7,'Price Data'!$G$7,TRUE,"")</f>
        <v>6.0346153846153863</v>
      </c>
      <c r="E2038" s="108" t="b">
        <f t="shared" si="155"/>
        <v>0</v>
      </c>
      <c r="G2038" s="108">
        <f t="shared" si="156"/>
        <v>1.58</v>
      </c>
      <c r="I2038" s="108" t="b">
        <f t="shared" si="157"/>
        <v>0</v>
      </c>
      <c r="K2038" s="108" t="b">
        <f t="shared" si="158"/>
        <v>0</v>
      </c>
      <c r="M2038" s="108" t="b">
        <f t="shared" si="159"/>
        <v>0</v>
      </c>
    </row>
    <row r="2039" spans="1:13" x14ac:dyDescent="0.25">
      <c r="A2039" t="s">
        <v>109</v>
      </c>
      <c r="B2039" s="108">
        <v>0.79</v>
      </c>
      <c r="C2039" cm="1">
        <f t="array" ref="C2039">_xlfn.IFS(A2039='Price Data'!$F$3,'Price Data'!$G$3,A2039='Price Data'!$F$4,'Price Data'!$G$4,A2039='Price Data'!$F$5,'Price Data'!$G$5,A2039='Price Data'!$F$6,'Price Data'!$G$6,A2039='Price Data'!$F$7,'Price Data'!$G$7,TRUE,"")</f>
        <v>4.4586315789473705</v>
      </c>
      <c r="E2039" s="108" t="b">
        <f t="shared" si="155"/>
        <v>0</v>
      </c>
      <c r="G2039" s="108" t="b">
        <f t="shared" si="156"/>
        <v>0</v>
      </c>
      <c r="I2039" s="108">
        <f t="shared" si="157"/>
        <v>0.79</v>
      </c>
      <c r="K2039" s="108" t="b">
        <f t="shared" si="158"/>
        <v>0</v>
      </c>
      <c r="M2039" s="108" t="b">
        <f t="shared" si="159"/>
        <v>0</v>
      </c>
    </row>
    <row r="2040" spans="1:13" x14ac:dyDescent="0.25">
      <c r="A2040" t="s">
        <v>110</v>
      </c>
      <c r="B2040" s="108">
        <v>0.53</v>
      </c>
      <c r="C2040" cm="1">
        <f t="array" ref="C2040">_xlfn.IFS(A2040='Price Data'!$F$3,'Price Data'!$G$3,A2040='Price Data'!$F$4,'Price Data'!$G$4,A2040='Price Data'!$F$5,'Price Data'!$G$5,A2040='Price Data'!$F$6,'Price Data'!$G$6,A2040='Price Data'!$F$7,'Price Data'!$G$7,TRUE,"")</f>
        <v>2.6763636363636367</v>
      </c>
      <c r="E2040" s="108">
        <f t="shared" si="155"/>
        <v>0.53</v>
      </c>
      <c r="G2040" s="108" t="b">
        <f t="shared" si="156"/>
        <v>0</v>
      </c>
      <c r="I2040" s="108" t="b">
        <f t="shared" si="157"/>
        <v>0</v>
      </c>
      <c r="K2040" s="108" t="b">
        <f t="shared" si="158"/>
        <v>0</v>
      </c>
      <c r="M2040" s="108" t="b">
        <f t="shared" si="159"/>
        <v>0</v>
      </c>
    </row>
    <row r="2041" spans="1:13" x14ac:dyDescent="0.25">
      <c r="A2041" t="s">
        <v>110</v>
      </c>
      <c r="B2041" s="108">
        <v>0.71</v>
      </c>
      <c r="C2041" cm="1">
        <f t="array" ref="C2041">_xlfn.IFS(A2041='Price Data'!$F$3,'Price Data'!$G$3,A2041='Price Data'!$F$4,'Price Data'!$G$4,A2041='Price Data'!$F$5,'Price Data'!$G$5,A2041='Price Data'!$F$6,'Price Data'!$G$6,A2041='Price Data'!$F$7,'Price Data'!$G$7,TRUE,"")</f>
        <v>2.6763636363636367</v>
      </c>
      <c r="E2041" s="108">
        <f t="shared" si="155"/>
        <v>0.71</v>
      </c>
      <c r="G2041" s="108" t="b">
        <f t="shared" si="156"/>
        <v>0</v>
      </c>
      <c r="I2041" s="108" t="b">
        <f t="shared" si="157"/>
        <v>0</v>
      </c>
      <c r="K2041" s="108" t="b">
        <f t="shared" si="158"/>
        <v>0</v>
      </c>
      <c r="M2041" s="108" t="b">
        <f t="shared" si="159"/>
        <v>0</v>
      </c>
    </row>
    <row r="2042" spans="1:13" x14ac:dyDescent="0.25">
      <c r="A2042" t="s">
        <v>110</v>
      </c>
      <c r="B2042" s="108">
        <v>0.68</v>
      </c>
      <c r="C2042" cm="1">
        <f t="array" ref="C2042">_xlfn.IFS(A2042='Price Data'!$F$3,'Price Data'!$G$3,A2042='Price Data'!$F$4,'Price Data'!$G$4,A2042='Price Data'!$F$5,'Price Data'!$G$5,A2042='Price Data'!$F$6,'Price Data'!$G$6,A2042='Price Data'!$F$7,'Price Data'!$G$7,TRUE,"")</f>
        <v>2.6763636363636367</v>
      </c>
      <c r="E2042" s="108">
        <f t="shared" si="155"/>
        <v>0.68</v>
      </c>
      <c r="G2042" s="108" t="b">
        <f t="shared" si="156"/>
        <v>0</v>
      </c>
      <c r="I2042" s="108" t="b">
        <f t="shared" si="157"/>
        <v>0</v>
      </c>
      <c r="K2042" s="108" t="b">
        <f t="shared" si="158"/>
        <v>0</v>
      </c>
      <c r="M2042" s="108" t="b">
        <f t="shared" si="159"/>
        <v>0</v>
      </c>
    </row>
    <row r="2043" spans="1:13" x14ac:dyDescent="0.25">
      <c r="A2043" t="s">
        <v>111</v>
      </c>
      <c r="B2043" s="108">
        <v>1.23</v>
      </c>
      <c r="C2043" cm="1">
        <f t="array" ref="C2043">_xlfn.IFS(A2043='Price Data'!$F$3,'Price Data'!$G$3,A2043='Price Data'!$F$4,'Price Data'!$G$4,A2043='Price Data'!$F$5,'Price Data'!$G$5,A2043='Price Data'!$F$6,'Price Data'!$G$6,A2043='Price Data'!$F$7,'Price Data'!$G$7,TRUE,"")</f>
        <v>8.710979020979023</v>
      </c>
      <c r="E2043" s="108" t="b">
        <f t="shared" si="155"/>
        <v>0</v>
      </c>
      <c r="G2043" s="108" t="b">
        <f t="shared" si="156"/>
        <v>0</v>
      </c>
      <c r="I2043" s="108" t="b">
        <f t="shared" si="157"/>
        <v>0</v>
      </c>
      <c r="K2043" s="108">
        <f t="shared" si="158"/>
        <v>1.23</v>
      </c>
      <c r="M2043" s="108" t="b">
        <f t="shared" si="159"/>
        <v>0</v>
      </c>
    </row>
    <row r="2044" spans="1:13" x14ac:dyDescent="0.25">
      <c r="A2044" t="s">
        <v>109</v>
      </c>
      <c r="B2044" s="108">
        <v>0.74</v>
      </c>
      <c r="C2044" cm="1">
        <f t="array" ref="C2044">_xlfn.IFS(A2044='Price Data'!$F$3,'Price Data'!$G$3,A2044='Price Data'!$F$4,'Price Data'!$G$4,A2044='Price Data'!$F$5,'Price Data'!$G$5,A2044='Price Data'!$F$6,'Price Data'!$G$6,A2044='Price Data'!$F$7,'Price Data'!$G$7,TRUE,"")</f>
        <v>4.4586315789473705</v>
      </c>
      <c r="E2044" s="108" t="b">
        <f t="shared" si="155"/>
        <v>0</v>
      </c>
      <c r="G2044" s="108" t="b">
        <f t="shared" si="156"/>
        <v>0</v>
      </c>
      <c r="I2044" s="108">
        <f t="shared" si="157"/>
        <v>0.74</v>
      </c>
      <c r="K2044" s="108" t="b">
        <f t="shared" si="158"/>
        <v>0</v>
      </c>
      <c r="M2044" s="108" t="b">
        <f t="shared" si="159"/>
        <v>0</v>
      </c>
    </row>
    <row r="2045" spans="1:13" x14ac:dyDescent="0.25">
      <c r="A2045" t="s">
        <v>111</v>
      </c>
      <c r="B2045" s="108">
        <v>1.73</v>
      </c>
      <c r="C2045" cm="1">
        <f t="array" ref="C2045">_xlfn.IFS(A2045='Price Data'!$F$3,'Price Data'!$G$3,A2045='Price Data'!$F$4,'Price Data'!$G$4,A2045='Price Data'!$F$5,'Price Data'!$G$5,A2045='Price Data'!$F$6,'Price Data'!$G$6,A2045='Price Data'!$F$7,'Price Data'!$G$7,TRUE,"")</f>
        <v>8.710979020979023</v>
      </c>
      <c r="E2045" s="108" t="b">
        <f t="shared" si="155"/>
        <v>0</v>
      </c>
      <c r="G2045" s="108" t="b">
        <f t="shared" si="156"/>
        <v>0</v>
      </c>
      <c r="I2045" s="108" t="b">
        <f t="shared" si="157"/>
        <v>0</v>
      </c>
      <c r="K2045" s="108">
        <f t="shared" si="158"/>
        <v>1.73</v>
      </c>
      <c r="M2045" s="108" t="b">
        <f t="shared" si="159"/>
        <v>0</v>
      </c>
    </row>
    <row r="2046" spans="1:13" x14ac:dyDescent="0.25">
      <c r="A2046" t="s">
        <v>114</v>
      </c>
      <c r="B2046" s="108">
        <v>1.29</v>
      </c>
      <c r="C2046" cm="1">
        <f t="array" ref="C2046">_xlfn.IFS(A2046='Price Data'!$F$3,'Price Data'!$G$3,A2046='Price Data'!$F$4,'Price Data'!$G$4,A2046='Price Data'!$F$5,'Price Data'!$G$5,A2046='Price Data'!$F$6,'Price Data'!$G$6,A2046='Price Data'!$F$7,'Price Data'!$G$7,TRUE,"")</f>
        <v>6.0346153846153863</v>
      </c>
      <c r="E2046" s="108" t="b">
        <f t="shared" si="155"/>
        <v>0</v>
      </c>
      <c r="G2046" s="108">
        <f t="shared" si="156"/>
        <v>1.29</v>
      </c>
      <c r="I2046" s="108" t="b">
        <f t="shared" si="157"/>
        <v>0</v>
      </c>
      <c r="K2046" s="108" t="b">
        <f t="shared" si="158"/>
        <v>0</v>
      </c>
      <c r="M2046" s="108" t="b">
        <f t="shared" si="159"/>
        <v>0</v>
      </c>
    </row>
    <row r="2047" spans="1:13" x14ac:dyDescent="0.25">
      <c r="A2047" t="s">
        <v>109</v>
      </c>
      <c r="B2047" s="108">
        <v>0.82</v>
      </c>
      <c r="C2047" cm="1">
        <f t="array" ref="C2047">_xlfn.IFS(A2047='Price Data'!$F$3,'Price Data'!$G$3,A2047='Price Data'!$F$4,'Price Data'!$G$4,A2047='Price Data'!$F$5,'Price Data'!$G$5,A2047='Price Data'!$F$6,'Price Data'!$G$6,A2047='Price Data'!$F$7,'Price Data'!$G$7,TRUE,"")</f>
        <v>4.4586315789473705</v>
      </c>
      <c r="E2047" s="108" t="b">
        <f t="shared" si="155"/>
        <v>0</v>
      </c>
      <c r="G2047" s="108" t="b">
        <f t="shared" si="156"/>
        <v>0</v>
      </c>
      <c r="I2047" s="108">
        <f t="shared" si="157"/>
        <v>0.82</v>
      </c>
      <c r="K2047" s="108" t="b">
        <f t="shared" si="158"/>
        <v>0</v>
      </c>
      <c r="M2047" s="108" t="b">
        <f t="shared" si="159"/>
        <v>0</v>
      </c>
    </row>
    <row r="2048" spans="1:13" x14ac:dyDescent="0.25">
      <c r="A2048" t="s">
        <v>109</v>
      </c>
      <c r="B2048" s="108">
        <v>0.92</v>
      </c>
      <c r="C2048" cm="1">
        <f t="array" ref="C2048">_xlfn.IFS(A2048='Price Data'!$F$3,'Price Data'!$G$3,A2048='Price Data'!$F$4,'Price Data'!$G$4,A2048='Price Data'!$F$5,'Price Data'!$G$5,A2048='Price Data'!$F$6,'Price Data'!$G$6,A2048='Price Data'!$F$7,'Price Data'!$G$7,TRUE,"")</f>
        <v>4.4586315789473705</v>
      </c>
      <c r="E2048" s="108" t="b">
        <f t="shared" si="155"/>
        <v>0</v>
      </c>
      <c r="G2048" s="108" t="b">
        <f t="shared" si="156"/>
        <v>0</v>
      </c>
      <c r="I2048" s="108">
        <f t="shared" si="157"/>
        <v>0.92</v>
      </c>
      <c r="K2048" s="108" t="b">
        <f t="shared" si="158"/>
        <v>0</v>
      </c>
      <c r="M2048" s="108" t="b">
        <f t="shared" si="159"/>
        <v>0</v>
      </c>
    </row>
    <row r="2049" spans="1:13" x14ac:dyDescent="0.25">
      <c r="A2049" t="s">
        <v>109</v>
      </c>
      <c r="B2049" s="108">
        <v>0.6</v>
      </c>
      <c r="C2049" cm="1">
        <f t="array" ref="C2049">_xlfn.IFS(A2049='Price Data'!$F$3,'Price Data'!$G$3,A2049='Price Data'!$F$4,'Price Data'!$G$4,A2049='Price Data'!$F$5,'Price Data'!$G$5,A2049='Price Data'!$F$6,'Price Data'!$G$6,A2049='Price Data'!$F$7,'Price Data'!$G$7,TRUE,"")</f>
        <v>4.4586315789473705</v>
      </c>
      <c r="E2049" s="108" t="b">
        <f t="shared" si="155"/>
        <v>0</v>
      </c>
      <c r="G2049" s="108" t="b">
        <f t="shared" si="156"/>
        <v>0</v>
      </c>
      <c r="I2049" s="108">
        <f t="shared" si="157"/>
        <v>0.6</v>
      </c>
      <c r="K2049" s="108" t="b">
        <f t="shared" si="158"/>
        <v>0</v>
      </c>
      <c r="M2049" s="108" t="b">
        <f t="shared" si="159"/>
        <v>0</v>
      </c>
    </row>
    <row r="2050" spans="1:13" x14ac:dyDescent="0.25">
      <c r="A2050" t="s">
        <v>111</v>
      </c>
      <c r="B2050" s="108">
        <v>2.42</v>
      </c>
      <c r="C2050" cm="1">
        <f t="array" ref="C2050">_xlfn.IFS(A2050='Price Data'!$F$3,'Price Data'!$G$3,A2050='Price Data'!$F$4,'Price Data'!$G$4,A2050='Price Data'!$F$5,'Price Data'!$G$5,A2050='Price Data'!$F$6,'Price Data'!$G$6,A2050='Price Data'!$F$7,'Price Data'!$G$7,TRUE,"")</f>
        <v>8.710979020979023</v>
      </c>
      <c r="E2050" s="108" t="b">
        <f t="shared" si="155"/>
        <v>0</v>
      </c>
      <c r="G2050" s="108" t="b">
        <f t="shared" si="156"/>
        <v>0</v>
      </c>
      <c r="I2050" s="108" t="b">
        <f t="shared" si="157"/>
        <v>0</v>
      </c>
      <c r="K2050" s="108">
        <f t="shared" si="158"/>
        <v>2.42</v>
      </c>
      <c r="M2050" s="108" t="b">
        <f t="shared" si="159"/>
        <v>0</v>
      </c>
    </row>
    <row r="2051" spans="1:13" x14ac:dyDescent="0.25">
      <c r="A2051" t="s">
        <v>113</v>
      </c>
      <c r="B2051" s="108">
        <v>1.17</v>
      </c>
      <c r="C2051" cm="1">
        <f t="array" ref="C2051">_xlfn.IFS(A2051='Price Data'!$F$3,'Price Data'!$G$3,A2051='Price Data'!$F$4,'Price Data'!$G$4,A2051='Price Data'!$F$5,'Price Data'!$G$5,A2051='Price Data'!$F$6,'Price Data'!$G$6,A2051='Price Data'!$F$7,'Price Data'!$G$7,TRUE,"")</f>
        <v>10.493246963562758</v>
      </c>
      <c r="E2051" s="108" t="b">
        <f t="shared" ref="E2051:E2114" si="160">IF(A2051="Coffee Only", B2051)</f>
        <v>0</v>
      </c>
      <c r="G2051" s="108" t="b">
        <f t="shared" ref="G2051:G2114" si="161">IF(A2051="Food Only", B2051)</f>
        <v>0</v>
      </c>
      <c r="I2051" s="108" t="b">
        <f t="shared" ref="I2051:I2114" si="162">IF(A2051="Specialty Drink Only", B2051)</f>
        <v>0</v>
      </c>
      <c r="K2051" s="108" t="b">
        <f t="shared" ref="K2051:K2114" si="163">IF(A2051="Food + Coffee", B2051)</f>
        <v>0</v>
      </c>
      <c r="M2051" s="108">
        <f t="shared" ref="M2051:M2114" si="164">IF(A2051="Food + Specialty Drink", B2051)</f>
        <v>1.17</v>
      </c>
    </row>
    <row r="2052" spans="1:13" x14ac:dyDescent="0.25">
      <c r="A2052" t="s">
        <v>114</v>
      </c>
      <c r="B2052" s="108">
        <v>1.3</v>
      </c>
      <c r="C2052" cm="1">
        <f t="array" ref="C2052">_xlfn.IFS(A2052='Price Data'!$F$3,'Price Data'!$G$3,A2052='Price Data'!$F$4,'Price Data'!$G$4,A2052='Price Data'!$F$5,'Price Data'!$G$5,A2052='Price Data'!$F$6,'Price Data'!$G$6,A2052='Price Data'!$F$7,'Price Data'!$G$7,TRUE,"")</f>
        <v>6.0346153846153863</v>
      </c>
      <c r="E2052" s="108" t="b">
        <f t="shared" si="160"/>
        <v>0</v>
      </c>
      <c r="G2052" s="108">
        <f t="shared" si="161"/>
        <v>1.3</v>
      </c>
      <c r="I2052" s="108" t="b">
        <f t="shared" si="162"/>
        <v>0</v>
      </c>
      <c r="K2052" s="108" t="b">
        <f t="shared" si="163"/>
        <v>0</v>
      </c>
      <c r="M2052" s="108" t="b">
        <f t="shared" si="164"/>
        <v>0</v>
      </c>
    </row>
    <row r="2053" spans="1:13" x14ac:dyDescent="0.25">
      <c r="A2053" t="s">
        <v>109</v>
      </c>
      <c r="B2053" s="108">
        <v>0.77</v>
      </c>
      <c r="C2053" cm="1">
        <f t="array" ref="C2053">_xlfn.IFS(A2053='Price Data'!$F$3,'Price Data'!$G$3,A2053='Price Data'!$F$4,'Price Data'!$G$4,A2053='Price Data'!$F$5,'Price Data'!$G$5,A2053='Price Data'!$F$6,'Price Data'!$G$6,A2053='Price Data'!$F$7,'Price Data'!$G$7,TRUE,"")</f>
        <v>4.4586315789473705</v>
      </c>
      <c r="E2053" s="108" t="b">
        <f t="shared" si="160"/>
        <v>0</v>
      </c>
      <c r="G2053" s="108" t="b">
        <f t="shared" si="161"/>
        <v>0</v>
      </c>
      <c r="I2053" s="108">
        <f t="shared" si="162"/>
        <v>0.77</v>
      </c>
      <c r="K2053" s="108" t="b">
        <f t="shared" si="163"/>
        <v>0</v>
      </c>
      <c r="M2053" s="108" t="b">
        <f t="shared" si="164"/>
        <v>0</v>
      </c>
    </row>
    <row r="2054" spans="1:13" x14ac:dyDescent="0.25">
      <c r="A2054" t="s">
        <v>109</v>
      </c>
      <c r="B2054" s="108">
        <v>0.97</v>
      </c>
      <c r="C2054" cm="1">
        <f t="array" ref="C2054">_xlfn.IFS(A2054='Price Data'!$F$3,'Price Data'!$G$3,A2054='Price Data'!$F$4,'Price Data'!$G$4,A2054='Price Data'!$F$5,'Price Data'!$G$5,A2054='Price Data'!$F$6,'Price Data'!$G$6,A2054='Price Data'!$F$7,'Price Data'!$G$7,TRUE,"")</f>
        <v>4.4586315789473705</v>
      </c>
      <c r="E2054" s="108" t="b">
        <f t="shared" si="160"/>
        <v>0</v>
      </c>
      <c r="G2054" s="108" t="b">
        <f t="shared" si="161"/>
        <v>0</v>
      </c>
      <c r="I2054" s="108">
        <f t="shared" si="162"/>
        <v>0.97</v>
      </c>
      <c r="K2054" s="108" t="b">
        <f t="shared" si="163"/>
        <v>0</v>
      </c>
      <c r="M2054" s="108" t="b">
        <f t="shared" si="164"/>
        <v>0</v>
      </c>
    </row>
    <row r="2055" spans="1:13" x14ac:dyDescent="0.25">
      <c r="A2055" t="s">
        <v>112</v>
      </c>
      <c r="B2055" s="108">
        <v>0</v>
      </c>
      <c r="C2055" t="str" cm="1">
        <f t="array" ref="C2055">_xlfn.IFS(A2055='Price Data'!$F$3,'Price Data'!$G$3,A2055='Price Data'!$F$4,'Price Data'!$G$4,A2055='Price Data'!$F$5,'Price Data'!$G$5,A2055='Price Data'!$F$6,'Price Data'!$G$6,A2055='Price Data'!$F$7,'Price Data'!$G$7,TRUE,"")</f>
        <v/>
      </c>
      <c r="E2055" s="108" t="b">
        <f t="shared" si="160"/>
        <v>0</v>
      </c>
      <c r="G2055" s="108" t="b">
        <f t="shared" si="161"/>
        <v>0</v>
      </c>
      <c r="I2055" s="108" t="b">
        <f t="shared" si="162"/>
        <v>0</v>
      </c>
      <c r="K2055" s="108" t="b">
        <f t="shared" si="163"/>
        <v>0</v>
      </c>
      <c r="M2055" s="108" t="b">
        <f t="shared" si="164"/>
        <v>0</v>
      </c>
    </row>
    <row r="2056" spans="1:13" x14ac:dyDescent="0.25">
      <c r="A2056" t="s">
        <v>109</v>
      </c>
      <c r="B2056" s="108">
        <v>0.81</v>
      </c>
      <c r="C2056" cm="1">
        <f t="array" ref="C2056">_xlfn.IFS(A2056='Price Data'!$F$3,'Price Data'!$G$3,A2056='Price Data'!$F$4,'Price Data'!$G$4,A2056='Price Data'!$F$5,'Price Data'!$G$5,A2056='Price Data'!$F$6,'Price Data'!$G$6,A2056='Price Data'!$F$7,'Price Data'!$G$7,TRUE,"")</f>
        <v>4.4586315789473705</v>
      </c>
      <c r="E2056" s="108" t="b">
        <f t="shared" si="160"/>
        <v>0</v>
      </c>
      <c r="G2056" s="108" t="b">
        <f t="shared" si="161"/>
        <v>0</v>
      </c>
      <c r="I2056" s="108">
        <f t="shared" si="162"/>
        <v>0.81</v>
      </c>
      <c r="K2056" s="108" t="b">
        <f t="shared" si="163"/>
        <v>0</v>
      </c>
      <c r="M2056" s="108" t="b">
        <f t="shared" si="164"/>
        <v>0</v>
      </c>
    </row>
    <row r="2057" spans="1:13" x14ac:dyDescent="0.25">
      <c r="A2057" t="s">
        <v>113</v>
      </c>
      <c r="B2057" s="108">
        <v>1.33</v>
      </c>
      <c r="C2057" cm="1">
        <f t="array" ref="C2057">_xlfn.IFS(A2057='Price Data'!$F$3,'Price Data'!$G$3,A2057='Price Data'!$F$4,'Price Data'!$G$4,A2057='Price Data'!$F$5,'Price Data'!$G$5,A2057='Price Data'!$F$6,'Price Data'!$G$6,A2057='Price Data'!$F$7,'Price Data'!$G$7,TRUE,"")</f>
        <v>10.493246963562758</v>
      </c>
      <c r="E2057" s="108" t="b">
        <f t="shared" si="160"/>
        <v>0</v>
      </c>
      <c r="G2057" s="108" t="b">
        <f t="shared" si="161"/>
        <v>0</v>
      </c>
      <c r="I2057" s="108" t="b">
        <f t="shared" si="162"/>
        <v>0</v>
      </c>
      <c r="K2057" s="108" t="b">
        <f t="shared" si="163"/>
        <v>0</v>
      </c>
      <c r="M2057" s="108">
        <f t="shared" si="164"/>
        <v>1.33</v>
      </c>
    </row>
    <row r="2058" spans="1:13" x14ac:dyDescent="0.25">
      <c r="A2058" t="s">
        <v>114</v>
      </c>
      <c r="B2058" s="108">
        <v>1.55</v>
      </c>
      <c r="C2058" cm="1">
        <f t="array" ref="C2058">_xlfn.IFS(A2058='Price Data'!$F$3,'Price Data'!$G$3,A2058='Price Data'!$F$4,'Price Data'!$G$4,A2058='Price Data'!$F$5,'Price Data'!$G$5,A2058='Price Data'!$F$6,'Price Data'!$G$6,A2058='Price Data'!$F$7,'Price Data'!$G$7,TRUE,"")</f>
        <v>6.0346153846153863</v>
      </c>
      <c r="E2058" s="108" t="b">
        <f t="shared" si="160"/>
        <v>0</v>
      </c>
      <c r="G2058" s="108">
        <f t="shared" si="161"/>
        <v>1.55</v>
      </c>
      <c r="I2058" s="108" t="b">
        <f t="shared" si="162"/>
        <v>0</v>
      </c>
      <c r="K2058" s="108" t="b">
        <f t="shared" si="163"/>
        <v>0</v>
      </c>
      <c r="M2058" s="108" t="b">
        <f t="shared" si="164"/>
        <v>0</v>
      </c>
    </row>
    <row r="2059" spans="1:13" x14ac:dyDescent="0.25">
      <c r="A2059" t="s">
        <v>113</v>
      </c>
      <c r="B2059" s="108">
        <v>1.1000000000000001</v>
      </c>
      <c r="C2059" cm="1">
        <f t="array" ref="C2059">_xlfn.IFS(A2059='Price Data'!$F$3,'Price Data'!$G$3,A2059='Price Data'!$F$4,'Price Data'!$G$4,A2059='Price Data'!$F$5,'Price Data'!$G$5,A2059='Price Data'!$F$6,'Price Data'!$G$6,A2059='Price Data'!$F$7,'Price Data'!$G$7,TRUE,"")</f>
        <v>10.493246963562758</v>
      </c>
      <c r="E2059" s="108" t="b">
        <f t="shared" si="160"/>
        <v>0</v>
      </c>
      <c r="G2059" s="108" t="b">
        <f t="shared" si="161"/>
        <v>0</v>
      </c>
      <c r="I2059" s="108" t="b">
        <f t="shared" si="162"/>
        <v>0</v>
      </c>
      <c r="K2059" s="108" t="b">
        <f t="shared" si="163"/>
        <v>0</v>
      </c>
      <c r="M2059" s="108">
        <f t="shared" si="164"/>
        <v>1.1000000000000001</v>
      </c>
    </row>
    <row r="2060" spans="1:13" x14ac:dyDescent="0.25">
      <c r="A2060" t="s">
        <v>114</v>
      </c>
      <c r="B2060" s="108">
        <v>1.91</v>
      </c>
      <c r="C2060" cm="1">
        <f t="array" ref="C2060">_xlfn.IFS(A2060='Price Data'!$F$3,'Price Data'!$G$3,A2060='Price Data'!$F$4,'Price Data'!$G$4,A2060='Price Data'!$F$5,'Price Data'!$G$5,A2060='Price Data'!$F$6,'Price Data'!$G$6,A2060='Price Data'!$F$7,'Price Data'!$G$7,TRUE,"")</f>
        <v>6.0346153846153863</v>
      </c>
      <c r="E2060" s="108" t="b">
        <f t="shared" si="160"/>
        <v>0</v>
      </c>
      <c r="G2060" s="108">
        <f t="shared" si="161"/>
        <v>1.91</v>
      </c>
      <c r="I2060" s="108" t="b">
        <f t="shared" si="162"/>
        <v>0</v>
      </c>
      <c r="K2060" s="108" t="b">
        <f t="shared" si="163"/>
        <v>0</v>
      </c>
      <c r="M2060" s="108" t="b">
        <f t="shared" si="164"/>
        <v>0</v>
      </c>
    </row>
    <row r="2061" spans="1:13" x14ac:dyDescent="0.25">
      <c r="A2061" t="s">
        <v>112</v>
      </c>
      <c r="B2061" s="108">
        <v>0</v>
      </c>
      <c r="C2061" t="str" cm="1">
        <f t="array" ref="C2061">_xlfn.IFS(A2061='Price Data'!$F$3,'Price Data'!$G$3,A2061='Price Data'!$F$4,'Price Data'!$G$4,A2061='Price Data'!$F$5,'Price Data'!$G$5,A2061='Price Data'!$F$6,'Price Data'!$G$6,A2061='Price Data'!$F$7,'Price Data'!$G$7,TRUE,"")</f>
        <v/>
      </c>
      <c r="E2061" s="108" t="b">
        <f t="shared" si="160"/>
        <v>0</v>
      </c>
      <c r="G2061" s="108" t="b">
        <f t="shared" si="161"/>
        <v>0</v>
      </c>
      <c r="I2061" s="108" t="b">
        <f t="shared" si="162"/>
        <v>0</v>
      </c>
      <c r="K2061" s="108" t="b">
        <f t="shared" si="163"/>
        <v>0</v>
      </c>
      <c r="M2061" s="108" t="b">
        <f t="shared" si="164"/>
        <v>0</v>
      </c>
    </row>
    <row r="2062" spans="1:13" x14ac:dyDescent="0.25">
      <c r="A2062" t="s">
        <v>109</v>
      </c>
      <c r="B2062" s="108">
        <v>0.55000000000000004</v>
      </c>
      <c r="C2062" cm="1">
        <f t="array" ref="C2062">_xlfn.IFS(A2062='Price Data'!$F$3,'Price Data'!$G$3,A2062='Price Data'!$F$4,'Price Data'!$G$4,A2062='Price Data'!$F$5,'Price Data'!$G$5,A2062='Price Data'!$F$6,'Price Data'!$G$6,A2062='Price Data'!$F$7,'Price Data'!$G$7,TRUE,"")</f>
        <v>4.4586315789473705</v>
      </c>
      <c r="E2062" s="108" t="b">
        <f t="shared" si="160"/>
        <v>0</v>
      </c>
      <c r="G2062" s="108" t="b">
        <f t="shared" si="161"/>
        <v>0</v>
      </c>
      <c r="I2062" s="108">
        <f t="shared" si="162"/>
        <v>0.55000000000000004</v>
      </c>
      <c r="K2062" s="108" t="b">
        <f t="shared" si="163"/>
        <v>0</v>
      </c>
      <c r="M2062" s="108" t="b">
        <f t="shared" si="164"/>
        <v>0</v>
      </c>
    </row>
    <row r="2063" spans="1:13" x14ac:dyDescent="0.25">
      <c r="A2063" t="s">
        <v>110</v>
      </c>
      <c r="B2063" s="108">
        <v>0.63</v>
      </c>
      <c r="C2063" cm="1">
        <f t="array" ref="C2063">_xlfn.IFS(A2063='Price Data'!$F$3,'Price Data'!$G$3,A2063='Price Data'!$F$4,'Price Data'!$G$4,A2063='Price Data'!$F$5,'Price Data'!$G$5,A2063='Price Data'!$F$6,'Price Data'!$G$6,A2063='Price Data'!$F$7,'Price Data'!$G$7,TRUE,"")</f>
        <v>2.6763636363636367</v>
      </c>
      <c r="E2063" s="108">
        <f t="shared" si="160"/>
        <v>0.63</v>
      </c>
      <c r="G2063" s="108" t="b">
        <f t="shared" si="161"/>
        <v>0</v>
      </c>
      <c r="I2063" s="108" t="b">
        <f t="shared" si="162"/>
        <v>0</v>
      </c>
      <c r="K2063" s="108" t="b">
        <f t="shared" si="163"/>
        <v>0</v>
      </c>
      <c r="M2063" s="108" t="b">
        <f t="shared" si="164"/>
        <v>0</v>
      </c>
    </row>
    <row r="2064" spans="1:13" x14ac:dyDescent="0.25">
      <c r="A2064" t="s">
        <v>109</v>
      </c>
      <c r="B2064" s="108">
        <v>0.87</v>
      </c>
      <c r="C2064" cm="1">
        <f t="array" ref="C2064">_xlfn.IFS(A2064='Price Data'!$F$3,'Price Data'!$G$3,A2064='Price Data'!$F$4,'Price Data'!$G$4,A2064='Price Data'!$F$5,'Price Data'!$G$5,A2064='Price Data'!$F$6,'Price Data'!$G$6,A2064='Price Data'!$F$7,'Price Data'!$G$7,TRUE,"")</f>
        <v>4.4586315789473705</v>
      </c>
      <c r="E2064" s="108" t="b">
        <f t="shared" si="160"/>
        <v>0</v>
      </c>
      <c r="G2064" s="108" t="b">
        <f t="shared" si="161"/>
        <v>0</v>
      </c>
      <c r="I2064" s="108">
        <f t="shared" si="162"/>
        <v>0.87</v>
      </c>
      <c r="K2064" s="108" t="b">
        <f t="shared" si="163"/>
        <v>0</v>
      </c>
      <c r="M2064" s="108" t="b">
        <f t="shared" si="164"/>
        <v>0</v>
      </c>
    </row>
    <row r="2065" spans="1:13" x14ac:dyDescent="0.25">
      <c r="A2065" t="s">
        <v>111</v>
      </c>
      <c r="B2065" s="108">
        <v>1.28</v>
      </c>
      <c r="C2065" cm="1">
        <f t="array" ref="C2065">_xlfn.IFS(A2065='Price Data'!$F$3,'Price Data'!$G$3,A2065='Price Data'!$F$4,'Price Data'!$G$4,A2065='Price Data'!$F$5,'Price Data'!$G$5,A2065='Price Data'!$F$6,'Price Data'!$G$6,A2065='Price Data'!$F$7,'Price Data'!$G$7,TRUE,"")</f>
        <v>8.710979020979023</v>
      </c>
      <c r="E2065" s="108" t="b">
        <f t="shared" si="160"/>
        <v>0</v>
      </c>
      <c r="G2065" s="108" t="b">
        <f t="shared" si="161"/>
        <v>0</v>
      </c>
      <c r="I2065" s="108" t="b">
        <f t="shared" si="162"/>
        <v>0</v>
      </c>
      <c r="K2065" s="108">
        <f t="shared" si="163"/>
        <v>1.28</v>
      </c>
      <c r="M2065" s="108" t="b">
        <f t="shared" si="164"/>
        <v>0</v>
      </c>
    </row>
    <row r="2066" spans="1:13" x14ac:dyDescent="0.25">
      <c r="A2066" t="s">
        <v>112</v>
      </c>
      <c r="B2066" s="108">
        <v>0</v>
      </c>
      <c r="C2066" t="str" cm="1">
        <f t="array" ref="C2066">_xlfn.IFS(A2066='Price Data'!$F$3,'Price Data'!$G$3,A2066='Price Data'!$F$4,'Price Data'!$G$4,A2066='Price Data'!$F$5,'Price Data'!$G$5,A2066='Price Data'!$F$6,'Price Data'!$G$6,A2066='Price Data'!$F$7,'Price Data'!$G$7,TRUE,"")</f>
        <v/>
      </c>
      <c r="E2066" s="108" t="b">
        <f t="shared" si="160"/>
        <v>0</v>
      </c>
      <c r="G2066" s="108" t="b">
        <f t="shared" si="161"/>
        <v>0</v>
      </c>
      <c r="I2066" s="108" t="b">
        <f t="shared" si="162"/>
        <v>0</v>
      </c>
      <c r="K2066" s="108" t="b">
        <f t="shared" si="163"/>
        <v>0</v>
      </c>
      <c r="M2066" s="108" t="b">
        <f t="shared" si="164"/>
        <v>0</v>
      </c>
    </row>
    <row r="2067" spans="1:13" x14ac:dyDescent="0.25">
      <c r="A2067" t="s">
        <v>110</v>
      </c>
      <c r="B2067" s="108">
        <v>0.67</v>
      </c>
      <c r="C2067" cm="1">
        <f t="array" ref="C2067">_xlfn.IFS(A2067='Price Data'!$F$3,'Price Data'!$G$3,A2067='Price Data'!$F$4,'Price Data'!$G$4,A2067='Price Data'!$F$5,'Price Data'!$G$5,A2067='Price Data'!$F$6,'Price Data'!$G$6,A2067='Price Data'!$F$7,'Price Data'!$G$7,TRUE,"")</f>
        <v>2.6763636363636367</v>
      </c>
      <c r="E2067" s="108">
        <f t="shared" si="160"/>
        <v>0.67</v>
      </c>
      <c r="G2067" s="108" t="b">
        <f t="shared" si="161"/>
        <v>0</v>
      </c>
      <c r="I2067" s="108" t="b">
        <f t="shared" si="162"/>
        <v>0</v>
      </c>
      <c r="K2067" s="108" t="b">
        <f t="shared" si="163"/>
        <v>0</v>
      </c>
      <c r="M2067" s="108" t="b">
        <f t="shared" si="164"/>
        <v>0</v>
      </c>
    </row>
    <row r="2068" spans="1:13" x14ac:dyDescent="0.25">
      <c r="A2068" t="s">
        <v>109</v>
      </c>
      <c r="B2068" s="108">
        <v>0.59</v>
      </c>
      <c r="C2068" cm="1">
        <f t="array" ref="C2068">_xlfn.IFS(A2068='Price Data'!$F$3,'Price Data'!$G$3,A2068='Price Data'!$F$4,'Price Data'!$G$4,A2068='Price Data'!$F$5,'Price Data'!$G$5,A2068='Price Data'!$F$6,'Price Data'!$G$6,A2068='Price Data'!$F$7,'Price Data'!$G$7,TRUE,"")</f>
        <v>4.4586315789473705</v>
      </c>
      <c r="E2068" s="108" t="b">
        <f t="shared" si="160"/>
        <v>0</v>
      </c>
      <c r="G2068" s="108" t="b">
        <f t="shared" si="161"/>
        <v>0</v>
      </c>
      <c r="I2068" s="108">
        <f t="shared" si="162"/>
        <v>0.59</v>
      </c>
      <c r="K2068" s="108" t="b">
        <f t="shared" si="163"/>
        <v>0</v>
      </c>
      <c r="M2068" s="108" t="b">
        <f t="shared" si="164"/>
        <v>0</v>
      </c>
    </row>
    <row r="2069" spans="1:13" x14ac:dyDescent="0.25">
      <c r="A2069" t="s">
        <v>111</v>
      </c>
      <c r="B2069" s="108">
        <v>1.59</v>
      </c>
      <c r="C2069" cm="1">
        <f t="array" ref="C2069">_xlfn.IFS(A2069='Price Data'!$F$3,'Price Data'!$G$3,A2069='Price Data'!$F$4,'Price Data'!$G$4,A2069='Price Data'!$F$5,'Price Data'!$G$5,A2069='Price Data'!$F$6,'Price Data'!$G$6,A2069='Price Data'!$F$7,'Price Data'!$G$7,TRUE,"")</f>
        <v>8.710979020979023</v>
      </c>
      <c r="E2069" s="108" t="b">
        <f t="shared" si="160"/>
        <v>0</v>
      </c>
      <c r="G2069" s="108" t="b">
        <f t="shared" si="161"/>
        <v>0</v>
      </c>
      <c r="I2069" s="108" t="b">
        <f t="shared" si="162"/>
        <v>0</v>
      </c>
      <c r="K2069" s="108">
        <f t="shared" si="163"/>
        <v>1.59</v>
      </c>
      <c r="M2069" s="108" t="b">
        <f t="shared" si="164"/>
        <v>0</v>
      </c>
    </row>
    <row r="2070" spans="1:13" x14ac:dyDescent="0.25">
      <c r="A2070" t="s">
        <v>114</v>
      </c>
      <c r="B2070" s="108">
        <v>1.59</v>
      </c>
      <c r="C2070" cm="1">
        <f t="array" ref="C2070">_xlfn.IFS(A2070='Price Data'!$F$3,'Price Data'!$G$3,A2070='Price Data'!$F$4,'Price Data'!$G$4,A2070='Price Data'!$F$5,'Price Data'!$G$5,A2070='Price Data'!$F$6,'Price Data'!$G$6,A2070='Price Data'!$F$7,'Price Data'!$G$7,TRUE,"")</f>
        <v>6.0346153846153863</v>
      </c>
      <c r="E2070" s="108" t="b">
        <f t="shared" si="160"/>
        <v>0</v>
      </c>
      <c r="G2070" s="108">
        <f t="shared" si="161"/>
        <v>1.59</v>
      </c>
      <c r="I2070" s="108" t="b">
        <f t="shared" si="162"/>
        <v>0</v>
      </c>
      <c r="K2070" s="108" t="b">
        <f t="shared" si="163"/>
        <v>0</v>
      </c>
      <c r="M2070" s="108" t="b">
        <f t="shared" si="164"/>
        <v>0</v>
      </c>
    </row>
    <row r="2071" spans="1:13" x14ac:dyDescent="0.25">
      <c r="A2071" t="s">
        <v>112</v>
      </c>
      <c r="B2071" s="108">
        <v>0</v>
      </c>
      <c r="C2071" t="str" cm="1">
        <f t="array" ref="C2071">_xlfn.IFS(A2071='Price Data'!$F$3,'Price Data'!$G$3,A2071='Price Data'!$F$4,'Price Data'!$G$4,A2071='Price Data'!$F$5,'Price Data'!$G$5,A2071='Price Data'!$F$6,'Price Data'!$G$6,A2071='Price Data'!$F$7,'Price Data'!$G$7,TRUE,"")</f>
        <v/>
      </c>
      <c r="E2071" s="108" t="b">
        <f t="shared" si="160"/>
        <v>0</v>
      </c>
      <c r="G2071" s="108" t="b">
        <f t="shared" si="161"/>
        <v>0</v>
      </c>
      <c r="I2071" s="108" t="b">
        <f t="shared" si="162"/>
        <v>0</v>
      </c>
      <c r="K2071" s="108" t="b">
        <f t="shared" si="163"/>
        <v>0</v>
      </c>
      <c r="M2071" s="108" t="b">
        <f t="shared" si="164"/>
        <v>0</v>
      </c>
    </row>
    <row r="2072" spans="1:13" x14ac:dyDescent="0.25">
      <c r="A2072" t="s">
        <v>114</v>
      </c>
      <c r="B2072" s="108">
        <v>2.17</v>
      </c>
      <c r="C2072" cm="1">
        <f t="array" ref="C2072">_xlfn.IFS(A2072='Price Data'!$F$3,'Price Data'!$G$3,A2072='Price Data'!$F$4,'Price Data'!$G$4,A2072='Price Data'!$F$5,'Price Data'!$G$5,A2072='Price Data'!$F$6,'Price Data'!$G$6,A2072='Price Data'!$F$7,'Price Data'!$G$7,TRUE,"")</f>
        <v>6.0346153846153863</v>
      </c>
      <c r="E2072" s="108" t="b">
        <f t="shared" si="160"/>
        <v>0</v>
      </c>
      <c r="G2072" s="108">
        <f t="shared" si="161"/>
        <v>2.17</v>
      </c>
      <c r="I2072" s="108" t="b">
        <f t="shared" si="162"/>
        <v>0</v>
      </c>
      <c r="K2072" s="108" t="b">
        <f t="shared" si="163"/>
        <v>0</v>
      </c>
      <c r="M2072" s="108" t="b">
        <f t="shared" si="164"/>
        <v>0</v>
      </c>
    </row>
    <row r="2073" spans="1:13" x14ac:dyDescent="0.25">
      <c r="A2073" t="s">
        <v>112</v>
      </c>
      <c r="B2073" s="108">
        <v>0</v>
      </c>
      <c r="C2073" t="str" cm="1">
        <f t="array" ref="C2073">_xlfn.IFS(A2073='Price Data'!$F$3,'Price Data'!$G$3,A2073='Price Data'!$F$4,'Price Data'!$G$4,A2073='Price Data'!$F$5,'Price Data'!$G$5,A2073='Price Data'!$F$6,'Price Data'!$G$6,A2073='Price Data'!$F$7,'Price Data'!$G$7,TRUE,"")</f>
        <v/>
      </c>
      <c r="E2073" s="108" t="b">
        <f t="shared" si="160"/>
        <v>0</v>
      </c>
      <c r="G2073" s="108" t="b">
        <f t="shared" si="161"/>
        <v>0</v>
      </c>
      <c r="I2073" s="108" t="b">
        <f t="shared" si="162"/>
        <v>0</v>
      </c>
      <c r="K2073" s="108" t="b">
        <f t="shared" si="163"/>
        <v>0</v>
      </c>
      <c r="M2073" s="108" t="b">
        <f t="shared" si="164"/>
        <v>0</v>
      </c>
    </row>
    <row r="2074" spans="1:13" x14ac:dyDescent="0.25">
      <c r="A2074" t="s">
        <v>109</v>
      </c>
      <c r="B2074" s="108">
        <v>0.66</v>
      </c>
      <c r="C2074" cm="1">
        <f t="array" ref="C2074">_xlfn.IFS(A2074='Price Data'!$F$3,'Price Data'!$G$3,A2074='Price Data'!$F$4,'Price Data'!$G$4,A2074='Price Data'!$F$5,'Price Data'!$G$5,A2074='Price Data'!$F$6,'Price Data'!$G$6,A2074='Price Data'!$F$7,'Price Data'!$G$7,TRUE,"")</f>
        <v>4.4586315789473705</v>
      </c>
      <c r="E2074" s="108" t="b">
        <f t="shared" si="160"/>
        <v>0</v>
      </c>
      <c r="G2074" s="108" t="b">
        <f t="shared" si="161"/>
        <v>0</v>
      </c>
      <c r="I2074" s="108">
        <f t="shared" si="162"/>
        <v>0.66</v>
      </c>
      <c r="K2074" s="108" t="b">
        <f t="shared" si="163"/>
        <v>0</v>
      </c>
      <c r="M2074" s="108" t="b">
        <f t="shared" si="164"/>
        <v>0</v>
      </c>
    </row>
    <row r="2075" spans="1:13" x14ac:dyDescent="0.25">
      <c r="A2075" t="s">
        <v>110</v>
      </c>
      <c r="B2075" s="108">
        <v>0.78</v>
      </c>
      <c r="C2075" cm="1">
        <f t="array" ref="C2075">_xlfn.IFS(A2075='Price Data'!$F$3,'Price Data'!$G$3,A2075='Price Data'!$F$4,'Price Data'!$G$4,A2075='Price Data'!$F$5,'Price Data'!$G$5,A2075='Price Data'!$F$6,'Price Data'!$G$6,A2075='Price Data'!$F$7,'Price Data'!$G$7,TRUE,"")</f>
        <v>2.6763636363636367</v>
      </c>
      <c r="E2075" s="108">
        <f t="shared" si="160"/>
        <v>0.78</v>
      </c>
      <c r="G2075" s="108" t="b">
        <f t="shared" si="161"/>
        <v>0</v>
      </c>
      <c r="I2075" s="108" t="b">
        <f t="shared" si="162"/>
        <v>0</v>
      </c>
      <c r="K2075" s="108" t="b">
        <f t="shared" si="163"/>
        <v>0</v>
      </c>
      <c r="M2075" s="108" t="b">
        <f t="shared" si="164"/>
        <v>0</v>
      </c>
    </row>
    <row r="2076" spans="1:13" x14ac:dyDescent="0.25">
      <c r="A2076" t="s">
        <v>109</v>
      </c>
      <c r="B2076" s="108">
        <v>0.65</v>
      </c>
      <c r="C2076" cm="1">
        <f t="array" ref="C2076">_xlfn.IFS(A2076='Price Data'!$F$3,'Price Data'!$G$3,A2076='Price Data'!$F$4,'Price Data'!$G$4,A2076='Price Data'!$F$5,'Price Data'!$G$5,A2076='Price Data'!$F$6,'Price Data'!$G$6,A2076='Price Data'!$F$7,'Price Data'!$G$7,TRUE,"")</f>
        <v>4.4586315789473705</v>
      </c>
      <c r="E2076" s="108" t="b">
        <f t="shared" si="160"/>
        <v>0</v>
      </c>
      <c r="G2076" s="108" t="b">
        <f t="shared" si="161"/>
        <v>0</v>
      </c>
      <c r="I2076" s="108">
        <f t="shared" si="162"/>
        <v>0.65</v>
      </c>
      <c r="K2076" s="108" t="b">
        <f t="shared" si="163"/>
        <v>0</v>
      </c>
      <c r="M2076" s="108" t="b">
        <f t="shared" si="164"/>
        <v>0</v>
      </c>
    </row>
    <row r="2077" spans="1:13" x14ac:dyDescent="0.25">
      <c r="A2077" t="s">
        <v>112</v>
      </c>
      <c r="B2077" s="108">
        <v>0</v>
      </c>
      <c r="C2077" t="str" cm="1">
        <f t="array" ref="C2077">_xlfn.IFS(A2077='Price Data'!$F$3,'Price Data'!$G$3,A2077='Price Data'!$F$4,'Price Data'!$G$4,A2077='Price Data'!$F$5,'Price Data'!$G$5,A2077='Price Data'!$F$6,'Price Data'!$G$6,A2077='Price Data'!$F$7,'Price Data'!$G$7,TRUE,"")</f>
        <v/>
      </c>
      <c r="E2077" s="108" t="b">
        <f t="shared" si="160"/>
        <v>0</v>
      </c>
      <c r="G2077" s="108" t="b">
        <f t="shared" si="161"/>
        <v>0</v>
      </c>
      <c r="I2077" s="108" t="b">
        <f t="shared" si="162"/>
        <v>0</v>
      </c>
      <c r="K2077" s="108" t="b">
        <f t="shared" si="163"/>
        <v>0</v>
      </c>
      <c r="M2077" s="108" t="b">
        <f t="shared" si="164"/>
        <v>0</v>
      </c>
    </row>
    <row r="2078" spans="1:13" x14ac:dyDescent="0.25">
      <c r="A2078" t="s">
        <v>111</v>
      </c>
      <c r="B2078" s="108">
        <v>0.79</v>
      </c>
      <c r="C2078" cm="1">
        <f t="array" ref="C2078">_xlfn.IFS(A2078='Price Data'!$F$3,'Price Data'!$G$3,A2078='Price Data'!$F$4,'Price Data'!$G$4,A2078='Price Data'!$F$5,'Price Data'!$G$5,A2078='Price Data'!$F$6,'Price Data'!$G$6,A2078='Price Data'!$F$7,'Price Data'!$G$7,TRUE,"")</f>
        <v>8.710979020979023</v>
      </c>
      <c r="E2078" s="108" t="b">
        <f t="shared" si="160"/>
        <v>0</v>
      </c>
      <c r="G2078" s="108" t="b">
        <f t="shared" si="161"/>
        <v>0</v>
      </c>
      <c r="I2078" s="108" t="b">
        <f t="shared" si="162"/>
        <v>0</v>
      </c>
      <c r="K2078" s="108">
        <f t="shared" si="163"/>
        <v>0.79</v>
      </c>
      <c r="M2078" s="108" t="b">
        <f t="shared" si="164"/>
        <v>0</v>
      </c>
    </row>
    <row r="2079" spans="1:13" x14ac:dyDescent="0.25">
      <c r="A2079" t="s">
        <v>111</v>
      </c>
      <c r="B2079" s="108">
        <v>2.19</v>
      </c>
      <c r="C2079" cm="1">
        <f t="array" ref="C2079">_xlfn.IFS(A2079='Price Data'!$F$3,'Price Data'!$G$3,A2079='Price Data'!$F$4,'Price Data'!$G$4,A2079='Price Data'!$F$5,'Price Data'!$G$5,A2079='Price Data'!$F$6,'Price Data'!$G$6,A2079='Price Data'!$F$7,'Price Data'!$G$7,TRUE,"")</f>
        <v>8.710979020979023</v>
      </c>
      <c r="E2079" s="108" t="b">
        <f t="shared" si="160"/>
        <v>0</v>
      </c>
      <c r="G2079" s="108" t="b">
        <f t="shared" si="161"/>
        <v>0</v>
      </c>
      <c r="I2079" s="108" t="b">
        <f t="shared" si="162"/>
        <v>0</v>
      </c>
      <c r="K2079" s="108">
        <f t="shared" si="163"/>
        <v>2.19</v>
      </c>
      <c r="M2079" s="108" t="b">
        <f t="shared" si="164"/>
        <v>0</v>
      </c>
    </row>
    <row r="2080" spans="1:13" x14ac:dyDescent="0.25">
      <c r="A2080" t="s">
        <v>113</v>
      </c>
      <c r="B2080" s="108">
        <v>1.76</v>
      </c>
      <c r="C2080" cm="1">
        <f t="array" ref="C2080">_xlfn.IFS(A2080='Price Data'!$F$3,'Price Data'!$G$3,A2080='Price Data'!$F$4,'Price Data'!$G$4,A2080='Price Data'!$F$5,'Price Data'!$G$5,A2080='Price Data'!$F$6,'Price Data'!$G$6,A2080='Price Data'!$F$7,'Price Data'!$G$7,TRUE,"")</f>
        <v>10.493246963562758</v>
      </c>
      <c r="E2080" s="108" t="b">
        <f t="shared" si="160"/>
        <v>0</v>
      </c>
      <c r="G2080" s="108" t="b">
        <f t="shared" si="161"/>
        <v>0</v>
      </c>
      <c r="I2080" s="108" t="b">
        <f t="shared" si="162"/>
        <v>0</v>
      </c>
      <c r="K2080" s="108" t="b">
        <f t="shared" si="163"/>
        <v>0</v>
      </c>
      <c r="M2080" s="108">
        <f t="shared" si="164"/>
        <v>1.76</v>
      </c>
    </row>
    <row r="2081" spans="1:13" x14ac:dyDescent="0.25">
      <c r="A2081" t="s">
        <v>109</v>
      </c>
      <c r="B2081" s="108">
        <v>0.88</v>
      </c>
      <c r="C2081" cm="1">
        <f t="array" ref="C2081">_xlfn.IFS(A2081='Price Data'!$F$3,'Price Data'!$G$3,A2081='Price Data'!$F$4,'Price Data'!$G$4,A2081='Price Data'!$F$5,'Price Data'!$G$5,A2081='Price Data'!$F$6,'Price Data'!$G$6,A2081='Price Data'!$F$7,'Price Data'!$G$7,TRUE,"")</f>
        <v>4.4586315789473705</v>
      </c>
      <c r="E2081" s="108" t="b">
        <f t="shared" si="160"/>
        <v>0</v>
      </c>
      <c r="G2081" s="108" t="b">
        <f t="shared" si="161"/>
        <v>0</v>
      </c>
      <c r="I2081" s="108">
        <f t="shared" si="162"/>
        <v>0.88</v>
      </c>
      <c r="K2081" s="108" t="b">
        <f t="shared" si="163"/>
        <v>0</v>
      </c>
      <c r="M2081" s="108" t="b">
        <f t="shared" si="164"/>
        <v>0</v>
      </c>
    </row>
    <row r="2082" spans="1:13" x14ac:dyDescent="0.25">
      <c r="A2082" t="s">
        <v>114</v>
      </c>
      <c r="B2082" s="108">
        <v>1.74</v>
      </c>
      <c r="C2082" cm="1">
        <f t="array" ref="C2082">_xlfn.IFS(A2082='Price Data'!$F$3,'Price Data'!$G$3,A2082='Price Data'!$F$4,'Price Data'!$G$4,A2082='Price Data'!$F$5,'Price Data'!$G$5,A2082='Price Data'!$F$6,'Price Data'!$G$6,A2082='Price Data'!$F$7,'Price Data'!$G$7,TRUE,"")</f>
        <v>6.0346153846153863</v>
      </c>
      <c r="E2082" s="108" t="b">
        <f t="shared" si="160"/>
        <v>0</v>
      </c>
      <c r="G2082" s="108">
        <f t="shared" si="161"/>
        <v>1.74</v>
      </c>
      <c r="I2082" s="108" t="b">
        <f t="shared" si="162"/>
        <v>0</v>
      </c>
      <c r="K2082" s="108" t="b">
        <f t="shared" si="163"/>
        <v>0</v>
      </c>
      <c r="M2082" s="108" t="b">
        <f t="shared" si="164"/>
        <v>0</v>
      </c>
    </row>
    <row r="2083" spans="1:13" x14ac:dyDescent="0.25">
      <c r="A2083" t="s">
        <v>114</v>
      </c>
      <c r="B2083" s="108">
        <v>2.0299999999999998</v>
      </c>
      <c r="C2083" cm="1">
        <f t="array" ref="C2083">_xlfn.IFS(A2083='Price Data'!$F$3,'Price Data'!$G$3,A2083='Price Data'!$F$4,'Price Data'!$G$4,A2083='Price Data'!$F$5,'Price Data'!$G$5,A2083='Price Data'!$F$6,'Price Data'!$G$6,A2083='Price Data'!$F$7,'Price Data'!$G$7,TRUE,"")</f>
        <v>6.0346153846153863</v>
      </c>
      <c r="E2083" s="108" t="b">
        <f t="shared" si="160"/>
        <v>0</v>
      </c>
      <c r="G2083" s="108">
        <f t="shared" si="161"/>
        <v>2.0299999999999998</v>
      </c>
      <c r="I2083" s="108" t="b">
        <f t="shared" si="162"/>
        <v>0</v>
      </c>
      <c r="K2083" s="108" t="b">
        <f t="shared" si="163"/>
        <v>0</v>
      </c>
      <c r="M2083" s="108" t="b">
        <f t="shared" si="164"/>
        <v>0</v>
      </c>
    </row>
    <row r="2084" spans="1:13" x14ac:dyDescent="0.25">
      <c r="A2084" t="s">
        <v>113</v>
      </c>
      <c r="B2084" s="108">
        <v>1.42</v>
      </c>
      <c r="C2084" cm="1">
        <f t="array" ref="C2084">_xlfn.IFS(A2084='Price Data'!$F$3,'Price Data'!$G$3,A2084='Price Data'!$F$4,'Price Data'!$G$4,A2084='Price Data'!$F$5,'Price Data'!$G$5,A2084='Price Data'!$F$6,'Price Data'!$G$6,A2084='Price Data'!$F$7,'Price Data'!$G$7,TRUE,"")</f>
        <v>10.493246963562758</v>
      </c>
      <c r="E2084" s="108" t="b">
        <f t="shared" si="160"/>
        <v>0</v>
      </c>
      <c r="G2084" s="108" t="b">
        <f t="shared" si="161"/>
        <v>0</v>
      </c>
      <c r="I2084" s="108" t="b">
        <f t="shared" si="162"/>
        <v>0</v>
      </c>
      <c r="K2084" s="108" t="b">
        <f t="shared" si="163"/>
        <v>0</v>
      </c>
      <c r="M2084" s="108">
        <f t="shared" si="164"/>
        <v>1.42</v>
      </c>
    </row>
    <row r="2085" spans="1:13" x14ac:dyDescent="0.25">
      <c r="A2085" t="s">
        <v>112</v>
      </c>
      <c r="B2085" s="108">
        <v>0</v>
      </c>
      <c r="C2085" t="str" cm="1">
        <f t="array" ref="C2085">_xlfn.IFS(A2085='Price Data'!$F$3,'Price Data'!$G$3,A2085='Price Data'!$F$4,'Price Data'!$G$4,A2085='Price Data'!$F$5,'Price Data'!$G$5,A2085='Price Data'!$F$6,'Price Data'!$G$6,A2085='Price Data'!$F$7,'Price Data'!$G$7,TRUE,"")</f>
        <v/>
      </c>
      <c r="E2085" s="108" t="b">
        <f t="shared" si="160"/>
        <v>0</v>
      </c>
      <c r="G2085" s="108" t="b">
        <f t="shared" si="161"/>
        <v>0</v>
      </c>
      <c r="I2085" s="108" t="b">
        <f t="shared" si="162"/>
        <v>0</v>
      </c>
      <c r="K2085" s="108" t="b">
        <f t="shared" si="163"/>
        <v>0</v>
      </c>
      <c r="M2085" s="108" t="b">
        <f t="shared" si="164"/>
        <v>0</v>
      </c>
    </row>
    <row r="2086" spans="1:13" x14ac:dyDescent="0.25">
      <c r="A2086" t="s">
        <v>112</v>
      </c>
      <c r="B2086" s="108">
        <v>0</v>
      </c>
      <c r="C2086" t="str" cm="1">
        <f t="array" ref="C2086">_xlfn.IFS(A2086='Price Data'!$F$3,'Price Data'!$G$3,A2086='Price Data'!$F$4,'Price Data'!$G$4,A2086='Price Data'!$F$5,'Price Data'!$G$5,A2086='Price Data'!$F$6,'Price Data'!$G$6,A2086='Price Data'!$F$7,'Price Data'!$G$7,TRUE,"")</f>
        <v/>
      </c>
      <c r="E2086" s="108" t="b">
        <f t="shared" si="160"/>
        <v>0</v>
      </c>
      <c r="G2086" s="108" t="b">
        <f t="shared" si="161"/>
        <v>0</v>
      </c>
      <c r="I2086" s="108" t="b">
        <f t="shared" si="162"/>
        <v>0</v>
      </c>
      <c r="K2086" s="108" t="b">
        <f t="shared" si="163"/>
        <v>0</v>
      </c>
      <c r="M2086" s="108" t="b">
        <f t="shared" si="164"/>
        <v>0</v>
      </c>
    </row>
    <row r="2087" spans="1:13" x14ac:dyDescent="0.25">
      <c r="A2087" t="s">
        <v>112</v>
      </c>
      <c r="B2087" s="108">
        <v>0</v>
      </c>
      <c r="C2087" t="str" cm="1">
        <f t="array" ref="C2087">_xlfn.IFS(A2087='Price Data'!$F$3,'Price Data'!$G$3,A2087='Price Data'!$F$4,'Price Data'!$G$4,A2087='Price Data'!$F$5,'Price Data'!$G$5,A2087='Price Data'!$F$6,'Price Data'!$G$6,A2087='Price Data'!$F$7,'Price Data'!$G$7,TRUE,"")</f>
        <v/>
      </c>
      <c r="E2087" s="108" t="b">
        <f t="shared" si="160"/>
        <v>0</v>
      </c>
      <c r="G2087" s="108" t="b">
        <f t="shared" si="161"/>
        <v>0</v>
      </c>
      <c r="I2087" s="108" t="b">
        <f t="shared" si="162"/>
        <v>0</v>
      </c>
      <c r="K2087" s="108" t="b">
        <f t="shared" si="163"/>
        <v>0</v>
      </c>
      <c r="M2087" s="108" t="b">
        <f t="shared" si="164"/>
        <v>0</v>
      </c>
    </row>
    <row r="2088" spans="1:13" x14ac:dyDescent="0.25">
      <c r="A2088" t="s">
        <v>112</v>
      </c>
      <c r="B2088" s="108">
        <v>0</v>
      </c>
      <c r="C2088" t="str" cm="1">
        <f t="array" ref="C2088">_xlfn.IFS(A2088='Price Data'!$F$3,'Price Data'!$G$3,A2088='Price Data'!$F$4,'Price Data'!$G$4,A2088='Price Data'!$F$5,'Price Data'!$G$5,A2088='Price Data'!$F$6,'Price Data'!$G$6,A2088='Price Data'!$F$7,'Price Data'!$G$7,TRUE,"")</f>
        <v/>
      </c>
      <c r="E2088" s="108" t="b">
        <f t="shared" si="160"/>
        <v>0</v>
      </c>
      <c r="G2088" s="108" t="b">
        <f t="shared" si="161"/>
        <v>0</v>
      </c>
      <c r="I2088" s="108" t="b">
        <f t="shared" si="162"/>
        <v>0</v>
      </c>
      <c r="K2088" s="108" t="b">
        <f t="shared" si="163"/>
        <v>0</v>
      </c>
      <c r="M2088" s="108" t="b">
        <f t="shared" si="164"/>
        <v>0</v>
      </c>
    </row>
    <row r="2089" spans="1:13" x14ac:dyDescent="0.25">
      <c r="A2089" t="s">
        <v>113</v>
      </c>
      <c r="B2089" s="108">
        <v>0.98</v>
      </c>
      <c r="C2089" cm="1">
        <f t="array" ref="C2089">_xlfn.IFS(A2089='Price Data'!$F$3,'Price Data'!$G$3,A2089='Price Data'!$F$4,'Price Data'!$G$4,A2089='Price Data'!$F$5,'Price Data'!$G$5,A2089='Price Data'!$F$6,'Price Data'!$G$6,A2089='Price Data'!$F$7,'Price Data'!$G$7,TRUE,"")</f>
        <v>10.493246963562758</v>
      </c>
      <c r="E2089" s="108" t="b">
        <f t="shared" si="160"/>
        <v>0</v>
      </c>
      <c r="G2089" s="108" t="b">
        <f t="shared" si="161"/>
        <v>0</v>
      </c>
      <c r="I2089" s="108" t="b">
        <f t="shared" si="162"/>
        <v>0</v>
      </c>
      <c r="K2089" s="108" t="b">
        <f t="shared" si="163"/>
        <v>0</v>
      </c>
      <c r="M2089" s="108">
        <f t="shared" si="164"/>
        <v>0.98</v>
      </c>
    </row>
    <row r="2090" spans="1:13" x14ac:dyDescent="0.25">
      <c r="A2090" t="s">
        <v>109</v>
      </c>
      <c r="B2090" s="108">
        <v>0.68</v>
      </c>
      <c r="C2090" cm="1">
        <f t="array" ref="C2090">_xlfn.IFS(A2090='Price Data'!$F$3,'Price Data'!$G$3,A2090='Price Data'!$F$4,'Price Data'!$G$4,A2090='Price Data'!$F$5,'Price Data'!$G$5,A2090='Price Data'!$F$6,'Price Data'!$G$6,A2090='Price Data'!$F$7,'Price Data'!$G$7,TRUE,"")</f>
        <v>4.4586315789473705</v>
      </c>
      <c r="E2090" s="108" t="b">
        <f t="shared" si="160"/>
        <v>0</v>
      </c>
      <c r="G2090" s="108" t="b">
        <f t="shared" si="161"/>
        <v>0</v>
      </c>
      <c r="I2090" s="108">
        <f t="shared" si="162"/>
        <v>0.68</v>
      </c>
      <c r="K2090" s="108" t="b">
        <f t="shared" si="163"/>
        <v>0</v>
      </c>
      <c r="M2090" s="108" t="b">
        <f t="shared" si="164"/>
        <v>0</v>
      </c>
    </row>
    <row r="2091" spans="1:13" x14ac:dyDescent="0.25">
      <c r="A2091" t="s">
        <v>112</v>
      </c>
      <c r="B2091" s="108">
        <v>0</v>
      </c>
      <c r="C2091" t="str" cm="1">
        <f t="array" ref="C2091">_xlfn.IFS(A2091='Price Data'!$F$3,'Price Data'!$G$3,A2091='Price Data'!$F$4,'Price Data'!$G$4,A2091='Price Data'!$F$5,'Price Data'!$G$5,A2091='Price Data'!$F$6,'Price Data'!$G$6,A2091='Price Data'!$F$7,'Price Data'!$G$7,TRUE,"")</f>
        <v/>
      </c>
      <c r="E2091" s="108" t="b">
        <f t="shared" si="160"/>
        <v>0</v>
      </c>
      <c r="G2091" s="108" t="b">
        <f t="shared" si="161"/>
        <v>0</v>
      </c>
      <c r="I2091" s="108" t="b">
        <f t="shared" si="162"/>
        <v>0</v>
      </c>
      <c r="K2091" s="108" t="b">
        <f t="shared" si="163"/>
        <v>0</v>
      </c>
      <c r="M2091" s="108" t="b">
        <f t="shared" si="164"/>
        <v>0</v>
      </c>
    </row>
    <row r="2092" spans="1:13" x14ac:dyDescent="0.25">
      <c r="A2092" t="s">
        <v>114</v>
      </c>
      <c r="B2092" s="108">
        <v>0.81</v>
      </c>
      <c r="C2092" cm="1">
        <f t="array" ref="C2092">_xlfn.IFS(A2092='Price Data'!$F$3,'Price Data'!$G$3,A2092='Price Data'!$F$4,'Price Data'!$G$4,A2092='Price Data'!$F$5,'Price Data'!$G$5,A2092='Price Data'!$F$6,'Price Data'!$G$6,A2092='Price Data'!$F$7,'Price Data'!$G$7,TRUE,"")</f>
        <v>6.0346153846153863</v>
      </c>
      <c r="E2092" s="108" t="b">
        <f t="shared" si="160"/>
        <v>0</v>
      </c>
      <c r="G2092" s="108">
        <f t="shared" si="161"/>
        <v>0.81</v>
      </c>
      <c r="I2092" s="108" t="b">
        <f t="shared" si="162"/>
        <v>0</v>
      </c>
      <c r="K2092" s="108" t="b">
        <f t="shared" si="163"/>
        <v>0</v>
      </c>
      <c r="M2092" s="108" t="b">
        <f t="shared" si="164"/>
        <v>0</v>
      </c>
    </row>
    <row r="2093" spans="1:13" x14ac:dyDescent="0.25">
      <c r="A2093" t="s">
        <v>114</v>
      </c>
      <c r="B2093" s="108">
        <v>1.86</v>
      </c>
      <c r="C2093" cm="1">
        <f t="array" ref="C2093">_xlfn.IFS(A2093='Price Data'!$F$3,'Price Data'!$G$3,A2093='Price Data'!$F$4,'Price Data'!$G$4,A2093='Price Data'!$F$5,'Price Data'!$G$5,A2093='Price Data'!$F$6,'Price Data'!$G$6,A2093='Price Data'!$F$7,'Price Data'!$G$7,TRUE,"")</f>
        <v>6.0346153846153863</v>
      </c>
      <c r="E2093" s="108" t="b">
        <f t="shared" si="160"/>
        <v>0</v>
      </c>
      <c r="G2093" s="108">
        <f t="shared" si="161"/>
        <v>1.86</v>
      </c>
      <c r="I2093" s="108" t="b">
        <f t="shared" si="162"/>
        <v>0</v>
      </c>
      <c r="K2093" s="108" t="b">
        <f t="shared" si="163"/>
        <v>0</v>
      </c>
      <c r="M2093" s="108" t="b">
        <f t="shared" si="164"/>
        <v>0</v>
      </c>
    </row>
    <row r="2094" spans="1:13" x14ac:dyDescent="0.25">
      <c r="A2094" t="s">
        <v>113</v>
      </c>
      <c r="B2094" s="108">
        <v>2.4300000000000002</v>
      </c>
      <c r="C2094" cm="1">
        <f t="array" ref="C2094">_xlfn.IFS(A2094='Price Data'!$F$3,'Price Data'!$G$3,A2094='Price Data'!$F$4,'Price Data'!$G$4,A2094='Price Data'!$F$5,'Price Data'!$G$5,A2094='Price Data'!$F$6,'Price Data'!$G$6,A2094='Price Data'!$F$7,'Price Data'!$G$7,TRUE,"")</f>
        <v>10.493246963562758</v>
      </c>
      <c r="E2094" s="108" t="b">
        <f t="shared" si="160"/>
        <v>0</v>
      </c>
      <c r="G2094" s="108" t="b">
        <f t="shared" si="161"/>
        <v>0</v>
      </c>
      <c r="I2094" s="108" t="b">
        <f t="shared" si="162"/>
        <v>0</v>
      </c>
      <c r="K2094" s="108" t="b">
        <f t="shared" si="163"/>
        <v>0</v>
      </c>
      <c r="M2094" s="108">
        <f t="shared" si="164"/>
        <v>2.4300000000000002</v>
      </c>
    </row>
    <row r="2095" spans="1:13" x14ac:dyDescent="0.25">
      <c r="A2095" t="s">
        <v>112</v>
      </c>
      <c r="B2095" s="108">
        <v>0</v>
      </c>
      <c r="C2095" t="str" cm="1">
        <f t="array" ref="C2095">_xlfn.IFS(A2095='Price Data'!$F$3,'Price Data'!$G$3,A2095='Price Data'!$F$4,'Price Data'!$G$4,A2095='Price Data'!$F$5,'Price Data'!$G$5,A2095='Price Data'!$F$6,'Price Data'!$G$6,A2095='Price Data'!$F$7,'Price Data'!$G$7,TRUE,"")</f>
        <v/>
      </c>
      <c r="E2095" s="108" t="b">
        <f t="shared" si="160"/>
        <v>0</v>
      </c>
      <c r="G2095" s="108" t="b">
        <f t="shared" si="161"/>
        <v>0</v>
      </c>
      <c r="I2095" s="108" t="b">
        <f t="shared" si="162"/>
        <v>0</v>
      </c>
      <c r="K2095" s="108" t="b">
        <f t="shared" si="163"/>
        <v>0</v>
      </c>
      <c r="M2095" s="108" t="b">
        <f t="shared" si="164"/>
        <v>0</v>
      </c>
    </row>
    <row r="2096" spans="1:13" x14ac:dyDescent="0.25">
      <c r="A2096" t="s">
        <v>112</v>
      </c>
      <c r="B2096" s="108">
        <v>0</v>
      </c>
      <c r="C2096" t="str" cm="1">
        <f t="array" ref="C2096">_xlfn.IFS(A2096='Price Data'!$F$3,'Price Data'!$G$3,A2096='Price Data'!$F$4,'Price Data'!$G$4,A2096='Price Data'!$F$5,'Price Data'!$G$5,A2096='Price Data'!$F$6,'Price Data'!$G$6,A2096='Price Data'!$F$7,'Price Data'!$G$7,TRUE,"")</f>
        <v/>
      </c>
      <c r="E2096" s="108" t="b">
        <f t="shared" si="160"/>
        <v>0</v>
      </c>
      <c r="G2096" s="108" t="b">
        <f t="shared" si="161"/>
        <v>0</v>
      </c>
      <c r="I2096" s="108" t="b">
        <f t="shared" si="162"/>
        <v>0</v>
      </c>
      <c r="K2096" s="108" t="b">
        <f t="shared" si="163"/>
        <v>0</v>
      </c>
      <c r="M2096" s="108" t="b">
        <f t="shared" si="164"/>
        <v>0</v>
      </c>
    </row>
    <row r="2097" spans="1:13" x14ac:dyDescent="0.25">
      <c r="A2097" t="s">
        <v>112</v>
      </c>
      <c r="B2097" s="108">
        <v>0</v>
      </c>
      <c r="C2097" t="str" cm="1">
        <f t="array" ref="C2097">_xlfn.IFS(A2097='Price Data'!$F$3,'Price Data'!$G$3,A2097='Price Data'!$F$4,'Price Data'!$G$4,A2097='Price Data'!$F$5,'Price Data'!$G$5,A2097='Price Data'!$F$6,'Price Data'!$G$6,A2097='Price Data'!$F$7,'Price Data'!$G$7,TRUE,"")</f>
        <v/>
      </c>
      <c r="E2097" s="108" t="b">
        <f t="shared" si="160"/>
        <v>0</v>
      </c>
      <c r="G2097" s="108" t="b">
        <f t="shared" si="161"/>
        <v>0</v>
      </c>
      <c r="I2097" s="108" t="b">
        <f t="shared" si="162"/>
        <v>0</v>
      </c>
      <c r="K2097" s="108" t="b">
        <f t="shared" si="163"/>
        <v>0</v>
      </c>
      <c r="M2097" s="108" t="b">
        <f t="shared" si="164"/>
        <v>0</v>
      </c>
    </row>
    <row r="2098" spans="1:13" x14ac:dyDescent="0.25">
      <c r="A2098" t="s">
        <v>109</v>
      </c>
      <c r="B2098" s="108">
        <v>0.51</v>
      </c>
      <c r="C2098" cm="1">
        <f t="array" ref="C2098">_xlfn.IFS(A2098='Price Data'!$F$3,'Price Data'!$G$3,A2098='Price Data'!$F$4,'Price Data'!$G$4,A2098='Price Data'!$F$5,'Price Data'!$G$5,A2098='Price Data'!$F$6,'Price Data'!$G$6,A2098='Price Data'!$F$7,'Price Data'!$G$7,TRUE,"")</f>
        <v>4.4586315789473705</v>
      </c>
      <c r="E2098" s="108" t="b">
        <f t="shared" si="160"/>
        <v>0</v>
      </c>
      <c r="G2098" s="108" t="b">
        <f t="shared" si="161"/>
        <v>0</v>
      </c>
      <c r="I2098" s="108">
        <f t="shared" si="162"/>
        <v>0.51</v>
      </c>
      <c r="K2098" s="108" t="b">
        <f t="shared" si="163"/>
        <v>0</v>
      </c>
      <c r="M2098" s="108" t="b">
        <f t="shared" si="164"/>
        <v>0</v>
      </c>
    </row>
    <row r="2099" spans="1:13" x14ac:dyDescent="0.25">
      <c r="A2099" t="s">
        <v>109</v>
      </c>
      <c r="B2099" s="108">
        <v>0.73</v>
      </c>
      <c r="C2099" cm="1">
        <f t="array" ref="C2099">_xlfn.IFS(A2099='Price Data'!$F$3,'Price Data'!$G$3,A2099='Price Data'!$F$4,'Price Data'!$G$4,A2099='Price Data'!$F$5,'Price Data'!$G$5,A2099='Price Data'!$F$6,'Price Data'!$G$6,A2099='Price Data'!$F$7,'Price Data'!$G$7,TRUE,"")</f>
        <v>4.4586315789473705</v>
      </c>
      <c r="E2099" s="108" t="b">
        <f t="shared" si="160"/>
        <v>0</v>
      </c>
      <c r="G2099" s="108" t="b">
        <f t="shared" si="161"/>
        <v>0</v>
      </c>
      <c r="I2099" s="108">
        <f t="shared" si="162"/>
        <v>0.73</v>
      </c>
      <c r="K2099" s="108" t="b">
        <f t="shared" si="163"/>
        <v>0</v>
      </c>
      <c r="M2099" s="108" t="b">
        <f t="shared" si="164"/>
        <v>0</v>
      </c>
    </row>
    <row r="2100" spans="1:13" x14ac:dyDescent="0.25">
      <c r="A2100" t="s">
        <v>112</v>
      </c>
      <c r="B2100" s="108">
        <v>0</v>
      </c>
      <c r="C2100" t="str" cm="1">
        <f t="array" ref="C2100">_xlfn.IFS(A2100='Price Data'!$F$3,'Price Data'!$G$3,A2100='Price Data'!$F$4,'Price Data'!$G$4,A2100='Price Data'!$F$5,'Price Data'!$G$5,A2100='Price Data'!$F$6,'Price Data'!$G$6,A2100='Price Data'!$F$7,'Price Data'!$G$7,TRUE,"")</f>
        <v/>
      </c>
      <c r="E2100" s="108" t="b">
        <f t="shared" si="160"/>
        <v>0</v>
      </c>
      <c r="G2100" s="108" t="b">
        <f t="shared" si="161"/>
        <v>0</v>
      </c>
      <c r="I2100" s="108" t="b">
        <f t="shared" si="162"/>
        <v>0</v>
      </c>
      <c r="K2100" s="108" t="b">
        <f t="shared" si="163"/>
        <v>0</v>
      </c>
      <c r="M2100" s="108" t="b">
        <f t="shared" si="164"/>
        <v>0</v>
      </c>
    </row>
    <row r="2101" spans="1:13" x14ac:dyDescent="0.25">
      <c r="A2101" t="s">
        <v>112</v>
      </c>
      <c r="B2101" s="108">
        <v>0</v>
      </c>
      <c r="C2101" t="str" cm="1">
        <f t="array" ref="C2101">_xlfn.IFS(A2101='Price Data'!$F$3,'Price Data'!$G$3,A2101='Price Data'!$F$4,'Price Data'!$G$4,A2101='Price Data'!$F$5,'Price Data'!$G$5,A2101='Price Data'!$F$6,'Price Data'!$G$6,A2101='Price Data'!$F$7,'Price Data'!$G$7,TRUE,"")</f>
        <v/>
      </c>
      <c r="E2101" s="108" t="b">
        <f t="shared" si="160"/>
        <v>0</v>
      </c>
      <c r="G2101" s="108" t="b">
        <f t="shared" si="161"/>
        <v>0</v>
      </c>
      <c r="I2101" s="108" t="b">
        <f t="shared" si="162"/>
        <v>0</v>
      </c>
      <c r="K2101" s="108" t="b">
        <f t="shared" si="163"/>
        <v>0</v>
      </c>
      <c r="M2101" s="108" t="b">
        <f t="shared" si="164"/>
        <v>0</v>
      </c>
    </row>
    <row r="2102" spans="1:13" x14ac:dyDescent="0.25">
      <c r="A2102" t="s">
        <v>112</v>
      </c>
      <c r="B2102" s="108">
        <v>0</v>
      </c>
      <c r="C2102" t="str" cm="1">
        <f t="array" ref="C2102">_xlfn.IFS(A2102='Price Data'!$F$3,'Price Data'!$G$3,A2102='Price Data'!$F$4,'Price Data'!$G$4,A2102='Price Data'!$F$5,'Price Data'!$G$5,A2102='Price Data'!$F$6,'Price Data'!$G$6,A2102='Price Data'!$F$7,'Price Data'!$G$7,TRUE,"")</f>
        <v/>
      </c>
      <c r="E2102" s="108" t="b">
        <f t="shared" si="160"/>
        <v>0</v>
      </c>
      <c r="G2102" s="108" t="b">
        <f t="shared" si="161"/>
        <v>0</v>
      </c>
      <c r="I2102" s="108" t="b">
        <f t="shared" si="162"/>
        <v>0</v>
      </c>
      <c r="K2102" s="108" t="b">
        <f t="shared" si="163"/>
        <v>0</v>
      </c>
      <c r="M2102" s="108" t="b">
        <f t="shared" si="164"/>
        <v>0</v>
      </c>
    </row>
    <row r="2103" spans="1:13" x14ac:dyDescent="0.25">
      <c r="A2103" t="s">
        <v>112</v>
      </c>
      <c r="B2103" s="108">
        <v>0</v>
      </c>
      <c r="C2103" t="str" cm="1">
        <f t="array" ref="C2103">_xlfn.IFS(A2103='Price Data'!$F$3,'Price Data'!$G$3,A2103='Price Data'!$F$4,'Price Data'!$G$4,A2103='Price Data'!$F$5,'Price Data'!$G$5,A2103='Price Data'!$F$6,'Price Data'!$G$6,A2103='Price Data'!$F$7,'Price Data'!$G$7,TRUE,"")</f>
        <v/>
      </c>
      <c r="E2103" s="108" t="b">
        <f t="shared" si="160"/>
        <v>0</v>
      </c>
      <c r="G2103" s="108" t="b">
        <f t="shared" si="161"/>
        <v>0</v>
      </c>
      <c r="I2103" s="108" t="b">
        <f t="shared" si="162"/>
        <v>0</v>
      </c>
      <c r="K2103" s="108" t="b">
        <f t="shared" si="163"/>
        <v>0</v>
      </c>
      <c r="M2103" s="108" t="b">
        <f t="shared" si="164"/>
        <v>0</v>
      </c>
    </row>
    <row r="2104" spans="1:13" x14ac:dyDescent="0.25">
      <c r="A2104" t="s">
        <v>112</v>
      </c>
      <c r="B2104" s="108">
        <v>0</v>
      </c>
      <c r="C2104" t="str" cm="1">
        <f t="array" ref="C2104">_xlfn.IFS(A2104='Price Data'!$F$3,'Price Data'!$G$3,A2104='Price Data'!$F$4,'Price Data'!$G$4,A2104='Price Data'!$F$5,'Price Data'!$G$5,A2104='Price Data'!$F$6,'Price Data'!$G$6,A2104='Price Data'!$F$7,'Price Data'!$G$7,TRUE,"")</f>
        <v/>
      </c>
      <c r="E2104" s="108" t="b">
        <f t="shared" si="160"/>
        <v>0</v>
      </c>
      <c r="G2104" s="108" t="b">
        <f t="shared" si="161"/>
        <v>0</v>
      </c>
      <c r="I2104" s="108" t="b">
        <f t="shared" si="162"/>
        <v>0</v>
      </c>
      <c r="K2104" s="108" t="b">
        <f t="shared" si="163"/>
        <v>0</v>
      </c>
      <c r="M2104" s="108" t="b">
        <f t="shared" si="164"/>
        <v>0</v>
      </c>
    </row>
    <row r="2105" spans="1:13" x14ac:dyDescent="0.25">
      <c r="A2105" t="s">
        <v>112</v>
      </c>
      <c r="B2105" s="108">
        <v>0</v>
      </c>
      <c r="C2105" t="str" cm="1">
        <f t="array" ref="C2105">_xlfn.IFS(A2105='Price Data'!$F$3,'Price Data'!$G$3,A2105='Price Data'!$F$4,'Price Data'!$G$4,A2105='Price Data'!$F$5,'Price Data'!$G$5,A2105='Price Data'!$F$6,'Price Data'!$G$6,A2105='Price Data'!$F$7,'Price Data'!$G$7,TRUE,"")</f>
        <v/>
      </c>
      <c r="E2105" s="108" t="b">
        <f t="shared" si="160"/>
        <v>0</v>
      </c>
      <c r="G2105" s="108" t="b">
        <f t="shared" si="161"/>
        <v>0</v>
      </c>
      <c r="I2105" s="108" t="b">
        <f t="shared" si="162"/>
        <v>0</v>
      </c>
      <c r="K2105" s="108" t="b">
        <f t="shared" si="163"/>
        <v>0</v>
      </c>
      <c r="M2105" s="108" t="b">
        <f t="shared" si="164"/>
        <v>0</v>
      </c>
    </row>
    <row r="2106" spans="1:13" x14ac:dyDescent="0.25">
      <c r="A2106" t="s">
        <v>112</v>
      </c>
      <c r="B2106" s="108">
        <v>0</v>
      </c>
      <c r="C2106" t="str" cm="1">
        <f t="array" ref="C2106">_xlfn.IFS(A2106='Price Data'!$F$3,'Price Data'!$G$3,A2106='Price Data'!$F$4,'Price Data'!$G$4,A2106='Price Data'!$F$5,'Price Data'!$G$5,A2106='Price Data'!$F$6,'Price Data'!$G$6,A2106='Price Data'!$F$7,'Price Data'!$G$7,TRUE,"")</f>
        <v/>
      </c>
      <c r="E2106" s="108" t="b">
        <f t="shared" si="160"/>
        <v>0</v>
      </c>
      <c r="G2106" s="108" t="b">
        <f t="shared" si="161"/>
        <v>0</v>
      </c>
      <c r="I2106" s="108" t="b">
        <f t="shared" si="162"/>
        <v>0</v>
      </c>
      <c r="K2106" s="108" t="b">
        <f t="shared" si="163"/>
        <v>0</v>
      </c>
      <c r="M2106" s="108" t="b">
        <f t="shared" si="164"/>
        <v>0</v>
      </c>
    </row>
    <row r="2107" spans="1:13" x14ac:dyDescent="0.25">
      <c r="A2107" t="s">
        <v>113</v>
      </c>
      <c r="B2107" s="108">
        <v>2.42</v>
      </c>
      <c r="C2107" cm="1">
        <f t="array" ref="C2107">_xlfn.IFS(A2107='Price Data'!$F$3,'Price Data'!$G$3,A2107='Price Data'!$F$4,'Price Data'!$G$4,A2107='Price Data'!$F$5,'Price Data'!$G$5,A2107='Price Data'!$F$6,'Price Data'!$G$6,A2107='Price Data'!$F$7,'Price Data'!$G$7,TRUE,"")</f>
        <v>10.493246963562758</v>
      </c>
      <c r="E2107" s="108" t="b">
        <f t="shared" si="160"/>
        <v>0</v>
      </c>
      <c r="G2107" s="108" t="b">
        <f t="shared" si="161"/>
        <v>0</v>
      </c>
      <c r="I2107" s="108" t="b">
        <f t="shared" si="162"/>
        <v>0</v>
      </c>
      <c r="K2107" s="108" t="b">
        <f t="shared" si="163"/>
        <v>0</v>
      </c>
      <c r="M2107" s="108">
        <f t="shared" si="164"/>
        <v>2.42</v>
      </c>
    </row>
    <row r="2108" spans="1:13" x14ac:dyDescent="0.25">
      <c r="A2108" t="s">
        <v>110</v>
      </c>
      <c r="B2108" s="108">
        <v>0.67</v>
      </c>
      <c r="C2108" cm="1">
        <f t="array" ref="C2108">_xlfn.IFS(A2108='Price Data'!$F$3,'Price Data'!$G$3,A2108='Price Data'!$F$4,'Price Data'!$G$4,A2108='Price Data'!$F$5,'Price Data'!$G$5,A2108='Price Data'!$F$6,'Price Data'!$G$6,A2108='Price Data'!$F$7,'Price Data'!$G$7,TRUE,"")</f>
        <v>2.6763636363636367</v>
      </c>
      <c r="E2108" s="108">
        <f t="shared" si="160"/>
        <v>0.67</v>
      </c>
      <c r="G2108" s="108" t="b">
        <f t="shared" si="161"/>
        <v>0</v>
      </c>
      <c r="I2108" s="108" t="b">
        <f t="shared" si="162"/>
        <v>0</v>
      </c>
      <c r="K2108" s="108" t="b">
        <f t="shared" si="163"/>
        <v>0</v>
      </c>
      <c r="M2108" s="108" t="b">
        <f t="shared" si="164"/>
        <v>0</v>
      </c>
    </row>
    <row r="2109" spans="1:13" x14ac:dyDescent="0.25">
      <c r="A2109" t="s">
        <v>109</v>
      </c>
      <c r="B2109" s="108">
        <v>0.84</v>
      </c>
      <c r="C2109" cm="1">
        <f t="array" ref="C2109">_xlfn.IFS(A2109='Price Data'!$F$3,'Price Data'!$G$3,A2109='Price Data'!$F$4,'Price Data'!$G$4,A2109='Price Data'!$F$5,'Price Data'!$G$5,A2109='Price Data'!$F$6,'Price Data'!$G$6,A2109='Price Data'!$F$7,'Price Data'!$G$7,TRUE,"")</f>
        <v>4.4586315789473705</v>
      </c>
      <c r="E2109" s="108" t="b">
        <f t="shared" si="160"/>
        <v>0</v>
      </c>
      <c r="G2109" s="108" t="b">
        <f t="shared" si="161"/>
        <v>0</v>
      </c>
      <c r="I2109" s="108">
        <f t="shared" si="162"/>
        <v>0.84</v>
      </c>
      <c r="K2109" s="108" t="b">
        <f t="shared" si="163"/>
        <v>0</v>
      </c>
      <c r="M2109" s="108" t="b">
        <f t="shared" si="164"/>
        <v>0</v>
      </c>
    </row>
    <row r="2110" spans="1:13" x14ac:dyDescent="0.25">
      <c r="A2110" t="s">
        <v>112</v>
      </c>
      <c r="B2110" s="108">
        <v>0</v>
      </c>
      <c r="C2110" t="str" cm="1">
        <f t="array" ref="C2110">_xlfn.IFS(A2110='Price Data'!$F$3,'Price Data'!$G$3,A2110='Price Data'!$F$4,'Price Data'!$G$4,A2110='Price Data'!$F$5,'Price Data'!$G$5,A2110='Price Data'!$F$6,'Price Data'!$G$6,A2110='Price Data'!$F$7,'Price Data'!$G$7,TRUE,"")</f>
        <v/>
      </c>
      <c r="E2110" s="108" t="b">
        <f t="shared" si="160"/>
        <v>0</v>
      </c>
      <c r="G2110" s="108" t="b">
        <f t="shared" si="161"/>
        <v>0</v>
      </c>
      <c r="I2110" s="108" t="b">
        <f t="shared" si="162"/>
        <v>0</v>
      </c>
      <c r="K2110" s="108" t="b">
        <f t="shared" si="163"/>
        <v>0</v>
      </c>
      <c r="M2110" s="108" t="b">
        <f t="shared" si="164"/>
        <v>0</v>
      </c>
    </row>
    <row r="2111" spans="1:13" x14ac:dyDescent="0.25">
      <c r="A2111" t="s">
        <v>112</v>
      </c>
      <c r="B2111" s="108">
        <v>0</v>
      </c>
      <c r="C2111" t="str" cm="1">
        <f t="array" ref="C2111">_xlfn.IFS(A2111='Price Data'!$F$3,'Price Data'!$G$3,A2111='Price Data'!$F$4,'Price Data'!$G$4,A2111='Price Data'!$F$5,'Price Data'!$G$5,A2111='Price Data'!$F$6,'Price Data'!$G$6,A2111='Price Data'!$F$7,'Price Data'!$G$7,TRUE,"")</f>
        <v/>
      </c>
      <c r="E2111" s="108" t="b">
        <f t="shared" si="160"/>
        <v>0</v>
      </c>
      <c r="G2111" s="108" t="b">
        <f t="shared" si="161"/>
        <v>0</v>
      </c>
      <c r="I2111" s="108" t="b">
        <f t="shared" si="162"/>
        <v>0</v>
      </c>
      <c r="K2111" s="108" t="b">
        <f t="shared" si="163"/>
        <v>0</v>
      </c>
      <c r="M2111" s="108" t="b">
        <f t="shared" si="164"/>
        <v>0</v>
      </c>
    </row>
    <row r="2112" spans="1:13" x14ac:dyDescent="0.25">
      <c r="A2112" t="s">
        <v>112</v>
      </c>
      <c r="B2112" s="108">
        <v>0</v>
      </c>
      <c r="C2112" t="str" cm="1">
        <f t="array" ref="C2112">_xlfn.IFS(A2112='Price Data'!$F$3,'Price Data'!$G$3,A2112='Price Data'!$F$4,'Price Data'!$G$4,A2112='Price Data'!$F$5,'Price Data'!$G$5,A2112='Price Data'!$F$6,'Price Data'!$G$6,A2112='Price Data'!$F$7,'Price Data'!$G$7,TRUE,"")</f>
        <v/>
      </c>
      <c r="E2112" s="108" t="b">
        <f t="shared" si="160"/>
        <v>0</v>
      </c>
      <c r="G2112" s="108" t="b">
        <f t="shared" si="161"/>
        <v>0</v>
      </c>
      <c r="I2112" s="108" t="b">
        <f t="shared" si="162"/>
        <v>0</v>
      </c>
      <c r="K2112" s="108" t="b">
        <f t="shared" si="163"/>
        <v>0</v>
      </c>
      <c r="M2112" s="108" t="b">
        <f t="shared" si="164"/>
        <v>0</v>
      </c>
    </row>
    <row r="2113" spans="1:13" x14ac:dyDescent="0.25">
      <c r="A2113" t="s">
        <v>112</v>
      </c>
      <c r="B2113" s="108">
        <v>0</v>
      </c>
      <c r="C2113" t="str" cm="1">
        <f t="array" ref="C2113">_xlfn.IFS(A2113='Price Data'!$F$3,'Price Data'!$G$3,A2113='Price Data'!$F$4,'Price Data'!$G$4,A2113='Price Data'!$F$5,'Price Data'!$G$5,A2113='Price Data'!$F$6,'Price Data'!$G$6,A2113='Price Data'!$F$7,'Price Data'!$G$7,TRUE,"")</f>
        <v/>
      </c>
      <c r="E2113" s="108" t="b">
        <f t="shared" si="160"/>
        <v>0</v>
      </c>
      <c r="G2113" s="108" t="b">
        <f t="shared" si="161"/>
        <v>0</v>
      </c>
      <c r="I2113" s="108" t="b">
        <f t="shared" si="162"/>
        <v>0</v>
      </c>
      <c r="K2113" s="108" t="b">
        <f t="shared" si="163"/>
        <v>0</v>
      </c>
      <c r="M2113" s="108" t="b">
        <f t="shared" si="164"/>
        <v>0</v>
      </c>
    </row>
    <row r="2114" spans="1:13" x14ac:dyDescent="0.25">
      <c r="A2114" t="s">
        <v>109</v>
      </c>
      <c r="B2114" s="108">
        <v>0.89</v>
      </c>
      <c r="C2114" cm="1">
        <f t="array" ref="C2114">_xlfn.IFS(A2114='Price Data'!$F$3,'Price Data'!$G$3,A2114='Price Data'!$F$4,'Price Data'!$G$4,A2114='Price Data'!$F$5,'Price Data'!$G$5,A2114='Price Data'!$F$6,'Price Data'!$G$6,A2114='Price Data'!$F$7,'Price Data'!$G$7,TRUE,"")</f>
        <v>4.4586315789473705</v>
      </c>
      <c r="E2114" s="108" t="b">
        <f t="shared" si="160"/>
        <v>0</v>
      </c>
      <c r="G2114" s="108" t="b">
        <f t="shared" si="161"/>
        <v>0</v>
      </c>
      <c r="I2114" s="108">
        <f t="shared" si="162"/>
        <v>0.89</v>
      </c>
      <c r="K2114" s="108" t="b">
        <f t="shared" si="163"/>
        <v>0</v>
      </c>
      <c r="M2114" s="108" t="b">
        <f t="shared" si="164"/>
        <v>0</v>
      </c>
    </row>
    <row r="2115" spans="1:13" x14ac:dyDescent="0.25">
      <c r="A2115" t="s">
        <v>109</v>
      </c>
      <c r="B2115" s="108">
        <v>0.78</v>
      </c>
      <c r="C2115" cm="1">
        <f t="array" ref="C2115">_xlfn.IFS(A2115='Price Data'!$F$3,'Price Data'!$G$3,A2115='Price Data'!$F$4,'Price Data'!$G$4,A2115='Price Data'!$F$5,'Price Data'!$G$5,A2115='Price Data'!$F$6,'Price Data'!$G$6,A2115='Price Data'!$F$7,'Price Data'!$G$7,TRUE,"")</f>
        <v>4.4586315789473705</v>
      </c>
      <c r="E2115" s="108" t="b">
        <f t="shared" ref="E2115:E2178" si="165">IF(A2115="Coffee Only", B2115)</f>
        <v>0</v>
      </c>
      <c r="G2115" s="108" t="b">
        <f t="shared" ref="G2115:G2178" si="166">IF(A2115="Food Only", B2115)</f>
        <v>0</v>
      </c>
      <c r="I2115" s="108">
        <f t="shared" ref="I2115:I2178" si="167">IF(A2115="Specialty Drink Only", B2115)</f>
        <v>0.78</v>
      </c>
      <c r="K2115" s="108" t="b">
        <f t="shared" ref="K2115:K2178" si="168">IF(A2115="Food + Coffee", B2115)</f>
        <v>0</v>
      </c>
      <c r="M2115" s="108" t="b">
        <f t="shared" ref="M2115:M2178" si="169">IF(A2115="Food + Specialty Drink", B2115)</f>
        <v>0</v>
      </c>
    </row>
    <row r="2116" spans="1:13" x14ac:dyDescent="0.25">
      <c r="A2116" t="s">
        <v>109</v>
      </c>
      <c r="B2116" s="108">
        <v>0.7</v>
      </c>
      <c r="C2116" cm="1">
        <f t="array" ref="C2116">_xlfn.IFS(A2116='Price Data'!$F$3,'Price Data'!$G$3,A2116='Price Data'!$F$4,'Price Data'!$G$4,A2116='Price Data'!$F$5,'Price Data'!$G$5,A2116='Price Data'!$F$6,'Price Data'!$G$6,A2116='Price Data'!$F$7,'Price Data'!$G$7,TRUE,"")</f>
        <v>4.4586315789473705</v>
      </c>
      <c r="E2116" s="108" t="b">
        <f t="shared" si="165"/>
        <v>0</v>
      </c>
      <c r="G2116" s="108" t="b">
        <f t="shared" si="166"/>
        <v>0</v>
      </c>
      <c r="I2116" s="108">
        <f t="shared" si="167"/>
        <v>0.7</v>
      </c>
      <c r="K2116" s="108" t="b">
        <f t="shared" si="168"/>
        <v>0</v>
      </c>
      <c r="M2116" s="108" t="b">
        <f t="shared" si="169"/>
        <v>0</v>
      </c>
    </row>
    <row r="2117" spans="1:13" x14ac:dyDescent="0.25">
      <c r="A2117" t="s">
        <v>112</v>
      </c>
      <c r="B2117" s="108">
        <v>0</v>
      </c>
      <c r="C2117" t="str" cm="1">
        <f t="array" ref="C2117">_xlfn.IFS(A2117='Price Data'!$F$3,'Price Data'!$G$3,A2117='Price Data'!$F$4,'Price Data'!$G$4,A2117='Price Data'!$F$5,'Price Data'!$G$5,A2117='Price Data'!$F$6,'Price Data'!$G$6,A2117='Price Data'!$F$7,'Price Data'!$G$7,TRUE,"")</f>
        <v/>
      </c>
      <c r="E2117" s="108" t="b">
        <f t="shared" si="165"/>
        <v>0</v>
      </c>
      <c r="G2117" s="108" t="b">
        <f t="shared" si="166"/>
        <v>0</v>
      </c>
      <c r="I2117" s="108" t="b">
        <f t="shared" si="167"/>
        <v>0</v>
      </c>
      <c r="K2117" s="108" t="b">
        <f t="shared" si="168"/>
        <v>0</v>
      </c>
      <c r="M2117" s="108" t="b">
        <f t="shared" si="169"/>
        <v>0</v>
      </c>
    </row>
    <row r="2118" spans="1:13" x14ac:dyDescent="0.25">
      <c r="A2118" t="s">
        <v>112</v>
      </c>
      <c r="B2118" s="108">
        <v>0</v>
      </c>
      <c r="C2118" t="str" cm="1">
        <f t="array" ref="C2118">_xlfn.IFS(A2118='Price Data'!$F$3,'Price Data'!$G$3,A2118='Price Data'!$F$4,'Price Data'!$G$4,A2118='Price Data'!$F$5,'Price Data'!$G$5,A2118='Price Data'!$F$6,'Price Data'!$G$6,A2118='Price Data'!$F$7,'Price Data'!$G$7,TRUE,"")</f>
        <v/>
      </c>
      <c r="E2118" s="108" t="b">
        <f t="shared" si="165"/>
        <v>0</v>
      </c>
      <c r="G2118" s="108" t="b">
        <f t="shared" si="166"/>
        <v>0</v>
      </c>
      <c r="I2118" s="108" t="b">
        <f t="shared" si="167"/>
        <v>0</v>
      </c>
      <c r="K2118" s="108" t="b">
        <f t="shared" si="168"/>
        <v>0</v>
      </c>
      <c r="M2118" s="108" t="b">
        <f t="shared" si="169"/>
        <v>0</v>
      </c>
    </row>
    <row r="2119" spans="1:13" x14ac:dyDescent="0.25">
      <c r="A2119" t="s">
        <v>113</v>
      </c>
      <c r="B2119" s="108">
        <v>0.76</v>
      </c>
      <c r="C2119" cm="1">
        <f t="array" ref="C2119">_xlfn.IFS(A2119='Price Data'!$F$3,'Price Data'!$G$3,A2119='Price Data'!$F$4,'Price Data'!$G$4,A2119='Price Data'!$F$5,'Price Data'!$G$5,A2119='Price Data'!$F$6,'Price Data'!$G$6,A2119='Price Data'!$F$7,'Price Data'!$G$7,TRUE,"")</f>
        <v>10.493246963562758</v>
      </c>
      <c r="E2119" s="108" t="b">
        <f t="shared" si="165"/>
        <v>0</v>
      </c>
      <c r="G2119" s="108" t="b">
        <f t="shared" si="166"/>
        <v>0</v>
      </c>
      <c r="I2119" s="108" t="b">
        <f t="shared" si="167"/>
        <v>0</v>
      </c>
      <c r="K2119" s="108" t="b">
        <f t="shared" si="168"/>
        <v>0</v>
      </c>
      <c r="M2119" s="108">
        <f t="shared" si="169"/>
        <v>0.76</v>
      </c>
    </row>
    <row r="2120" spans="1:13" x14ac:dyDescent="0.25">
      <c r="A2120" t="s">
        <v>112</v>
      </c>
      <c r="B2120" s="108">
        <v>0</v>
      </c>
      <c r="C2120" t="str" cm="1">
        <f t="array" ref="C2120">_xlfn.IFS(A2120='Price Data'!$F$3,'Price Data'!$G$3,A2120='Price Data'!$F$4,'Price Data'!$G$4,A2120='Price Data'!$F$5,'Price Data'!$G$5,A2120='Price Data'!$F$6,'Price Data'!$G$6,A2120='Price Data'!$F$7,'Price Data'!$G$7,TRUE,"")</f>
        <v/>
      </c>
      <c r="E2120" s="108" t="b">
        <f t="shared" si="165"/>
        <v>0</v>
      </c>
      <c r="G2120" s="108" t="b">
        <f t="shared" si="166"/>
        <v>0</v>
      </c>
      <c r="I2120" s="108" t="b">
        <f t="shared" si="167"/>
        <v>0</v>
      </c>
      <c r="K2120" s="108" t="b">
        <f t="shared" si="168"/>
        <v>0</v>
      </c>
      <c r="M2120" s="108" t="b">
        <f t="shared" si="169"/>
        <v>0</v>
      </c>
    </row>
    <row r="2121" spans="1:13" x14ac:dyDescent="0.25">
      <c r="A2121" t="s">
        <v>112</v>
      </c>
      <c r="B2121" s="108">
        <v>0</v>
      </c>
      <c r="C2121" t="str" cm="1">
        <f t="array" ref="C2121">_xlfn.IFS(A2121='Price Data'!$F$3,'Price Data'!$G$3,A2121='Price Data'!$F$4,'Price Data'!$G$4,A2121='Price Data'!$F$5,'Price Data'!$G$5,A2121='Price Data'!$F$6,'Price Data'!$G$6,A2121='Price Data'!$F$7,'Price Data'!$G$7,TRUE,"")</f>
        <v/>
      </c>
      <c r="E2121" s="108" t="b">
        <f t="shared" si="165"/>
        <v>0</v>
      </c>
      <c r="G2121" s="108" t="b">
        <f t="shared" si="166"/>
        <v>0</v>
      </c>
      <c r="I2121" s="108" t="b">
        <f t="shared" si="167"/>
        <v>0</v>
      </c>
      <c r="K2121" s="108" t="b">
        <f t="shared" si="168"/>
        <v>0</v>
      </c>
      <c r="M2121" s="108" t="b">
        <f t="shared" si="169"/>
        <v>0</v>
      </c>
    </row>
    <row r="2122" spans="1:13" x14ac:dyDescent="0.25">
      <c r="A2122" t="s">
        <v>112</v>
      </c>
      <c r="B2122" s="108">
        <v>0</v>
      </c>
      <c r="C2122" t="str" cm="1">
        <f t="array" ref="C2122">_xlfn.IFS(A2122='Price Data'!$F$3,'Price Data'!$G$3,A2122='Price Data'!$F$4,'Price Data'!$G$4,A2122='Price Data'!$F$5,'Price Data'!$G$5,A2122='Price Data'!$F$6,'Price Data'!$G$6,A2122='Price Data'!$F$7,'Price Data'!$G$7,TRUE,"")</f>
        <v/>
      </c>
      <c r="E2122" s="108" t="b">
        <f t="shared" si="165"/>
        <v>0</v>
      </c>
      <c r="G2122" s="108" t="b">
        <f t="shared" si="166"/>
        <v>0</v>
      </c>
      <c r="I2122" s="108" t="b">
        <f t="shared" si="167"/>
        <v>0</v>
      </c>
      <c r="K2122" s="108" t="b">
        <f t="shared" si="168"/>
        <v>0</v>
      </c>
      <c r="M2122" s="108" t="b">
        <f t="shared" si="169"/>
        <v>0</v>
      </c>
    </row>
    <row r="2123" spans="1:13" x14ac:dyDescent="0.25">
      <c r="A2123" t="s">
        <v>112</v>
      </c>
      <c r="B2123" s="108">
        <v>0</v>
      </c>
      <c r="C2123" t="str" cm="1">
        <f t="array" ref="C2123">_xlfn.IFS(A2123='Price Data'!$F$3,'Price Data'!$G$3,A2123='Price Data'!$F$4,'Price Data'!$G$4,A2123='Price Data'!$F$5,'Price Data'!$G$5,A2123='Price Data'!$F$6,'Price Data'!$G$6,A2123='Price Data'!$F$7,'Price Data'!$G$7,TRUE,"")</f>
        <v/>
      </c>
      <c r="E2123" s="108" t="b">
        <f t="shared" si="165"/>
        <v>0</v>
      </c>
      <c r="G2123" s="108" t="b">
        <f t="shared" si="166"/>
        <v>0</v>
      </c>
      <c r="I2123" s="108" t="b">
        <f t="shared" si="167"/>
        <v>0</v>
      </c>
      <c r="K2123" s="108" t="b">
        <f t="shared" si="168"/>
        <v>0</v>
      </c>
      <c r="M2123" s="108" t="b">
        <f t="shared" si="169"/>
        <v>0</v>
      </c>
    </row>
    <row r="2124" spans="1:13" x14ac:dyDescent="0.25">
      <c r="A2124" t="s">
        <v>112</v>
      </c>
      <c r="B2124" s="108">
        <v>0</v>
      </c>
      <c r="C2124" t="str" cm="1">
        <f t="array" ref="C2124">_xlfn.IFS(A2124='Price Data'!$F$3,'Price Data'!$G$3,A2124='Price Data'!$F$4,'Price Data'!$G$4,A2124='Price Data'!$F$5,'Price Data'!$G$5,A2124='Price Data'!$F$6,'Price Data'!$G$6,A2124='Price Data'!$F$7,'Price Data'!$G$7,TRUE,"")</f>
        <v/>
      </c>
      <c r="E2124" s="108" t="b">
        <f t="shared" si="165"/>
        <v>0</v>
      </c>
      <c r="G2124" s="108" t="b">
        <f t="shared" si="166"/>
        <v>0</v>
      </c>
      <c r="I2124" s="108" t="b">
        <f t="shared" si="167"/>
        <v>0</v>
      </c>
      <c r="K2124" s="108" t="b">
        <f t="shared" si="168"/>
        <v>0</v>
      </c>
      <c r="M2124" s="108" t="b">
        <f t="shared" si="169"/>
        <v>0</v>
      </c>
    </row>
    <row r="2125" spans="1:13" x14ac:dyDescent="0.25">
      <c r="A2125" t="s">
        <v>112</v>
      </c>
      <c r="B2125" s="108">
        <v>0</v>
      </c>
      <c r="C2125" t="str" cm="1">
        <f t="array" ref="C2125">_xlfn.IFS(A2125='Price Data'!$F$3,'Price Data'!$G$3,A2125='Price Data'!$F$4,'Price Data'!$G$4,A2125='Price Data'!$F$5,'Price Data'!$G$5,A2125='Price Data'!$F$6,'Price Data'!$G$6,A2125='Price Data'!$F$7,'Price Data'!$G$7,TRUE,"")</f>
        <v/>
      </c>
      <c r="E2125" s="108" t="b">
        <f t="shared" si="165"/>
        <v>0</v>
      </c>
      <c r="G2125" s="108" t="b">
        <f t="shared" si="166"/>
        <v>0</v>
      </c>
      <c r="I2125" s="108" t="b">
        <f t="shared" si="167"/>
        <v>0</v>
      </c>
      <c r="K2125" s="108" t="b">
        <f t="shared" si="168"/>
        <v>0</v>
      </c>
      <c r="M2125" s="108" t="b">
        <f t="shared" si="169"/>
        <v>0</v>
      </c>
    </row>
    <row r="2126" spans="1:13" x14ac:dyDescent="0.25">
      <c r="A2126" t="s">
        <v>112</v>
      </c>
      <c r="B2126" s="108">
        <v>0</v>
      </c>
      <c r="C2126" t="str" cm="1">
        <f t="array" ref="C2126">_xlfn.IFS(A2126='Price Data'!$F$3,'Price Data'!$G$3,A2126='Price Data'!$F$4,'Price Data'!$G$4,A2126='Price Data'!$F$5,'Price Data'!$G$5,A2126='Price Data'!$F$6,'Price Data'!$G$6,A2126='Price Data'!$F$7,'Price Data'!$G$7,TRUE,"")</f>
        <v/>
      </c>
      <c r="E2126" s="108" t="b">
        <f t="shared" si="165"/>
        <v>0</v>
      </c>
      <c r="G2126" s="108" t="b">
        <f t="shared" si="166"/>
        <v>0</v>
      </c>
      <c r="I2126" s="108" t="b">
        <f t="shared" si="167"/>
        <v>0</v>
      </c>
      <c r="K2126" s="108" t="b">
        <f t="shared" si="168"/>
        <v>0</v>
      </c>
      <c r="M2126" s="108" t="b">
        <f t="shared" si="169"/>
        <v>0</v>
      </c>
    </row>
    <row r="2127" spans="1:13" x14ac:dyDescent="0.25">
      <c r="A2127" t="s">
        <v>112</v>
      </c>
      <c r="B2127" s="108">
        <v>0</v>
      </c>
      <c r="C2127" t="str" cm="1">
        <f t="array" ref="C2127">_xlfn.IFS(A2127='Price Data'!$F$3,'Price Data'!$G$3,A2127='Price Data'!$F$4,'Price Data'!$G$4,A2127='Price Data'!$F$5,'Price Data'!$G$5,A2127='Price Data'!$F$6,'Price Data'!$G$6,A2127='Price Data'!$F$7,'Price Data'!$G$7,TRUE,"")</f>
        <v/>
      </c>
      <c r="E2127" s="108" t="b">
        <f t="shared" si="165"/>
        <v>0</v>
      </c>
      <c r="G2127" s="108" t="b">
        <f t="shared" si="166"/>
        <v>0</v>
      </c>
      <c r="I2127" s="108" t="b">
        <f t="shared" si="167"/>
        <v>0</v>
      </c>
      <c r="K2127" s="108" t="b">
        <f t="shared" si="168"/>
        <v>0</v>
      </c>
      <c r="M2127" s="108" t="b">
        <f t="shared" si="169"/>
        <v>0</v>
      </c>
    </row>
    <row r="2128" spans="1:13" x14ac:dyDescent="0.25">
      <c r="A2128" t="s">
        <v>112</v>
      </c>
      <c r="B2128" s="108">
        <v>0</v>
      </c>
      <c r="C2128" t="str" cm="1">
        <f t="array" ref="C2128">_xlfn.IFS(A2128='Price Data'!$F$3,'Price Data'!$G$3,A2128='Price Data'!$F$4,'Price Data'!$G$4,A2128='Price Data'!$F$5,'Price Data'!$G$5,A2128='Price Data'!$F$6,'Price Data'!$G$6,A2128='Price Data'!$F$7,'Price Data'!$G$7,TRUE,"")</f>
        <v/>
      </c>
      <c r="E2128" s="108" t="b">
        <f t="shared" si="165"/>
        <v>0</v>
      </c>
      <c r="G2128" s="108" t="b">
        <f t="shared" si="166"/>
        <v>0</v>
      </c>
      <c r="I2128" s="108" t="b">
        <f t="shared" si="167"/>
        <v>0</v>
      </c>
      <c r="K2128" s="108" t="b">
        <f t="shared" si="168"/>
        <v>0</v>
      </c>
      <c r="M2128" s="108" t="b">
        <f t="shared" si="169"/>
        <v>0</v>
      </c>
    </row>
    <row r="2129" spans="1:13" x14ac:dyDescent="0.25">
      <c r="A2129" t="s">
        <v>112</v>
      </c>
      <c r="B2129" s="108">
        <v>0</v>
      </c>
      <c r="C2129" t="str" cm="1">
        <f t="array" ref="C2129">_xlfn.IFS(A2129='Price Data'!$F$3,'Price Data'!$G$3,A2129='Price Data'!$F$4,'Price Data'!$G$4,A2129='Price Data'!$F$5,'Price Data'!$G$5,A2129='Price Data'!$F$6,'Price Data'!$G$6,A2129='Price Data'!$F$7,'Price Data'!$G$7,TRUE,"")</f>
        <v/>
      </c>
      <c r="E2129" s="108" t="b">
        <f t="shared" si="165"/>
        <v>0</v>
      </c>
      <c r="G2129" s="108" t="b">
        <f t="shared" si="166"/>
        <v>0</v>
      </c>
      <c r="I2129" s="108" t="b">
        <f t="shared" si="167"/>
        <v>0</v>
      </c>
      <c r="K2129" s="108" t="b">
        <f t="shared" si="168"/>
        <v>0</v>
      </c>
      <c r="M2129" s="108" t="b">
        <f t="shared" si="169"/>
        <v>0</v>
      </c>
    </row>
    <row r="2130" spans="1:13" x14ac:dyDescent="0.25">
      <c r="A2130" t="s">
        <v>112</v>
      </c>
      <c r="B2130" s="108">
        <v>0</v>
      </c>
      <c r="C2130" t="str" cm="1">
        <f t="array" ref="C2130">_xlfn.IFS(A2130='Price Data'!$F$3,'Price Data'!$G$3,A2130='Price Data'!$F$4,'Price Data'!$G$4,A2130='Price Data'!$F$5,'Price Data'!$G$5,A2130='Price Data'!$F$6,'Price Data'!$G$6,A2130='Price Data'!$F$7,'Price Data'!$G$7,TRUE,"")</f>
        <v/>
      </c>
      <c r="E2130" s="108" t="b">
        <f t="shared" si="165"/>
        <v>0</v>
      </c>
      <c r="G2130" s="108" t="b">
        <f t="shared" si="166"/>
        <v>0</v>
      </c>
      <c r="I2130" s="108" t="b">
        <f t="shared" si="167"/>
        <v>0</v>
      </c>
      <c r="K2130" s="108" t="b">
        <f t="shared" si="168"/>
        <v>0</v>
      </c>
      <c r="M2130" s="108" t="b">
        <f t="shared" si="169"/>
        <v>0</v>
      </c>
    </row>
    <row r="2131" spans="1:13" x14ac:dyDescent="0.25">
      <c r="A2131" t="s">
        <v>112</v>
      </c>
      <c r="B2131" s="108">
        <v>0</v>
      </c>
      <c r="C2131" t="str" cm="1">
        <f t="array" ref="C2131">_xlfn.IFS(A2131='Price Data'!$F$3,'Price Data'!$G$3,A2131='Price Data'!$F$4,'Price Data'!$G$4,A2131='Price Data'!$F$5,'Price Data'!$G$5,A2131='Price Data'!$F$6,'Price Data'!$G$6,A2131='Price Data'!$F$7,'Price Data'!$G$7,TRUE,"")</f>
        <v/>
      </c>
      <c r="E2131" s="108" t="b">
        <f t="shared" si="165"/>
        <v>0</v>
      </c>
      <c r="G2131" s="108" t="b">
        <f t="shared" si="166"/>
        <v>0</v>
      </c>
      <c r="I2131" s="108" t="b">
        <f t="shared" si="167"/>
        <v>0</v>
      </c>
      <c r="K2131" s="108" t="b">
        <f t="shared" si="168"/>
        <v>0</v>
      </c>
      <c r="M2131" s="108" t="b">
        <f t="shared" si="169"/>
        <v>0</v>
      </c>
    </row>
    <row r="2132" spans="1:13" x14ac:dyDescent="0.25">
      <c r="A2132" t="s">
        <v>112</v>
      </c>
      <c r="B2132" s="108">
        <v>0</v>
      </c>
      <c r="C2132" t="str" cm="1">
        <f t="array" ref="C2132">_xlfn.IFS(A2132='Price Data'!$F$3,'Price Data'!$G$3,A2132='Price Data'!$F$4,'Price Data'!$G$4,A2132='Price Data'!$F$5,'Price Data'!$G$5,A2132='Price Data'!$F$6,'Price Data'!$G$6,A2132='Price Data'!$F$7,'Price Data'!$G$7,TRUE,"")</f>
        <v/>
      </c>
      <c r="E2132" s="108" t="b">
        <f t="shared" si="165"/>
        <v>0</v>
      </c>
      <c r="G2132" s="108" t="b">
        <f t="shared" si="166"/>
        <v>0</v>
      </c>
      <c r="I2132" s="108" t="b">
        <f t="shared" si="167"/>
        <v>0</v>
      </c>
      <c r="K2132" s="108" t="b">
        <f t="shared" si="168"/>
        <v>0</v>
      </c>
      <c r="M2132" s="108" t="b">
        <f t="shared" si="169"/>
        <v>0</v>
      </c>
    </row>
    <row r="2133" spans="1:13" x14ac:dyDescent="0.25">
      <c r="A2133" t="s">
        <v>112</v>
      </c>
      <c r="B2133" s="108">
        <v>0</v>
      </c>
      <c r="C2133" t="str" cm="1">
        <f t="array" ref="C2133">_xlfn.IFS(A2133='Price Data'!$F$3,'Price Data'!$G$3,A2133='Price Data'!$F$4,'Price Data'!$G$4,A2133='Price Data'!$F$5,'Price Data'!$G$5,A2133='Price Data'!$F$6,'Price Data'!$G$6,A2133='Price Data'!$F$7,'Price Data'!$G$7,TRUE,"")</f>
        <v/>
      </c>
      <c r="E2133" s="108" t="b">
        <f t="shared" si="165"/>
        <v>0</v>
      </c>
      <c r="G2133" s="108" t="b">
        <f t="shared" si="166"/>
        <v>0</v>
      </c>
      <c r="I2133" s="108" t="b">
        <f t="shared" si="167"/>
        <v>0</v>
      </c>
      <c r="K2133" s="108" t="b">
        <f t="shared" si="168"/>
        <v>0</v>
      </c>
      <c r="M2133" s="108" t="b">
        <f t="shared" si="169"/>
        <v>0</v>
      </c>
    </row>
    <row r="2134" spans="1:13" x14ac:dyDescent="0.25">
      <c r="A2134" t="s">
        <v>112</v>
      </c>
      <c r="B2134" s="108">
        <v>0</v>
      </c>
      <c r="C2134" t="str" cm="1">
        <f t="array" ref="C2134">_xlfn.IFS(A2134='Price Data'!$F$3,'Price Data'!$G$3,A2134='Price Data'!$F$4,'Price Data'!$G$4,A2134='Price Data'!$F$5,'Price Data'!$G$5,A2134='Price Data'!$F$6,'Price Data'!$G$6,A2134='Price Data'!$F$7,'Price Data'!$G$7,TRUE,"")</f>
        <v/>
      </c>
      <c r="E2134" s="108" t="b">
        <f t="shared" si="165"/>
        <v>0</v>
      </c>
      <c r="G2134" s="108" t="b">
        <f t="shared" si="166"/>
        <v>0</v>
      </c>
      <c r="I2134" s="108" t="b">
        <f t="shared" si="167"/>
        <v>0</v>
      </c>
      <c r="K2134" s="108" t="b">
        <f t="shared" si="168"/>
        <v>0</v>
      </c>
      <c r="M2134" s="108" t="b">
        <f t="shared" si="169"/>
        <v>0</v>
      </c>
    </row>
    <row r="2135" spans="1:13" x14ac:dyDescent="0.25">
      <c r="A2135" t="s">
        <v>112</v>
      </c>
      <c r="B2135" s="108">
        <v>0</v>
      </c>
      <c r="C2135" t="str" cm="1">
        <f t="array" ref="C2135">_xlfn.IFS(A2135='Price Data'!$F$3,'Price Data'!$G$3,A2135='Price Data'!$F$4,'Price Data'!$G$4,A2135='Price Data'!$F$5,'Price Data'!$G$5,A2135='Price Data'!$F$6,'Price Data'!$G$6,A2135='Price Data'!$F$7,'Price Data'!$G$7,TRUE,"")</f>
        <v/>
      </c>
      <c r="E2135" s="108" t="b">
        <f t="shared" si="165"/>
        <v>0</v>
      </c>
      <c r="G2135" s="108" t="b">
        <f t="shared" si="166"/>
        <v>0</v>
      </c>
      <c r="I2135" s="108" t="b">
        <f t="shared" si="167"/>
        <v>0</v>
      </c>
      <c r="K2135" s="108" t="b">
        <f t="shared" si="168"/>
        <v>0</v>
      </c>
      <c r="M2135" s="108" t="b">
        <f t="shared" si="169"/>
        <v>0</v>
      </c>
    </row>
    <row r="2136" spans="1:13" x14ac:dyDescent="0.25">
      <c r="A2136" t="s">
        <v>112</v>
      </c>
      <c r="B2136" s="108">
        <v>0</v>
      </c>
      <c r="C2136" t="str" cm="1">
        <f t="array" ref="C2136">_xlfn.IFS(A2136='Price Data'!$F$3,'Price Data'!$G$3,A2136='Price Data'!$F$4,'Price Data'!$G$4,A2136='Price Data'!$F$5,'Price Data'!$G$5,A2136='Price Data'!$F$6,'Price Data'!$G$6,A2136='Price Data'!$F$7,'Price Data'!$G$7,TRUE,"")</f>
        <v/>
      </c>
      <c r="E2136" s="108" t="b">
        <f t="shared" si="165"/>
        <v>0</v>
      </c>
      <c r="G2136" s="108" t="b">
        <f t="shared" si="166"/>
        <v>0</v>
      </c>
      <c r="I2136" s="108" t="b">
        <f t="shared" si="167"/>
        <v>0</v>
      </c>
      <c r="K2136" s="108" t="b">
        <f t="shared" si="168"/>
        <v>0</v>
      </c>
      <c r="M2136" s="108" t="b">
        <f t="shared" si="169"/>
        <v>0</v>
      </c>
    </row>
    <row r="2137" spans="1:13" x14ac:dyDescent="0.25">
      <c r="A2137" t="s">
        <v>112</v>
      </c>
      <c r="B2137" s="108">
        <v>0</v>
      </c>
      <c r="C2137" t="str" cm="1">
        <f t="array" ref="C2137">_xlfn.IFS(A2137='Price Data'!$F$3,'Price Data'!$G$3,A2137='Price Data'!$F$4,'Price Data'!$G$4,A2137='Price Data'!$F$5,'Price Data'!$G$5,A2137='Price Data'!$F$6,'Price Data'!$G$6,A2137='Price Data'!$F$7,'Price Data'!$G$7,TRUE,"")</f>
        <v/>
      </c>
      <c r="E2137" s="108" t="b">
        <f t="shared" si="165"/>
        <v>0</v>
      </c>
      <c r="G2137" s="108" t="b">
        <f t="shared" si="166"/>
        <v>0</v>
      </c>
      <c r="I2137" s="108" t="b">
        <f t="shared" si="167"/>
        <v>0</v>
      </c>
      <c r="K2137" s="108" t="b">
        <f t="shared" si="168"/>
        <v>0</v>
      </c>
      <c r="M2137" s="108" t="b">
        <f t="shared" si="169"/>
        <v>0</v>
      </c>
    </row>
    <row r="2138" spans="1:13" x14ac:dyDescent="0.25">
      <c r="A2138" t="s">
        <v>112</v>
      </c>
      <c r="B2138" s="108">
        <v>0</v>
      </c>
      <c r="C2138" t="str" cm="1">
        <f t="array" ref="C2138">_xlfn.IFS(A2138='Price Data'!$F$3,'Price Data'!$G$3,A2138='Price Data'!$F$4,'Price Data'!$G$4,A2138='Price Data'!$F$5,'Price Data'!$G$5,A2138='Price Data'!$F$6,'Price Data'!$G$6,A2138='Price Data'!$F$7,'Price Data'!$G$7,TRUE,"")</f>
        <v/>
      </c>
      <c r="E2138" s="108" t="b">
        <f t="shared" si="165"/>
        <v>0</v>
      </c>
      <c r="G2138" s="108" t="b">
        <f t="shared" si="166"/>
        <v>0</v>
      </c>
      <c r="I2138" s="108" t="b">
        <f t="shared" si="167"/>
        <v>0</v>
      </c>
      <c r="K2138" s="108" t="b">
        <f t="shared" si="168"/>
        <v>0</v>
      </c>
      <c r="M2138" s="108" t="b">
        <f t="shared" si="169"/>
        <v>0</v>
      </c>
    </row>
    <row r="2139" spans="1:13" x14ac:dyDescent="0.25">
      <c r="A2139" t="s">
        <v>112</v>
      </c>
      <c r="B2139" s="108">
        <v>0</v>
      </c>
      <c r="C2139" t="str" cm="1">
        <f t="array" ref="C2139">_xlfn.IFS(A2139='Price Data'!$F$3,'Price Data'!$G$3,A2139='Price Data'!$F$4,'Price Data'!$G$4,A2139='Price Data'!$F$5,'Price Data'!$G$5,A2139='Price Data'!$F$6,'Price Data'!$G$6,A2139='Price Data'!$F$7,'Price Data'!$G$7,TRUE,"")</f>
        <v/>
      </c>
      <c r="E2139" s="108" t="b">
        <f t="shared" si="165"/>
        <v>0</v>
      </c>
      <c r="G2139" s="108" t="b">
        <f t="shared" si="166"/>
        <v>0</v>
      </c>
      <c r="I2139" s="108" t="b">
        <f t="shared" si="167"/>
        <v>0</v>
      </c>
      <c r="K2139" s="108" t="b">
        <f t="shared" si="168"/>
        <v>0</v>
      </c>
      <c r="M2139" s="108" t="b">
        <f t="shared" si="169"/>
        <v>0</v>
      </c>
    </row>
    <row r="2140" spans="1:13" x14ac:dyDescent="0.25">
      <c r="A2140" t="s">
        <v>112</v>
      </c>
      <c r="B2140" s="108">
        <v>0</v>
      </c>
      <c r="C2140" t="str" cm="1">
        <f t="array" ref="C2140">_xlfn.IFS(A2140='Price Data'!$F$3,'Price Data'!$G$3,A2140='Price Data'!$F$4,'Price Data'!$G$4,A2140='Price Data'!$F$5,'Price Data'!$G$5,A2140='Price Data'!$F$6,'Price Data'!$G$6,A2140='Price Data'!$F$7,'Price Data'!$G$7,TRUE,"")</f>
        <v/>
      </c>
      <c r="E2140" s="108" t="b">
        <f t="shared" si="165"/>
        <v>0</v>
      </c>
      <c r="G2140" s="108" t="b">
        <f t="shared" si="166"/>
        <v>0</v>
      </c>
      <c r="I2140" s="108" t="b">
        <f t="shared" si="167"/>
        <v>0</v>
      </c>
      <c r="K2140" s="108" t="b">
        <f t="shared" si="168"/>
        <v>0</v>
      </c>
      <c r="M2140" s="108" t="b">
        <f t="shared" si="169"/>
        <v>0</v>
      </c>
    </row>
    <row r="2141" spans="1:13" x14ac:dyDescent="0.25">
      <c r="A2141" t="s">
        <v>112</v>
      </c>
      <c r="B2141" s="108">
        <v>0</v>
      </c>
      <c r="C2141" t="str" cm="1">
        <f t="array" ref="C2141">_xlfn.IFS(A2141='Price Data'!$F$3,'Price Data'!$G$3,A2141='Price Data'!$F$4,'Price Data'!$G$4,A2141='Price Data'!$F$5,'Price Data'!$G$5,A2141='Price Data'!$F$6,'Price Data'!$G$6,A2141='Price Data'!$F$7,'Price Data'!$G$7,TRUE,"")</f>
        <v/>
      </c>
      <c r="E2141" s="108" t="b">
        <f t="shared" si="165"/>
        <v>0</v>
      </c>
      <c r="G2141" s="108" t="b">
        <f t="shared" si="166"/>
        <v>0</v>
      </c>
      <c r="I2141" s="108" t="b">
        <f t="shared" si="167"/>
        <v>0</v>
      </c>
      <c r="K2141" s="108" t="b">
        <f t="shared" si="168"/>
        <v>0</v>
      </c>
      <c r="M2141" s="108" t="b">
        <f t="shared" si="169"/>
        <v>0</v>
      </c>
    </row>
    <row r="2142" spans="1:13" x14ac:dyDescent="0.25">
      <c r="A2142" t="s">
        <v>112</v>
      </c>
      <c r="B2142" s="108">
        <v>0</v>
      </c>
      <c r="C2142" t="str" cm="1">
        <f t="array" ref="C2142">_xlfn.IFS(A2142='Price Data'!$F$3,'Price Data'!$G$3,A2142='Price Data'!$F$4,'Price Data'!$G$4,A2142='Price Data'!$F$5,'Price Data'!$G$5,A2142='Price Data'!$F$6,'Price Data'!$G$6,A2142='Price Data'!$F$7,'Price Data'!$G$7,TRUE,"")</f>
        <v/>
      </c>
      <c r="E2142" s="108" t="b">
        <f t="shared" si="165"/>
        <v>0</v>
      </c>
      <c r="G2142" s="108" t="b">
        <f t="shared" si="166"/>
        <v>0</v>
      </c>
      <c r="I2142" s="108" t="b">
        <f t="shared" si="167"/>
        <v>0</v>
      </c>
      <c r="K2142" s="108" t="b">
        <f t="shared" si="168"/>
        <v>0</v>
      </c>
      <c r="M2142" s="108" t="b">
        <f t="shared" si="169"/>
        <v>0</v>
      </c>
    </row>
    <row r="2143" spans="1:13" x14ac:dyDescent="0.25">
      <c r="A2143" t="s">
        <v>112</v>
      </c>
      <c r="B2143" s="108">
        <v>0</v>
      </c>
      <c r="C2143" t="str" cm="1">
        <f t="array" ref="C2143">_xlfn.IFS(A2143='Price Data'!$F$3,'Price Data'!$G$3,A2143='Price Data'!$F$4,'Price Data'!$G$4,A2143='Price Data'!$F$5,'Price Data'!$G$5,A2143='Price Data'!$F$6,'Price Data'!$G$6,A2143='Price Data'!$F$7,'Price Data'!$G$7,TRUE,"")</f>
        <v/>
      </c>
      <c r="E2143" s="108" t="b">
        <f t="shared" si="165"/>
        <v>0</v>
      </c>
      <c r="G2143" s="108" t="b">
        <f t="shared" si="166"/>
        <v>0</v>
      </c>
      <c r="I2143" s="108" t="b">
        <f t="shared" si="167"/>
        <v>0</v>
      </c>
      <c r="K2143" s="108" t="b">
        <f t="shared" si="168"/>
        <v>0</v>
      </c>
      <c r="M2143" s="108" t="b">
        <f t="shared" si="169"/>
        <v>0</v>
      </c>
    </row>
    <row r="2144" spans="1:13" x14ac:dyDescent="0.25">
      <c r="A2144" t="s">
        <v>112</v>
      </c>
      <c r="B2144" s="108">
        <v>0</v>
      </c>
      <c r="C2144" t="str" cm="1">
        <f t="array" ref="C2144">_xlfn.IFS(A2144='Price Data'!$F$3,'Price Data'!$G$3,A2144='Price Data'!$F$4,'Price Data'!$G$4,A2144='Price Data'!$F$5,'Price Data'!$G$5,A2144='Price Data'!$F$6,'Price Data'!$G$6,A2144='Price Data'!$F$7,'Price Data'!$G$7,TRUE,"")</f>
        <v/>
      </c>
      <c r="E2144" s="108" t="b">
        <f t="shared" si="165"/>
        <v>0</v>
      </c>
      <c r="G2144" s="108" t="b">
        <f t="shared" si="166"/>
        <v>0</v>
      </c>
      <c r="I2144" s="108" t="b">
        <f t="shared" si="167"/>
        <v>0</v>
      </c>
      <c r="K2144" s="108" t="b">
        <f t="shared" si="168"/>
        <v>0</v>
      </c>
      <c r="M2144" s="108" t="b">
        <f t="shared" si="169"/>
        <v>0</v>
      </c>
    </row>
    <row r="2145" spans="1:13" x14ac:dyDescent="0.25">
      <c r="A2145" t="s">
        <v>112</v>
      </c>
      <c r="B2145" s="108">
        <v>0</v>
      </c>
      <c r="C2145" t="str" cm="1">
        <f t="array" ref="C2145">_xlfn.IFS(A2145='Price Data'!$F$3,'Price Data'!$G$3,A2145='Price Data'!$F$4,'Price Data'!$G$4,A2145='Price Data'!$F$5,'Price Data'!$G$5,A2145='Price Data'!$F$6,'Price Data'!$G$6,A2145='Price Data'!$F$7,'Price Data'!$G$7,TRUE,"")</f>
        <v/>
      </c>
      <c r="E2145" s="108" t="b">
        <f t="shared" si="165"/>
        <v>0</v>
      </c>
      <c r="G2145" s="108" t="b">
        <f t="shared" si="166"/>
        <v>0</v>
      </c>
      <c r="I2145" s="108" t="b">
        <f t="shared" si="167"/>
        <v>0</v>
      </c>
      <c r="K2145" s="108" t="b">
        <f t="shared" si="168"/>
        <v>0</v>
      </c>
      <c r="M2145" s="108" t="b">
        <f t="shared" si="169"/>
        <v>0</v>
      </c>
    </row>
    <row r="2146" spans="1:13" x14ac:dyDescent="0.25">
      <c r="A2146" t="s">
        <v>112</v>
      </c>
      <c r="B2146" s="108">
        <v>0</v>
      </c>
      <c r="C2146" t="str" cm="1">
        <f t="array" ref="C2146">_xlfn.IFS(A2146='Price Data'!$F$3,'Price Data'!$G$3,A2146='Price Data'!$F$4,'Price Data'!$G$4,A2146='Price Data'!$F$5,'Price Data'!$G$5,A2146='Price Data'!$F$6,'Price Data'!$G$6,A2146='Price Data'!$F$7,'Price Data'!$G$7,TRUE,"")</f>
        <v/>
      </c>
      <c r="E2146" s="108" t="b">
        <f t="shared" si="165"/>
        <v>0</v>
      </c>
      <c r="G2146" s="108" t="b">
        <f t="shared" si="166"/>
        <v>0</v>
      </c>
      <c r="I2146" s="108" t="b">
        <f t="shared" si="167"/>
        <v>0</v>
      </c>
      <c r="K2146" s="108" t="b">
        <f t="shared" si="168"/>
        <v>0</v>
      </c>
      <c r="M2146" s="108" t="b">
        <f t="shared" si="169"/>
        <v>0</v>
      </c>
    </row>
    <row r="2147" spans="1:13" x14ac:dyDescent="0.25">
      <c r="A2147" t="s">
        <v>112</v>
      </c>
      <c r="B2147" s="108">
        <v>0</v>
      </c>
      <c r="C2147" t="str" cm="1">
        <f t="array" ref="C2147">_xlfn.IFS(A2147='Price Data'!$F$3,'Price Data'!$G$3,A2147='Price Data'!$F$4,'Price Data'!$G$4,A2147='Price Data'!$F$5,'Price Data'!$G$5,A2147='Price Data'!$F$6,'Price Data'!$G$6,A2147='Price Data'!$F$7,'Price Data'!$G$7,TRUE,"")</f>
        <v/>
      </c>
      <c r="E2147" s="108" t="b">
        <f t="shared" si="165"/>
        <v>0</v>
      </c>
      <c r="G2147" s="108" t="b">
        <f t="shared" si="166"/>
        <v>0</v>
      </c>
      <c r="I2147" s="108" t="b">
        <f t="shared" si="167"/>
        <v>0</v>
      </c>
      <c r="K2147" s="108" t="b">
        <f t="shared" si="168"/>
        <v>0</v>
      </c>
      <c r="M2147" s="108" t="b">
        <f t="shared" si="169"/>
        <v>0</v>
      </c>
    </row>
    <row r="2148" spans="1:13" x14ac:dyDescent="0.25">
      <c r="A2148" t="s">
        <v>111</v>
      </c>
      <c r="B2148" s="108">
        <v>0.94</v>
      </c>
      <c r="C2148" cm="1">
        <f t="array" ref="C2148">_xlfn.IFS(A2148='Price Data'!$F$3,'Price Data'!$G$3,A2148='Price Data'!$F$4,'Price Data'!$G$4,A2148='Price Data'!$F$5,'Price Data'!$G$5,A2148='Price Data'!$F$6,'Price Data'!$G$6,A2148='Price Data'!$F$7,'Price Data'!$G$7,TRUE,"")</f>
        <v>8.710979020979023</v>
      </c>
      <c r="E2148" s="108" t="b">
        <f t="shared" si="165"/>
        <v>0</v>
      </c>
      <c r="G2148" s="108" t="b">
        <f t="shared" si="166"/>
        <v>0</v>
      </c>
      <c r="I2148" s="108" t="b">
        <f t="shared" si="167"/>
        <v>0</v>
      </c>
      <c r="K2148" s="108">
        <f t="shared" si="168"/>
        <v>0.94</v>
      </c>
      <c r="M2148" s="108" t="b">
        <f t="shared" si="169"/>
        <v>0</v>
      </c>
    </row>
    <row r="2149" spans="1:13" x14ac:dyDescent="0.25">
      <c r="A2149" t="s">
        <v>112</v>
      </c>
      <c r="B2149" s="108">
        <v>0</v>
      </c>
      <c r="C2149" t="str" cm="1">
        <f t="array" ref="C2149">_xlfn.IFS(A2149='Price Data'!$F$3,'Price Data'!$G$3,A2149='Price Data'!$F$4,'Price Data'!$G$4,A2149='Price Data'!$F$5,'Price Data'!$G$5,A2149='Price Data'!$F$6,'Price Data'!$G$6,A2149='Price Data'!$F$7,'Price Data'!$G$7,TRUE,"")</f>
        <v/>
      </c>
      <c r="E2149" s="108" t="b">
        <f t="shared" si="165"/>
        <v>0</v>
      </c>
      <c r="G2149" s="108" t="b">
        <f t="shared" si="166"/>
        <v>0</v>
      </c>
      <c r="I2149" s="108" t="b">
        <f t="shared" si="167"/>
        <v>0</v>
      </c>
      <c r="K2149" s="108" t="b">
        <f t="shared" si="168"/>
        <v>0</v>
      </c>
      <c r="M2149" s="108" t="b">
        <f t="shared" si="169"/>
        <v>0</v>
      </c>
    </row>
    <row r="2150" spans="1:13" x14ac:dyDescent="0.25">
      <c r="A2150" t="s">
        <v>112</v>
      </c>
      <c r="B2150" s="108">
        <v>0</v>
      </c>
      <c r="C2150" t="str" cm="1">
        <f t="array" ref="C2150">_xlfn.IFS(A2150='Price Data'!$F$3,'Price Data'!$G$3,A2150='Price Data'!$F$4,'Price Data'!$G$4,A2150='Price Data'!$F$5,'Price Data'!$G$5,A2150='Price Data'!$F$6,'Price Data'!$G$6,A2150='Price Data'!$F$7,'Price Data'!$G$7,TRUE,"")</f>
        <v/>
      </c>
      <c r="E2150" s="108" t="b">
        <f t="shared" si="165"/>
        <v>0</v>
      </c>
      <c r="G2150" s="108" t="b">
        <f t="shared" si="166"/>
        <v>0</v>
      </c>
      <c r="I2150" s="108" t="b">
        <f t="shared" si="167"/>
        <v>0</v>
      </c>
      <c r="K2150" s="108" t="b">
        <f t="shared" si="168"/>
        <v>0</v>
      </c>
      <c r="M2150" s="108" t="b">
        <f t="shared" si="169"/>
        <v>0</v>
      </c>
    </row>
    <row r="2151" spans="1:13" x14ac:dyDescent="0.25">
      <c r="A2151" t="s">
        <v>112</v>
      </c>
      <c r="B2151" s="108">
        <v>0</v>
      </c>
      <c r="C2151" t="str" cm="1">
        <f t="array" ref="C2151">_xlfn.IFS(A2151='Price Data'!$F$3,'Price Data'!$G$3,A2151='Price Data'!$F$4,'Price Data'!$G$4,A2151='Price Data'!$F$5,'Price Data'!$G$5,A2151='Price Data'!$F$6,'Price Data'!$G$6,A2151='Price Data'!$F$7,'Price Data'!$G$7,TRUE,"")</f>
        <v/>
      </c>
      <c r="E2151" s="108" t="b">
        <f t="shared" si="165"/>
        <v>0</v>
      </c>
      <c r="G2151" s="108" t="b">
        <f t="shared" si="166"/>
        <v>0</v>
      </c>
      <c r="I2151" s="108" t="b">
        <f t="shared" si="167"/>
        <v>0</v>
      </c>
      <c r="K2151" s="108" t="b">
        <f t="shared" si="168"/>
        <v>0</v>
      </c>
      <c r="M2151" s="108" t="b">
        <f t="shared" si="169"/>
        <v>0</v>
      </c>
    </row>
    <row r="2152" spans="1:13" x14ac:dyDescent="0.25">
      <c r="A2152" t="s">
        <v>112</v>
      </c>
      <c r="B2152" s="108">
        <v>0</v>
      </c>
      <c r="C2152" t="str" cm="1">
        <f t="array" ref="C2152">_xlfn.IFS(A2152='Price Data'!$F$3,'Price Data'!$G$3,A2152='Price Data'!$F$4,'Price Data'!$G$4,A2152='Price Data'!$F$5,'Price Data'!$G$5,A2152='Price Data'!$F$6,'Price Data'!$G$6,A2152='Price Data'!$F$7,'Price Data'!$G$7,TRUE,"")</f>
        <v/>
      </c>
      <c r="E2152" s="108" t="b">
        <f t="shared" si="165"/>
        <v>0</v>
      </c>
      <c r="G2152" s="108" t="b">
        <f t="shared" si="166"/>
        <v>0</v>
      </c>
      <c r="I2152" s="108" t="b">
        <f t="shared" si="167"/>
        <v>0</v>
      </c>
      <c r="K2152" s="108" t="b">
        <f t="shared" si="168"/>
        <v>0</v>
      </c>
      <c r="M2152" s="108" t="b">
        <f t="shared" si="169"/>
        <v>0</v>
      </c>
    </row>
    <row r="2153" spans="1:13" x14ac:dyDescent="0.25">
      <c r="A2153" t="s">
        <v>112</v>
      </c>
      <c r="B2153" s="108">
        <v>0</v>
      </c>
      <c r="C2153" t="str" cm="1">
        <f t="array" ref="C2153">_xlfn.IFS(A2153='Price Data'!$F$3,'Price Data'!$G$3,A2153='Price Data'!$F$4,'Price Data'!$G$4,A2153='Price Data'!$F$5,'Price Data'!$G$5,A2153='Price Data'!$F$6,'Price Data'!$G$6,A2153='Price Data'!$F$7,'Price Data'!$G$7,TRUE,"")</f>
        <v/>
      </c>
      <c r="E2153" s="108" t="b">
        <f t="shared" si="165"/>
        <v>0</v>
      </c>
      <c r="G2153" s="108" t="b">
        <f t="shared" si="166"/>
        <v>0</v>
      </c>
      <c r="I2153" s="108" t="b">
        <f t="shared" si="167"/>
        <v>0</v>
      </c>
      <c r="K2153" s="108" t="b">
        <f t="shared" si="168"/>
        <v>0</v>
      </c>
      <c r="M2153" s="108" t="b">
        <f t="shared" si="169"/>
        <v>0</v>
      </c>
    </row>
    <row r="2154" spans="1:13" x14ac:dyDescent="0.25">
      <c r="A2154" t="s">
        <v>112</v>
      </c>
      <c r="B2154" s="108">
        <v>0</v>
      </c>
      <c r="C2154" t="str" cm="1">
        <f t="array" ref="C2154">_xlfn.IFS(A2154='Price Data'!$F$3,'Price Data'!$G$3,A2154='Price Data'!$F$4,'Price Data'!$G$4,A2154='Price Data'!$F$5,'Price Data'!$G$5,A2154='Price Data'!$F$6,'Price Data'!$G$6,A2154='Price Data'!$F$7,'Price Data'!$G$7,TRUE,"")</f>
        <v/>
      </c>
      <c r="E2154" s="108" t="b">
        <f t="shared" si="165"/>
        <v>0</v>
      </c>
      <c r="G2154" s="108" t="b">
        <f t="shared" si="166"/>
        <v>0</v>
      </c>
      <c r="I2154" s="108" t="b">
        <f t="shared" si="167"/>
        <v>0</v>
      </c>
      <c r="K2154" s="108" t="b">
        <f t="shared" si="168"/>
        <v>0</v>
      </c>
      <c r="M2154" s="108" t="b">
        <f t="shared" si="169"/>
        <v>0</v>
      </c>
    </row>
    <row r="2155" spans="1:13" x14ac:dyDescent="0.25">
      <c r="A2155" t="s">
        <v>113</v>
      </c>
      <c r="B2155" s="108">
        <v>1.47</v>
      </c>
      <c r="C2155" cm="1">
        <f t="array" ref="C2155">_xlfn.IFS(A2155='Price Data'!$F$3,'Price Data'!$G$3,A2155='Price Data'!$F$4,'Price Data'!$G$4,A2155='Price Data'!$F$5,'Price Data'!$G$5,A2155='Price Data'!$F$6,'Price Data'!$G$6,A2155='Price Data'!$F$7,'Price Data'!$G$7,TRUE,"")</f>
        <v>10.493246963562758</v>
      </c>
      <c r="E2155" s="108" t="b">
        <f t="shared" si="165"/>
        <v>0</v>
      </c>
      <c r="G2155" s="108" t="b">
        <f t="shared" si="166"/>
        <v>0</v>
      </c>
      <c r="I2155" s="108" t="b">
        <f t="shared" si="167"/>
        <v>0</v>
      </c>
      <c r="K2155" s="108" t="b">
        <f t="shared" si="168"/>
        <v>0</v>
      </c>
      <c r="M2155" s="108">
        <f t="shared" si="169"/>
        <v>1.47</v>
      </c>
    </row>
    <row r="2156" spans="1:13" x14ac:dyDescent="0.25">
      <c r="A2156" t="s">
        <v>110</v>
      </c>
      <c r="B2156" s="108">
        <v>0.93</v>
      </c>
      <c r="C2156" cm="1">
        <f t="array" ref="C2156">_xlfn.IFS(A2156='Price Data'!$F$3,'Price Data'!$G$3,A2156='Price Data'!$F$4,'Price Data'!$G$4,A2156='Price Data'!$F$5,'Price Data'!$G$5,A2156='Price Data'!$F$6,'Price Data'!$G$6,A2156='Price Data'!$F$7,'Price Data'!$G$7,TRUE,"")</f>
        <v>2.6763636363636367</v>
      </c>
      <c r="E2156" s="108">
        <f t="shared" si="165"/>
        <v>0.93</v>
      </c>
      <c r="G2156" s="108" t="b">
        <f t="shared" si="166"/>
        <v>0</v>
      </c>
      <c r="I2156" s="108" t="b">
        <f t="shared" si="167"/>
        <v>0</v>
      </c>
      <c r="K2156" s="108" t="b">
        <f t="shared" si="168"/>
        <v>0</v>
      </c>
      <c r="M2156" s="108" t="b">
        <f t="shared" si="169"/>
        <v>0</v>
      </c>
    </row>
    <row r="2157" spans="1:13" x14ac:dyDescent="0.25">
      <c r="A2157" t="s">
        <v>112</v>
      </c>
      <c r="B2157" s="108">
        <v>0</v>
      </c>
      <c r="C2157" t="str" cm="1">
        <f t="array" ref="C2157">_xlfn.IFS(A2157='Price Data'!$F$3,'Price Data'!$G$3,A2157='Price Data'!$F$4,'Price Data'!$G$4,A2157='Price Data'!$F$5,'Price Data'!$G$5,A2157='Price Data'!$F$6,'Price Data'!$G$6,A2157='Price Data'!$F$7,'Price Data'!$G$7,TRUE,"")</f>
        <v/>
      </c>
      <c r="E2157" s="108" t="b">
        <f t="shared" si="165"/>
        <v>0</v>
      </c>
      <c r="G2157" s="108" t="b">
        <f t="shared" si="166"/>
        <v>0</v>
      </c>
      <c r="I2157" s="108" t="b">
        <f t="shared" si="167"/>
        <v>0</v>
      </c>
      <c r="K2157" s="108" t="b">
        <f t="shared" si="168"/>
        <v>0</v>
      </c>
      <c r="M2157" s="108" t="b">
        <f t="shared" si="169"/>
        <v>0</v>
      </c>
    </row>
    <row r="2158" spans="1:13" x14ac:dyDescent="0.25">
      <c r="A2158" t="s">
        <v>112</v>
      </c>
      <c r="B2158" s="108">
        <v>0</v>
      </c>
      <c r="C2158" t="str" cm="1">
        <f t="array" ref="C2158">_xlfn.IFS(A2158='Price Data'!$F$3,'Price Data'!$G$3,A2158='Price Data'!$F$4,'Price Data'!$G$4,A2158='Price Data'!$F$5,'Price Data'!$G$5,A2158='Price Data'!$F$6,'Price Data'!$G$6,A2158='Price Data'!$F$7,'Price Data'!$G$7,TRUE,"")</f>
        <v/>
      </c>
      <c r="E2158" s="108" t="b">
        <f t="shared" si="165"/>
        <v>0</v>
      </c>
      <c r="G2158" s="108" t="b">
        <f t="shared" si="166"/>
        <v>0</v>
      </c>
      <c r="I2158" s="108" t="b">
        <f t="shared" si="167"/>
        <v>0</v>
      </c>
      <c r="K2158" s="108" t="b">
        <f t="shared" si="168"/>
        <v>0</v>
      </c>
      <c r="M2158" s="108" t="b">
        <f t="shared" si="169"/>
        <v>0</v>
      </c>
    </row>
    <row r="2159" spans="1:13" x14ac:dyDescent="0.25">
      <c r="A2159" t="s">
        <v>112</v>
      </c>
      <c r="B2159" s="108">
        <v>0</v>
      </c>
      <c r="C2159" t="str" cm="1">
        <f t="array" ref="C2159">_xlfn.IFS(A2159='Price Data'!$F$3,'Price Data'!$G$3,A2159='Price Data'!$F$4,'Price Data'!$G$4,A2159='Price Data'!$F$5,'Price Data'!$G$5,A2159='Price Data'!$F$6,'Price Data'!$G$6,A2159='Price Data'!$F$7,'Price Data'!$G$7,TRUE,"")</f>
        <v/>
      </c>
      <c r="E2159" s="108" t="b">
        <f t="shared" si="165"/>
        <v>0</v>
      </c>
      <c r="G2159" s="108" t="b">
        <f t="shared" si="166"/>
        <v>0</v>
      </c>
      <c r="I2159" s="108" t="b">
        <f t="shared" si="167"/>
        <v>0</v>
      </c>
      <c r="K2159" s="108" t="b">
        <f t="shared" si="168"/>
        <v>0</v>
      </c>
      <c r="M2159" s="108" t="b">
        <f t="shared" si="169"/>
        <v>0</v>
      </c>
    </row>
    <row r="2160" spans="1:13" x14ac:dyDescent="0.25">
      <c r="A2160" t="s">
        <v>112</v>
      </c>
      <c r="B2160" s="108">
        <v>0</v>
      </c>
      <c r="C2160" t="str" cm="1">
        <f t="array" ref="C2160">_xlfn.IFS(A2160='Price Data'!$F$3,'Price Data'!$G$3,A2160='Price Data'!$F$4,'Price Data'!$G$4,A2160='Price Data'!$F$5,'Price Data'!$G$5,A2160='Price Data'!$F$6,'Price Data'!$G$6,A2160='Price Data'!$F$7,'Price Data'!$G$7,TRUE,"")</f>
        <v/>
      </c>
      <c r="E2160" s="108" t="b">
        <f t="shared" si="165"/>
        <v>0</v>
      </c>
      <c r="G2160" s="108" t="b">
        <f t="shared" si="166"/>
        <v>0</v>
      </c>
      <c r="I2160" s="108" t="b">
        <f t="shared" si="167"/>
        <v>0</v>
      </c>
      <c r="K2160" s="108" t="b">
        <f t="shared" si="168"/>
        <v>0</v>
      </c>
      <c r="M2160" s="108" t="b">
        <f t="shared" si="169"/>
        <v>0</v>
      </c>
    </row>
    <row r="2161" spans="1:13" x14ac:dyDescent="0.25">
      <c r="A2161" t="s">
        <v>112</v>
      </c>
      <c r="B2161" s="108">
        <v>0</v>
      </c>
      <c r="C2161" t="str" cm="1">
        <f t="array" ref="C2161">_xlfn.IFS(A2161='Price Data'!$F$3,'Price Data'!$G$3,A2161='Price Data'!$F$4,'Price Data'!$G$4,A2161='Price Data'!$F$5,'Price Data'!$G$5,A2161='Price Data'!$F$6,'Price Data'!$G$6,A2161='Price Data'!$F$7,'Price Data'!$G$7,TRUE,"")</f>
        <v/>
      </c>
      <c r="E2161" s="108" t="b">
        <f t="shared" si="165"/>
        <v>0</v>
      </c>
      <c r="G2161" s="108" t="b">
        <f t="shared" si="166"/>
        <v>0</v>
      </c>
      <c r="I2161" s="108" t="b">
        <f t="shared" si="167"/>
        <v>0</v>
      </c>
      <c r="K2161" s="108" t="b">
        <f t="shared" si="168"/>
        <v>0</v>
      </c>
      <c r="M2161" s="108" t="b">
        <f t="shared" si="169"/>
        <v>0</v>
      </c>
    </row>
    <row r="2162" spans="1:13" x14ac:dyDescent="0.25">
      <c r="A2162" t="s">
        <v>112</v>
      </c>
      <c r="B2162" s="108">
        <v>0</v>
      </c>
      <c r="C2162" t="str" cm="1">
        <f t="array" ref="C2162">_xlfn.IFS(A2162='Price Data'!$F$3,'Price Data'!$G$3,A2162='Price Data'!$F$4,'Price Data'!$G$4,A2162='Price Data'!$F$5,'Price Data'!$G$5,A2162='Price Data'!$F$6,'Price Data'!$G$6,A2162='Price Data'!$F$7,'Price Data'!$G$7,TRUE,"")</f>
        <v/>
      </c>
      <c r="E2162" s="108" t="b">
        <f t="shared" si="165"/>
        <v>0</v>
      </c>
      <c r="G2162" s="108" t="b">
        <f t="shared" si="166"/>
        <v>0</v>
      </c>
      <c r="I2162" s="108" t="b">
        <f t="shared" si="167"/>
        <v>0</v>
      </c>
      <c r="K2162" s="108" t="b">
        <f t="shared" si="168"/>
        <v>0</v>
      </c>
      <c r="M2162" s="108" t="b">
        <f t="shared" si="169"/>
        <v>0</v>
      </c>
    </row>
    <row r="2163" spans="1:13" x14ac:dyDescent="0.25">
      <c r="A2163" t="s">
        <v>112</v>
      </c>
      <c r="B2163" s="108">
        <v>0</v>
      </c>
      <c r="C2163" t="str" cm="1">
        <f t="array" ref="C2163">_xlfn.IFS(A2163='Price Data'!$F$3,'Price Data'!$G$3,A2163='Price Data'!$F$4,'Price Data'!$G$4,A2163='Price Data'!$F$5,'Price Data'!$G$5,A2163='Price Data'!$F$6,'Price Data'!$G$6,A2163='Price Data'!$F$7,'Price Data'!$G$7,TRUE,"")</f>
        <v/>
      </c>
      <c r="E2163" s="108" t="b">
        <f t="shared" si="165"/>
        <v>0</v>
      </c>
      <c r="G2163" s="108" t="b">
        <f t="shared" si="166"/>
        <v>0</v>
      </c>
      <c r="I2163" s="108" t="b">
        <f t="shared" si="167"/>
        <v>0</v>
      </c>
      <c r="K2163" s="108" t="b">
        <f t="shared" si="168"/>
        <v>0</v>
      </c>
      <c r="M2163" s="108" t="b">
        <f t="shared" si="169"/>
        <v>0</v>
      </c>
    </row>
    <row r="2164" spans="1:13" x14ac:dyDescent="0.25">
      <c r="A2164" t="s">
        <v>112</v>
      </c>
      <c r="B2164" s="108">
        <v>0</v>
      </c>
      <c r="C2164" t="str" cm="1">
        <f t="array" ref="C2164">_xlfn.IFS(A2164='Price Data'!$F$3,'Price Data'!$G$3,A2164='Price Data'!$F$4,'Price Data'!$G$4,A2164='Price Data'!$F$5,'Price Data'!$G$5,A2164='Price Data'!$F$6,'Price Data'!$G$6,A2164='Price Data'!$F$7,'Price Data'!$G$7,TRUE,"")</f>
        <v/>
      </c>
      <c r="E2164" s="108" t="b">
        <f t="shared" si="165"/>
        <v>0</v>
      </c>
      <c r="G2164" s="108" t="b">
        <f t="shared" si="166"/>
        <v>0</v>
      </c>
      <c r="I2164" s="108" t="b">
        <f t="shared" si="167"/>
        <v>0</v>
      </c>
      <c r="K2164" s="108" t="b">
        <f t="shared" si="168"/>
        <v>0</v>
      </c>
      <c r="M2164" s="108" t="b">
        <f t="shared" si="169"/>
        <v>0</v>
      </c>
    </row>
    <row r="2165" spans="1:13" x14ac:dyDescent="0.25">
      <c r="A2165" t="s">
        <v>112</v>
      </c>
      <c r="B2165" s="108">
        <v>0</v>
      </c>
      <c r="C2165" t="str" cm="1">
        <f t="array" ref="C2165">_xlfn.IFS(A2165='Price Data'!$F$3,'Price Data'!$G$3,A2165='Price Data'!$F$4,'Price Data'!$G$4,A2165='Price Data'!$F$5,'Price Data'!$G$5,A2165='Price Data'!$F$6,'Price Data'!$G$6,A2165='Price Data'!$F$7,'Price Data'!$G$7,TRUE,"")</f>
        <v/>
      </c>
      <c r="E2165" s="108" t="b">
        <f t="shared" si="165"/>
        <v>0</v>
      </c>
      <c r="G2165" s="108" t="b">
        <f t="shared" si="166"/>
        <v>0</v>
      </c>
      <c r="I2165" s="108" t="b">
        <f t="shared" si="167"/>
        <v>0</v>
      </c>
      <c r="K2165" s="108" t="b">
        <f t="shared" si="168"/>
        <v>0</v>
      </c>
      <c r="M2165" s="108" t="b">
        <f t="shared" si="169"/>
        <v>0</v>
      </c>
    </row>
    <row r="2166" spans="1:13" x14ac:dyDescent="0.25">
      <c r="A2166" t="s">
        <v>112</v>
      </c>
      <c r="B2166" s="108">
        <v>0</v>
      </c>
      <c r="C2166" t="str" cm="1">
        <f t="array" ref="C2166">_xlfn.IFS(A2166='Price Data'!$F$3,'Price Data'!$G$3,A2166='Price Data'!$F$4,'Price Data'!$G$4,A2166='Price Data'!$F$5,'Price Data'!$G$5,A2166='Price Data'!$F$6,'Price Data'!$G$6,A2166='Price Data'!$F$7,'Price Data'!$G$7,TRUE,"")</f>
        <v/>
      </c>
      <c r="E2166" s="108" t="b">
        <f t="shared" si="165"/>
        <v>0</v>
      </c>
      <c r="G2166" s="108" t="b">
        <f t="shared" si="166"/>
        <v>0</v>
      </c>
      <c r="I2166" s="108" t="b">
        <f t="shared" si="167"/>
        <v>0</v>
      </c>
      <c r="K2166" s="108" t="b">
        <f t="shared" si="168"/>
        <v>0</v>
      </c>
      <c r="M2166" s="108" t="b">
        <f t="shared" si="169"/>
        <v>0</v>
      </c>
    </row>
    <row r="2167" spans="1:13" x14ac:dyDescent="0.25">
      <c r="A2167" t="s">
        <v>112</v>
      </c>
      <c r="B2167" s="108">
        <v>0</v>
      </c>
      <c r="C2167" t="str" cm="1">
        <f t="array" ref="C2167">_xlfn.IFS(A2167='Price Data'!$F$3,'Price Data'!$G$3,A2167='Price Data'!$F$4,'Price Data'!$G$4,A2167='Price Data'!$F$5,'Price Data'!$G$5,A2167='Price Data'!$F$6,'Price Data'!$G$6,A2167='Price Data'!$F$7,'Price Data'!$G$7,TRUE,"")</f>
        <v/>
      </c>
      <c r="E2167" s="108" t="b">
        <f t="shared" si="165"/>
        <v>0</v>
      </c>
      <c r="G2167" s="108" t="b">
        <f t="shared" si="166"/>
        <v>0</v>
      </c>
      <c r="I2167" s="108" t="b">
        <f t="shared" si="167"/>
        <v>0</v>
      </c>
      <c r="K2167" s="108" t="b">
        <f t="shared" si="168"/>
        <v>0</v>
      </c>
      <c r="M2167" s="108" t="b">
        <f t="shared" si="169"/>
        <v>0</v>
      </c>
    </row>
    <row r="2168" spans="1:13" x14ac:dyDescent="0.25">
      <c r="A2168" t="s">
        <v>112</v>
      </c>
      <c r="B2168" s="108">
        <v>0</v>
      </c>
      <c r="C2168" t="str" cm="1">
        <f t="array" ref="C2168">_xlfn.IFS(A2168='Price Data'!$F$3,'Price Data'!$G$3,A2168='Price Data'!$F$4,'Price Data'!$G$4,A2168='Price Data'!$F$5,'Price Data'!$G$5,A2168='Price Data'!$F$6,'Price Data'!$G$6,A2168='Price Data'!$F$7,'Price Data'!$G$7,TRUE,"")</f>
        <v/>
      </c>
      <c r="E2168" s="108" t="b">
        <f t="shared" si="165"/>
        <v>0</v>
      </c>
      <c r="G2168" s="108" t="b">
        <f t="shared" si="166"/>
        <v>0</v>
      </c>
      <c r="I2168" s="108" t="b">
        <f t="shared" si="167"/>
        <v>0</v>
      </c>
      <c r="K2168" s="108" t="b">
        <f t="shared" si="168"/>
        <v>0</v>
      </c>
      <c r="M2168" s="108" t="b">
        <f t="shared" si="169"/>
        <v>0</v>
      </c>
    </row>
    <row r="2169" spans="1:13" x14ac:dyDescent="0.25">
      <c r="A2169" t="s">
        <v>112</v>
      </c>
      <c r="B2169" s="108">
        <v>0</v>
      </c>
      <c r="C2169" t="str" cm="1">
        <f t="array" ref="C2169">_xlfn.IFS(A2169='Price Data'!$F$3,'Price Data'!$G$3,A2169='Price Data'!$F$4,'Price Data'!$G$4,A2169='Price Data'!$F$5,'Price Data'!$G$5,A2169='Price Data'!$F$6,'Price Data'!$G$6,A2169='Price Data'!$F$7,'Price Data'!$G$7,TRUE,"")</f>
        <v/>
      </c>
      <c r="E2169" s="108" t="b">
        <f t="shared" si="165"/>
        <v>0</v>
      </c>
      <c r="G2169" s="108" t="b">
        <f t="shared" si="166"/>
        <v>0</v>
      </c>
      <c r="I2169" s="108" t="b">
        <f t="shared" si="167"/>
        <v>0</v>
      </c>
      <c r="K2169" s="108" t="b">
        <f t="shared" si="168"/>
        <v>0</v>
      </c>
      <c r="M2169" s="108" t="b">
        <f t="shared" si="169"/>
        <v>0</v>
      </c>
    </row>
    <row r="2170" spans="1:13" x14ac:dyDescent="0.25">
      <c r="A2170" t="s">
        <v>112</v>
      </c>
      <c r="B2170" s="108">
        <v>0</v>
      </c>
      <c r="C2170" t="str" cm="1">
        <f t="array" ref="C2170">_xlfn.IFS(A2170='Price Data'!$F$3,'Price Data'!$G$3,A2170='Price Data'!$F$4,'Price Data'!$G$4,A2170='Price Data'!$F$5,'Price Data'!$G$5,A2170='Price Data'!$F$6,'Price Data'!$G$6,A2170='Price Data'!$F$7,'Price Data'!$G$7,TRUE,"")</f>
        <v/>
      </c>
      <c r="E2170" s="108" t="b">
        <f t="shared" si="165"/>
        <v>0</v>
      </c>
      <c r="G2170" s="108" t="b">
        <f t="shared" si="166"/>
        <v>0</v>
      </c>
      <c r="I2170" s="108" t="b">
        <f t="shared" si="167"/>
        <v>0</v>
      </c>
      <c r="K2170" s="108" t="b">
        <f t="shared" si="168"/>
        <v>0</v>
      </c>
      <c r="M2170" s="108" t="b">
        <f t="shared" si="169"/>
        <v>0</v>
      </c>
    </row>
    <row r="2171" spans="1:13" x14ac:dyDescent="0.25">
      <c r="A2171" t="s">
        <v>112</v>
      </c>
      <c r="B2171" s="108">
        <v>0</v>
      </c>
      <c r="C2171" t="str" cm="1">
        <f t="array" ref="C2171">_xlfn.IFS(A2171='Price Data'!$F$3,'Price Data'!$G$3,A2171='Price Data'!$F$4,'Price Data'!$G$4,A2171='Price Data'!$F$5,'Price Data'!$G$5,A2171='Price Data'!$F$6,'Price Data'!$G$6,A2171='Price Data'!$F$7,'Price Data'!$G$7,TRUE,"")</f>
        <v/>
      </c>
      <c r="E2171" s="108" t="b">
        <f t="shared" si="165"/>
        <v>0</v>
      </c>
      <c r="G2171" s="108" t="b">
        <f t="shared" si="166"/>
        <v>0</v>
      </c>
      <c r="I2171" s="108" t="b">
        <f t="shared" si="167"/>
        <v>0</v>
      </c>
      <c r="K2171" s="108" t="b">
        <f t="shared" si="168"/>
        <v>0</v>
      </c>
      <c r="M2171" s="108" t="b">
        <f t="shared" si="169"/>
        <v>0</v>
      </c>
    </row>
    <row r="2172" spans="1:13" x14ac:dyDescent="0.25">
      <c r="A2172" t="s">
        <v>112</v>
      </c>
      <c r="B2172" s="108">
        <v>0</v>
      </c>
      <c r="C2172" t="str" cm="1">
        <f t="array" ref="C2172">_xlfn.IFS(A2172='Price Data'!$F$3,'Price Data'!$G$3,A2172='Price Data'!$F$4,'Price Data'!$G$4,A2172='Price Data'!$F$5,'Price Data'!$G$5,A2172='Price Data'!$F$6,'Price Data'!$G$6,A2172='Price Data'!$F$7,'Price Data'!$G$7,TRUE,"")</f>
        <v/>
      </c>
      <c r="E2172" s="108" t="b">
        <f t="shared" si="165"/>
        <v>0</v>
      </c>
      <c r="G2172" s="108" t="b">
        <f t="shared" si="166"/>
        <v>0</v>
      </c>
      <c r="I2172" s="108" t="b">
        <f t="shared" si="167"/>
        <v>0</v>
      </c>
      <c r="K2172" s="108" t="b">
        <f t="shared" si="168"/>
        <v>0</v>
      </c>
      <c r="M2172" s="108" t="b">
        <f t="shared" si="169"/>
        <v>0</v>
      </c>
    </row>
    <row r="2173" spans="1:13" x14ac:dyDescent="0.25">
      <c r="A2173" t="s">
        <v>112</v>
      </c>
      <c r="B2173" s="108">
        <v>0</v>
      </c>
      <c r="C2173" t="str" cm="1">
        <f t="array" ref="C2173">_xlfn.IFS(A2173='Price Data'!$F$3,'Price Data'!$G$3,A2173='Price Data'!$F$4,'Price Data'!$G$4,A2173='Price Data'!$F$5,'Price Data'!$G$5,A2173='Price Data'!$F$6,'Price Data'!$G$6,A2173='Price Data'!$F$7,'Price Data'!$G$7,TRUE,"")</f>
        <v/>
      </c>
      <c r="E2173" s="108" t="b">
        <f t="shared" si="165"/>
        <v>0</v>
      </c>
      <c r="G2173" s="108" t="b">
        <f t="shared" si="166"/>
        <v>0</v>
      </c>
      <c r="I2173" s="108" t="b">
        <f t="shared" si="167"/>
        <v>0</v>
      </c>
      <c r="K2173" s="108" t="b">
        <f t="shared" si="168"/>
        <v>0</v>
      </c>
      <c r="M2173" s="108" t="b">
        <f t="shared" si="169"/>
        <v>0</v>
      </c>
    </row>
    <row r="2174" spans="1:13" x14ac:dyDescent="0.25">
      <c r="A2174" t="s">
        <v>110</v>
      </c>
      <c r="B2174" s="108">
        <v>0.76</v>
      </c>
      <c r="C2174" cm="1">
        <f t="array" ref="C2174">_xlfn.IFS(A2174='Price Data'!$F$3,'Price Data'!$G$3,A2174='Price Data'!$F$4,'Price Data'!$G$4,A2174='Price Data'!$F$5,'Price Data'!$G$5,A2174='Price Data'!$F$6,'Price Data'!$G$6,A2174='Price Data'!$F$7,'Price Data'!$G$7,TRUE,"")</f>
        <v>2.6763636363636367</v>
      </c>
      <c r="E2174" s="108">
        <f t="shared" si="165"/>
        <v>0.76</v>
      </c>
      <c r="G2174" s="108" t="b">
        <f t="shared" si="166"/>
        <v>0</v>
      </c>
      <c r="I2174" s="108" t="b">
        <f t="shared" si="167"/>
        <v>0</v>
      </c>
      <c r="K2174" s="108" t="b">
        <f t="shared" si="168"/>
        <v>0</v>
      </c>
      <c r="M2174" s="108" t="b">
        <f t="shared" si="169"/>
        <v>0</v>
      </c>
    </row>
    <row r="2175" spans="1:13" x14ac:dyDescent="0.25">
      <c r="A2175" t="s">
        <v>110</v>
      </c>
      <c r="B2175" s="108">
        <v>0.63</v>
      </c>
      <c r="C2175" cm="1">
        <f t="array" ref="C2175">_xlfn.IFS(A2175='Price Data'!$F$3,'Price Data'!$G$3,A2175='Price Data'!$F$4,'Price Data'!$G$4,A2175='Price Data'!$F$5,'Price Data'!$G$5,A2175='Price Data'!$F$6,'Price Data'!$G$6,A2175='Price Data'!$F$7,'Price Data'!$G$7,TRUE,"")</f>
        <v>2.6763636363636367</v>
      </c>
      <c r="E2175" s="108">
        <f t="shared" si="165"/>
        <v>0.63</v>
      </c>
      <c r="G2175" s="108" t="b">
        <f t="shared" si="166"/>
        <v>0</v>
      </c>
      <c r="I2175" s="108" t="b">
        <f t="shared" si="167"/>
        <v>0</v>
      </c>
      <c r="K2175" s="108" t="b">
        <f t="shared" si="168"/>
        <v>0</v>
      </c>
      <c r="M2175" s="108" t="b">
        <f t="shared" si="169"/>
        <v>0</v>
      </c>
    </row>
    <row r="2176" spans="1:13" x14ac:dyDescent="0.25">
      <c r="A2176" t="s">
        <v>111</v>
      </c>
      <c r="B2176" s="108">
        <v>1.45</v>
      </c>
      <c r="C2176" cm="1">
        <f t="array" ref="C2176">_xlfn.IFS(A2176='Price Data'!$F$3,'Price Data'!$G$3,A2176='Price Data'!$F$4,'Price Data'!$G$4,A2176='Price Data'!$F$5,'Price Data'!$G$5,A2176='Price Data'!$F$6,'Price Data'!$G$6,A2176='Price Data'!$F$7,'Price Data'!$G$7,TRUE,"")</f>
        <v>8.710979020979023</v>
      </c>
      <c r="E2176" s="108" t="b">
        <f t="shared" si="165"/>
        <v>0</v>
      </c>
      <c r="G2176" s="108" t="b">
        <f t="shared" si="166"/>
        <v>0</v>
      </c>
      <c r="I2176" s="108" t="b">
        <f t="shared" si="167"/>
        <v>0</v>
      </c>
      <c r="K2176" s="108">
        <f t="shared" si="168"/>
        <v>1.45</v>
      </c>
      <c r="M2176" s="108" t="b">
        <f t="shared" si="169"/>
        <v>0</v>
      </c>
    </row>
    <row r="2177" spans="1:13" x14ac:dyDescent="0.25">
      <c r="A2177" t="s">
        <v>111</v>
      </c>
      <c r="B2177" s="108">
        <v>1.51</v>
      </c>
      <c r="C2177" cm="1">
        <f t="array" ref="C2177">_xlfn.IFS(A2177='Price Data'!$F$3,'Price Data'!$G$3,A2177='Price Data'!$F$4,'Price Data'!$G$4,A2177='Price Data'!$F$5,'Price Data'!$G$5,A2177='Price Data'!$F$6,'Price Data'!$G$6,A2177='Price Data'!$F$7,'Price Data'!$G$7,TRUE,"")</f>
        <v>8.710979020979023</v>
      </c>
      <c r="E2177" s="108" t="b">
        <f t="shared" si="165"/>
        <v>0</v>
      </c>
      <c r="G2177" s="108" t="b">
        <f t="shared" si="166"/>
        <v>0</v>
      </c>
      <c r="I2177" s="108" t="b">
        <f t="shared" si="167"/>
        <v>0</v>
      </c>
      <c r="K2177" s="108">
        <f t="shared" si="168"/>
        <v>1.51</v>
      </c>
      <c r="M2177" s="108" t="b">
        <f t="shared" si="169"/>
        <v>0</v>
      </c>
    </row>
    <row r="2178" spans="1:13" x14ac:dyDescent="0.25">
      <c r="A2178" t="s">
        <v>109</v>
      </c>
      <c r="B2178" s="108">
        <v>0.64</v>
      </c>
      <c r="C2178" cm="1">
        <f t="array" ref="C2178">_xlfn.IFS(A2178='Price Data'!$F$3,'Price Data'!$G$3,A2178='Price Data'!$F$4,'Price Data'!$G$4,A2178='Price Data'!$F$5,'Price Data'!$G$5,A2178='Price Data'!$F$6,'Price Data'!$G$6,A2178='Price Data'!$F$7,'Price Data'!$G$7,TRUE,"")</f>
        <v>4.4586315789473705</v>
      </c>
      <c r="E2178" s="108" t="b">
        <f t="shared" si="165"/>
        <v>0</v>
      </c>
      <c r="G2178" s="108" t="b">
        <f t="shared" si="166"/>
        <v>0</v>
      </c>
      <c r="I2178" s="108">
        <f t="shared" si="167"/>
        <v>0.64</v>
      </c>
      <c r="K2178" s="108" t="b">
        <f t="shared" si="168"/>
        <v>0</v>
      </c>
      <c r="M2178" s="108" t="b">
        <f t="shared" si="169"/>
        <v>0</v>
      </c>
    </row>
    <row r="2179" spans="1:13" x14ac:dyDescent="0.25">
      <c r="A2179" t="s">
        <v>109</v>
      </c>
      <c r="B2179" s="108">
        <v>0.68</v>
      </c>
      <c r="C2179" cm="1">
        <f t="array" ref="C2179">_xlfn.IFS(A2179='Price Data'!$F$3,'Price Data'!$G$3,A2179='Price Data'!$F$4,'Price Data'!$G$4,A2179='Price Data'!$F$5,'Price Data'!$G$5,A2179='Price Data'!$F$6,'Price Data'!$G$6,A2179='Price Data'!$F$7,'Price Data'!$G$7,TRUE,"")</f>
        <v>4.4586315789473705</v>
      </c>
      <c r="E2179" s="108" t="b">
        <f t="shared" ref="E2179:E2242" si="170">IF(A2179="Coffee Only", B2179)</f>
        <v>0</v>
      </c>
      <c r="G2179" s="108" t="b">
        <f t="shared" ref="G2179:G2242" si="171">IF(A2179="Food Only", B2179)</f>
        <v>0</v>
      </c>
      <c r="I2179" s="108">
        <f t="shared" ref="I2179:I2242" si="172">IF(A2179="Specialty Drink Only", B2179)</f>
        <v>0.68</v>
      </c>
      <c r="K2179" s="108" t="b">
        <f t="shared" ref="K2179:K2242" si="173">IF(A2179="Food + Coffee", B2179)</f>
        <v>0</v>
      </c>
      <c r="M2179" s="108" t="b">
        <f t="shared" ref="M2179:M2242" si="174">IF(A2179="Food + Specialty Drink", B2179)</f>
        <v>0</v>
      </c>
    </row>
    <row r="2180" spans="1:13" x14ac:dyDescent="0.25">
      <c r="A2180" t="s">
        <v>111</v>
      </c>
      <c r="B2180" s="108">
        <v>2.17</v>
      </c>
      <c r="C2180" cm="1">
        <f t="array" ref="C2180">_xlfn.IFS(A2180='Price Data'!$F$3,'Price Data'!$G$3,A2180='Price Data'!$F$4,'Price Data'!$G$4,A2180='Price Data'!$F$5,'Price Data'!$G$5,A2180='Price Data'!$F$6,'Price Data'!$G$6,A2180='Price Data'!$F$7,'Price Data'!$G$7,TRUE,"")</f>
        <v>8.710979020979023</v>
      </c>
      <c r="E2180" s="108" t="b">
        <f t="shared" si="170"/>
        <v>0</v>
      </c>
      <c r="G2180" s="108" t="b">
        <f t="shared" si="171"/>
        <v>0</v>
      </c>
      <c r="I2180" s="108" t="b">
        <f t="shared" si="172"/>
        <v>0</v>
      </c>
      <c r="K2180" s="108">
        <f t="shared" si="173"/>
        <v>2.17</v>
      </c>
      <c r="M2180" s="108" t="b">
        <f t="shared" si="174"/>
        <v>0</v>
      </c>
    </row>
    <row r="2181" spans="1:13" x14ac:dyDescent="0.25">
      <c r="A2181" t="s">
        <v>114</v>
      </c>
      <c r="B2181" s="108">
        <v>1.66</v>
      </c>
      <c r="C2181" cm="1">
        <f t="array" ref="C2181">_xlfn.IFS(A2181='Price Data'!$F$3,'Price Data'!$G$3,A2181='Price Data'!$F$4,'Price Data'!$G$4,A2181='Price Data'!$F$5,'Price Data'!$G$5,A2181='Price Data'!$F$6,'Price Data'!$G$6,A2181='Price Data'!$F$7,'Price Data'!$G$7,TRUE,"")</f>
        <v>6.0346153846153863</v>
      </c>
      <c r="E2181" s="108" t="b">
        <f t="shared" si="170"/>
        <v>0</v>
      </c>
      <c r="G2181" s="108">
        <f t="shared" si="171"/>
        <v>1.66</v>
      </c>
      <c r="I2181" s="108" t="b">
        <f t="shared" si="172"/>
        <v>0</v>
      </c>
      <c r="K2181" s="108" t="b">
        <f t="shared" si="173"/>
        <v>0</v>
      </c>
      <c r="M2181" s="108" t="b">
        <f t="shared" si="174"/>
        <v>0</v>
      </c>
    </row>
    <row r="2182" spans="1:13" x14ac:dyDescent="0.25">
      <c r="A2182" t="s">
        <v>113</v>
      </c>
      <c r="B2182" s="108">
        <v>2.27</v>
      </c>
      <c r="C2182" cm="1">
        <f t="array" ref="C2182">_xlfn.IFS(A2182='Price Data'!$F$3,'Price Data'!$G$3,A2182='Price Data'!$F$4,'Price Data'!$G$4,A2182='Price Data'!$F$5,'Price Data'!$G$5,A2182='Price Data'!$F$6,'Price Data'!$G$6,A2182='Price Data'!$F$7,'Price Data'!$G$7,TRUE,"")</f>
        <v>10.493246963562758</v>
      </c>
      <c r="E2182" s="108" t="b">
        <f t="shared" si="170"/>
        <v>0</v>
      </c>
      <c r="G2182" s="108" t="b">
        <f t="shared" si="171"/>
        <v>0</v>
      </c>
      <c r="I2182" s="108" t="b">
        <f t="shared" si="172"/>
        <v>0</v>
      </c>
      <c r="K2182" s="108" t="b">
        <f t="shared" si="173"/>
        <v>0</v>
      </c>
      <c r="M2182" s="108">
        <f t="shared" si="174"/>
        <v>2.27</v>
      </c>
    </row>
    <row r="2183" spans="1:13" x14ac:dyDescent="0.25">
      <c r="A2183" t="s">
        <v>109</v>
      </c>
      <c r="B2183" s="108">
        <v>0.74</v>
      </c>
      <c r="C2183" cm="1">
        <f t="array" ref="C2183">_xlfn.IFS(A2183='Price Data'!$F$3,'Price Data'!$G$3,A2183='Price Data'!$F$4,'Price Data'!$G$4,A2183='Price Data'!$F$5,'Price Data'!$G$5,A2183='Price Data'!$F$6,'Price Data'!$G$6,A2183='Price Data'!$F$7,'Price Data'!$G$7,TRUE,"")</f>
        <v>4.4586315789473705</v>
      </c>
      <c r="E2183" s="108" t="b">
        <f t="shared" si="170"/>
        <v>0</v>
      </c>
      <c r="G2183" s="108" t="b">
        <f t="shared" si="171"/>
        <v>0</v>
      </c>
      <c r="I2183" s="108">
        <f t="shared" si="172"/>
        <v>0.74</v>
      </c>
      <c r="K2183" s="108" t="b">
        <f t="shared" si="173"/>
        <v>0</v>
      </c>
      <c r="M2183" s="108" t="b">
        <f t="shared" si="174"/>
        <v>0</v>
      </c>
    </row>
    <row r="2184" spans="1:13" x14ac:dyDescent="0.25">
      <c r="A2184" t="s">
        <v>110</v>
      </c>
      <c r="B2184" s="108">
        <v>0.73</v>
      </c>
      <c r="C2184" cm="1">
        <f t="array" ref="C2184">_xlfn.IFS(A2184='Price Data'!$F$3,'Price Data'!$G$3,A2184='Price Data'!$F$4,'Price Data'!$G$4,A2184='Price Data'!$F$5,'Price Data'!$G$5,A2184='Price Data'!$F$6,'Price Data'!$G$6,A2184='Price Data'!$F$7,'Price Data'!$G$7,TRUE,"")</f>
        <v>2.6763636363636367</v>
      </c>
      <c r="E2184" s="108">
        <f t="shared" si="170"/>
        <v>0.73</v>
      </c>
      <c r="G2184" s="108" t="b">
        <f t="shared" si="171"/>
        <v>0</v>
      </c>
      <c r="I2184" s="108" t="b">
        <f t="shared" si="172"/>
        <v>0</v>
      </c>
      <c r="K2184" s="108" t="b">
        <f t="shared" si="173"/>
        <v>0</v>
      </c>
      <c r="M2184" s="108" t="b">
        <f t="shared" si="174"/>
        <v>0</v>
      </c>
    </row>
    <row r="2185" spans="1:13" x14ac:dyDescent="0.25">
      <c r="A2185" t="s">
        <v>112</v>
      </c>
      <c r="B2185" s="108">
        <v>0</v>
      </c>
      <c r="C2185" t="str" cm="1">
        <f t="array" ref="C2185">_xlfn.IFS(A2185='Price Data'!$F$3,'Price Data'!$G$3,A2185='Price Data'!$F$4,'Price Data'!$G$4,A2185='Price Data'!$F$5,'Price Data'!$G$5,A2185='Price Data'!$F$6,'Price Data'!$G$6,A2185='Price Data'!$F$7,'Price Data'!$G$7,TRUE,"")</f>
        <v/>
      </c>
      <c r="E2185" s="108" t="b">
        <f t="shared" si="170"/>
        <v>0</v>
      </c>
      <c r="G2185" s="108" t="b">
        <f t="shared" si="171"/>
        <v>0</v>
      </c>
      <c r="I2185" s="108" t="b">
        <f t="shared" si="172"/>
        <v>0</v>
      </c>
      <c r="K2185" s="108" t="b">
        <f t="shared" si="173"/>
        <v>0</v>
      </c>
      <c r="M2185" s="108" t="b">
        <f t="shared" si="174"/>
        <v>0</v>
      </c>
    </row>
    <row r="2186" spans="1:13" x14ac:dyDescent="0.25">
      <c r="A2186" t="s">
        <v>113</v>
      </c>
      <c r="B2186" s="108">
        <v>2.19</v>
      </c>
      <c r="C2186" cm="1">
        <f t="array" ref="C2186">_xlfn.IFS(A2186='Price Data'!$F$3,'Price Data'!$G$3,A2186='Price Data'!$F$4,'Price Data'!$G$4,A2186='Price Data'!$F$5,'Price Data'!$G$5,A2186='Price Data'!$F$6,'Price Data'!$G$6,A2186='Price Data'!$F$7,'Price Data'!$G$7,TRUE,"")</f>
        <v>10.493246963562758</v>
      </c>
      <c r="E2186" s="108" t="b">
        <f t="shared" si="170"/>
        <v>0</v>
      </c>
      <c r="G2186" s="108" t="b">
        <f t="shared" si="171"/>
        <v>0</v>
      </c>
      <c r="I2186" s="108" t="b">
        <f t="shared" si="172"/>
        <v>0</v>
      </c>
      <c r="K2186" s="108" t="b">
        <f t="shared" si="173"/>
        <v>0</v>
      </c>
      <c r="M2186" s="108">
        <f t="shared" si="174"/>
        <v>2.19</v>
      </c>
    </row>
    <row r="2187" spans="1:13" x14ac:dyDescent="0.25">
      <c r="A2187" t="s">
        <v>110</v>
      </c>
      <c r="B2187" s="108">
        <v>0.51</v>
      </c>
      <c r="C2187" cm="1">
        <f t="array" ref="C2187">_xlfn.IFS(A2187='Price Data'!$F$3,'Price Data'!$G$3,A2187='Price Data'!$F$4,'Price Data'!$G$4,A2187='Price Data'!$F$5,'Price Data'!$G$5,A2187='Price Data'!$F$6,'Price Data'!$G$6,A2187='Price Data'!$F$7,'Price Data'!$G$7,TRUE,"")</f>
        <v>2.6763636363636367</v>
      </c>
      <c r="E2187" s="108">
        <f t="shared" si="170"/>
        <v>0.51</v>
      </c>
      <c r="G2187" s="108" t="b">
        <f t="shared" si="171"/>
        <v>0</v>
      </c>
      <c r="I2187" s="108" t="b">
        <f t="shared" si="172"/>
        <v>0</v>
      </c>
      <c r="K2187" s="108" t="b">
        <f t="shared" si="173"/>
        <v>0</v>
      </c>
      <c r="M2187" s="108" t="b">
        <f t="shared" si="174"/>
        <v>0</v>
      </c>
    </row>
    <row r="2188" spans="1:13" x14ac:dyDescent="0.25">
      <c r="A2188" t="s">
        <v>109</v>
      </c>
      <c r="B2188" s="108">
        <v>0.55000000000000004</v>
      </c>
      <c r="C2188" cm="1">
        <f t="array" ref="C2188">_xlfn.IFS(A2188='Price Data'!$F$3,'Price Data'!$G$3,A2188='Price Data'!$F$4,'Price Data'!$G$4,A2188='Price Data'!$F$5,'Price Data'!$G$5,A2188='Price Data'!$F$6,'Price Data'!$G$6,A2188='Price Data'!$F$7,'Price Data'!$G$7,TRUE,"")</f>
        <v>4.4586315789473705</v>
      </c>
      <c r="E2188" s="108" t="b">
        <f t="shared" si="170"/>
        <v>0</v>
      </c>
      <c r="G2188" s="108" t="b">
        <f t="shared" si="171"/>
        <v>0</v>
      </c>
      <c r="I2188" s="108">
        <f t="shared" si="172"/>
        <v>0.55000000000000004</v>
      </c>
      <c r="K2188" s="108" t="b">
        <f t="shared" si="173"/>
        <v>0</v>
      </c>
      <c r="M2188" s="108" t="b">
        <f t="shared" si="174"/>
        <v>0</v>
      </c>
    </row>
    <row r="2189" spans="1:13" x14ac:dyDescent="0.25">
      <c r="A2189" t="s">
        <v>109</v>
      </c>
      <c r="B2189" s="108">
        <v>0.88</v>
      </c>
      <c r="C2189" cm="1">
        <f t="array" ref="C2189">_xlfn.IFS(A2189='Price Data'!$F$3,'Price Data'!$G$3,A2189='Price Data'!$F$4,'Price Data'!$G$4,A2189='Price Data'!$F$5,'Price Data'!$G$5,A2189='Price Data'!$F$6,'Price Data'!$G$6,A2189='Price Data'!$F$7,'Price Data'!$G$7,TRUE,"")</f>
        <v>4.4586315789473705</v>
      </c>
      <c r="E2189" s="108" t="b">
        <f t="shared" si="170"/>
        <v>0</v>
      </c>
      <c r="G2189" s="108" t="b">
        <f t="shared" si="171"/>
        <v>0</v>
      </c>
      <c r="I2189" s="108">
        <f t="shared" si="172"/>
        <v>0.88</v>
      </c>
      <c r="K2189" s="108" t="b">
        <f t="shared" si="173"/>
        <v>0</v>
      </c>
      <c r="M2189" s="108" t="b">
        <f t="shared" si="174"/>
        <v>0</v>
      </c>
    </row>
    <row r="2190" spans="1:13" x14ac:dyDescent="0.25">
      <c r="A2190" t="s">
        <v>113</v>
      </c>
      <c r="B2190" s="108">
        <v>1.65</v>
      </c>
      <c r="C2190" cm="1">
        <f t="array" ref="C2190">_xlfn.IFS(A2190='Price Data'!$F$3,'Price Data'!$G$3,A2190='Price Data'!$F$4,'Price Data'!$G$4,A2190='Price Data'!$F$5,'Price Data'!$G$5,A2190='Price Data'!$F$6,'Price Data'!$G$6,A2190='Price Data'!$F$7,'Price Data'!$G$7,TRUE,"")</f>
        <v>10.493246963562758</v>
      </c>
      <c r="E2190" s="108" t="b">
        <f t="shared" si="170"/>
        <v>0</v>
      </c>
      <c r="G2190" s="108" t="b">
        <f t="shared" si="171"/>
        <v>0</v>
      </c>
      <c r="I2190" s="108" t="b">
        <f t="shared" si="172"/>
        <v>0</v>
      </c>
      <c r="K2190" s="108" t="b">
        <f t="shared" si="173"/>
        <v>0</v>
      </c>
      <c r="M2190" s="108">
        <f t="shared" si="174"/>
        <v>1.65</v>
      </c>
    </row>
    <row r="2191" spans="1:13" x14ac:dyDescent="0.25">
      <c r="A2191" t="s">
        <v>113</v>
      </c>
      <c r="B2191" s="108">
        <v>1.68</v>
      </c>
      <c r="C2191" cm="1">
        <f t="array" ref="C2191">_xlfn.IFS(A2191='Price Data'!$F$3,'Price Data'!$G$3,A2191='Price Data'!$F$4,'Price Data'!$G$4,A2191='Price Data'!$F$5,'Price Data'!$G$5,A2191='Price Data'!$F$6,'Price Data'!$G$6,A2191='Price Data'!$F$7,'Price Data'!$G$7,TRUE,"")</f>
        <v>10.493246963562758</v>
      </c>
      <c r="E2191" s="108" t="b">
        <f t="shared" si="170"/>
        <v>0</v>
      </c>
      <c r="G2191" s="108" t="b">
        <f t="shared" si="171"/>
        <v>0</v>
      </c>
      <c r="I2191" s="108" t="b">
        <f t="shared" si="172"/>
        <v>0</v>
      </c>
      <c r="K2191" s="108" t="b">
        <f t="shared" si="173"/>
        <v>0</v>
      </c>
      <c r="M2191" s="108">
        <f t="shared" si="174"/>
        <v>1.68</v>
      </c>
    </row>
    <row r="2192" spans="1:13" x14ac:dyDescent="0.25">
      <c r="A2192" t="s">
        <v>110</v>
      </c>
      <c r="B2192" s="108">
        <v>0.8</v>
      </c>
      <c r="C2192" cm="1">
        <f t="array" ref="C2192">_xlfn.IFS(A2192='Price Data'!$F$3,'Price Data'!$G$3,A2192='Price Data'!$F$4,'Price Data'!$G$4,A2192='Price Data'!$F$5,'Price Data'!$G$5,A2192='Price Data'!$F$6,'Price Data'!$G$6,A2192='Price Data'!$F$7,'Price Data'!$G$7,TRUE,"")</f>
        <v>2.6763636363636367</v>
      </c>
      <c r="E2192" s="108">
        <f t="shared" si="170"/>
        <v>0.8</v>
      </c>
      <c r="G2192" s="108" t="b">
        <f t="shared" si="171"/>
        <v>0</v>
      </c>
      <c r="I2192" s="108" t="b">
        <f t="shared" si="172"/>
        <v>0</v>
      </c>
      <c r="K2192" s="108" t="b">
        <f t="shared" si="173"/>
        <v>0</v>
      </c>
      <c r="M2192" s="108" t="b">
        <f t="shared" si="174"/>
        <v>0</v>
      </c>
    </row>
    <row r="2193" spans="1:13" x14ac:dyDescent="0.25">
      <c r="A2193" t="s">
        <v>109</v>
      </c>
      <c r="B2193" s="108">
        <v>0.73</v>
      </c>
      <c r="C2193" cm="1">
        <f t="array" ref="C2193">_xlfn.IFS(A2193='Price Data'!$F$3,'Price Data'!$G$3,A2193='Price Data'!$F$4,'Price Data'!$G$4,A2193='Price Data'!$F$5,'Price Data'!$G$5,A2193='Price Data'!$F$6,'Price Data'!$G$6,A2193='Price Data'!$F$7,'Price Data'!$G$7,TRUE,"")</f>
        <v>4.4586315789473705</v>
      </c>
      <c r="E2193" s="108" t="b">
        <f t="shared" si="170"/>
        <v>0</v>
      </c>
      <c r="G2193" s="108" t="b">
        <f t="shared" si="171"/>
        <v>0</v>
      </c>
      <c r="I2193" s="108">
        <f t="shared" si="172"/>
        <v>0.73</v>
      </c>
      <c r="K2193" s="108" t="b">
        <f t="shared" si="173"/>
        <v>0</v>
      </c>
      <c r="M2193" s="108" t="b">
        <f t="shared" si="174"/>
        <v>0</v>
      </c>
    </row>
    <row r="2194" spans="1:13" x14ac:dyDescent="0.25">
      <c r="A2194" t="s">
        <v>111</v>
      </c>
      <c r="B2194" s="108">
        <v>1.85</v>
      </c>
      <c r="C2194" cm="1">
        <f t="array" ref="C2194">_xlfn.IFS(A2194='Price Data'!$F$3,'Price Data'!$G$3,A2194='Price Data'!$F$4,'Price Data'!$G$4,A2194='Price Data'!$F$5,'Price Data'!$G$5,A2194='Price Data'!$F$6,'Price Data'!$G$6,A2194='Price Data'!$F$7,'Price Data'!$G$7,TRUE,"")</f>
        <v>8.710979020979023</v>
      </c>
      <c r="E2194" s="108" t="b">
        <f t="shared" si="170"/>
        <v>0</v>
      </c>
      <c r="G2194" s="108" t="b">
        <f t="shared" si="171"/>
        <v>0</v>
      </c>
      <c r="I2194" s="108" t="b">
        <f t="shared" si="172"/>
        <v>0</v>
      </c>
      <c r="K2194" s="108">
        <f t="shared" si="173"/>
        <v>1.85</v>
      </c>
      <c r="M2194" s="108" t="b">
        <f t="shared" si="174"/>
        <v>0</v>
      </c>
    </row>
    <row r="2195" spans="1:13" x14ac:dyDescent="0.25">
      <c r="A2195" t="s">
        <v>113</v>
      </c>
      <c r="B2195" s="108">
        <v>1.19</v>
      </c>
      <c r="C2195" cm="1">
        <f t="array" ref="C2195">_xlfn.IFS(A2195='Price Data'!$F$3,'Price Data'!$G$3,A2195='Price Data'!$F$4,'Price Data'!$G$4,A2195='Price Data'!$F$5,'Price Data'!$G$5,A2195='Price Data'!$F$6,'Price Data'!$G$6,A2195='Price Data'!$F$7,'Price Data'!$G$7,TRUE,"")</f>
        <v>10.493246963562758</v>
      </c>
      <c r="E2195" s="108" t="b">
        <f t="shared" si="170"/>
        <v>0</v>
      </c>
      <c r="G2195" s="108" t="b">
        <f t="shared" si="171"/>
        <v>0</v>
      </c>
      <c r="I2195" s="108" t="b">
        <f t="shared" si="172"/>
        <v>0</v>
      </c>
      <c r="K2195" s="108" t="b">
        <f t="shared" si="173"/>
        <v>0</v>
      </c>
      <c r="M2195" s="108">
        <f t="shared" si="174"/>
        <v>1.19</v>
      </c>
    </row>
    <row r="2196" spans="1:13" x14ac:dyDescent="0.25">
      <c r="A2196" t="s">
        <v>114</v>
      </c>
      <c r="B2196" s="108">
        <v>1.35</v>
      </c>
      <c r="C2196" cm="1">
        <f t="array" ref="C2196">_xlfn.IFS(A2196='Price Data'!$F$3,'Price Data'!$G$3,A2196='Price Data'!$F$4,'Price Data'!$G$4,A2196='Price Data'!$F$5,'Price Data'!$G$5,A2196='Price Data'!$F$6,'Price Data'!$G$6,A2196='Price Data'!$F$7,'Price Data'!$G$7,TRUE,"")</f>
        <v>6.0346153846153863</v>
      </c>
      <c r="E2196" s="108" t="b">
        <f t="shared" si="170"/>
        <v>0</v>
      </c>
      <c r="G2196" s="108">
        <f t="shared" si="171"/>
        <v>1.35</v>
      </c>
      <c r="I2196" s="108" t="b">
        <f t="shared" si="172"/>
        <v>0</v>
      </c>
      <c r="K2196" s="108" t="b">
        <f t="shared" si="173"/>
        <v>0</v>
      </c>
      <c r="M2196" s="108" t="b">
        <f t="shared" si="174"/>
        <v>0</v>
      </c>
    </row>
    <row r="2197" spans="1:13" x14ac:dyDescent="0.25">
      <c r="A2197" t="s">
        <v>109</v>
      </c>
      <c r="B2197" s="108">
        <v>0.54</v>
      </c>
      <c r="C2197" cm="1">
        <f t="array" ref="C2197">_xlfn.IFS(A2197='Price Data'!$F$3,'Price Data'!$G$3,A2197='Price Data'!$F$4,'Price Data'!$G$4,A2197='Price Data'!$F$5,'Price Data'!$G$5,A2197='Price Data'!$F$6,'Price Data'!$G$6,A2197='Price Data'!$F$7,'Price Data'!$G$7,TRUE,"")</f>
        <v>4.4586315789473705</v>
      </c>
      <c r="E2197" s="108" t="b">
        <f t="shared" si="170"/>
        <v>0</v>
      </c>
      <c r="G2197" s="108" t="b">
        <f t="shared" si="171"/>
        <v>0</v>
      </c>
      <c r="I2197" s="108">
        <f t="shared" si="172"/>
        <v>0.54</v>
      </c>
      <c r="K2197" s="108" t="b">
        <f t="shared" si="173"/>
        <v>0</v>
      </c>
      <c r="M2197" s="108" t="b">
        <f t="shared" si="174"/>
        <v>0</v>
      </c>
    </row>
    <row r="2198" spans="1:13" x14ac:dyDescent="0.25">
      <c r="A2198" t="s">
        <v>111</v>
      </c>
      <c r="B2198" s="108">
        <v>2.02</v>
      </c>
      <c r="C2198" cm="1">
        <f t="array" ref="C2198">_xlfn.IFS(A2198='Price Data'!$F$3,'Price Data'!$G$3,A2198='Price Data'!$F$4,'Price Data'!$G$4,A2198='Price Data'!$F$5,'Price Data'!$G$5,A2198='Price Data'!$F$6,'Price Data'!$G$6,A2198='Price Data'!$F$7,'Price Data'!$G$7,TRUE,"")</f>
        <v>8.710979020979023</v>
      </c>
      <c r="E2198" s="108" t="b">
        <f t="shared" si="170"/>
        <v>0</v>
      </c>
      <c r="G2198" s="108" t="b">
        <f t="shared" si="171"/>
        <v>0</v>
      </c>
      <c r="I2198" s="108" t="b">
        <f t="shared" si="172"/>
        <v>0</v>
      </c>
      <c r="K2198" s="108">
        <f t="shared" si="173"/>
        <v>2.02</v>
      </c>
      <c r="M2198" s="108" t="b">
        <f t="shared" si="174"/>
        <v>0</v>
      </c>
    </row>
    <row r="2199" spans="1:13" x14ac:dyDescent="0.25">
      <c r="A2199" t="s">
        <v>114</v>
      </c>
      <c r="B2199" s="108">
        <v>1.65</v>
      </c>
      <c r="C2199" cm="1">
        <f t="array" ref="C2199">_xlfn.IFS(A2199='Price Data'!$F$3,'Price Data'!$G$3,A2199='Price Data'!$F$4,'Price Data'!$G$4,A2199='Price Data'!$F$5,'Price Data'!$G$5,A2199='Price Data'!$F$6,'Price Data'!$G$6,A2199='Price Data'!$F$7,'Price Data'!$G$7,TRUE,"")</f>
        <v>6.0346153846153863</v>
      </c>
      <c r="E2199" s="108" t="b">
        <f t="shared" si="170"/>
        <v>0</v>
      </c>
      <c r="G2199" s="108">
        <f t="shared" si="171"/>
        <v>1.65</v>
      </c>
      <c r="I2199" s="108" t="b">
        <f t="shared" si="172"/>
        <v>0</v>
      </c>
      <c r="K2199" s="108" t="b">
        <f t="shared" si="173"/>
        <v>0</v>
      </c>
      <c r="M2199" s="108" t="b">
        <f t="shared" si="174"/>
        <v>0</v>
      </c>
    </row>
    <row r="2200" spans="1:13" x14ac:dyDescent="0.25">
      <c r="A2200" t="s">
        <v>114</v>
      </c>
      <c r="B2200" s="108">
        <v>2.34</v>
      </c>
      <c r="C2200" cm="1">
        <f t="array" ref="C2200">_xlfn.IFS(A2200='Price Data'!$F$3,'Price Data'!$G$3,A2200='Price Data'!$F$4,'Price Data'!$G$4,A2200='Price Data'!$F$5,'Price Data'!$G$5,A2200='Price Data'!$F$6,'Price Data'!$G$6,A2200='Price Data'!$F$7,'Price Data'!$G$7,TRUE,"")</f>
        <v>6.0346153846153863</v>
      </c>
      <c r="E2200" s="108" t="b">
        <f t="shared" si="170"/>
        <v>0</v>
      </c>
      <c r="G2200" s="108">
        <f t="shared" si="171"/>
        <v>2.34</v>
      </c>
      <c r="I2200" s="108" t="b">
        <f t="shared" si="172"/>
        <v>0</v>
      </c>
      <c r="K2200" s="108" t="b">
        <f t="shared" si="173"/>
        <v>0</v>
      </c>
      <c r="M2200" s="108" t="b">
        <f t="shared" si="174"/>
        <v>0</v>
      </c>
    </row>
    <row r="2201" spans="1:13" x14ac:dyDescent="0.25">
      <c r="A2201" t="s">
        <v>114</v>
      </c>
      <c r="B2201" s="108">
        <v>2.09</v>
      </c>
      <c r="C2201" cm="1">
        <f t="array" ref="C2201">_xlfn.IFS(A2201='Price Data'!$F$3,'Price Data'!$G$3,A2201='Price Data'!$F$4,'Price Data'!$G$4,A2201='Price Data'!$F$5,'Price Data'!$G$5,A2201='Price Data'!$F$6,'Price Data'!$G$6,A2201='Price Data'!$F$7,'Price Data'!$G$7,TRUE,"")</f>
        <v>6.0346153846153863</v>
      </c>
      <c r="E2201" s="108" t="b">
        <f t="shared" si="170"/>
        <v>0</v>
      </c>
      <c r="G2201" s="108">
        <f t="shared" si="171"/>
        <v>2.09</v>
      </c>
      <c r="I2201" s="108" t="b">
        <f t="shared" si="172"/>
        <v>0</v>
      </c>
      <c r="K2201" s="108" t="b">
        <f t="shared" si="173"/>
        <v>0</v>
      </c>
      <c r="M2201" s="108" t="b">
        <f t="shared" si="174"/>
        <v>0</v>
      </c>
    </row>
    <row r="2202" spans="1:13" x14ac:dyDescent="0.25">
      <c r="A2202" t="s">
        <v>113</v>
      </c>
      <c r="B2202" s="108">
        <v>1.86</v>
      </c>
      <c r="C2202" cm="1">
        <f t="array" ref="C2202">_xlfn.IFS(A2202='Price Data'!$F$3,'Price Data'!$G$3,A2202='Price Data'!$F$4,'Price Data'!$G$4,A2202='Price Data'!$F$5,'Price Data'!$G$5,A2202='Price Data'!$F$6,'Price Data'!$G$6,A2202='Price Data'!$F$7,'Price Data'!$G$7,TRUE,"")</f>
        <v>10.493246963562758</v>
      </c>
      <c r="E2202" s="108" t="b">
        <f t="shared" si="170"/>
        <v>0</v>
      </c>
      <c r="G2202" s="108" t="b">
        <f t="shared" si="171"/>
        <v>0</v>
      </c>
      <c r="I2202" s="108" t="b">
        <f t="shared" si="172"/>
        <v>0</v>
      </c>
      <c r="K2202" s="108" t="b">
        <f t="shared" si="173"/>
        <v>0</v>
      </c>
      <c r="M2202" s="108">
        <f t="shared" si="174"/>
        <v>1.86</v>
      </c>
    </row>
    <row r="2203" spans="1:13" x14ac:dyDescent="0.25">
      <c r="A2203" t="s">
        <v>113</v>
      </c>
      <c r="B2203" s="108">
        <v>2.0699999999999998</v>
      </c>
      <c r="C2203" cm="1">
        <f t="array" ref="C2203">_xlfn.IFS(A2203='Price Data'!$F$3,'Price Data'!$G$3,A2203='Price Data'!$F$4,'Price Data'!$G$4,A2203='Price Data'!$F$5,'Price Data'!$G$5,A2203='Price Data'!$F$6,'Price Data'!$G$6,A2203='Price Data'!$F$7,'Price Data'!$G$7,TRUE,"")</f>
        <v>10.493246963562758</v>
      </c>
      <c r="E2203" s="108" t="b">
        <f t="shared" si="170"/>
        <v>0</v>
      </c>
      <c r="G2203" s="108" t="b">
        <f t="shared" si="171"/>
        <v>0</v>
      </c>
      <c r="I2203" s="108" t="b">
        <f t="shared" si="172"/>
        <v>0</v>
      </c>
      <c r="K2203" s="108" t="b">
        <f t="shared" si="173"/>
        <v>0</v>
      </c>
      <c r="M2203" s="108">
        <f t="shared" si="174"/>
        <v>2.0699999999999998</v>
      </c>
    </row>
    <row r="2204" spans="1:13" x14ac:dyDescent="0.25">
      <c r="A2204" t="s">
        <v>110</v>
      </c>
      <c r="B2204" s="108">
        <v>0.78</v>
      </c>
      <c r="C2204" cm="1">
        <f t="array" ref="C2204">_xlfn.IFS(A2204='Price Data'!$F$3,'Price Data'!$G$3,A2204='Price Data'!$F$4,'Price Data'!$G$4,A2204='Price Data'!$F$5,'Price Data'!$G$5,A2204='Price Data'!$F$6,'Price Data'!$G$6,A2204='Price Data'!$F$7,'Price Data'!$G$7,TRUE,"")</f>
        <v>2.6763636363636367</v>
      </c>
      <c r="E2204" s="108">
        <f t="shared" si="170"/>
        <v>0.78</v>
      </c>
      <c r="G2204" s="108" t="b">
        <f t="shared" si="171"/>
        <v>0</v>
      </c>
      <c r="I2204" s="108" t="b">
        <f t="shared" si="172"/>
        <v>0</v>
      </c>
      <c r="K2204" s="108" t="b">
        <f t="shared" si="173"/>
        <v>0</v>
      </c>
      <c r="M2204" s="108" t="b">
        <f t="shared" si="174"/>
        <v>0</v>
      </c>
    </row>
    <row r="2205" spans="1:13" x14ac:dyDescent="0.25">
      <c r="A2205" t="s">
        <v>111</v>
      </c>
      <c r="B2205" s="108">
        <v>0.93</v>
      </c>
      <c r="C2205" cm="1">
        <f t="array" ref="C2205">_xlfn.IFS(A2205='Price Data'!$F$3,'Price Data'!$G$3,A2205='Price Data'!$F$4,'Price Data'!$G$4,A2205='Price Data'!$F$5,'Price Data'!$G$5,A2205='Price Data'!$F$6,'Price Data'!$G$6,A2205='Price Data'!$F$7,'Price Data'!$G$7,TRUE,"")</f>
        <v>8.710979020979023</v>
      </c>
      <c r="E2205" s="108" t="b">
        <f t="shared" si="170"/>
        <v>0</v>
      </c>
      <c r="G2205" s="108" t="b">
        <f t="shared" si="171"/>
        <v>0</v>
      </c>
      <c r="I2205" s="108" t="b">
        <f t="shared" si="172"/>
        <v>0</v>
      </c>
      <c r="K2205" s="108">
        <f t="shared" si="173"/>
        <v>0.93</v>
      </c>
      <c r="M2205" s="108" t="b">
        <f t="shared" si="174"/>
        <v>0</v>
      </c>
    </row>
    <row r="2206" spans="1:13" x14ac:dyDescent="0.25">
      <c r="A2206" t="s">
        <v>113</v>
      </c>
      <c r="B2206" s="108">
        <v>1.01</v>
      </c>
      <c r="C2206" cm="1">
        <f t="array" ref="C2206">_xlfn.IFS(A2206='Price Data'!$F$3,'Price Data'!$G$3,A2206='Price Data'!$F$4,'Price Data'!$G$4,A2206='Price Data'!$F$5,'Price Data'!$G$5,A2206='Price Data'!$F$6,'Price Data'!$G$6,A2206='Price Data'!$F$7,'Price Data'!$G$7,TRUE,"")</f>
        <v>10.493246963562758</v>
      </c>
      <c r="E2206" s="108" t="b">
        <f t="shared" si="170"/>
        <v>0</v>
      </c>
      <c r="G2206" s="108" t="b">
        <f t="shared" si="171"/>
        <v>0</v>
      </c>
      <c r="I2206" s="108" t="b">
        <f t="shared" si="172"/>
        <v>0</v>
      </c>
      <c r="K2206" s="108" t="b">
        <f t="shared" si="173"/>
        <v>0</v>
      </c>
      <c r="M2206" s="108">
        <f t="shared" si="174"/>
        <v>1.01</v>
      </c>
    </row>
    <row r="2207" spans="1:13" x14ac:dyDescent="0.25">
      <c r="A2207" t="s">
        <v>112</v>
      </c>
      <c r="B2207" s="108">
        <v>0</v>
      </c>
      <c r="C2207" t="str" cm="1">
        <f t="array" ref="C2207">_xlfn.IFS(A2207='Price Data'!$F$3,'Price Data'!$G$3,A2207='Price Data'!$F$4,'Price Data'!$G$4,A2207='Price Data'!$F$5,'Price Data'!$G$5,A2207='Price Data'!$F$6,'Price Data'!$G$6,A2207='Price Data'!$F$7,'Price Data'!$G$7,TRUE,"")</f>
        <v/>
      </c>
      <c r="E2207" s="108" t="b">
        <f t="shared" si="170"/>
        <v>0</v>
      </c>
      <c r="G2207" s="108" t="b">
        <f t="shared" si="171"/>
        <v>0</v>
      </c>
      <c r="I2207" s="108" t="b">
        <f t="shared" si="172"/>
        <v>0</v>
      </c>
      <c r="K2207" s="108" t="b">
        <f t="shared" si="173"/>
        <v>0</v>
      </c>
      <c r="M2207" s="108" t="b">
        <f t="shared" si="174"/>
        <v>0</v>
      </c>
    </row>
    <row r="2208" spans="1:13" x14ac:dyDescent="0.25">
      <c r="A2208" t="s">
        <v>109</v>
      </c>
      <c r="B2208" s="108">
        <v>0.88</v>
      </c>
      <c r="C2208" cm="1">
        <f t="array" ref="C2208">_xlfn.IFS(A2208='Price Data'!$F$3,'Price Data'!$G$3,A2208='Price Data'!$F$4,'Price Data'!$G$4,A2208='Price Data'!$F$5,'Price Data'!$G$5,A2208='Price Data'!$F$6,'Price Data'!$G$6,A2208='Price Data'!$F$7,'Price Data'!$G$7,TRUE,"")</f>
        <v>4.4586315789473705</v>
      </c>
      <c r="E2208" s="108" t="b">
        <f t="shared" si="170"/>
        <v>0</v>
      </c>
      <c r="G2208" s="108" t="b">
        <f t="shared" si="171"/>
        <v>0</v>
      </c>
      <c r="I2208" s="108">
        <f t="shared" si="172"/>
        <v>0.88</v>
      </c>
      <c r="K2208" s="108" t="b">
        <f t="shared" si="173"/>
        <v>0</v>
      </c>
      <c r="M2208" s="108" t="b">
        <f t="shared" si="174"/>
        <v>0</v>
      </c>
    </row>
    <row r="2209" spans="1:13" x14ac:dyDescent="0.25">
      <c r="A2209" t="s">
        <v>114</v>
      </c>
      <c r="B2209" s="108">
        <v>1.06</v>
      </c>
      <c r="C2209" cm="1">
        <f t="array" ref="C2209">_xlfn.IFS(A2209='Price Data'!$F$3,'Price Data'!$G$3,A2209='Price Data'!$F$4,'Price Data'!$G$4,A2209='Price Data'!$F$5,'Price Data'!$G$5,A2209='Price Data'!$F$6,'Price Data'!$G$6,A2209='Price Data'!$F$7,'Price Data'!$G$7,TRUE,"")</f>
        <v>6.0346153846153863</v>
      </c>
      <c r="E2209" s="108" t="b">
        <f t="shared" si="170"/>
        <v>0</v>
      </c>
      <c r="G2209" s="108">
        <f t="shared" si="171"/>
        <v>1.06</v>
      </c>
      <c r="I2209" s="108" t="b">
        <f t="shared" si="172"/>
        <v>0</v>
      </c>
      <c r="K2209" s="108" t="b">
        <f t="shared" si="173"/>
        <v>0</v>
      </c>
      <c r="M2209" s="108" t="b">
        <f t="shared" si="174"/>
        <v>0</v>
      </c>
    </row>
    <row r="2210" spans="1:13" x14ac:dyDescent="0.25">
      <c r="A2210" t="s">
        <v>113</v>
      </c>
      <c r="B2210" s="108">
        <v>1.28</v>
      </c>
      <c r="C2210" cm="1">
        <f t="array" ref="C2210">_xlfn.IFS(A2210='Price Data'!$F$3,'Price Data'!$G$3,A2210='Price Data'!$F$4,'Price Data'!$G$4,A2210='Price Data'!$F$5,'Price Data'!$G$5,A2210='Price Data'!$F$6,'Price Data'!$G$6,A2210='Price Data'!$F$7,'Price Data'!$G$7,TRUE,"")</f>
        <v>10.493246963562758</v>
      </c>
      <c r="E2210" s="108" t="b">
        <f t="shared" si="170"/>
        <v>0</v>
      </c>
      <c r="G2210" s="108" t="b">
        <f t="shared" si="171"/>
        <v>0</v>
      </c>
      <c r="I2210" s="108" t="b">
        <f t="shared" si="172"/>
        <v>0</v>
      </c>
      <c r="K2210" s="108" t="b">
        <f t="shared" si="173"/>
        <v>0</v>
      </c>
      <c r="M2210" s="108">
        <f t="shared" si="174"/>
        <v>1.28</v>
      </c>
    </row>
    <row r="2211" spans="1:13" x14ac:dyDescent="0.25">
      <c r="A2211" t="s">
        <v>109</v>
      </c>
      <c r="B2211" s="108">
        <v>0.55000000000000004</v>
      </c>
      <c r="C2211" cm="1">
        <f t="array" ref="C2211">_xlfn.IFS(A2211='Price Data'!$F$3,'Price Data'!$G$3,A2211='Price Data'!$F$4,'Price Data'!$G$4,A2211='Price Data'!$F$5,'Price Data'!$G$5,A2211='Price Data'!$F$6,'Price Data'!$G$6,A2211='Price Data'!$F$7,'Price Data'!$G$7,TRUE,"")</f>
        <v>4.4586315789473705</v>
      </c>
      <c r="E2211" s="108" t="b">
        <f t="shared" si="170"/>
        <v>0</v>
      </c>
      <c r="G2211" s="108" t="b">
        <f t="shared" si="171"/>
        <v>0</v>
      </c>
      <c r="I2211" s="108">
        <f t="shared" si="172"/>
        <v>0.55000000000000004</v>
      </c>
      <c r="K2211" s="108" t="b">
        <f t="shared" si="173"/>
        <v>0</v>
      </c>
      <c r="M2211" s="108" t="b">
        <f t="shared" si="174"/>
        <v>0</v>
      </c>
    </row>
    <row r="2212" spans="1:13" x14ac:dyDescent="0.25">
      <c r="A2212" t="s">
        <v>109</v>
      </c>
      <c r="B2212" s="108">
        <v>0.72</v>
      </c>
      <c r="C2212" cm="1">
        <f t="array" ref="C2212">_xlfn.IFS(A2212='Price Data'!$F$3,'Price Data'!$G$3,A2212='Price Data'!$F$4,'Price Data'!$G$4,A2212='Price Data'!$F$5,'Price Data'!$G$5,A2212='Price Data'!$F$6,'Price Data'!$G$6,A2212='Price Data'!$F$7,'Price Data'!$G$7,TRUE,"")</f>
        <v>4.4586315789473705</v>
      </c>
      <c r="E2212" s="108" t="b">
        <f t="shared" si="170"/>
        <v>0</v>
      </c>
      <c r="G2212" s="108" t="b">
        <f t="shared" si="171"/>
        <v>0</v>
      </c>
      <c r="I2212" s="108">
        <f t="shared" si="172"/>
        <v>0.72</v>
      </c>
      <c r="K2212" s="108" t="b">
        <f t="shared" si="173"/>
        <v>0</v>
      </c>
      <c r="M2212" s="108" t="b">
        <f t="shared" si="174"/>
        <v>0</v>
      </c>
    </row>
    <row r="2213" spans="1:13" x14ac:dyDescent="0.25">
      <c r="A2213" t="s">
        <v>112</v>
      </c>
      <c r="B2213" s="108">
        <v>0</v>
      </c>
      <c r="C2213" t="str" cm="1">
        <f t="array" ref="C2213">_xlfn.IFS(A2213='Price Data'!$F$3,'Price Data'!$G$3,A2213='Price Data'!$F$4,'Price Data'!$G$4,A2213='Price Data'!$F$5,'Price Data'!$G$5,A2213='Price Data'!$F$6,'Price Data'!$G$6,A2213='Price Data'!$F$7,'Price Data'!$G$7,TRUE,"")</f>
        <v/>
      </c>
      <c r="E2213" s="108" t="b">
        <f t="shared" si="170"/>
        <v>0</v>
      </c>
      <c r="G2213" s="108" t="b">
        <f t="shared" si="171"/>
        <v>0</v>
      </c>
      <c r="I2213" s="108" t="b">
        <f t="shared" si="172"/>
        <v>0</v>
      </c>
      <c r="K2213" s="108" t="b">
        <f t="shared" si="173"/>
        <v>0</v>
      </c>
      <c r="M2213" s="108" t="b">
        <f t="shared" si="174"/>
        <v>0</v>
      </c>
    </row>
    <row r="2214" spans="1:13" x14ac:dyDescent="0.25">
      <c r="A2214" t="s">
        <v>114</v>
      </c>
      <c r="B2214" s="108">
        <v>1.87</v>
      </c>
      <c r="C2214" cm="1">
        <f t="array" ref="C2214">_xlfn.IFS(A2214='Price Data'!$F$3,'Price Data'!$G$3,A2214='Price Data'!$F$4,'Price Data'!$G$4,A2214='Price Data'!$F$5,'Price Data'!$G$5,A2214='Price Data'!$F$6,'Price Data'!$G$6,A2214='Price Data'!$F$7,'Price Data'!$G$7,TRUE,"")</f>
        <v>6.0346153846153863</v>
      </c>
      <c r="E2214" s="108" t="b">
        <f t="shared" si="170"/>
        <v>0</v>
      </c>
      <c r="G2214" s="108">
        <f t="shared" si="171"/>
        <v>1.87</v>
      </c>
      <c r="I2214" s="108" t="b">
        <f t="shared" si="172"/>
        <v>0</v>
      </c>
      <c r="K2214" s="108" t="b">
        <f t="shared" si="173"/>
        <v>0</v>
      </c>
      <c r="M2214" s="108" t="b">
        <f t="shared" si="174"/>
        <v>0</v>
      </c>
    </row>
    <row r="2215" spans="1:13" x14ac:dyDescent="0.25">
      <c r="A2215" t="s">
        <v>109</v>
      </c>
      <c r="B2215" s="108">
        <v>0.83</v>
      </c>
      <c r="C2215" cm="1">
        <f t="array" ref="C2215">_xlfn.IFS(A2215='Price Data'!$F$3,'Price Data'!$G$3,A2215='Price Data'!$F$4,'Price Data'!$G$4,A2215='Price Data'!$F$5,'Price Data'!$G$5,A2215='Price Data'!$F$6,'Price Data'!$G$6,A2215='Price Data'!$F$7,'Price Data'!$G$7,TRUE,"")</f>
        <v>4.4586315789473705</v>
      </c>
      <c r="E2215" s="108" t="b">
        <f t="shared" si="170"/>
        <v>0</v>
      </c>
      <c r="G2215" s="108" t="b">
        <f t="shared" si="171"/>
        <v>0</v>
      </c>
      <c r="I2215" s="108">
        <f t="shared" si="172"/>
        <v>0.83</v>
      </c>
      <c r="K2215" s="108" t="b">
        <f t="shared" si="173"/>
        <v>0</v>
      </c>
      <c r="M2215" s="108" t="b">
        <f t="shared" si="174"/>
        <v>0</v>
      </c>
    </row>
    <row r="2216" spans="1:13" x14ac:dyDescent="0.25">
      <c r="A2216" t="s">
        <v>109</v>
      </c>
      <c r="B2216" s="108">
        <v>0.54</v>
      </c>
      <c r="C2216" cm="1">
        <f t="array" ref="C2216">_xlfn.IFS(A2216='Price Data'!$F$3,'Price Data'!$G$3,A2216='Price Data'!$F$4,'Price Data'!$G$4,A2216='Price Data'!$F$5,'Price Data'!$G$5,A2216='Price Data'!$F$6,'Price Data'!$G$6,A2216='Price Data'!$F$7,'Price Data'!$G$7,TRUE,"")</f>
        <v>4.4586315789473705</v>
      </c>
      <c r="E2216" s="108" t="b">
        <f t="shared" si="170"/>
        <v>0</v>
      </c>
      <c r="G2216" s="108" t="b">
        <f t="shared" si="171"/>
        <v>0</v>
      </c>
      <c r="I2216" s="108">
        <f t="shared" si="172"/>
        <v>0.54</v>
      </c>
      <c r="K2216" s="108" t="b">
        <f t="shared" si="173"/>
        <v>0</v>
      </c>
      <c r="M2216" s="108" t="b">
        <f t="shared" si="174"/>
        <v>0</v>
      </c>
    </row>
    <row r="2217" spans="1:13" x14ac:dyDescent="0.25">
      <c r="A2217" t="s">
        <v>110</v>
      </c>
      <c r="B2217" s="108">
        <v>0.62</v>
      </c>
      <c r="C2217" cm="1">
        <f t="array" ref="C2217">_xlfn.IFS(A2217='Price Data'!$F$3,'Price Data'!$G$3,A2217='Price Data'!$F$4,'Price Data'!$G$4,A2217='Price Data'!$F$5,'Price Data'!$G$5,A2217='Price Data'!$F$6,'Price Data'!$G$6,A2217='Price Data'!$F$7,'Price Data'!$G$7,TRUE,"")</f>
        <v>2.6763636363636367</v>
      </c>
      <c r="E2217" s="108">
        <f t="shared" si="170"/>
        <v>0.62</v>
      </c>
      <c r="G2217" s="108" t="b">
        <f t="shared" si="171"/>
        <v>0</v>
      </c>
      <c r="I2217" s="108" t="b">
        <f t="shared" si="172"/>
        <v>0</v>
      </c>
      <c r="K2217" s="108" t="b">
        <f t="shared" si="173"/>
        <v>0</v>
      </c>
      <c r="M2217" s="108" t="b">
        <f t="shared" si="174"/>
        <v>0</v>
      </c>
    </row>
    <row r="2218" spans="1:13" x14ac:dyDescent="0.25">
      <c r="A2218" t="s">
        <v>112</v>
      </c>
      <c r="B2218" s="108">
        <v>0</v>
      </c>
      <c r="C2218" t="str" cm="1">
        <f t="array" ref="C2218">_xlfn.IFS(A2218='Price Data'!$F$3,'Price Data'!$G$3,A2218='Price Data'!$F$4,'Price Data'!$G$4,A2218='Price Data'!$F$5,'Price Data'!$G$5,A2218='Price Data'!$F$6,'Price Data'!$G$6,A2218='Price Data'!$F$7,'Price Data'!$G$7,TRUE,"")</f>
        <v/>
      </c>
      <c r="E2218" s="108" t="b">
        <f t="shared" si="170"/>
        <v>0</v>
      </c>
      <c r="G2218" s="108" t="b">
        <f t="shared" si="171"/>
        <v>0</v>
      </c>
      <c r="I2218" s="108" t="b">
        <f t="shared" si="172"/>
        <v>0</v>
      </c>
      <c r="K2218" s="108" t="b">
        <f t="shared" si="173"/>
        <v>0</v>
      </c>
      <c r="M2218" s="108" t="b">
        <f t="shared" si="174"/>
        <v>0</v>
      </c>
    </row>
    <row r="2219" spans="1:13" x14ac:dyDescent="0.25">
      <c r="A2219" t="s">
        <v>113</v>
      </c>
      <c r="B2219" s="108">
        <v>2.36</v>
      </c>
      <c r="C2219" cm="1">
        <f t="array" ref="C2219">_xlfn.IFS(A2219='Price Data'!$F$3,'Price Data'!$G$3,A2219='Price Data'!$F$4,'Price Data'!$G$4,A2219='Price Data'!$F$5,'Price Data'!$G$5,A2219='Price Data'!$F$6,'Price Data'!$G$6,A2219='Price Data'!$F$7,'Price Data'!$G$7,TRUE,"")</f>
        <v>10.493246963562758</v>
      </c>
      <c r="E2219" s="108" t="b">
        <f t="shared" si="170"/>
        <v>0</v>
      </c>
      <c r="G2219" s="108" t="b">
        <f t="shared" si="171"/>
        <v>0</v>
      </c>
      <c r="I2219" s="108" t="b">
        <f t="shared" si="172"/>
        <v>0</v>
      </c>
      <c r="K2219" s="108" t="b">
        <f t="shared" si="173"/>
        <v>0</v>
      </c>
      <c r="M2219" s="108">
        <f t="shared" si="174"/>
        <v>2.36</v>
      </c>
    </row>
    <row r="2220" spans="1:13" x14ac:dyDescent="0.25">
      <c r="A2220" t="s">
        <v>113</v>
      </c>
      <c r="B2220" s="108">
        <v>1.19</v>
      </c>
      <c r="C2220" cm="1">
        <f t="array" ref="C2220">_xlfn.IFS(A2220='Price Data'!$F$3,'Price Data'!$G$3,A2220='Price Data'!$F$4,'Price Data'!$G$4,A2220='Price Data'!$F$5,'Price Data'!$G$5,A2220='Price Data'!$F$6,'Price Data'!$G$6,A2220='Price Data'!$F$7,'Price Data'!$G$7,TRUE,"")</f>
        <v>10.493246963562758</v>
      </c>
      <c r="E2220" s="108" t="b">
        <f t="shared" si="170"/>
        <v>0</v>
      </c>
      <c r="G2220" s="108" t="b">
        <f t="shared" si="171"/>
        <v>0</v>
      </c>
      <c r="I2220" s="108" t="b">
        <f t="shared" si="172"/>
        <v>0</v>
      </c>
      <c r="K2220" s="108" t="b">
        <f t="shared" si="173"/>
        <v>0</v>
      </c>
      <c r="M2220" s="108">
        <f t="shared" si="174"/>
        <v>1.19</v>
      </c>
    </row>
    <row r="2221" spans="1:13" x14ac:dyDescent="0.25">
      <c r="A2221" t="s">
        <v>112</v>
      </c>
      <c r="B2221" s="108">
        <v>0</v>
      </c>
      <c r="C2221" t="str" cm="1">
        <f t="array" ref="C2221">_xlfn.IFS(A2221='Price Data'!$F$3,'Price Data'!$G$3,A2221='Price Data'!$F$4,'Price Data'!$G$4,A2221='Price Data'!$F$5,'Price Data'!$G$5,A2221='Price Data'!$F$6,'Price Data'!$G$6,A2221='Price Data'!$F$7,'Price Data'!$G$7,TRUE,"")</f>
        <v/>
      </c>
      <c r="E2221" s="108" t="b">
        <f t="shared" si="170"/>
        <v>0</v>
      </c>
      <c r="G2221" s="108" t="b">
        <f t="shared" si="171"/>
        <v>0</v>
      </c>
      <c r="I2221" s="108" t="b">
        <f t="shared" si="172"/>
        <v>0</v>
      </c>
      <c r="K2221" s="108" t="b">
        <f t="shared" si="173"/>
        <v>0</v>
      </c>
      <c r="M2221" s="108" t="b">
        <f t="shared" si="174"/>
        <v>0</v>
      </c>
    </row>
    <row r="2222" spans="1:13" x14ac:dyDescent="0.25">
      <c r="A2222" t="s">
        <v>109</v>
      </c>
      <c r="B2222" s="108">
        <v>0.84</v>
      </c>
      <c r="C2222" cm="1">
        <f t="array" ref="C2222">_xlfn.IFS(A2222='Price Data'!$F$3,'Price Data'!$G$3,A2222='Price Data'!$F$4,'Price Data'!$G$4,A2222='Price Data'!$F$5,'Price Data'!$G$5,A2222='Price Data'!$F$6,'Price Data'!$G$6,A2222='Price Data'!$F$7,'Price Data'!$G$7,TRUE,"")</f>
        <v>4.4586315789473705</v>
      </c>
      <c r="E2222" s="108" t="b">
        <f t="shared" si="170"/>
        <v>0</v>
      </c>
      <c r="G2222" s="108" t="b">
        <f t="shared" si="171"/>
        <v>0</v>
      </c>
      <c r="I2222" s="108">
        <f t="shared" si="172"/>
        <v>0.84</v>
      </c>
      <c r="K2222" s="108" t="b">
        <f t="shared" si="173"/>
        <v>0</v>
      </c>
      <c r="M2222" s="108" t="b">
        <f t="shared" si="174"/>
        <v>0</v>
      </c>
    </row>
    <row r="2223" spans="1:13" x14ac:dyDescent="0.25">
      <c r="A2223" t="s">
        <v>112</v>
      </c>
      <c r="B2223" s="108">
        <v>0</v>
      </c>
      <c r="C2223" t="str" cm="1">
        <f t="array" ref="C2223">_xlfn.IFS(A2223='Price Data'!$F$3,'Price Data'!$G$3,A2223='Price Data'!$F$4,'Price Data'!$G$4,A2223='Price Data'!$F$5,'Price Data'!$G$5,A2223='Price Data'!$F$6,'Price Data'!$G$6,A2223='Price Data'!$F$7,'Price Data'!$G$7,TRUE,"")</f>
        <v/>
      </c>
      <c r="E2223" s="108" t="b">
        <f t="shared" si="170"/>
        <v>0</v>
      </c>
      <c r="G2223" s="108" t="b">
        <f t="shared" si="171"/>
        <v>0</v>
      </c>
      <c r="I2223" s="108" t="b">
        <f t="shared" si="172"/>
        <v>0</v>
      </c>
      <c r="K2223" s="108" t="b">
        <f t="shared" si="173"/>
        <v>0</v>
      </c>
      <c r="M2223" s="108" t="b">
        <f t="shared" si="174"/>
        <v>0</v>
      </c>
    </row>
    <row r="2224" spans="1:13" x14ac:dyDescent="0.25">
      <c r="A2224" t="s">
        <v>112</v>
      </c>
      <c r="B2224" s="108">
        <v>0</v>
      </c>
      <c r="C2224" t="str" cm="1">
        <f t="array" ref="C2224">_xlfn.IFS(A2224='Price Data'!$F$3,'Price Data'!$G$3,A2224='Price Data'!$F$4,'Price Data'!$G$4,A2224='Price Data'!$F$5,'Price Data'!$G$5,A2224='Price Data'!$F$6,'Price Data'!$G$6,A2224='Price Data'!$F$7,'Price Data'!$G$7,TRUE,"")</f>
        <v/>
      </c>
      <c r="E2224" s="108" t="b">
        <f t="shared" si="170"/>
        <v>0</v>
      </c>
      <c r="G2224" s="108" t="b">
        <f t="shared" si="171"/>
        <v>0</v>
      </c>
      <c r="I2224" s="108" t="b">
        <f t="shared" si="172"/>
        <v>0</v>
      </c>
      <c r="K2224" s="108" t="b">
        <f t="shared" si="173"/>
        <v>0</v>
      </c>
      <c r="M2224" s="108" t="b">
        <f t="shared" si="174"/>
        <v>0</v>
      </c>
    </row>
    <row r="2225" spans="1:13" x14ac:dyDescent="0.25">
      <c r="A2225" t="s">
        <v>112</v>
      </c>
      <c r="B2225" s="108">
        <v>0</v>
      </c>
      <c r="C2225" t="str" cm="1">
        <f t="array" ref="C2225">_xlfn.IFS(A2225='Price Data'!$F$3,'Price Data'!$G$3,A2225='Price Data'!$F$4,'Price Data'!$G$4,A2225='Price Data'!$F$5,'Price Data'!$G$5,A2225='Price Data'!$F$6,'Price Data'!$G$6,A2225='Price Data'!$F$7,'Price Data'!$G$7,TRUE,"")</f>
        <v/>
      </c>
      <c r="E2225" s="108" t="b">
        <f t="shared" si="170"/>
        <v>0</v>
      </c>
      <c r="G2225" s="108" t="b">
        <f t="shared" si="171"/>
        <v>0</v>
      </c>
      <c r="I2225" s="108" t="b">
        <f t="shared" si="172"/>
        <v>0</v>
      </c>
      <c r="K2225" s="108" t="b">
        <f t="shared" si="173"/>
        <v>0</v>
      </c>
      <c r="M2225" s="108" t="b">
        <f t="shared" si="174"/>
        <v>0</v>
      </c>
    </row>
    <row r="2226" spans="1:13" x14ac:dyDescent="0.25">
      <c r="A2226" t="s">
        <v>111</v>
      </c>
      <c r="B2226" s="108">
        <v>0.9</v>
      </c>
      <c r="C2226" cm="1">
        <f t="array" ref="C2226">_xlfn.IFS(A2226='Price Data'!$F$3,'Price Data'!$G$3,A2226='Price Data'!$F$4,'Price Data'!$G$4,A2226='Price Data'!$F$5,'Price Data'!$G$5,A2226='Price Data'!$F$6,'Price Data'!$G$6,A2226='Price Data'!$F$7,'Price Data'!$G$7,TRUE,"")</f>
        <v>8.710979020979023</v>
      </c>
      <c r="E2226" s="108" t="b">
        <f t="shared" si="170"/>
        <v>0</v>
      </c>
      <c r="G2226" s="108" t="b">
        <f t="shared" si="171"/>
        <v>0</v>
      </c>
      <c r="I2226" s="108" t="b">
        <f t="shared" si="172"/>
        <v>0</v>
      </c>
      <c r="K2226" s="108">
        <f t="shared" si="173"/>
        <v>0.9</v>
      </c>
      <c r="M2226" s="108" t="b">
        <f t="shared" si="174"/>
        <v>0</v>
      </c>
    </row>
    <row r="2227" spans="1:13" x14ac:dyDescent="0.25">
      <c r="A2227" t="s">
        <v>114</v>
      </c>
      <c r="B2227" s="108">
        <v>1.65</v>
      </c>
      <c r="C2227" cm="1">
        <f t="array" ref="C2227">_xlfn.IFS(A2227='Price Data'!$F$3,'Price Data'!$G$3,A2227='Price Data'!$F$4,'Price Data'!$G$4,A2227='Price Data'!$F$5,'Price Data'!$G$5,A2227='Price Data'!$F$6,'Price Data'!$G$6,A2227='Price Data'!$F$7,'Price Data'!$G$7,TRUE,"")</f>
        <v>6.0346153846153863</v>
      </c>
      <c r="E2227" s="108" t="b">
        <f t="shared" si="170"/>
        <v>0</v>
      </c>
      <c r="G2227" s="108">
        <f t="shared" si="171"/>
        <v>1.65</v>
      </c>
      <c r="I2227" s="108" t="b">
        <f t="shared" si="172"/>
        <v>0</v>
      </c>
      <c r="K2227" s="108" t="b">
        <f t="shared" si="173"/>
        <v>0</v>
      </c>
      <c r="M2227" s="108" t="b">
        <f t="shared" si="174"/>
        <v>0</v>
      </c>
    </row>
    <row r="2228" spans="1:13" x14ac:dyDescent="0.25">
      <c r="A2228" t="s">
        <v>111</v>
      </c>
      <c r="B2228" s="108">
        <v>1.43</v>
      </c>
      <c r="C2228" cm="1">
        <f t="array" ref="C2228">_xlfn.IFS(A2228='Price Data'!$F$3,'Price Data'!$G$3,A2228='Price Data'!$F$4,'Price Data'!$G$4,A2228='Price Data'!$F$5,'Price Data'!$G$5,A2228='Price Data'!$F$6,'Price Data'!$G$6,A2228='Price Data'!$F$7,'Price Data'!$G$7,TRUE,"")</f>
        <v>8.710979020979023</v>
      </c>
      <c r="E2228" s="108" t="b">
        <f t="shared" si="170"/>
        <v>0</v>
      </c>
      <c r="G2228" s="108" t="b">
        <f t="shared" si="171"/>
        <v>0</v>
      </c>
      <c r="I2228" s="108" t="b">
        <f t="shared" si="172"/>
        <v>0</v>
      </c>
      <c r="K2228" s="108">
        <f t="shared" si="173"/>
        <v>1.43</v>
      </c>
      <c r="M2228" s="108" t="b">
        <f t="shared" si="174"/>
        <v>0</v>
      </c>
    </row>
    <row r="2229" spans="1:13" x14ac:dyDescent="0.25">
      <c r="A2229" t="s">
        <v>110</v>
      </c>
      <c r="B2229" s="108">
        <v>0.98</v>
      </c>
      <c r="C2229" cm="1">
        <f t="array" ref="C2229">_xlfn.IFS(A2229='Price Data'!$F$3,'Price Data'!$G$3,A2229='Price Data'!$F$4,'Price Data'!$G$4,A2229='Price Data'!$F$5,'Price Data'!$G$5,A2229='Price Data'!$F$6,'Price Data'!$G$6,A2229='Price Data'!$F$7,'Price Data'!$G$7,TRUE,"")</f>
        <v>2.6763636363636367</v>
      </c>
      <c r="E2229" s="108">
        <f t="shared" si="170"/>
        <v>0.98</v>
      </c>
      <c r="G2229" s="108" t="b">
        <f t="shared" si="171"/>
        <v>0</v>
      </c>
      <c r="I2229" s="108" t="b">
        <f t="shared" si="172"/>
        <v>0</v>
      </c>
      <c r="K2229" s="108" t="b">
        <f t="shared" si="173"/>
        <v>0</v>
      </c>
      <c r="M2229" s="108" t="b">
        <f t="shared" si="174"/>
        <v>0</v>
      </c>
    </row>
    <row r="2230" spans="1:13" x14ac:dyDescent="0.25">
      <c r="A2230" t="s">
        <v>111</v>
      </c>
      <c r="B2230" s="108">
        <v>1.26</v>
      </c>
      <c r="C2230" cm="1">
        <f t="array" ref="C2230">_xlfn.IFS(A2230='Price Data'!$F$3,'Price Data'!$G$3,A2230='Price Data'!$F$4,'Price Data'!$G$4,A2230='Price Data'!$F$5,'Price Data'!$G$5,A2230='Price Data'!$F$6,'Price Data'!$G$6,A2230='Price Data'!$F$7,'Price Data'!$G$7,TRUE,"")</f>
        <v>8.710979020979023</v>
      </c>
      <c r="E2230" s="108" t="b">
        <f t="shared" si="170"/>
        <v>0</v>
      </c>
      <c r="G2230" s="108" t="b">
        <f t="shared" si="171"/>
        <v>0</v>
      </c>
      <c r="I2230" s="108" t="b">
        <f t="shared" si="172"/>
        <v>0</v>
      </c>
      <c r="K2230" s="108">
        <f t="shared" si="173"/>
        <v>1.26</v>
      </c>
      <c r="M2230" s="108" t="b">
        <f t="shared" si="174"/>
        <v>0</v>
      </c>
    </row>
    <row r="2231" spans="1:13" x14ac:dyDescent="0.25">
      <c r="A2231" t="s">
        <v>109</v>
      </c>
      <c r="B2231" s="108">
        <v>0.81</v>
      </c>
      <c r="C2231" cm="1">
        <f t="array" ref="C2231">_xlfn.IFS(A2231='Price Data'!$F$3,'Price Data'!$G$3,A2231='Price Data'!$F$4,'Price Data'!$G$4,A2231='Price Data'!$F$5,'Price Data'!$G$5,A2231='Price Data'!$F$6,'Price Data'!$G$6,A2231='Price Data'!$F$7,'Price Data'!$G$7,TRUE,"")</f>
        <v>4.4586315789473705</v>
      </c>
      <c r="E2231" s="108" t="b">
        <f t="shared" si="170"/>
        <v>0</v>
      </c>
      <c r="G2231" s="108" t="b">
        <f t="shared" si="171"/>
        <v>0</v>
      </c>
      <c r="I2231" s="108">
        <f t="shared" si="172"/>
        <v>0.81</v>
      </c>
      <c r="K2231" s="108" t="b">
        <f t="shared" si="173"/>
        <v>0</v>
      </c>
      <c r="M2231" s="108" t="b">
        <f t="shared" si="174"/>
        <v>0</v>
      </c>
    </row>
    <row r="2232" spans="1:13" x14ac:dyDescent="0.25">
      <c r="A2232" t="s">
        <v>112</v>
      </c>
      <c r="B2232" s="108">
        <v>0</v>
      </c>
      <c r="C2232" t="str" cm="1">
        <f t="array" ref="C2232">_xlfn.IFS(A2232='Price Data'!$F$3,'Price Data'!$G$3,A2232='Price Data'!$F$4,'Price Data'!$G$4,A2232='Price Data'!$F$5,'Price Data'!$G$5,A2232='Price Data'!$F$6,'Price Data'!$G$6,A2232='Price Data'!$F$7,'Price Data'!$G$7,TRUE,"")</f>
        <v/>
      </c>
      <c r="E2232" s="108" t="b">
        <f t="shared" si="170"/>
        <v>0</v>
      </c>
      <c r="G2232" s="108" t="b">
        <f t="shared" si="171"/>
        <v>0</v>
      </c>
      <c r="I2232" s="108" t="b">
        <f t="shared" si="172"/>
        <v>0</v>
      </c>
      <c r="K2232" s="108" t="b">
        <f t="shared" si="173"/>
        <v>0</v>
      </c>
      <c r="M2232" s="108" t="b">
        <f t="shared" si="174"/>
        <v>0</v>
      </c>
    </row>
    <row r="2233" spans="1:13" x14ac:dyDescent="0.25">
      <c r="A2233" t="s">
        <v>112</v>
      </c>
      <c r="B2233" s="108">
        <v>0</v>
      </c>
      <c r="C2233" t="str" cm="1">
        <f t="array" ref="C2233">_xlfn.IFS(A2233='Price Data'!$F$3,'Price Data'!$G$3,A2233='Price Data'!$F$4,'Price Data'!$G$4,A2233='Price Data'!$F$5,'Price Data'!$G$5,A2233='Price Data'!$F$6,'Price Data'!$G$6,A2233='Price Data'!$F$7,'Price Data'!$G$7,TRUE,"")</f>
        <v/>
      </c>
      <c r="E2233" s="108" t="b">
        <f t="shared" si="170"/>
        <v>0</v>
      </c>
      <c r="G2233" s="108" t="b">
        <f t="shared" si="171"/>
        <v>0</v>
      </c>
      <c r="I2233" s="108" t="b">
        <f t="shared" si="172"/>
        <v>0</v>
      </c>
      <c r="K2233" s="108" t="b">
        <f t="shared" si="173"/>
        <v>0</v>
      </c>
      <c r="M2233" s="108" t="b">
        <f t="shared" si="174"/>
        <v>0</v>
      </c>
    </row>
    <row r="2234" spans="1:13" x14ac:dyDescent="0.25">
      <c r="A2234" t="s">
        <v>112</v>
      </c>
      <c r="B2234" s="108">
        <v>0</v>
      </c>
      <c r="C2234" t="str" cm="1">
        <f t="array" ref="C2234">_xlfn.IFS(A2234='Price Data'!$F$3,'Price Data'!$G$3,A2234='Price Data'!$F$4,'Price Data'!$G$4,A2234='Price Data'!$F$5,'Price Data'!$G$5,A2234='Price Data'!$F$6,'Price Data'!$G$6,A2234='Price Data'!$F$7,'Price Data'!$G$7,TRUE,"")</f>
        <v/>
      </c>
      <c r="E2234" s="108" t="b">
        <f t="shared" si="170"/>
        <v>0</v>
      </c>
      <c r="G2234" s="108" t="b">
        <f t="shared" si="171"/>
        <v>0</v>
      </c>
      <c r="I2234" s="108" t="b">
        <f t="shared" si="172"/>
        <v>0</v>
      </c>
      <c r="K2234" s="108" t="b">
        <f t="shared" si="173"/>
        <v>0</v>
      </c>
      <c r="M2234" s="108" t="b">
        <f t="shared" si="174"/>
        <v>0</v>
      </c>
    </row>
    <row r="2235" spans="1:13" x14ac:dyDescent="0.25">
      <c r="A2235" t="s">
        <v>114</v>
      </c>
      <c r="B2235" s="108">
        <v>1.85</v>
      </c>
      <c r="C2235" cm="1">
        <f t="array" ref="C2235">_xlfn.IFS(A2235='Price Data'!$F$3,'Price Data'!$G$3,A2235='Price Data'!$F$4,'Price Data'!$G$4,A2235='Price Data'!$F$5,'Price Data'!$G$5,A2235='Price Data'!$F$6,'Price Data'!$G$6,A2235='Price Data'!$F$7,'Price Data'!$G$7,TRUE,"")</f>
        <v>6.0346153846153863</v>
      </c>
      <c r="E2235" s="108" t="b">
        <f t="shared" si="170"/>
        <v>0</v>
      </c>
      <c r="G2235" s="108">
        <f t="shared" si="171"/>
        <v>1.85</v>
      </c>
      <c r="I2235" s="108" t="b">
        <f t="shared" si="172"/>
        <v>0</v>
      </c>
      <c r="K2235" s="108" t="b">
        <f t="shared" si="173"/>
        <v>0</v>
      </c>
      <c r="M2235" s="108" t="b">
        <f t="shared" si="174"/>
        <v>0</v>
      </c>
    </row>
    <row r="2236" spans="1:13" x14ac:dyDescent="0.25">
      <c r="A2236" t="s">
        <v>114</v>
      </c>
      <c r="B2236" s="108">
        <v>1.42</v>
      </c>
      <c r="C2236" cm="1">
        <f t="array" ref="C2236">_xlfn.IFS(A2236='Price Data'!$F$3,'Price Data'!$G$3,A2236='Price Data'!$F$4,'Price Data'!$G$4,A2236='Price Data'!$F$5,'Price Data'!$G$5,A2236='Price Data'!$F$6,'Price Data'!$G$6,A2236='Price Data'!$F$7,'Price Data'!$G$7,TRUE,"")</f>
        <v>6.0346153846153863</v>
      </c>
      <c r="E2236" s="108" t="b">
        <f t="shared" si="170"/>
        <v>0</v>
      </c>
      <c r="G2236" s="108">
        <f t="shared" si="171"/>
        <v>1.42</v>
      </c>
      <c r="I2236" s="108" t="b">
        <f t="shared" si="172"/>
        <v>0</v>
      </c>
      <c r="K2236" s="108" t="b">
        <f t="shared" si="173"/>
        <v>0</v>
      </c>
      <c r="M2236" s="108" t="b">
        <f t="shared" si="174"/>
        <v>0</v>
      </c>
    </row>
    <row r="2237" spans="1:13" x14ac:dyDescent="0.25">
      <c r="A2237" t="s">
        <v>113</v>
      </c>
      <c r="B2237" s="108">
        <v>1.74</v>
      </c>
      <c r="C2237" cm="1">
        <f t="array" ref="C2237">_xlfn.IFS(A2237='Price Data'!$F$3,'Price Data'!$G$3,A2237='Price Data'!$F$4,'Price Data'!$G$4,A2237='Price Data'!$F$5,'Price Data'!$G$5,A2237='Price Data'!$F$6,'Price Data'!$G$6,A2237='Price Data'!$F$7,'Price Data'!$G$7,TRUE,"")</f>
        <v>10.493246963562758</v>
      </c>
      <c r="E2237" s="108" t="b">
        <f t="shared" si="170"/>
        <v>0</v>
      </c>
      <c r="G2237" s="108" t="b">
        <f t="shared" si="171"/>
        <v>0</v>
      </c>
      <c r="I2237" s="108" t="b">
        <f t="shared" si="172"/>
        <v>0</v>
      </c>
      <c r="K2237" s="108" t="b">
        <f t="shared" si="173"/>
        <v>0</v>
      </c>
      <c r="M2237" s="108">
        <f t="shared" si="174"/>
        <v>1.74</v>
      </c>
    </row>
    <row r="2238" spans="1:13" x14ac:dyDescent="0.25">
      <c r="A2238" t="s">
        <v>110</v>
      </c>
      <c r="B2238" s="108">
        <v>0.61</v>
      </c>
      <c r="C2238" cm="1">
        <f t="array" ref="C2238">_xlfn.IFS(A2238='Price Data'!$F$3,'Price Data'!$G$3,A2238='Price Data'!$F$4,'Price Data'!$G$4,A2238='Price Data'!$F$5,'Price Data'!$G$5,A2238='Price Data'!$F$6,'Price Data'!$G$6,A2238='Price Data'!$F$7,'Price Data'!$G$7,TRUE,"")</f>
        <v>2.6763636363636367</v>
      </c>
      <c r="E2238" s="108">
        <f t="shared" si="170"/>
        <v>0.61</v>
      </c>
      <c r="G2238" s="108" t="b">
        <f t="shared" si="171"/>
        <v>0</v>
      </c>
      <c r="I2238" s="108" t="b">
        <f t="shared" si="172"/>
        <v>0</v>
      </c>
      <c r="K2238" s="108" t="b">
        <f t="shared" si="173"/>
        <v>0</v>
      </c>
      <c r="M2238" s="108" t="b">
        <f t="shared" si="174"/>
        <v>0</v>
      </c>
    </row>
    <row r="2239" spans="1:13" x14ac:dyDescent="0.25">
      <c r="A2239" t="s">
        <v>109</v>
      </c>
      <c r="B2239" s="108">
        <v>0.99</v>
      </c>
      <c r="C2239" cm="1">
        <f t="array" ref="C2239">_xlfn.IFS(A2239='Price Data'!$F$3,'Price Data'!$G$3,A2239='Price Data'!$F$4,'Price Data'!$G$4,A2239='Price Data'!$F$5,'Price Data'!$G$5,A2239='Price Data'!$F$6,'Price Data'!$G$6,A2239='Price Data'!$F$7,'Price Data'!$G$7,TRUE,"")</f>
        <v>4.4586315789473705</v>
      </c>
      <c r="E2239" s="108" t="b">
        <f t="shared" si="170"/>
        <v>0</v>
      </c>
      <c r="G2239" s="108" t="b">
        <f t="shared" si="171"/>
        <v>0</v>
      </c>
      <c r="I2239" s="108">
        <f t="shared" si="172"/>
        <v>0.99</v>
      </c>
      <c r="K2239" s="108" t="b">
        <f t="shared" si="173"/>
        <v>0</v>
      </c>
      <c r="M2239" s="108" t="b">
        <f t="shared" si="174"/>
        <v>0</v>
      </c>
    </row>
    <row r="2240" spans="1:13" x14ac:dyDescent="0.25">
      <c r="A2240" t="s">
        <v>112</v>
      </c>
      <c r="B2240" s="108">
        <v>0</v>
      </c>
      <c r="C2240" t="str" cm="1">
        <f t="array" ref="C2240">_xlfn.IFS(A2240='Price Data'!$F$3,'Price Data'!$G$3,A2240='Price Data'!$F$4,'Price Data'!$G$4,A2240='Price Data'!$F$5,'Price Data'!$G$5,A2240='Price Data'!$F$6,'Price Data'!$G$6,A2240='Price Data'!$F$7,'Price Data'!$G$7,TRUE,"")</f>
        <v/>
      </c>
      <c r="E2240" s="108" t="b">
        <f t="shared" si="170"/>
        <v>0</v>
      </c>
      <c r="G2240" s="108" t="b">
        <f t="shared" si="171"/>
        <v>0</v>
      </c>
      <c r="I2240" s="108" t="b">
        <f t="shared" si="172"/>
        <v>0</v>
      </c>
      <c r="K2240" s="108" t="b">
        <f t="shared" si="173"/>
        <v>0</v>
      </c>
      <c r="M2240" s="108" t="b">
        <f t="shared" si="174"/>
        <v>0</v>
      </c>
    </row>
    <row r="2241" spans="1:13" x14ac:dyDescent="0.25">
      <c r="A2241" t="s">
        <v>113</v>
      </c>
      <c r="B2241" s="108">
        <v>2.48</v>
      </c>
      <c r="C2241" cm="1">
        <f t="array" ref="C2241">_xlfn.IFS(A2241='Price Data'!$F$3,'Price Data'!$G$3,A2241='Price Data'!$F$4,'Price Data'!$G$4,A2241='Price Data'!$F$5,'Price Data'!$G$5,A2241='Price Data'!$F$6,'Price Data'!$G$6,A2241='Price Data'!$F$7,'Price Data'!$G$7,TRUE,"")</f>
        <v>10.493246963562758</v>
      </c>
      <c r="E2241" s="108" t="b">
        <f t="shared" si="170"/>
        <v>0</v>
      </c>
      <c r="G2241" s="108" t="b">
        <f t="shared" si="171"/>
        <v>0</v>
      </c>
      <c r="I2241" s="108" t="b">
        <f t="shared" si="172"/>
        <v>0</v>
      </c>
      <c r="K2241" s="108" t="b">
        <f t="shared" si="173"/>
        <v>0</v>
      </c>
      <c r="M2241" s="108">
        <f t="shared" si="174"/>
        <v>2.48</v>
      </c>
    </row>
    <row r="2242" spans="1:13" x14ac:dyDescent="0.25">
      <c r="A2242" t="s">
        <v>112</v>
      </c>
      <c r="B2242" s="108">
        <v>0</v>
      </c>
      <c r="C2242" t="str" cm="1">
        <f t="array" ref="C2242">_xlfn.IFS(A2242='Price Data'!$F$3,'Price Data'!$G$3,A2242='Price Data'!$F$4,'Price Data'!$G$4,A2242='Price Data'!$F$5,'Price Data'!$G$5,A2242='Price Data'!$F$6,'Price Data'!$G$6,A2242='Price Data'!$F$7,'Price Data'!$G$7,TRUE,"")</f>
        <v/>
      </c>
      <c r="E2242" s="108" t="b">
        <f t="shared" si="170"/>
        <v>0</v>
      </c>
      <c r="G2242" s="108" t="b">
        <f t="shared" si="171"/>
        <v>0</v>
      </c>
      <c r="I2242" s="108" t="b">
        <f t="shared" si="172"/>
        <v>0</v>
      </c>
      <c r="K2242" s="108" t="b">
        <f t="shared" si="173"/>
        <v>0</v>
      </c>
      <c r="M2242" s="108" t="b">
        <f t="shared" si="174"/>
        <v>0</v>
      </c>
    </row>
    <row r="2243" spans="1:13" x14ac:dyDescent="0.25">
      <c r="A2243" t="s">
        <v>112</v>
      </c>
      <c r="B2243" s="108">
        <v>0</v>
      </c>
      <c r="C2243" t="str" cm="1">
        <f t="array" ref="C2243">_xlfn.IFS(A2243='Price Data'!$F$3,'Price Data'!$G$3,A2243='Price Data'!$F$4,'Price Data'!$G$4,A2243='Price Data'!$F$5,'Price Data'!$G$5,A2243='Price Data'!$F$6,'Price Data'!$G$6,A2243='Price Data'!$F$7,'Price Data'!$G$7,TRUE,"")</f>
        <v/>
      </c>
      <c r="E2243" s="108" t="b">
        <f t="shared" ref="E2243:E2306" si="175">IF(A2243="Coffee Only", B2243)</f>
        <v>0</v>
      </c>
      <c r="G2243" s="108" t="b">
        <f t="shared" ref="G2243:G2306" si="176">IF(A2243="Food Only", B2243)</f>
        <v>0</v>
      </c>
      <c r="I2243" s="108" t="b">
        <f t="shared" ref="I2243:I2306" si="177">IF(A2243="Specialty Drink Only", B2243)</f>
        <v>0</v>
      </c>
      <c r="K2243" s="108" t="b">
        <f t="shared" ref="K2243:K2306" si="178">IF(A2243="Food + Coffee", B2243)</f>
        <v>0</v>
      </c>
      <c r="M2243" s="108" t="b">
        <f t="shared" ref="M2243:M2306" si="179">IF(A2243="Food + Specialty Drink", B2243)</f>
        <v>0</v>
      </c>
    </row>
    <row r="2244" spans="1:13" x14ac:dyDescent="0.25">
      <c r="A2244" t="s">
        <v>114</v>
      </c>
      <c r="B2244" s="108">
        <v>2.2999999999999998</v>
      </c>
      <c r="C2244" cm="1">
        <f t="array" ref="C2244">_xlfn.IFS(A2244='Price Data'!$F$3,'Price Data'!$G$3,A2244='Price Data'!$F$4,'Price Data'!$G$4,A2244='Price Data'!$F$5,'Price Data'!$G$5,A2244='Price Data'!$F$6,'Price Data'!$G$6,A2244='Price Data'!$F$7,'Price Data'!$G$7,TRUE,"")</f>
        <v>6.0346153846153863</v>
      </c>
      <c r="E2244" s="108" t="b">
        <f t="shared" si="175"/>
        <v>0</v>
      </c>
      <c r="G2244" s="108">
        <f t="shared" si="176"/>
        <v>2.2999999999999998</v>
      </c>
      <c r="I2244" s="108" t="b">
        <f t="shared" si="177"/>
        <v>0</v>
      </c>
      <c r="K2244" s="108" t="b">
        <f t="shared" si="178"/>
        <v>0</v>
      </c>
      <c r="M2244" s="108" t="b">
        <f t="shared" si="179"/>
        <v>0</v>
      </c>
    </row>
    <row r="2245" spans="1:13" x14ac:dyDescent="0.25">
      <c r="A2245" t="s">
        <v>113</v>
      </c>
      <c r="B2245" s="108">
        <v>1.55</v>
      </c>
      <c r="C2245" cm="1">
        <f t="array" ref="C2245">_xlfn.IFS(A2245='Price Data'!$F$3,'Price Data'!$G$3,A2245='Price Data'!$F$4,'Price Data'!$G$4,A2245='Price Data'!$F$5,'Price Data'!$G$5,A2245='Price Data'!$F$6,'Price Data'!$G$6,A2245='Price Data'!$F$7,'Price Data'!$G$7,TRUE,"")</f>
        <v>10.493246963562758</v>
      </c>
      <c r="E2245" s="108" t="b">
        <f t="shared" si="175"/>
        <v>0</v>
      </c>
      <c r="G2245" s="108" t="b">
        <f t="shared" si="176"/>
        <v>0</v>
      </c>
      <c r="I2245" s="108" t="b">
        <f t="shared" si="177"/>
        <v>0</v>
      </c>
      <c r="K2245" s="108" t="b">
        <f t="shared" si="178"/>
        <v>0</v>
      </c>
      <c r="M2245" s="108">
        <f t="shared" si="179"/>
        <v>1.55</v>
      </c>
    </row>
    <row r="2246" spans="1:13" x14ac:dyDescent="0.25">
      <c r="A2246" t="s">
        <v>112</v>
      </c>
      <c r="B2246" s="108">
        <v>0</v>
      </c>
      <c r="C2246" t="str" cm="1">
        <f t="array" ref="C2246">_xlfn.IFS(A2246='Price Data'!$F$3,'Price Data'!$G$3,A2246='Price Data'!$F$4,'Price Data'!$G$4,A2246='Price Data'!$F$5,'Price Data'!$G$5,A2246='Price Data'!$F$6,'Price Data'!$G$6,A2246='Price Data'!$F$7,'Price Data'!$G$7,TRUE,"")</f>
        <v/>
      </c>
      <c r="E2246" s="108" t="b">
        <f t="shared" si="175"/>
        <v>0</v>
      </c>
      <c r="G2246" s="108" t="b">
        <f t="shared" si="176"/>
        <v>0</v>
      </c>
      <c r="I2246" s="108" t="b">
        <f t="shared" si="177"/>
        <v>0</v>
      </c>
      <c r="K2246" s="108" t="b">
        <f t="shared" si="178"/>
        <v>0</v>
      </c>
      <c r="M2246" s="108" t="b">
        <f t="shared" si="179"/>
        <v>0</v>
      </c>
    </row>
    <row r="2247" spans="1:13" x14ac:dyDescent="0.25">
      <c r="A2247" t="s">
        <v>112</v>
      </c>
      <c r="B2247" s="108">
        <v>0</v>
      </c>
      <c r="C2247" t="str" cm="1">
        <f t="array" ref="C2247">_xlfn.IFS(A2247='Price Data'!$F$3,'Price Data'!$G$3,A2247='Price Data'!$F$4,'Price Data'!$G$4,A2247='Price Data'!$F$5,'Price Data'!$G$5,A2247='Price Data'!$F$6,'Price Data'!$G$6,A2247='Price Data'!$F$7,'Price Data'!$G$7,TRUE,"")</f>
        <v/>
      </c>
      <c r="E2247" s="108" t="b">
        <f t="shared" si="175"/>
        <v>0</v>
      </c>
      <c r="G2247" s="108" t="b">
        <f t="shared" si="176"/>
        <v>0</v>
      </c>
      <c r="I2247" s="108" t="b">
        <f t="shared" si="177"/>
        <v>0</v>
      </c>
      <c r="K2247" s="108" t="b">
        <f t="shared" si="178"/>
        <v>0</v>
      </c>
      <c r="M2247" s="108" t="b">
        <f t="shared" si="179"/>
        <v>0</v>
      </c>
    </row>
    <row r="2248" spans="1:13" x14ac:dyDescent="0.25">
      <c r="A2248" t="s">
        <v>111</v>
      </c>
      <c r="B2248" s="108">
        <v>1.98</v>
      </c>
      <c r="C2248" cm="1">
        <f t="array" ref="C2248">_xlfn.IFS(A2248='Price Data'!$F$3,'Price Data'!$G$3,A2248='Price Data'!$F$4,'Price Data'!$G$4,A2248='Price Data'!$F$5,'Price Data'!$G$5,A2248='Price Data'!$F$6,'Price Data'!$G$6,A2248='Price Data'!$F$7,'Price Data'!$G$7,TRUE,"")</f>
        <v>8.710979020979023</v>
      </c>
      <c r="E2248" s="108" t="b">
        <f t="shared" si="175"/>
        <v>0</v>
      </c>
      <c r="G2248" s="108" t="b">
        <f t="shared" si="176"/>
        <v>0</v>
      </c>
      <c r="I2248" s="108" t="b">
        <f t="shared" si="177"/>
        <v>0</v>
      </c>
      <c r="K2248" s="108">
        <f t="shared" si="178"/>
        <v>1.98</v>
      </c>
      <c r="M2248" s="108" t="b">
        <f t="shared" si="179"/>
        <v>0</v>
      </c>
    </row>
    <row r="2249" spans="1:13" x14ac:dyDescent="0.25">
      <c r="A2249" t="s">
        <v>109</v>
      </c>
      <c r="B2249" s="108">
        <v>0.74</v>
      </c>
      <c r="C2249" cm="1">
        <f t="array" ref="C2249">_xlfn.IFS(A2249='Price Data'!$F$3,'Price Data'!$G$3,A2249='Price Data'!$F$4,'Price Data'!$G$4,A2249='Price Data'!$F$5,'Price Data'!$G$5,A2249='Price Data'!$F$6,'Price Data'!$G$6,A2249='Price Data'!$F$7,'Price Data'!$G$7,TRUE,"")</f>
        <v>4.4586315789473705</v>
      </c>
      <c r="E2249" s="108" t="b">
        <f t="shared" si="175"/>
        <v>0</v>
      </c>
      <c r="G2249" s="108" t="b">
        <f t="shared" si="176"/>
        <v>0</v>
      </c>
      <c r="I2249" s="108">
        <f t="shared" si="177"/>
        <v>0.74</v>
      </c>
      <c r="K2249" s="108" t="b">
        <f t="shared" si="178"/>
        <v>0</v>
      </c>
      <c r="M2249" s="108" t="b">
        <f t="shared" si="179"/>
        <v>0</v>
      </c>
    </row>
    <row r="2250" spans="1:13" x14ac:dyDescent="0.25">
      <c r="A2250" t="s">
        <v>112</v>
      </c>
      <c r="B2250" s="108">
        <v>0</v>
      </c>
      <c r="C2250" t="str" cm="1">
        <f t="array" ref="C2250">_xlfn.IFS(A2250='Price Data'!$F$3,'Price Data'!$G$3,A2250='Price Data'!$F$4,'Price Data'!$G$4,A2250='Price Data'!$F$5,'Price Data'!$G$5,A2250='Price Data'!$F$6,'Price Data'!$G$6,A2250='Price Data'!$F$7,'Price Data'!$G$7,TRUE,"")</f>
        <v/>
      </c>
      <c r="E2250" s="108" t="b">
        <f t="shared" si="175"/>
        <v>0</v>
      </c>
      <c r="G2250" s="108" t="b">
        <f t="shared" si="176"/>
        <v>0</v>
      </c>
      <c r="I2250" s="108" t="b">
        <f t="shared" si="177"/>
        <v>0</v>
      </c>
      <c r="K2250" s="108" t="b">
        <f t="shared" si="178"/>
        <v>0</v>
      </c>
      <c r="M2250" s="108" t="b">
        <f t="shared" si="179"/>
        <v>0</v>
      </c>
    </row>
    <row r="2251" spans="1:13" x14ac:dyDescent="0.25">
      <c r="A2251" t="s">
        <v>113</v>
      </c>
      <c r="B2251" s="108">
        <v>1.36</v>
      </c>
      <c r="C2251" cm="1">
        <f t="array" ref="C2251">_xlfn.IFS(A2251='Price Data'!$F$3,'Price Data'!$G$3,A2251='Price Data'!$F$4,'Price Data'!$G$4,A2251='Price Data'!$F$5,'Price Data'!$G$5,A2251='Price Data'!$F$6,'Price Data'!$G$6,A2251='Price Data'!$F$7,'Price Data'!$G$7,TRUE,"")</f>
        <v>10.493246963562758</v>
      </c>
      <c r="E2251" s="108" t="b">
        <f t="shared" si="175"/>
        <v>0</v>
      </c>
      <c r="G2251" s="108" t="b">
        <f t="shared" si="176"/>
        <v>0</v>
      </c>
      <c r="I2251" s="108" t="b">
        <f t="shared" si="177"/>
        <v>0</v>
      </c>
      <c r="K2251" s="108" t="b">
        <f t="shared" si="178"/>
        <v>0</v>
      </c>
      <c r="M2251" s="108">
        <f t="shared" si="179"/>
        <v>1.36</v>
      </c>
    </row>
    <row r="2252" spans="1:13" x14ac:dyDescent="0.25">
      <c r="A2252" t="s">
        <v>110</v>
      </c>
      <c r="B2252" s="108">
        <v>0.69</v>
      </c>
      <c r="C2252" cm="1">
        <f t="array" ref="C2252">_xlfn.IFS(A2252='Price Data'!$F$3,'Price Data'!$G$3,A2252='Price Data'!$F$4,'Price Data'!$G$4,A2252='Price Data'!$F$5,'Price Data'!$G$5,A2252='Price Data'!$F$6,'Price Data'!$G$6,A2252='Price Data'!$F$7,'Price Data'!$G$7,TRUE,"")</f>
        <v>2.6763636363636367</v>
      </c>
      <c r="E2252" s="108">
        <f t="shared" si="175"/>
        <v>0.69</v>
      </c>
      <c r="G2252" s="108" t="b">
        <f t="shared" si="176"/>
        <v>0</v>
      </c>
      <c r="I2252" s="108" t="b">
        <f t="shared" si="177"/>
        <v>0</v>
      </c>
      <c r="K2252" s="108" t="b">
        <f t="shared" si="178"/>
        <v>0</v>
      </c>
      <c r="M2252" s="108" t="b">
        <f t="shared" si="179"/>
        <v>0</v>
      </c>
    </row>
    <row r="2253" spans="1:13" x14ac:dyDescent="0.25">
      <c r="A2253" t="s">
        <v>114</v>
      </c>
      <c r="B2253" s="108">
        <v>1.1499999999999999</v>
      </c>
      <c r="C2253" cm="1">
        <f t="array" ref="C2253">_xlfn.IFS(A2253='Price Data'!$F$3,'Price Data'!$G$3,A2253='Price Data'!$F$4,'Price Data'!$G$4,A2253='Price Data'!$F$5,'Price Data'!$G$5,A2253='Price Data'!$F$6,'Price Data'!$G$6,A2253='Price Data'!$F$7,'Price Data'!$G$7,TRUE,"")</f>
        <v>6.0346153846153863</v>
      </c>
      <c r="E2253" s="108" t="b">
        <f t="shared" si="175"/>
        <v>0</v>
      </c>
      <c r="G2253" s="108">
        <f t="shared" si="176"/>
        <v>1.1499999999999999</v>
      </c>
      <c r="I2253" s="108" t="b">
        <f t="shared" si="177"/>
        <v>0</v>
      </c>
      <c r="K2253" s="108" t="b">
        <f t="shared" si="178"/>
        <v>0</v>
      </c>
      <c r="M2253" s="108" t="b">
        <f t="shared" si="179"/>
        <v>0</v>
      </c>
    </row>
    <row r="2254" spans="1:13" x14ac:dyDescent="0.25">
      <c r="A2254" t="s">
        <v>113</v>
      </c>
      <c r="B2254" s="108">
        <v>2.25</v>
      </c>
      <c r="C2254" cm="1">
        <f t="array" ref="C2254">_xlfn.IFS(A2254='Price Data'!$F$3,'Price Data'!$G$3,A2254='Price Data'!$F$4,'Price Data'!$G$4,A2254='Price Data'!$F$5,'Price Data'!$G$5,A2254='Price Data'!$F$6,'Price Data'!$G$6,A2254='Price Data'!$F$7,'Price Data'!$G$7,TRUE,"")</f>
        <v>10.493246963562758</v>
      </c>
      <c r="E2254" s="108" t="b">
        <f t="shared" si="175"/>
        <v>0</v>
      </c>
      <c r="G2254" s="108" t="b">
        <f t="shared" si="176"/>
        <v>0</v>
      </c>
      <c r="I2254" s="108" t="b">
        <f t="shared" si="177"/>
        <v>0</v>
      </c>
      <c r="K2254" s="108" t="b">
        <f t="shared" si="178"/>
        <v>0</v>
      </c>
      <c r="M2254" s="108">
        <f t="shared" si="179"/>
        <v>2.25</v>
      </c>
    </row>
    <row r="2255" spans="1:13" x14ac:dyDescent="0.25">
      <c r="A2255" t="s">
        <v>112</v>
      </c>
      <c r="B2255" s="108">
        <v>0</v>
      </c>
      <c r="C2255" t="str" cm="1">
        <f t="array" ref="C2255">_xlfn.IFS(A2255='Price Data'!$F$3,'Price Data'!$G$3,A2255='Price Data'!$F$4,'Price Data'!$G$4,A2255='Price Data'!$F$5,'Price Data'!$G$5,A2255='Price Data'!$F$6,'Price Data'!$G$6,A2255='Price Data'!$F$7,'Price Data'!$G$7,TRUE,"")</f>
        <v/>
      </c>
      <c r="E2255" s="108" t="b">
        <f t="shared" si="175"/>
        <v>0</v>
      </c>
      <c r="G2255" s="108" t="b">
        <f t="shared" si="176"/>
        <v>0</v>
      </c>
      <c r="I2255" s="108" t="b">
        <f t="shared" si="177"/>
        <v>0</v>
      </c>
      <c r="K2255" s="108" t="b">
        <f t="shared" si="178"/>
        <v>0</v>
      </c>
      <c r="M2255" s="108" t="b">
        <f t="shared" si="179"/>
        <v>0</v>
      </c>
    </row>
    <row r="2256" spans="1:13" x14ac:dyDescent="0.25">
      <c r="A2256" t="s">
        <v>110</v>
      </c>
      <c r="B2256" s="108">
        <v>0.82</v>
      </c>
      <c r="C2256" cm="1">
        <f t="array" ref="C2256">_xlfn.IFS(A2256='Price Data'!$F$3,'Price Data'!$G$3,A2256='Price Data'!$F$4,'Price Data'!$G$4,A2256='Price Data'!$F$5,'Price Data'!$G$5,A2256='Price Data'!$F$6,'Price Data'!$G$6,A2256='Price Data'!$F$7,'Price Data'!$G$7,TRUE,"")</f>
        <v>2.6763636363636367</v>
      </c>
      <c r="E2256" s="108">
        <f t="shared" si="175"/>
        <v>0.82</v>
      </c>
      <c r="G2256" s="108" t="b">
        <f t="shared" si="176"/>
        <v>0</v>
      </c>
      <c r="I2256" s="108" t="b">
        <f t="shared" si="177"/>
        <v>0</v>
      </c>
      <c r="K2256" s="108" t="b">
        <f t="shared" si="178"/>
        <v>0</v>
      </c>
      <c r="M2256" s="108" t="b">
        <f t="shared" si="179"/>
        <v>0</v>
      </c>
    </row>
    <row r="2257" spans="1:13" x14ac:dyDescent="0.25">
      <c r="A2257" t="s">
        <v>114</v>
      </c>
      <c r="B2257" s="108">
        <v>1.23</v>
      </c>
      <c r="C2257" cm="1">
        <f t="array" ref="C2257">_xlfn.IFS(A2257='Price Data'!$F$3,'Price Data'!$G$3,A2257='Price Data'!$F$4,'Price Data'!$G$4,A2257='Price Data'!$F$5,'Price Data'!$G$5,A2257='Price Data'!$F$6,'Price Data'!$G$6,A2257='Price Data'!$F$7,'Price Data'!$G$7,TRUE,"")</f>
        <v>6.0346153846153863</v>
      </c>
      <c r="E2257" s="108" t="b">
        <f t="shared" si="175"/>
        <v>0</v>
      </c>
      <c r="G2257" s="108">
        <f t="shared" si="176"/>
        <v>1.23</v>
      </c>
      <c r="I2257" s="108" t="b">
        <f t="shared" si="177"/>
        <v>0</v>
      </c>
      <c r="K2257" s="108" t="b">
        <f t="shared" si="178"/>
        <v>0</v>
      </c>
      <c r="M2257" s="108" t="b">
        <f t="shared" si="179"/>
        <v>0</v>
      </c>
    </row>
    <row r="2258" spans="1:13" x14ac:dyDescent="0.25">
      <c r="A2258" t="s">
        <v>111</v>
      </c>
      <c r="B2258" s="108">
        <v>1.23</v>
      </c>
      <c r="C2258" cm="1">
        <f t="array" ref="C2258">_xlfn.IFS(A2258='Price Data'!$F$3,'Price Data'!$G$3,A2258='Price Data'!$F$4,'Price Data'!$G$4,A2258='Price Data'!$F$5,'Price Data'!$G$5,A2258='Price Data'!$F$6,'Price Data'!$G$6,A2258='Price Data'!$F$7,'Price Data'!$G$7,TRUE,"")</f>
        <v>8.710979020979023</v>
      </c>
      <c r="E2258" s="108" t="b">
        <f t="shared" si="175"/>
        <v>0</v>
      </c>
      <c r="G2258" s="108" t="b">
        <f t="shared" si="176"/>
        <v>0</v>
      </c>
      <c r="I2258" s="108" t="b">
        <f t="shared" si="177"/>
        <v>0</v>
      </c>
      <c r="K2258" s="108">
        <f t="shared" si="178"/>
        <v>1.23</v>
      </c>
      <c r="M2258" s="108" t="b">
        <f t="shared" si="179"/>
        <v>0</v>
      </c>
    </row>
    <row r="2259" spans="1:13" x14ac:dyDescent="0.25">
      <c r="A2259" t="s">
        <v>109</v>
      </c>
      <c r="B2259" s="108">
        <v>0.9</v>
      </c>
      <c r="C2259" cm="1">
        <f t="array" ref="C2259">_xlfn.IFS(A2259='Price Data'!$F$3,'Price Data'!$G$3,A2259='Price Data'!$F$4,'Price Data'!$G$4,A2259='Price Data'!$F$5,'Price Data'!$G$5,A2259='Price Data'!$F$6,'Price Data'!$G$6,A2259='Price Data'!$F$7,'Price Data'!$G$7,TRUE,"")</f>
        <v>4.4586315789473705</v>
      </c>
      <c r="E2259" s="108" t="b">
        <f t="shared" si="175"/>
        <v>0</v>
      </c>
      <c r="G2259" s="108" t="b">
        <f t="shared" si="176"/>
        <v>0</v>
      </c>
      <c r="I2259" s="108">
        <f t="shared" si="177"/>
        <v>0.9</v>
      </c>
      <c r="K2259" s="108" t="b">
        <f t="shared" si="178"/>
        <v>0</v>
      </c>
      <c r="M2259" s="108" t="b">
        <f t="shared" si="179"/>
        <v>0</v>
      </c>
    </row>
    <row r="2260" spans="1:13" x14ac:dyDescent="0.25">
      <c r="A2260" t="s">
        <v>114</v>
      </c>
      <c r="B2260" s="108">
        <v>1.04</v>
      </c>
      <c r="C2260" cm="1">
        <f t="array" ref="C2260">_xlfn.IFS(A2260='Price Data'!$F$3,'Price Data'!$G$3,A2260='Price Data'!$F$4,'Price Data'!$G$4,A2260='Price Data'!$F$5,'Price Data'!$G$5,A2260='Price Data'!$F$6,'Price Data'!$G$6,A2260='Price Data'!$F$7,'Price Data'!$G$7,TRUE,"")</f>
        <v>6.0346153846153863</v>
      </c>
      <c r="E2260" s="108" t="b">
        <f t="shared" si="175"/>
        <v>0</v>
      </c>
      <c r="G2260" s="108">
        <f t="shared" si="176"/>
        <v>1.04</v>
      </c>
      <c r="I2260" s="108" t="b">
        <f t="shared" si="177"/>
        <v>0</v>
      </c>
      <c r="K2260" s="108" t="b">
        <f t="shared" si="178"/>
        <v>0</v>
      </c>
      <c r="M2260" s="108" t="b">
        <f t="shared" si="179"/>
        <v>0</v>
      </c>
    </row>
    <row r="2261" spans="1:13" x14ac:dyDescent="0.25">
      <c r="A2261" t="s">
        <v>112</v>
      </c>
      <c r="B2261" s="108">
        <v>0</v>
      </c>
      <c r="C2261" t="str" cm="1">
        <f t="array" ref="C2261">_xlfn.IFS(A2261='Price Data'!$F$3,'Price Data'!$G$3,A2261='Price Data'!$F$4,'Price Data'!$G$4,A2261='Price Data'!$F$5,'Price Data'!$G$5,A2261='Price Data'!$F$6,'Price Data'!$G$6,A2261='Price Data'!$F$7,'Price Data'!$G$7,TRUE,"")</f>
        <v/>
      </c>
      <c r="E2261" s="108" t="b">
        <f t="shared" si="175"/>
        <v>0</v>
      </c>
      <c r="G2261" s="108" t="b">
        <f t="shared" si="176"/>
        <v>0</v>
      </c>
      <c r="I2261" s="108" t="b">
        <f t="shared" si="177"/>
        <v>0</v>
      </c>
      <c r="K2261" s="108" t="b">
        <f t="shared" si="178"/>
        <v>0</v>
      </c>
      <c r="M2261" s="108" t="b">
        <f t="shared" si="179"/>
        <v>0</v>
      </c>
    </row>
    <row r="2262" spans="1:13" x14ac:dyDescent="0.25">
      <c r="A2262" t="s">
        <v>113</v>
      </c>
      <c r="B2262" s="108">
        <v>2.2999999999999998</v>
      </c>
      <c r="C2262" cm="1">
        <f t="array" ref="C2262">_xlfn.IFS(A2262='Price Data'!$F$3,'Price Data'!$G$3,A2262='Price Data'!$F$4,'Price Data'!$G$4,A2262='Price Data'!$F$5,'Price Data'!$G$5,A2262='Price Data'!$F$6,'Price Data'!$G$6,A2262='Price Data'!$F$7,'Price Data'!$G$7,TRUE,"")</f>
        <v>10.493246963562758</v>
      </c>
      <c r="E2262" s="108" t="b">
        <f t="shared" si="175"/>
        <v>0</v>
      </c>
      <c r="G2262" s="108" t="b">
        <f t="shared" si="176"/>
        <v>0</v>
      </c>
      <c r="I2262" s="108" t="b">
        <f t="shared" si="177"/>
        <v>0</v>
      </c>
      <c r="K2262" s="108" t="b">
        <f t="shared" si="178"/>
        <v>0</v>
      </c>
      <c r="M2262" s="108">
        <f t="shared" si="179"/>
        <v>2.2999999999999998</v>
      </c>
    </row>
    <row r="2263" spans="1:13" x14ac:dyDescent="0.25">
      <c r="A2263" t="s">
        <v>109</v>
      </c>
      <c r="B2263" s="108">
        <v>0.55000000000000004</v>
      </c>
      <c r="C2263" cm="1">
        <f t="array" ref="C2263">_xlfn.IFS(A2263='Price Data'!$F$3,'Price Data'!$G$3,A2263='Price Data'!$F$4,'Price Data'!$G$4,A2263='Price Data'!$F$5,'Price Data'!$G$5,A2263='Price Data'!$F$6,'Price Data'!$G$6,A2263='Price Data'!$F$7,'Price Data'!$G$7,TRUE,"")</f>
        <v>4.4586315789473705</v>
      </c>
      <c r="E2263" s="108" t="b">
        <f t="shared" si="175"/>
        <v>0</v>
      </c>
      <c r="G2263" s="108" t="b">
        <f t="shared" si="176"/>
        <v>0</v>
      </c>
      <c r="I2263" s="108">
        <f t="shared" si="177"/>
        <v>0.55000000000000004</v>
      </c>
      <c r="K2263" s="108" t="b">
        <f t="shared" si="178"/>
        <v>0</v>
      </c>
      <c r="M2263" s="108" t="b">
        <f t="shared" si="179"/>
        <v>0</v>
      </c>
    </row>
    <row r="2264" spans="1:13" x14ac:dyDescent="0.25">
      <c r="A2264" t="s">
        <v>111</v>
      </c>
      <c r="B2264" s="108">
        <v>1.65</v>
      </c>
      <c r="C2264" cm="1">
        <f t="array" ref="C2264">_xlfn.IFS(A2264='Price Data'!$F$3,'Price Data'!$G$3,A2264='Price Data'!$F$4,'Price Data'!$G$4,A2264='Price Data'!$F$5,'Price Data'!$G$5,A2264='Price Data'!$F$6,'Price Data'!$G$6,A2264='Price Data'!$F$7,'Price Data'!$G$7,TRUE,"")</f>
        <v>8.710979020979023</v>
      </c>
      <c r="E2264" s="108" t="b">
        <f t="shared" si="175"/>
        <v>0</v>
      </c>
      <c r="G2264" s="108" t="b">
        <f t="shared" si="176"/>
        <v>0</v>
      </c>
      <c r="I2264" s="108" t="b">
        <f t="shared" si="177"/>
        <v>0</v>
      </c>
      <c r="K2264" s="108">
        <f t="shared" si="178"/>
        <v>1.65</v>
      </c>
      <c r="M2264" s="108" t="b">
        <f t="shared" si="179"/>
        <v>0</v>
      </c>
    </row>
    <row r="2265" spans="1:13" x14ac:dyDescent="0.25">
      <c r="A2265" t="s">
        <v>109</v>
      </c>
      <c r="B2265" s="108">
        <v>0.84</v>
      </c>
      <c r="C2265" cm="1">
        <f t="array" ref="C2265">_xlfn.IFS(A2265='Price Data'!$F$3,'Price Data'!$G$3,A2265='Price Data'!$F$4,'Price Data'!$G$4,A2265='Price Data'!$F$5,'Price Data'!$G$5,A2265='Price Data'!$F$6,'Price Data'!$G$6,A2265='Price Data'!$F$7,'Price Data'!$G$7,TRUE,"")</f>
        <v>4.4586315789473705</v>
      </c>
      <c r="E2265" s="108" t="b">
        <f t="shared" si="175"/>
        <v>0</v>
      </c>
      <c r="G2265" s="108" t="b">
        <f t="shared" si="176"/>
        <v>0</v>
      </c>
      <c r="I2265" s="108">
        <f t="shared" si="177"/>
        <v>0.84</v>
      </c>
      <c r="K2265" s="108" t="b">
        <f t="shared" si="178"/>
        <v>0</v>
      </c>
      <c r="M2265" s="108" t="b">
        <f t="shared" si="179"/>
        <v>0</v>
      </c>
    </row>
    <row r="2266" spans="1:13" x14ac:dyDescent="0.25">
      <c r="A2266" t="s">
        <v>112</v>
      </c>
      <c r="B2266" s="108">
        <v>0</v>
      </c>
      <c r="C2266" t="str" cm="1">
        <f t="array" ref="C2266">_xlfn.IFS(A2266='Price Data'!$F$3,'Price Data'!$G$3,A2266='Price Data'!$F$4,'Price Data'!$G$4,A2266='Price Data'!$F$5,'Price Data'!$G$5,A2266='Price Data'!$F$6,'Price Data'!$G$6,A2266='Price Data'!$F$7,'Price Data'!$G$7,TRUE,"")</f>
        <v/>
      </c>
      <c r="E2266" s="108" t="b">
        <f t="shared" si="175"/>
        <v>0</v>
      </c>
      <c r="G2266" s="108" t="b">
        <f t="shared" si="176"/>
        <v>0</v>
      </c>
      <c r="I2266" s="108" t="b">
        <f t="shared" si="177"/>
        <v>0</v>
      </c>
      <c r="K2266" s="108" t="b">
        <f t="shared" si="178"/>
        <v>0</v>
      </c>
      <c r="M2266" s="108" t="b">
        <f t="shared" si="179"/>
        <v>0</v>
      </c>
    </row>
    <row r="2267" spans="1:13" x14ac:dyDescent="0.25">
      <c r="A2267" t="s">
        <v>112</v>
      </c>
      <c r="B2267" s="108">
        <v>0</v>
      </c>
      <c r="C2267" t="str" cm="1">
        <f t="array" ref="C2267">_xlfn.IFS(A2267='Price Data'!$F$3,'Price Data'!$G$3,A2267='Price Data'!$F$4,'Price Data'!$G$4,A2267='Price Data'!$F$5,'Price Data'!$G$5,A2267='Price Data'!$F$6,'Price Data'!$G$6,A2267='Price Data'!$F$7,'Price Data'!$G$7,TRUE,"")</f>
        <v/>
      </c>
      <c r="E2267" s="108" t="b">
        <f t="shared" si="175"/>
        <v>0</v>
      </c>
      <c r="G2267" s="108" t="b">
        <f t="shared" si="176"/>
        <v>0</v>
      </c>
      <c r="I2267" s="108" t="b">
        <f t="shared" si="177"/>
        <v>0</v>
      </c>
      <c r="K2267" s="108" t="b">
        <f t="shared" si="178"/>
        <v>0</v>
      </c>
      <c r="M2267" s="108" t="b">
        <f t="shared" si="179"/>
        <v>0</v>
      </c>
    </row>
    <row r="2268" spans="1:13" x14ac:dyDescent="0.25">
      <c r="A2268" t="s">
        <v>109</v>
      </c>
      <c r="B2268" s="108">
        <v>0.8</v>
      </c>
      <c r="C2268" cm="1">
        <f t="array" ref="C2268">_xlfn.IFS(A2268='Price Data'!$F$3,'Price Data'!$G$3,A2268='Price Data'!$F$4,'Price Data'!$G$4,A2268='Price Data'!$F$5,'Price Data'!$G$5,A2268='Price Data'!$F$6,'Price Data'!$G$6,A2268='Price Data'!$F$7,'Price Data'!$G$7,TRUE,"")</f>
        <v>4.4586315789473705</v>
      </c>
      <c r="E2268" s="108" t="b">
        <f t="shared" si="175"/>
        <v>0</v>
      </c>
      <c r="G2268" s="108" t="b">
        <f t="shared" si="176"/>
        <v>0</v>
      </c>
      <c r="I2268" s="108">
        <f t="shared" si="177"/>
        <v>0.8</v>
      </c>
      <c r="K2268" s="108" t="b">
        <f t="shared" si="178"/>
        <v>0</v>
      </c>
      <c r="M2268" s="108" t="b">
        <f t="shared" si="179"/>
        <v>0</v>
      </c>
    </row>
    <row r="2269" spans="1:13" x14ac:dyDescent="0.25">
      <c r="A2269" t="s">
        <v>112</v>
      </c>
      <c r="B2269" s="108">
        <v>0</v>
      </c>
      <c r="C2269" t="str" cm="1">
        <f t="array" ref="C2269">_xlfn.IFS(A2269='Price Data'!$F$3,'Price Data'!$G$3,A2269='Price Data'!$F$4,'Price Data'!$G$4,A2269='Price Data'!$F$5,'Price Data'!$G$5,A2269='Price Data'!$F$6,'Price Data'!$G$6,A2269='Price Data'!$F$7,'Price Data'!$G$7,TRUE,"")</f>
        <v/>
      </c>
      <c r="E2269" s="108" t="b">
        <f t="shared" si="175"/>
        <v>0</v>
      </c>
      <c r="G2269" s="108" t="b">
        <f t="shared" si="176"/>
        <v>0</v>
      </c>
      <c r="I2269" s="108" t="b">
        <f t="shared" si="177"/>
        <v>0</v>
      </c>
      <c r="K2269" s="108" t="b">
        <f t="shared" si="178"/>
        <v>0</v>
      </c>
      <c r="M2269" s="108" t="b">
        <f t="shared" si="179"/>
        <v>0</v>
      </c>
    </row>
    <row r="2270" spans="1:13" x14ac:dyDescent="0.25">
      <c r="A2270" t="s">
        <v>109</v>
      </c>
      <c r="B2270" s="108">
        <v>0.96</v>
      </c>
      <c r="C2270" cm="1">
        <f t="array" ref="C2270">_xlfn.IFS(A2270='Price Data'!$F$3,'Price Data'!$G$3,A2270='Price Data'!$F$4,'Price Data'!$G$4,A2270='Price Data'!$F$5,'Price Data'!$G$5,A2270='Price Data'!$F$6,'Price Data'!$G$6,A2270='Price Data'!$F$7,'Price Data'!$G$7,TRUE,"")</f>
        <v>4.4586315789473705</v>
      </c>
      <c r="E2270" s="108" t="b">
        <f t="shared" si="175"/>
        <v>0</v>
      </c>
      <c r="G2270" s="108" t="b">
        <f t="shared" si="176"/>
        <v>0</v>
      </c>
      <c r="I2270" s="108">
        <f t="shared" si="177"/>
        <v>0.96</v>
      </c>
      <c r="K2270" s="108" t="b">
        <f t="shared" si="178"/>
        <v>0</v>
      </c>
      <c r="M2270" s="108" t="b">
        <f t="shared" si="179"/>
        <v>0</v>
      </c>
    </row>
    <row r="2271" spans="1:13" x14ac:dyDescent="0.25">
      <c r="A2271" t="s">
        <v>112</v>
      </c>
      <c r="B2271" s="108">
        <v>0</v>
      </c>
      <c r="C2271" t="str" cm="1">
        <f t="array" ref="C2271">_xlfn.IFS(A2271='Price Data'!$F$3,'Price Data'!$G$3,A2271='Price Data'!$F$4,'Price Data'!$G$4,A2271='Price Data'!$F$5,'Price Data'!$G$5,A2271='Price Data'!$F$6,'Price Data'!$G$6,A2271='Price Data'!$F$7,'Price Data'!$G$7,TRUE,"")</f>
        <v/>
      </c>
      <c r="E2271" s="108" t="b">
        <f t="shared" si="175"/>
        <v>0</v>
      </c>
      <c r="G2271" s="108" t="b">
        <f t="shared" si="176"/>
        <v>0</v>
      </c>
      <c r="I2271" s="108" t="b">
        <f t="shared" si="177"/>
        <v>0</v>
      </c>
      <c r="K2271" s="108" t="b">
        <f t="shared" si="178"/>
        <v>0</v>
      </c>
      <c r="M2271" s="108" t="b">
        <f t="shared" si="179"/>
        <v>0</v>
      </c>
    </row>
    <row r="2272" spans="1:13" x14ac:dyDescent="0.25">
      <c r="A2272" t="s">
        <v>112</v>
      </c>
      <c r="B2272" s="108">
        <v>0</v>
      </c>
      <c r="C2272" t="str" cm="1">
        <f t="array" ref="C2272">_xlfn.IFS(A2272='Price Data'!$F$3,'Price Data'!$G$3,A2272='Price Data'!$F$4,'Price Data'!$G$4,A2272='Price Data'!$F$5,'Price Data'!$G$5,A2272='Price Data'!$F$6,'Price Data'!$G$6,A2272='Price Data'!$F$7,'Price Data'!$G$7,TRUE,"")</f>
        <v/>
      </c>
      <c r="E2272" s="108" t="b">
        <f t="shared" si="175"/>
        <v>0</v>
      </c>
      <c r="G2272" s="108" t="b">
        <f t="shared" si="176"/>
        <v>0</v>
      </c>
      <c r="I2272" s="108" t="b">
        <f t="shared" si="177"/>
        <v>0</v>
      </c>
      <c r="K2272" s="108" t="b">
        <f t="shared" si="178"/>
        <v>0</v>
      </c>
      <c r="M2272" s="108" t="b">
        <f t="shared" si="179"/>
        <v>0</v>
      </c>
    </row>
    <row r="2273" spans="1:13" x14ac:dyDescent="0.25">
      <c r="A2273" t="s">
        <v>112</v>
      </c>
      <c r="B2273" s="108">
        <v>0</v>
      </c>
      <c r="C2273" t="str" cm="1">
        <f t="array" ref="C2273">_xlfn.IFS(A2273='Price Data'!$F$3,'Price Data'!$G$3,A2273='Price Data'!$F$4,'Price Data'!$G$4,A2273='Price Data'!$F$5,'Price Data'!$G$5,A2273='Price Data'!$F$6,'Price Data'!$G$6,A2273='Price Data'!$F$7,'Price Data'!$G$7,TRUE,"")</f>
        <v/>
      </c>
      <c r="E2273" s="108" t="b">
        <f t="shared" si="175"/>
        <v>0</v>
      </c>
      <c r="G2273" s="108" t="b">
        <f t="shared" si="176"/>
        <v>0</v>
      </c>
      <c r="I2273" s="108" t="b">
        <f t="shared" si="177"/>
        <v>0</v>
      </c>
      <c r="K2273" s="108" t="b">
        <f t="shared" si="178"/>
        <v>0</v>
      </c>
      <c r="M2273" s="108" t="b">
        <f t="shared" si="179"/>
        <v>0</v>
      </c>
    </row>
    <row r="2274" spans="1:13" x14ac:dyDescent="0.25">
      <c r="A2274" t="s">
        <v>112</v>
      </c>
      <c r="B2274" s="108">
        <v>0</v>
      </c>
      <c r="C2274" t="str" cm="1">
        <f t="array" ref="C2274">_xlfn.IFS(A2274='Price Data'!$F$3,'Price Data'!$G$3,A2274='Price Data'!$F$4,'Price Data'!$G$4,A2274='Price Data'!$F$5,'Price Data'!$G$5,A2274='Price Data'!$F$6,'Price Data'!$G$6,A2274='Price Data'!$F$7,'Price Data'!$G$7,TRUE,"")</f>
        <v/>
      </c>
      <c r="E2274" s="108" t="b">
        <f t="shared" si="175"/>
        <v>0</v>
      </c>
      <c r="G2274" s="108" t="b">
        <f t="shared" si="176"/>
        <v>0</v>
      </c>
      <c r="I2274" s="108" t="b">
        <f t="shared" si="177"/>
        <v>0</v>
      </c>
      <c r="K2274" s="108" t="b">
        <f t="shared" si="178"/>
        <v>0</v>
      </c>
      <c r="M2274" s="108" t="b">
        <f t="shared" si="179"/>
        <v>0</v>
      </c>
    </row>
    <row r="2275" spans="1:13" x14ac:dyDescent="0.25">
      <c r="A2275" t="s">
        <v>112</v>
      </c>
      <c r="B2275" s="108">
        <v>0</v>
      </c>
      <c r="C2275" t="str" cm="1">
        <f t="array" ref="C2275">_xlfn.IFS(A2275='Price Data'!$F$3,'Price Data'!$G$3,A2275='Price Data'!$F$4,'Price Data'!$G$4,A2275='Price Data'!$F$5,'Price Data'!$G$5,A2275='Price Data'!$F$6,'Price Data'!$G$6,A2275='Price Data'!$F$7,'Price Data'!$G$7,TRUE,"")</f>
        <v/>
      </c>
      <c r="E2275" s="108" t="b">
        <f t="shared" si="175"/>
        <v>0</v>
      </c>
      <c r="G2275" s="108" t="b">
        <f t="shared" si="176"/>
        <v>0</v>
      </c>
      <c r="I2275" s="108" t="b">
        <f t="shared" si="177"/>
        <v>0</v>
      </c>
      <c r="K2275" s="108" t="b">
        <f t="shared" si="178"/>
        <v>0</v>
      </c>
      <c r="M2275" s="108" t="b">
        <f t="shared" si="179"/>
        <v>0</v>
      </c>
    </row>
    <row r="2276" spans="1:13" x14ac:dyDescent="0.25">
      <c r="A2276" t="s">
        <v>112</v>
      </c>
      <c r="B2276" s="108">
        <v>0</v>
      </c>
      <c r="C2276" t="str" cm="1">
        <f t="array" ref="C2276">_xlfn.IFS(A2276='Price Data'!$F$3,'Price Data'!$G$3,A2276='Price Data'!$F$4,'Price Data'!$G$4,A2276='Price Data'!$F$5,'Price Data'!$G$5,A2276='Price Data'!$F$6,'Price Data'!$G$6,A2276='Price Data'!$F$7,'Price Data'!$G$7,TRUE,"")</f>
        <v/>
      </c>
      <c r="E2276" s="108" t="b">
        <f t="shared" si="175"/>
        <v>0</v>
      </c>
      <c r="G2276" s="108" t="b">
        <f t="shared" si="176"/>
        <v>0</v>
      </c>
      <c r="I2276" s="108" t="b">
        <f t="shared" si="177"/>
        <v>0</v>
      </c>
      <c r="K2276" s="108" t="b">
        <f t="shared" si="178"/>
        <v>0</v>
      </c>
      <c r="M2276" s="108" t="b">
        <f t="shared" si="179"/>
        <v>0</v>
      </c>
    </row>
    <row r="2277" spans="1:13" x14ac:dyDescent="0.25">
      <c r="A2277" t="s">
        <v>114</v>
      </c>
      <c r="B2277" s="108">
        <v>0.87</v>
      </c>
      <c r="C2277" cm="1">
        <f t="array" ref="C2277">_xlfn.IFS(A2277='Price Data'!$F$3,'Price Data'!$G$3,A2277='Price Data'!$F$4,'Price Data'!$G$4,A2277='Price Data'!$F$5,'Price Data'!$G$5,A2277='Price Data'!$F$6,'Price Data'!$G$6,A2277='Price Data'!$F$7,'Price Data'!$G$7,TRUE,"")</f>
        <v>6.0346153846153863</v>
      </c>
      <c r="E2277" s="108" t="b">
        <f t="shared" si="175"/>
        <v>0</v>
      </c>
      <c r="G2277" s="108">
        <f t="shared" si="176"/>
        <v>0.87</v>
      </c>
      <c r="I2277" s="108" t="b">
        <f t="shared" si="177"/>
        <v>0</v>
      </c>
      <c r="K2277" s="108" t="b">
        <f t="shared" si="178"/>
        <v>0</v>
      </c>
      <c r="M2277" s="108" t="b">
        <f t="shared" si="179"/>
        <v>0</v>
      </c>
    </row>
    <row r="2278" spans="1:13" x14ac:dyDescent="0.25">
      <c r="A2278" t="s">
        <v>112</v>
      </c>
      <c r="B2278" s="108">
        <v>0</v>
      </c>
      <c r="C2278" t="str" cm="1">
        <f t="array" ref="C2278">_xlfn.IFS(A2278='Price Data'!$F$3,'Price Data'!$G$3,A2278='Price Data'!$F$4,'Price Data'!$G$4,A2278='Price Data'!$F$5,'Price Data'!$G$5,A2278='Price Data'!$F$6,'Price Data'!$G$6,A2278='Price Data'!$F$7,'Price Data'!$G$7,TRUE,"")</f>
        <v/>
      </c>
      <c r="E2278" s="108" t="b">
        <f t="shared" si="175"/>
        <v>0</v>
      </c>
      <c r="G2278" s="108" t="b">
        <f t="shared" si="176"/>
        <v>0</v>
      </c>
      <c r="I2278" s="108" t="b">
        <f t="shared" si="177"/>
        <v>0</v>
      </c>
      <c r="K2278" s="108" t="b">
        <f t="shared" si="178"/>
        <v>0</v>
      </c>
      <c r="M2278" s="108" t="b">
        <f t="shared" si="179"/>
        <v>0</v>
      </c>
    </row>
    <row r="2279" spans="1:13" x14ac:dyDescent="0.25">
      <c r="A2279" t="s">
        <v>109</v>
      </c>
      <c r="B2279" s="108">
        <v>0.84</v>
      </c>
      <c r="C2279" cm="1">
        <f t="array" ref="C2279">_xlfn.IFS(A2279='Price Data'!$F$3,'Price Data'!$G$3,A2279='Price Data'!$F$4,'Price Data'!$G$4,A2279='Price Data'!$F$5,'Price Data'!$G$5,A2279='Price Data'!$F$6,'Price Data'!$G$6,A2279='Price Data'!$F$7,'Price Data'!$G$7,TRUE,"")</f>
        <v>4.4586315789473705</v>
      </c>
      <c r="E2279" s="108" t="b">
        <f t="shared" si="175"/>
        <v>0</v>
      </c>
      <c r="G2279" s="108" t="b">
        <f t="shared" si="176"/>
        <v>0</v>
      </c>
      <c r="I2279" s="108">
        <f t="shared" si="177"/>
        <v>0.84</v>
      </c>
      <c r="K2279" s="108" t="b">
        <f t="shared" si="178"/>
        <v>0</v>
      </c>
      <c r="M2279" s="108" t="b">
        <f t="shared" si="179"/>
        <v>0</v>
      </c>
    </row>
    <row r="2280" spans="1:13" x14ac:dyDescent="0.25">
      <c r="A2280" t="s">
        <v>112</v>
      </c>
      <c r="B2280" s="108">
        <v>0</v>
      </c>
      <c r="C2280" t="str" cm="1">
        <f t="array" ref="C2280">_xlfn.IFS(A2280='Price Data'!$F$3,'Price Data'!$G$3,A2280='Price Data'!$F$4,'Price Data'!$G$4,A2280='Price Data'!$F$5,'Price Data'!$G$5,A2280='Price Data'!$F$6,'Price Data'!$G$6,A2280='Price Data'!$F$7,'Price Data'!$G$7,TRUE,"")</f>
        <v/>
      </c>
      <c r="E2280" s="108" t="b">
        <f t="shared" si="175"/>
        <v>0</v>
      </c>
      <c r="G2280" s="108" t="b">
        <f t="shared" si="176"/>
        <v>0</v>
      </c>
      <c r="I2280" s="108" t="b">
        <f t="shared" si="177"/>
        <v>0</v>
      </c>
      <c r="K2280" s="108" t="b">
        <f t="shared" si="178"/>
        <v>0</v>
      </c>
      <c r="M2280" s="108" t="b">
        <f t="shared" si="179"/>
        <v>0</v>
      </c>
    </row>
    <row r="2281" spans="1:13" x14ac:dyDescent="0.25">
      <c r="A2281" t="s">
        <v>112</v>
      </c>
      <c r="B2281" s="108">
        <v>0</v>
      </c>
      <c r="C2281" t="str" cm="1">
        <f t="array" ref="C2281">_xlfn.IFS(A2281='Price Data'!$F$3,'Price Data'!$G$3,A2281='Price Data'!$F$4,'Price Data'!$G$4,A2281='Price Data'!$F$5,'Price Data'!$G$5,A2281='Price Data'!$F$6,'Price Data'!$G$6,A2281='Price Data'!$F$7,'Price Data'!$G$7,TRUE,"")</f>
        <v/>
      </c>
      <c r="E2281" s="108" t="b">
        <f t="shared" si="175"/>
        <v>0</v>
      </c>
      <c r="G2281" s="108" t="b">
        <f t="shared" si="176"/>
        <v>0</v>
      </c>
      <c r="I2281" s="108" t="b">
        <f t="shared" si="177"/>
        <v>0</v>
      </c>
      <c r="K2281" s="108" t="b">
        <f t="shared" si="178"/>
        <v>0</v>
      </c>
      <c r="M2281" s="108" t="b">
        <f t="shared" si="179"/>
        <v>0</v>
      </c>
    </row>
    <row r="2282" spans="1:13" x14ac:dyDescent="0.25">
      <c r="A2282" t="s">
        <v>112</v>
      </c>
      <c r="B2282" s="108">
        <v>0</v>
      </c>
      <c r="C2282" t="str" cm="1">
        <f t="array" ref="C2282">_xlfn.IFS(A2282='Price Data'!$F$3,'Price Data'!$G$3,A2282='Price Data'!$F$4,'Price Data'!$G$4,A2282='Price Data'!$F$5,'Price Data'!$G$5,A2282='Price Data'!$F$6,'Price Data'!$G$6,A2282='Price Data'!$F$7,'Price Data'!$G$7,TRUE,"")</f>
        <v/>
      </c>
      <c r="E2282" s="108" t="b">
        <f t="shared" si="175"/>
        <v>0</v>
      </c>
      <c r="G2282" s="108" t="b">
        <f t="shared" si="176"/>
        <v>0</v>
      </c>
      <c r="I2282" s="108" t="b">
        <f t="shared" si="177"/>
        <v>0</v>
      </c>
      <c r="K2282" s="108" t="b">
        <f t="shared" si="178"/>
        <v>0</v>
      </c>
      <c r="M2282" s="108" t="b">
        <f t="shared" si="179"/>
        <v>0</v>
      </c>
    </row>
    <row r="2283" spans="1:13" x14ac:dyDescent="0.25">
      <c r="A2283" t="s">
        <v>109</v>
      </c>
      <c r="B2283" s="108">
        <v>0.96</v>
      </c>
      <c r="C2283" cm="1">
        <f t="array" ref="C2283">_xlfn.IFS(A2283='Price Data'!$F$3,'Price Data'!$G$3,A2283='Price Data'!$F$4,'Price Data'!$G$4,A2283='Price Data'!$F$5,'Price Data'!$G$5,A2283='Price Data'!$F$6,'Price Data'!$G$6,A2283='Price Data'!$F$7,'Price Data'!$G$7,TRUE,"")</f>
        <v>4.4586315789473705</v>
      </c>
      <c r="E2283" s="108" t="b">
        <f t="shared" si="175"/>
        <v>0</v>
      </c>
      <c r="G2283" s="108" t="b">
        <f t="shared" si="176"/>
        <v>0</v>
      </c>
      <c r="I2283" s="108">
        <f t="shared" si="177"/>
        <v>0.96</v>
      </c>
      <c r="K2283" s="108" t="b">
        <f t="shared" si="178"/>
        <v>0</v>
      </c>
      <c r="M2283" s="108" t="b">
        <f t="shared" si="179"/>
        <v>0</v>
      </c>
    </row>
    <row r="2284" spans="1:13" x14ac:dyDescent="0.25">
      <c r="A2284" t="s">
        <v>112</v>
      </c>
      <c r="B2284" s="108">
        <v>0</v>
      </c>
      <c r="C2284" t="str" cm="1">
        <f t="array" ref="C2284">_xlfn.IFS(A2284='Price Data'!$F$3,'Price Data'!$G$3,A2284='Price Data'!$F$4,'Price Data'!$G$4,A2284='Price Data'!$F$5,'Price Data'!$G$5,A2284='Price Data'!$F$6,'Price Data'!$G$6,A2284='Price Data'!$F$7,'Price Data'!$G$7,TRUE,"")</f>
        <v/>
      </c>
      <c r="E2284" s="108" t="b">
        <f t="shared" si="175"/>
        <v>0</v>
      </c>
      <c r="G2284" s="108" t="b">
        <f t="shared" si="176"/>
        <v>0</v>
      </c>
      <c r="I2284" s="108" t="b">
        <f t="shared" si="177"/>
        <v>0</v>
      </c>
      <c r="K2284" s="108" t="b">
        <f t="shared" si="178"/>
        <v>0</v>
      </c>
      <c r="M2284" s="108" t="b">
        <f t="shared" si="179"/>
        <v>0</v>
      </c>
    </row>
    <row r="2285" spans="1:13" x14ac:dyDescent="0.25">
      <c r="A2285" t="s">
        <v>112</v>
      </c>
      <c r="B2285" s="108">
        <v>0</v>
      </c>
      <c r="C2285" t="str" cm="1">
        <f t="array" ref="C2285">_xlfn.IFS(A2285='Price Data'!$F$3,'Price Data'!$G$3,A2285='Price Data'!$F$4,'Price Data'!$G$4,A2285='Price Data'!$F$5,'Price Data'!$G$5,A2285='Price Data'!$F$6,'Price Data'!$G$6,A2285='Price Data'!$F$7,'Price Data'!$G$7,TRUE,"")</f>
        <v/>
      </c>
      <c r="E2285" s="108" t="b">
        <f t="shared" si="175"/>
        <v>0</v>
      </c>
      <c r="G2285" s="108" t="b">
        <f t="shared" si="176"/>
        <v>0</v>
      </c>
      <c r="I2285" s="108" t="b">
        <f t="shared" si="177"/>
        <v>0</v>
      </c>
      <c r="K2285" s="108" t="b">
        <f t="shared" si="178"/>
        <v>0</v>
      </c>
      <c r="M2285" s="108" t="b">
        <f t="shared" si="179"/>
        <v>0</v>
      </c>
    </row>
    <row r="2286" spans="1:13" x14ac:dyDescent="0.25">
      <c r="A2286" t="s">
        <v>112</v>
      </c>
      <c r="B2286" s="108">
        <v>0</v>
      </c>
      <c r="C2286" t="str" cm="1">
        <f t="array" ref="C2286">_xlfn.IFS(A2286='Price Data'!$F$3,'Price Data'!$G$3,A2286='Price Data'!$F$4,'Price Data'!$G$4,A2286='Price Data'!$F$5,'Price Data'!$G$5,A2286='Price Data'!$F$6,'Price Data'!$G$6,A2286='Price Data'!$F$7,'Price Data'!$G$7,TRUE,"")</f>
        <v/>
      </c>
      <c r="E2286" s="108" t="b">
        <f t="shared" si="175"/>
        <v>0</v>
      </c>
      <c r="G2286" s="108" t="b">
        <f t="shared" si="176"/>
        <v>0</v>
      </c>
      <c r="I2286" s="108" t="b">
        <f t="shared" si="177"/>
        <v>0</v>
      </c>
      <c r="K2286" s="108" t="b">
        <f t="shared" si="178"/>
        <v>0</v>
      </c>
      <c r="M2286" s="108" t="b">
        <f t="shared" si="179"/>
        <v>0</v>
      </c>
    </row>
    <row r="2287" spans="1:13" x14ac:dyDescent="0.25">
      <c r="A2287" t="s">
        <v>112</v>
      </c>
      <c r="B2287" s="108">
        <v>0</v>
      </c>
      <c r="C2287" t="str" cm="1">
        <f t="array" ref="C2287">_xlfn.IFS(A2287='Price Data'!$F$3,'Price Data'!$G$3,A2287='Price Data'!$F$4,'Price Data'!$G$4,A2287='Price Data'!$F$5,'Price Data'!$G$5,A2287='Price Data'!$F$6,'Price Data'!$G$6,A2287='Price Data'!$F$7,'Price Data'!$G$7,TRUE,"")</f>
        <v/>
      </c>
      <c r="E2287" s="108" t="b">
        <f t="shared" si="175"/>
        <v>0</v>
      </c>
      <c r="G2287" s="108" t="b">
        <f t="shared" si="176"/>
        <v>0</v>
      </c>
      <c r="I2287" s="108" t="b">
        <f t="shared" si="177"/>
        <v>0</v>
      </c>
      <c r="K2287" s="108" t="b">
        <f t="shared" si="178"/>
        <v>0</v>
      </c>
      <c r="M2287" s="108" t="b">
        <f t="shared" si="179"/>
        <v>0</v>
      </c>
    </row>
    <row r="2288" spans="1:13" x14ac:dyDescent="0.25">
      <c r="A2288" t="s">
        <v>112</v>
      </c>
      <c r="B2288" s="108">
        <v>0</v>
      </c>
      <c r="C2288" t="str" cm="1">
        <f t="array" ref="C2288">_xlfn.IFS(A2288='Price Data'!$F$3,'Price Data'!$G$3,A2288='Price Data'!$F$4,'Price Data'!$G$4,A2288='Price Data'!$F$5,'Price Data'!$G$5,A2288='Price Data'!$F$6,'Price Data'!$G$6,A2288='Price Data'!$F$7,'Price Data'!$G$7,TRUE,"")</f>
        <v/>
      </c>
      <c r="E2288" s="108" t="b">
        <f t="shared" si="175"/>
        <v>0</v>
      </c>
      <c r="G2288" s="108" t="b">
        <f t="shared" si="176"/>
        <v>0</v>
      </c>
      <c r="I2288" s="108" t="b">
        <f t="shared" si="177"/>
        <v>0</v>
      </c>
      <c r="K2288" s="108" t="b">
        <f t="shared" si="178"/>
        <v>0</v>
      </c>
      <c r="M2288" s="108" t="b">
        <f t="shared" si="179"/>
        <v>0</v>
      </c>
    </row>
    <row r="2289" spans="1:13" x14ac:dyDescent="0.25">
      <c r="A2289" t="s">
        <v>114</v>
      </c>
      <c r="B2289" s="108">
        <v>2.15</v>
      </c>
      <c r="C2289" cm="1">
        <f t="array" ref="C2289">_xlfn.IFS(A2289='Price Data'!$F$3,'Price Data'!$G$3,A2289='Price Data'!$F$4,'Price Data'!$G$4,A2289='Price Data'!$F$5,'Price Data'!$G$5,A2289='Price Data'!$F$6,'Price Data'!$G$6,A2289='Price Data'!$F$7,'Price Data'!$G$7,TRUE,"")</f>
        <v>6.0346153846153863</v>
      </c>
      <c r="E2289" s="108" t="b">
        <f t="shared" si="175"/>
        <v>0</v>
      </c>
      <c r="G2289" s="108">
        <f t="shared" si="176"/>
        <v>2.15</v>
      </c>
      <c r="I2289" s="108" t="b">
        <f t="shared" si="177"/>
        <v>0</v>
      </c>
      <c r="K2289" s="108" t="b">
        <f t="shared" si="178"/>
        <v>0</v>
      </c>
      <c r="M2289" s="108" t="b">
        <f t="shared" si="179"/>
        <v>0</v>
      </c>
    </row>
    <row r="2290" spans="1:13" x14ac:dyDescent="0.25">
      <c r="A2290" t="s">
        <v>112</v>
      </c>
      <c r="B2290" s="108">
        <v>0</v>
      </c>
      <c r="C2290" t="str" cm="1">
        <f t="array" ref="C2290">_xlfn.IFS(A2290='Price Data'!$F$3,'Price Data'!$G$3,A2290='Price Data'!$F$4,'Price Data'!$G$4,A2290='Price Data'!$F$5,'Price Data'!$G$5,A2290='Price Data'!$F$6,'Price Data'!$G$6,A2290='Price Data'!$F$7,'Price Data'!$G$7,TRUE,"")</f>
        <v/>
      </c>
      <c r="E2290" s="108" t="b">
        <f t="shared" si="175"/>
        <v>0</v>
      </c>
      <c r="G2290" s="108" t="b">
        <f t="shared" si="176"/>
        <v>0</v>
      </c>
      <c r="I2290" s="108" t="b">
        <f t="shared" si="177"/>
        <v>0</v>
      </c>
      <c r="K2290" s="108" t="b">
        <f t="shared" si="178"/>
        <v>0</v>
      </c>
      <c r="M2290" s="108" t="b">
        <f t="shared" si="179"/>
        <v>0</v>
      </c>
    </row>
    <row r="2291" spans="1:13" x14ac:dyDescent="0.25">
      <c r="A2291" t="s">
        <v>112</v>
      </c>
      <c r="B2291" s="108">
        <v>0</v>
      </c>
      <c r="C2291" t="str" cm="1">
        <f t="array" ref="C2291">_xlfn.IFS(A2291='Price Data'!$F$3,'Price Data'!$G$3,A2291='Price Data'!$F$4,'Price Data'!$G$4,A2291='Price Data'!$F$5,'Price Data'!$G$5,A2291='Price Data'!$F$6,'Price Data'!$G$6,A2291='Price Data'!$F$7,'Price Data'!$G$7,TRUE,"")</f>
        <v/>
      </c>
      <c r="E2291" s="108" t="b">
        <f t="shared" si="175"/>
        <v>0</v>
      </c>
      <c r="G2291" s="108" t="b">
        <f t="shared" si="176"/>
        <v>0</v>
      </c>
      <c r="I2291" s="108" t="b">
        <f t="shared" si="177"/>
        <v>0</v>
      </c>
      <c r="K2291" s="108" t="b">
        <f t="shared" si="178"/>
        <v>0</v>
      </c>
      <c r="M2291" s="108" t="b">
        <f t="shared" si="179"/>
        <v>0</v>
      </c>
    </row>
    <row r="2292" spans="1:13" x14ac:dyDescent="0.25">
      <c r="A2292" t="s">
        <v>112</v>
      </c>
      <c r="B2292" s="108">
        <v>0</v>
      </c>
      <c r="C2292" t="str" cm="1">
        <f t="array" ref="C2292">_xlfn.IFS(A2292='Price Data'!$F$3,'Price Data'!$G$3,A2292='Price Data'!$F$4,'Price Data'!$G$4,A2292='Price Data'!$F$5,'Price Data'!$G$5,A2292='Price Data'!$F$6,'Price Data'!$G$6,A2292='Price Data'!$F$7,'Price Data'!$G$7,TRUE,"")</f>
        <v/>
      </c>
      <c r="E2292" s="108" t="b">
        <f t="shared" si="175"/>
        <v>0</v>
      </c>
      <c r="G2292" s="108" t="b">
        <f t="shared" si="176"/>
        <v>0</v>
      </c>
      <c r="I2292" s="108" t="b">
        <f t="shared" si="177"/>
        <v>0</v>
      </c>
      <c r="K2292" s="108" t="b">
        <f t="shared" si="178"/>
        <v>0</v>
      </c>
      <c r="M2292" s="108" t="b">
        <f t="shared" si="179"/>
        <v>0</v>
      </c>
    </row>
    <row r="2293" spans="1:13" x14ac:dyDescent="0.25">
      <c r="A2293" t="s">
        <v>113</v>
      </c>
      <c r="B2293" s="108">
        <v>0.91</v>
      </c>
      <c r="C2293" cm="1">
        <f t="array" ref="C2293">_xlfn.IFS(A2293='Price Data'!$F$3,'Price Data'!$G$3,A2293='Price Data'!$F$4,'Price Data'!$G$4,A2293='Price Data'!$F$5,'Price Data'!$G$5,A2293='Price Data'!$F$6,'Price Data'!$G$6,A2293='Price Data'!$F$7,'Price Data'!$G$7,TRUE,"")</f>
        <v>10.493246963562758</v>
      </c>
      <c r="E2293" s="108" t="b">
        <f t="shared" si="175"/>
        <v>0</v>
      </c>
      <c r="G2293" s="108" t="b">
        <f t="shared" si="176"/>
        <v>0</v>
      </c>
      <c r="I2293" s="108" t="b">
        <f t="shared" si="177"/>
        <v>0</v>
      </c>
      <c r="K2293" s="108" t="b">
        <f t="shared" si="178"/>
        <v>0</v>
      </c>
      <c r="M2293" s="108">
        <f t="shared" si="179"/>
        <v>0.91</v>
      </c>
    </row>
    <row r="2294" spans="1:13" x14ac:dyDescent="0.25">
      <c r="A2294" t="s">
        <v>112</v>
      </c>
      <c r="B2294" s="108">
        <v>0</v>
      </c>
      <c r="C2294" t="str" cm="1">
        <f t="array" ref="C2294">_xlfn.IFS(A2294='Price Data'!$F$3,'Price Data'!$G$3,A2294='Price Data'!$F$4,'Price Data'!$G$4,A2294='Price Data'!$F$5,'Price Data'!$G$5,A2294='Price Data'!$F$6,'Price Data'!$G$6,A2294='Price Data'!$F$7,'Price Data'!$G$7,TRUE,"")</f>
        <v/>
      </c>
      <c r="E2294" s="108" t="b">
        <f t="shared" si="175"/>
        <v>0</v>
      </c>
      <c r="G2294" s="108" t="b">
        <f t="shared" si="176"/>
        <v>0</v>
      </c>
      <c r="I2294" s="108" t="b">
        <f t="shared" si="177"/>
        <v>0</v>
      </c>
      <c r="K2294" s="108" t="b">
        <f t="shared" si="178"/>
        <v>0</v>
      </c>
      <c r="M2294" s="108" t="b">
        <f t="shared" si="179"/>
        <v>0</v>
      </c>
    </row>
    <row r="2295" spans="1:13" x14ac:dyDescent="0.25">
      <c r="A2295" t="s">
        <v>112</v>
      </c>
      <c r="B2295" s="108">
        <v>0</v>
      </c>
      <c r="C2295" t="str" cm="1">
        <f t="array" ref="C2295">_xlfn.IFS(A2295='Price Data'!$F$3,'Price Data'!$G$3,A2295='Price Data'!$F$4,'Price Data'!$G$4,A2295='Price Data'!$F$5,'Price Data'!$G$5,A2295='Price Data'!$F$6,'Price Data'!$G$6,A2295='Price Data'!$F$7,'Price Data'!$G$7,TRUE,"")</f>
        <v/>
      </c>
      <c r="E2295" s="108" t="b">
        <f t="shared" si="175"/>
        <v>0</v>
      </c>
      <c r="G2295" s="108" t="b">
        <f t="shared" si="176"/>
        <v>0</v>
      </c>
      <c r="I2295" s="108" t="b">
        <f t="shared" si="177"/>
        <v>0</v>
      </c>
      <c r="K2295" s="108" t="b">
        <f t="shared" si="178"/>
        <v>0</v>
      </c>
      <c r="M2295" s="108" t="b">
        <f t="shared" si="179"/>
        <v>0</v>
      </c>
    </row>
    <row r="2296" spans="1:13" x14ac:dyDescent="0.25">
      <c r="A2296" t="s">
        <v>112</v>
      </c>
      <c r="B2296" s="108">
        <v>0</v>
      </c>
      <c r="C2296" t="str" cm="1">
        <f t="array" ref="C2296">_xlfn.IFS(A2296='Price Data'!$F$3,'Price Data'!$G$3,A2296='Price Data'!$F$4,'Price Data'!$G$4,A2296='Price Data'!$F$5,'Price Data'!$G$5,A2296='Price Data'!$F$6,'Price Data'!$G$6,A2296='Price Data'!$F$7,'Price Data'!$G$7,TRUE,"")</f>
        <v/>
      </c>
      <c r="E2296" s="108" t="b">
        <f t="shared" si="175"/>
        <v>0</v>
      </c>
      <c r="G2296" s="108" t="b">
        <f t="shared" si="176"/>
        <v>0</v>
      </c>
      <c r="I2296" s="108" t="b">
        <f t="shared" si="177"/>
        <v>0</v>
      </c>
      <c r="K2296" s="108" t="b">
        <f t="shared" si="178"/>
        <v>0</v>
      </c>
      <c r="M2296" s="108" t="b">
        <f t="shared" si="179"/>
        <v>0</v>
      </c>
    </row>
    <row r="2297" spans="1:13" x14ac:dyDescent="0.25">
      <c r="A2297" t="s">
        <v>112</v>
      </c>
      <c r="B2297" s="108">
        <v>0</v>
      </c>
      <c r="C2297" t="str" cm="1">
        <f t="array" ref="C2297">_xlfn.IFS(A2297='Price Data'!$F$3,'Price Data'!$G$3,A2297='Price Data'!$F$4,'Price Data'!$G$4,A2297='Price Data'!$F$5,'Price Data'!$G$5,A2297='Price Data'!$F$6,'Price Data'!$G$6,A2297='Price Data'!$F$7,'Price Data'!$G$7,TRUE,"")</f>
        <v/>
      </c>
      <c r="E2297" s="108" t="b">
        <f t="shared" si="175"/>
        <v>0</v>
      </c>
      <c r="G2297" s="108" t="b">
        <f t="shared" si="176"/>
        <v>0</v>
      </c>
      <c r="I2297" s="108" t="b">
        <f t="shared" si="177"/>
        <v>0</v>
      </c>
      <c r="K2297" s="108" t="b">
        <f t="shared" si="178"/>
        <v>0</v>
      </c>
      <c r="M2297" s="108" t="b">
        <f t="shared" si="179"/>
        <v>0</v>
      </c>
    </row>
    <row r="2298" spans="1:13" x14ac:dyDescent="0.25">
      <c r="A2298" t="s">
        <v>112</v>
      </c>
      <c r="B2298" s="108">
        <v>0</v>
      </c>
      <c r="C2298" t="str" cm="1">
        <f t="array" ref="C2298">_xlfn.IFS(A2298='Price Data'!$F$3,'Price Data'!$G$3,A2298='Price Data'!$F$4,'Price Data'!$G$4,A2298='Price Data'!$F$5,'Price Data'!$G$5,A2298='Price Data'!$F$6,'Price Data'!$G$6,A2298='Price Data'!$F$7,'Price Data'!$G$7,TRUE,"")</f>
        <v/>
      </c>
      <c r="E2298" s="108" t="b">
        <f t="shared" si="175"/>
        <v>0</v>
      </c>
      <c r="G2298" s="108" t="b">
        <f t="shared" si="176"/>
        <v>0</v>
      </c>
      <c r="I2298" s="108" t="b">
        <f t="shared" si="177"/>
        <v>0</v>
      </c>
      <c r="K2298" s="108" t="b">
        <f t="shared" si="178"/>
        <v>0</v>
      </c>
      <c r="M2298" s="108" t="b">
        <f t="shared" si="179"/>
        <v>0</v>
      </c>
    </row>
    <row r="2299" spans="1:13" x14ac:dyDescent="0.25">
      <c r="A2299" t="s">
        <v>112</v>
      </c>
      <c r="B2299" s="108">
        <v>0</v>
      </c>
      <c r="C2299" t="str" cm="1">
        <f t="array" ref="C2299">_xlfn.IFS(A2299='Price Data'!$F$3,'Price Data'!$G$3,A2299='Price Data'!$F$4,'Price Data'!$G$4,A2299='Price Data'!$F$5,'Price Data'!$G$5,A2299='Price Data'!$F$6,'Price Data'!$G$6,A2299='Price Data'!$F$7,'Price Data'!$G$7,TRUE,"")</f>
        <v/>
      </c>
      <c r="E2299" s="108" t="b">
        <f t="shared" si="175"/>
        <v>0</v>
      </c>
      <c r="G2299" s="108" t="b">
        <f t="shared" si="176"/>
        <v>0</v>
      </c>
      <c r="I2299" s="108" t="b">
        <f t="shared" si="177"/>
        <v>0</v>
      </c>
      <c r="K2299" s="108" t="b">
        <f t="shared" si="178"/>
        <v>0</v>
      </c>
      <c r="M2299" s="108" t="b">
        <f t="shared" si="179"/>
        <v>0</v>
      </c>
    </row>
    <row r="2300" spans="1:13" x14ac:dyDescent="0.25">
      <c r="A2300" t="s">
        <v>112</v>
      </c>
      <c r="B2300" s="108">
        <v>0</v>
      </c>
      <c r="C2300" t="str" cm="1">
        <f t="array" ref="C2300">_xlfn.IFS(A2300='Price Data'!$F$3,'Price Data'!$G$3,A2300='Price Data'!$F$4,'Price Data'!$G$4,A2300='Price Data'!$F$5,'Price Data'!$G$5,A2300='Price Data'!$F$6,'Price Data'!$G$6,A2300='Price Data'!$F$7,'Price Data'!$G$7,TRUE,"")</f>
        <v/>
      </c>
      <c r="E2300" s="108" t="b">
        <f t="shared" si="175"/>
        <v>0</v>
      </c>
      <c r="G2300" s="108" t="b">
        <f t="shared" si="176"/>
        <v>0</v>
      </c>
      <c r="I2300" s="108" t="b">
        <f t="shared" si="177"/>
        <v>0</v>
      </c>
      <c r="K2300" s="108" t="b">
        <f t="shared" si="178"/>
        <v>0</v>
      </c>
      <c r="M2300" s="108" t="b">
        <f t="shared" si="179"/>
        <v>0</v>
      </c>
    </row>
    <row r="2301" spans="1:13" x14ac:dyDescent="0.25">
      <c r="A2301" t="s">
        <v>109</v>
      </c>
      <c r="B2301" s="108">
        <v>0.74</v>
      </c>
      <c r="C2301" cm="1">
        <f t="array" ref="C2301">_xlfn.IFS(A2301='Price Data'!$F$3,'Price Data'!$G$3,A2301='Price Data'!$F$4,'Price Data'!$G$4,A2301='Price Data'!$F$5,'Price Data'!$G$5,A2301='Price Data'!$F$6,'Price Data'!$G$6,A2301='Price Data'!$F$7,'Price Data'!$G$7,TRUE,"")</f>
        <v>4.4586315789473705</v>
      </c>
      <c r="E2301" s="108" t="b">
        <f t="shared" si="175"/>
        <v>0</v>
      </c>
      <c r="G2301" s="108" t="b">
        <f t="shared" si="176"/>
        <v>0</v>
      </c>
      <c r="I2301" s="108">
        <f t="shared" si="177"/>
        <v>0.74</v>
      </c>
      <c r="K2301" s="108" t="b">
        <f t="shared" si="178"/>
        <v>0</v>
      </c>
      <c r="M2301" s="108" t="b">
        <f t="shared" si="179"/>
        <v>0</v>
      </c>
    </row>
    <row r="2302" spans="1:13" x14ac:dyDescent="0.25">
      <c r="A2302" t="s">
        <v>112</v>
      </c>
      <c r="B2302" s="108">
        <v>0</v>
      </c>
      <c r="C2302" t="str" cm="1">
        <f t="array" ref="C2302">_xlfn.IFS(A2302='Price Data'!$F$3,'Price Data'!$G$3,A2302='Price Data'!$F$4,'Price Data'!$G$4,A2302='Price Data'!$F$5,'Price Data'!$G$5,A2302='Price Data'!$F$6,'Price Data'!$G$6,A2302='Price Data'!$F$7,'Price Data'!$G$7,TRUE,"")</f>
        <v/>
      </c>
      <c r="E2302" s="108" t="b">
        <f t="shared" si="175"/>
        <v>0</v>
      </c>
      <c r="G2302" s="108" t="b">
        <f t="shared" si="176"/>
        <v>0</v>
      </c>
      <c r="I2302" s="108" t="b">
        <f t="shared" si="177"/>
        <v>0</v>
      </c>
      <c r="K2302" s="108" t="b">
        <f t="shared" si="178"/>
        <v>0</v>
      </c>
      <c r="M2302" s="108" t="b">
        <f t="shared" si="179"/>
        <v>0</v>
      </c>
    </row>
    <row r="2303" spans="1:13" x14ac:dyDescent="0.25">
      <c r="A2303" t="s">
        <v>112</v>
      </c>
      <c r="B2303" s="108">
        <v>0</v>
      </c>
      <c r="C2303" t="str" cm="1">
        <f t="array" ref="C2303">_xlfn.IFS(A2303='Price Data'!$F$3,'Price Data'!$G$3,A2303='Price Data'!$F$4,'Price Data'!$G$4,A2303='Price Data'!$F$5,'Price Data'!$G$5,A2303='Price Data'!$F$6,'Price Data'!$G$6,A2303='Price Data'!$F$7,'Price Data'!$G$7,TRUE,"")</f>
        <v/>
      </c>
      <c r="E2303" s="108" t="b">
        <f t="shared" si="175"/>
        <v>0</v>
      </c>
      <c r="G2303" s="108" t="b">
        <f t="shared" si="176"/>
        <v>0</v>
      </c>
      <c r="I2303" s="108" t="b">
        <f t="shared" si="177"/>
        <v>0</v>
      </c>
      <c r="K2303" s="108" t="b">
        <f t="shared" si="178"/>
        <v>0</v>
      </c>
      <c r="M2303" s="108" t="b">
        <f t="shared" si="179"/>
        <v>0</v>
      </c>
    </row>
    <row r="2304" spans="1:13" x14ac:dyDescent="0.25">
      <c r="A2304" t="s">
        <v>112</v>
      </c>
      <c r="B2304" s="108">
        <v>0</v>
      </c>
      <c r="C2304" t="str" cm="1">
        <f t="array" ref="C2304">_xlfn.IFS(A2304='Price Data'!$F$3,'Price Data'!$G$3,A2304='Price Data'!$F$4,'Price Data'!$G$4,A2304='Price Data'!$F$5,'Price Data'!$G$5,A2304='Price Data'!$F$6,'Price Data'!$G$6,A2304='Price Data'!$F$7,'Price Data'!$G$7,TRUE,"")</f>
        <v/>
      </c>
      <c r="E2304" s="108" t="b">
        <f t="shared" si="175"/>
        <v>0</v>
      </c>
      <c r="G2304" s="108" t="b">
        <f t="shared" si="176"/>
        <v>0</v>
      </c>
      <c r="I2304" s="108" t="b">
        <f t="shared" si="177"/>
        <v>0</v>
      </c>
      <c r="K2304" s="108" t="b">
        <f t="shared" si="178"/>
        <v>0</v>
      </c>
      <c r="M2304" s="108" t="b">
        <f t="shared" si="179"/>
        <v>0</v>
      </c>
    </row>
    <row r="2305" spans="1:13" x14ac:dyDescent="0.25">
      <c r="A2305" t="s">
        <v>114</v>
      </c>
      <c r="B2305" s="108">
        <v>1.07</v>
      </c>
      <c r="C2305" cm="1">
        <f t="array" ref="C2305">_xlfn.IFS(A2305='Price Data'!$F$3,'Price Data'!$G$3,A2305='Price Data'!$F$4,'Price Data'!$G$4,A2305='Price Data'!$F$5,'Price Data'!$G$5,A2305='Price Data'!$F$6,'Price Data'!$G$6,A2305='Price Data'!$F$7,'Price Data'!$G$7,TRUE,"")</f>
        <v>6.0346153846153863</v>
      </c>
      <c r="E2305" s="108" t="b">
        <f t="shared" si="175"/>
        <v>0</v>
      </c>
      <c r="G2305" s="108">
        <f t="shared" si="176"/>
        <v>1.07</v>
      </c>
      <c r="I2305" s="108" t="b">
        <f t="shared" si="177"/>
        <v>0</v>
      </c>
      <c r="K2305" s="108" t="b">
        <f t="shared" si="178"/>
        <v>0</v>
      </c>
      <c r="M2305" s="108" t="b">
        <f t="shared" si="179"/>
        <v>0</v>
      </c>
    </row>
    <row r="2306" spans="1:13" x14ac:dyDescent="0.25">
      <c r="A2306" t="s">
        <v>112</v>
      </c>
      <c r="B2306" s="108">
        <v>0</v>
      </c>
      <c r="C2306" t="str" cm="1">
        <f t="array" ref="C2306">_xlfn.IFS(A2306='Price Data'!$F$3,'Price Data'!$G$3,A2306='Price Data'!$F$4,'Price Data'!$G$4,A2306='Price Data'!$F$5,'Price Data'!$G$5,A2306='Price Data'!$F$6,'Price Data'!$G$6,A2306='Price Data'!$F$7,'Price Data'!$G$7,TRUE,"")</f>
        <v/>
      </c>
      <c r="E2306" s="108" t="b">
        <f t="shared" si="175"/>
        <v>0</v>
      </c>
      <c r="G2306" s="108" t="b">
        <f t="shared" si="176"/>
        <v>0</v>
      </c>
      <c r="I2306" s="108" t="b">
        <f t="shared" si="177"/>
        <v>0</v>
      </c>
      <c r="K2306" s="108" t="b">
        <f t="shared" si="178"/>
        <v>0</v>
      </c>
      <c r="M2306" s="108" t="b">
        <f t="shared" si="179"/>
        <v>0</v>
      </c>
    </row>
    <row r="2307" spans="1:13" x14ac:dyDescent="0.25">
      <c r="A2307" t="s">
        <v>111</v>
      </c>
      <c r="B2307" s="108">
        <v>1.03</v>
      </c>
      <c r="C2307" cm="1">
        <f t="array" ref="C2307">_xlfn.IFS(A2307='Price Data'!$F$3,'Price Data'!$G$3,A2307='Price Data'!$F$4,'Price Data'!$G$4,A2307='Price Data'!$F$5,'Price Data'!$G$5,A2307='Price Data'!$F$6,'Price Data'!$G$6,A2307='Price Data'!$F$7,'Price Data'!$G$7,TRUE,"")</f>
        <v>8.710979020979023</v>
      </c>
      <c r="E2307" s="108" t="b">
        <f t="shared" ref="E2307:E2365" si="180">IF(A2307="Coffee Only", B2307)</f>
        <v>0</v>
      </c>
      <c r="G2307" s="108" t="b">
        <f t="shared" ref="G2307:G2365" si="181">IF(A2307="Food Only", B2307)</f>
        <v>0</v>
      </c>
      <c r="I2307" s="108" t="b">
        <f t="shared" ref="I2307:I2365" si="182">IF(A2307="Specialty Drink Only", B2307)</f>
        <v>0</v>
      </c>
      <c r="K2307" s="108">
        <f t="shared" ref="K2307:K2365" si="183">IF(A2307="Food + Coffee", B2307)</f>
        <v>1.03</v>
      </c>
      <c r="M2307" s="108" t="b">
        <f t="shared" ref="M2307:M2365" si="184">IF(A2307="Food + Specialty Drink", B2307)</f>
        <v>0</v>
      </c>
    </row>
    <row r="2308" spans="1:13" x14ac:dyDescent="0.25">
      <c r="A2308" t="s">
        <v>109</v>
      </c>
      <c r="B2308" s="108">
        <v>0.69</v>
      </c>
      <c r="C2308" cm="1">
        <f t="array" ref="C2308">_xlfn.IFS(A2308='Price Data'!$F$3,'Price Data'!$G$3,A2308='Price Data'!$F$4,'Price Data'!$G$4,A2308='Price Data'!$F$5,'Price Data'!$G$5,A2308='Price Data'!$F$6,'Price Data'!$G$6,A2308='Price Data'!$F$7,'Price Data'!$G$7,TRUE,"")</f>
        <v>4.4586315789473705</v>
      </c>
      <c r="E2308" s="108" t="b">
        <f t="shared" si="180"/>
        <v>0</v>
      </c>
      <c r="G2308" s="108" t="b">
        <f t="shared" si="181"/>
        <v>0</v>
      </c>
      <c r="I2308" s="108">
        <f t="shared" si="182"/>
        <v>0.69</v>
      </c>
      <c r="K2308" s="108" t="b">
        <f t="shared" si="183"/>
        <v>0</v>
      </c>
      <c r="M2308" s="108" t="b">
        <f t="shared" si="184"/>
        <v>0</v>
      </c>
    </row>
    <row r="2309" spans="1:13" x14ac:dyDescent="0.25">
      <c r="A2309" t="s">
        <v>112</v>
      </c>
      <c r="B2309" s="108">
        <v>0</v>
      </c>
      <c r="C2309" t="str" cm="1">
        <f t="array" ref="C2309">_xlfn.IFS(A2309='Price Data'!$F$3,'Price Data'!$G$3,A2309='Price Data'!$F$4,'Price Data'!$G$4,A2309='Price Data'!$F$5,'Price Data'!$G$5,A2309='Price Data'!$F$6,'Price Data'!$G$6,A2309='Price Data'!$F$7,'Price Data'!$G$7,TRUE,"")</f>
        <v/>
      </c>
      <c r="E2309" s="108" t="b">
        <f t="shared" si="180"/>
        <v>0</v>
      </c>
      <c r="G2309" s="108" t="b">
        <f t="shared" si="181"/>
        <v>0</v>
      </c>
      <c r="I2309" s="108" t="b">
        <f t="shared" si="182"/>
        <v>0</v>
      </c>
      <c r="K2309" s="108" t="b">
        <f t="shared" si="183"/>
        <v>0</v>
      </c>
      <c r="M2309" s="108" t="b">
        <f t="shared" si="184"/>
        <v>0</v>
      </c>
    </row>
    <row r="2310" spans="1:13" x14ac:dyDescent="0.25">
      <c r="A2310" t="s">
        <v>112</v>
      </c>
      <c r="B2310" s="108">
        <v>0</v>
      </c>
      <c r="C2310" t="str" cm="1">
        <f t="array" ref="C2310">_xlfn.IFS(A2310='Price Data'!$F$3,'Price Data'!$G$3,A2310='Price Data'!$F$4,'Price Data'!$G$4,A2310='Price Data'!$F$5,'Price Data'!$G$5,A2310='Price Data'!$F$6,'Price Data'!$G$6,A2310='Price Data'!$F$7,'Price Data'!$G$7,TRUE,"")</f>
        <v/>
      </c>
      <c r="E2310" s="108" t="b">
        <f t="shared" si="180"/>
        <v>0</v>
      </c>
      <c r="G2310" s="108" t="b">
        <f t="shared" si="181"/>
        <v>0</v>
      </c>
      <c r="I2310" s="108" t="b">
        <f t="shared" si="182"/>
        <v>0</v>
      </c>
      <c r="K2310" s="108" t="b">
        <f t="shared" si="183"/>
        <v>0</v>
      </c>
      <c r="M2310" s="108" t="b">
        <f t="shared" si="184"/>
        <v>0</v>
      </c>
    </row>
    <row r="2311" spans="1:13" x14ac:dyDescent="0.25">
      <c r="A2311" t="s">
        <v>114</v>
      </c>
      <c r="B2311" s="108">
        <v>1.25</v>
      </c>
      <c r="C2311" cm="1">
        <f t="array" ref="C2311">_xlfn.IFS(A2311='Price Data'!$F$3,'Price Data'!$G$3,A2311='Price Data'!$F$4,'Price Data'!$G$4,A2311='Price Data'!$F$5,'Price Data'!$G$5,A2311='Price Data'!$F$6,'Price Data'!$G$6,A2311='Price Data'!$F$7,'Price Data'!$G$7,TRUE,"")</f>
        <v>6.0346153846153863</v>
      </c>
      <c r="E2311" s="108" t="b">
        <f t="shared" si="180"/>
        <v>0</v>
      </c>
      <c r="G2311" s="108">
        <f t="shared" si="181"/>
        <v>1.25</v>
      </c>
      <c r="I2311" s="108" t="b">
        <f t="shared" si="182"/>
        <v>0</v>
      </c>
      <c r="K2311" s="108" t="b">
        <f t="shared" si="183"/>
        <v>0</v>
      </c>
      <c r="M2311" s="108" t="b">
        <f t="shared" si="184"/>
        <v>0</v>
      </c>
    </row>
    <row r="2312" spans="1:13" x14ac:dyDescent="0.25">
      <c r="A2312" t="s">
        <v>112</v>
      </c>
      <c r="B2312" s="108">
        <v>0</v>
      </c>
      <c r="C2312" t="str" cm="1">
        <f t="array" ref="C2312">_xlfn.IFS(A2312='Price Data'!$F$3,'Price Data'!$G$3,A2312='Price Data'!$F$4,'Price Data'!$G$4,A2312='Price Data'!$F$5,'Price Data'!$G$5,A2312='Price Data'!$F$6,'Price Data'!$G$6,A2312='Price Data'!$F$7,'Price Data'!$G$7,TRUE,"")</f>
        <v/>
      </c>
      <c r="E2312" s="108" t="b">
        <f t="shared" si="180"/>
        <v>0</v>
      </c>
      <c r="G2312" s="108" t="b">
        <f t="shared" si="181"/>
        <v>0</v>
      </c>
      <c r="I2312" s="108" t="b">
        <f t="shared" si="182"/>
        <v>0</v>
      </c>
      <c r="K2312" s="108" t="b">
        <f t="shared" si="183"/>
        <v>0</v>
      </c>
      <c r="M2312" s="108" t="b">
        <f t="shared" si="184"/>
        <v>0</v>
      </c>
    </row>
    <row r="2313" spans="1:13" x14ac:dyDescent="0.25">
      <c r="A2313" t="s">
        <v>112</v>
      </c>
      <c r="B2313" s="108">
        <v>0</v>
      </c>
      <c r="C2313" t="str" cm="1">
        <f t="array" ref="C2313">_xlfn.IFS(A2313='Price Data'!$F$3,'Price Data'!$G$3,A2313='Price Data'!$F$4,'Price Data'!$G$4,A2313='Price Data'!$F$5,'Price Data'!$G$5,A2313='Price Data'!$F$6,'Price Data'!$G$6,A2313='Price Data'!$F$7,'Price Data'!$G$7,TRUE,"")</f>
        <v/>
      </c>
      <c r="E2313" s="108" t="b">
        <f t="shared" si="180"/>
        <v>0</v>
      </c>
      <c r="G2313" s="108" t="b">
        <f t="shared" si="181"/>
        <v>0</v>
      </c>
      <c r="I2313" s="108" t="b">
        <f t="shared" si="182"/>
        <v>0</v>
      </c>
      <c r="K2313" s="108" t="b">
        <f t="shared" si="183"/>
        <v>0</v>
      </c>
      <c r="M2313" s="108" t="b">
        <f t="shared" si="184"/>
        <v>0</v>
      </c>
    </row>
    <row r="2314" spans="1:13" x14ac:dyDescent="0.25">
      <c r="A2314" t="s">
        <v>112</v>
      </c>
      <c r="B2314" s="108">
        <v>0</v>
      </c>
      <c r="C2314" t="str" cm="1">
        <f t="array" ref="C2314">_xlfn.IFS(A2314='Price Data'!$F$3,'Price Data'!$G$3,A2314='Price Data'!$F$4,'Price Data'!$G$4,A2314='Price Data'!$F$5,'Price Data'!$G$5,A2314='Price Data'!$F$6,'Price Data'!$G$6,A2314='Price Data'!$F$7,'Price Data'!$G$7,TRUE,"")</f>
        <v/>
      </c>
      <c r="E2314" s="108" t="b">
        <f t="shared" si="180"/>
        <v>0</v>
      </c>
      <c r="G2314" s="108" t="b">
        <f t="shared" si="181"/>
        <v>0</v>
      </c>
      <c r="I2314" s="108" t="b">
        <f t="shared" si="182"/>
        <v>0</v>
      </c>
      <c r="K2314" s="108" t="b">
        <f t="shared" si="183"/>
        <v>0</v>
      </c>
      <c r="M2314" s="108" t="b">
        <f t="shared" si="184"/>
        <v>0</v>
      </c>
    </row>
    <row r="2315" spans="1:13" x14ac:dyDescent="0.25">
      <c r="A2315" t="s">
        <v>112</v>
      </c>
      <c r="B2315" s="108">
        <v>0</v>
      </c>
      <c r="C2315" t="str" cm="1">
        <f t="array" ref="C2315">_xlfn.IFS(A2315='Price Data'!$F$3,'Price Data'!$G$3,A2315='Price Data'!$F$4,'Price Data'!$G$4,A2315='Price Data'!$F$5,'Price Data'!$G$5,A2315='Price Data'!$F$6,'Price Data'!$G$6,A2315='Price Data'!$F$7,'Price Data'!$G$7,TRUE,"")</f>
        <v/>
      </c>
      <c r="E2315" s="108" t="b">
        <f t="shared" si="180"/>
        <v>0</v>
      </c>
      <c r="G2315" s="108" t="b">
        <f t="shared" si="181"/>
        <v>0</v>
      </c>
      <c r="I2315" s="108" t="b">
        <f t="shared" si="182"/>
        <v>0</v>
      </c>
      <c r="K2315" s="108" t="b">
        <f t="shared" si="183"/>
        <v>0</v>
      </c>
      <c r="M2315" s="108" t="b">
        <f t="shared" si="184"/>
        <v>0</v>
      </c>
    </row>
    <row r="2316" spans="1:13" x14ac:dyDescent="0.25">
      <c r="A2316" t="s">
        <v>111</v>
      </c>
      <c r="B2316" s="108">
        <v>1.43</v>
      </c>
      <c r="C2316" cm="1">
        <f t="array" ref="C2316">_xlfn.IFS(A2316='Price Data'!$F$3,'Price Data'!$G$3,A2316='Price Data'!$F$4,'Price Data'!$G$4,A2316='Price Data'!$F$5,'Price Data'!$G$5,A2316='Price Data'!$F$6,'Price Data'!$G$6,A2316='Price Data'!$F$7,'Price Data'!$G$7,TRUE,"")</f>
        <v>8.710979020979023</v>
      </c>
      <c r="E2316" s="108" t="b">
        <f t="shared" si="180"/>
        <v>0</v>
      </c>
      <c r="G2316" s="108" t="b">
        <f t="shared" si="181"/>
        <v>0</v>
      </c>
      <c r="I2316" s="108" t="b">
        <f t="shared" si="182"/>
        <v>0</v>
      </c>
      <c r="K2316" s="108">
        <f t="shared" si="183"/>
        <v>1.43</v>
      </c>
      <c r="M2316" s="108" t="b">
        <f t="shared" si="184"/>
        <v>0</v>
      </c>
    </row>
    <row r="2317" spans="1:13" x14ac:dyDescent="0.25">
      <c r="A2317" t="s">
        <v>112</v>
      </c>
      <c r="B2317" s="108">
        <v>0</v>
      </c>
      <c r="C2317" t="str" cm="1">
        <f t="array" ref="C2317">_xlfn.IFS(A2317='Price Data'!$F$3,'Price Data'!$G$3,A2317='Price Data'!$F$4,'Price Data'!$G$4,A2317='Price Data'!$F$5,'Price Data'!$G$5,A2317='Price Data'!$F$6,'Price Data'!$G$6,A2317='Price Data'!$F$7,'Price Data'!$G$7,TRUE,"")</f>
        <v/>
      </c>
      <c r="E2317" s="108" t="b">
        <f t="shared" si="180"/>
        <v>0</v>
      </c>
      <c r="G2317" s="108" t="b">
        <f t="shared" si="181"/>
        <v>0</v>
      </c>
      <c r="I2317" s="108" t="b">
        <f t="shared" si="182"/>
        <v>0</v>
      </c>
      <c r="K2317" s="108" t="b">
        <f t="shared" si="183"/>
        <v>0</v>
      </c>
      <c r="M2317" s="108" t="b">
        <f t="shared" si="184"/>
        <v>0</v>
      </c>
    </row>
    <row r="2318" spans="1:13" x14ac:dyDescent="0.25">
      <c r="A2318" t="s">
        <v>114</v>
      </c>
      <c r="B2318" s="108">
        <v>1.25</v>
      </c>
      <c r="C2318" cm="1">
        <f t="array" ref="C2318">_xlfn.IFS(A2318='Price Data'!$F$3,'Price Data'!$G$3,A2318='Price Data'!$F$4,'Price Data'!$G$4,A2318='Price Data'!$F$5,'Price Data'!$G$5,A2318='Price Data'!$F$6,'Price Data'!$G$6,A2318='Price Data'!$F$7,'Price Data'!$G$7,TRUE,"")</f>
        <v>6.0346153846153863</v>
      </c>
      <c r="E2318" s="108" t="b">
        <f t="shared" si="180"/>
        <v>0</v>
      </c>
      <c r="G2318" s="108">
        <f t="shared" si="181"/>
        <v>1.25</v>
      </c>
      <c r="I2318" s="108" t="b">
        <f t="shared" si="182"/>
        <v>0</v>
      </c>
      <c r="K2318" s="108" t="b">
        <f t="shared" si="183"/>
        <v>0</v>
      </c>
      <c r="M2318" s="108" t="b">
        <f t="shared" si="184"/>
        <v>0</v>
      </c>
    </row>
    <row r="2319" spans="1:13" x14ac:dyDescent="0.25">
      <c r="A2319" t="s">
        <v>112</v>
      </c>
      <c r="B2319" s="108">
        <v>0</v>
      </c>
      <c r="C2319" t="str" cm="1">
        <f t="array" ref="C2319">_xlfn.IFS(A2319='Price Data'!$F$3,'Price Data'!$G$3,A2319='Price Data'!$F$4,'Price Data'!$G$4,A2319='Price Data'!$F$5,'Price Data'!$G$5,A2319='Price Data'!$F$6,'Price Data'!$G$6,A2319='Price Data'!$F$7,'Price Data'!$G$7,TRUE,"")</f>
        <v/>
      </c>
      <c r="E2319" s="108" t="b">
        <f t="shared" si="180"/>
        <v>0</v>
      </c>
      <c r="G2319" s="108" t="b">
        <f t="shared" si="181"/>
        <v>0</v>
      </c>
      <c r="I2319" s="108" t="b">
        <f t="shared" si="182"/>
        <v>0</v>
      </c>
      <c r="K2319" s="108" t="b">
        <f t="shared" si="183"/>
        <v>0</v>
      </c>
      <c r="M2319" s="108" t="b">
        <f t="shared" si="184"/>
        <v>0</v>
      </c>
    </row>
    <row r="2320" spans="1:13" x14ac:dyDescent="0.25">
      <c r="A2320" t="s">
        <v>112</v>
      </c>
      <c r="B2320" s="108">
        <v>0</v>
      </c>
      <c r="C2320" t="str" cm="1">
        <f t="array" ref="C2320">_xlfn.IFS(A2320='Price Data'!$F$3,'Price Data'!$G$3,A2320='Price Data'!$F$4,'Price Data'!$G$4,A2320='Price Data'!$F$5,'Price Data'!$G$5,A2320='Price Data'!$F$6,'Price Data'!$G$6,A2320='Price Data'!$F$7,'Price Data'!$G$7,TRUE,"")</f>
        <v/>
      </c>
      <c r="E2320" s="108" t="b">
        <f t="shared" si="180"/>
        <v>0</v>
      </c>
      <c r="G2320" s="108" t="b">
        <f t="shared" si="181"/>
        <v>0</v>
      </c>
      <c r="I2320" s="108" t="b">
        <f t="shared" si="182"/>
        <v>0</v>
      </c>
      <c r="K2320" s="108" t="b">
        <f t="shared" si="183"/>
        <v>0</v>
      </c>
      <c r="M2320" s="108" t="b">
        <f t="shared" si="184"/>
        <v>0</v>
      </c>
    </row>
    <row r="2321" spans="1:13" x14ac:dyDescent="0.25">
      <c r="A2321" t="s">
        <v>112</v>
      </c>
      <c r="B2321" s="108">
        <v>0</v>
      </c>
      <c r="C2321" t="str" cm="1">
        <f t="array" ref="C2321">_xlfn.IFS(A2321='Price Data'!$F$3,'Price Data'!$G$3,A2321='Price Data'!$F$4,'Price Data'!$G$4,A2321='Price Data'!$F$5,'Price Data'!$G$5,A2321='Price Data'!$F$6,'Price Data'!$G$6,A2321='Price Data'!$F$7,'Price Data'!$G$7,TRUE,"")</f>
        <v/>
      </c>
      <c r="E2321" s="108" t="b">
        <f t="shared" si="180"/>
        <v>0</v>
      </c>
      <c r="G2321" s="108" t="b">
        <f t="shared" si="181"/>
        <v>0</v>
      </c>
      <c r="I2321" s="108" t="b">
        <f t="shared" si="182"/>
        <v>0</v>
      </c>
      <c r="K2321" s="108" t="b">
        <f t="shared" si="183"/>
        <v>0</v>
      </c>
      <c r="M2321" s="108" t="b">
        <f t="shared" si="184"/>
        <v>0</v>
      </c>
    </row>
    <row r="2322" spans="1:13" x14ac:dyDescent="0.25">
      <c r="A2322" t="s">
        <v>112</v>
      </c>
      <c r="B2322" s="108">
        <v>0</v>
      </c>
      <c r="C2322" t="str" cm="1">
        <f t="array" ref="C2322">_xlfn.IFS(A2322='Price Data'!$F$3,'Price Data'!$G$3,A2322='Price Data'!$F$4,'Price Data'!$G$4,A2322='Price Data'!$F$5,'Price Data'!$G$5,A2322='Price Data'!$F$6,'Price Data'!$G$6,A2322='Price Data'!$F$7,'Price Data'!$G$7,TRUE,"")</f>
        <v/>
      </c>
      <c r="E2322" s="108" t="b">
        <f t="shared" si="180"/>
        <v>0</v>
      </c>
      <c r="G2322" s="108" t="b">
        <f t="shared" si="181"/>
        <v>0</v>
      </c>
      <c r="I2322" s="108" t="b">
        <f t="shared" si="182"/>
        <v>0</v>
      </c>
      <c r="K2322" s="108" t="b">
        <f t="shared" si="183"/>
        <v>0</v>
      </c>
      <c r="M2322" s="108" t="b">
        <f t="shared" si="184"/>
        <v>0</v>
      </c>
    </row>
    <row r="2323" spans="1:13" x14ac:dyDescent="0.25">
      <c r="A2323" t="s">
        <v>112</v>
      </c>
      <c r="B2323" s="108">
        <v>0</v>
      </c>
      <c r="C2323" t="str" cm="1">
        <f t="array" ref="C2323">_xlfn.IFS(A2323='Price Data'!$F$3,'Price Data'!$G$3,A2323='Price Data'!$F$4,'Price Data'!$G$4,A2323='Price Data'!$F$5,'Price Data'!$G$5,A2323='Price Data'!$F$6,'Price Data'!$G$6,A2323='Price Data'!$F$7,'Price Data'!$G$7,TRUE,"")</f>
        <v/>
      </c>
      <c r="E2323" s="108" t="b">
        <f t="shared" si="180"/>
        <v>0</v>
      </c>
      <c r="G2323" s="108" t="b">
        <f t="shared" si="181"/>
        <v>0</v>
      </c>
      <c r="I2323" s="108" t="b">
        <f t="shared" si="182"/>
        <v>0</v>
      </c>
      <c r="K2323" s="108" t="b">
        <f t="shared" si="183"/>
        <v>0</v>
      </c>
      <c r="M2323" s="108" t="b">
        <f t="shared" si="184"/>
        <v>0</v>
      </c>
    </row>
    <row r="2324" spans="1:13" x14ac:dyDescent="0.25">
      <c r="A2324" t="s">
        <v>112</v>
      </c>
      <c r="B2324" s="108">
        <v>0</v>
      </c>
      <c r="C2324" t="str" cm="1">
        <f t="array" ref="C2324">_xlfn.IFS(A2324='Price Data'!$F$3,'Price Data'!$G$3,A2324='Price Data'!$F$4,'Price Data'!$G$4,A2324='Price Data'!$F$5,'Price Data'!$G$5,A2324='Price Data'!$F$6,'Price Data'!$G$6,A2324='Price Data'!$F$7,'Price Data'!$G$7,TRUE,"")</f>
        <v/>
      </c>
      <c r="E2324" s="108" t="b">
        <f t="shared" si="180"/>
        <v>0</v>
      </c>
      <c r="G2324" s="108" t="b">
        <f t="shared" si="181"/>
        <v>0</v>
      </c>
      <c r="I2324" s="108" t="b">
        <f t="shared" si="182"/>
        <v>0</v>
      </c>
      <c r="K2324" s="108" t="b">
        <f t="shared" si="183"/>
        <v>0</v>
      </c>
      <c r="M2324" s="108" t="b">
        <f t="shared" si="184"/>
        <v>0</v>
      </c>
    </row>
    <row r="2325" spans="1:13" x14ac:dyDescent="0.25">
      <c r="A2325" t="s">
        <v>112</v>
      </c>
      <c r="B2325" s="108">
        <v>0</v>
      </c>
      <c r="C2325" t="str" cm="1">
        <f t="array" ref="C2325">_xlfn.IFS(A2325='Price Data'!$F$3,'Price Data'!$G$3,A2325='Price Data'!$F$4,'Price Data'!$G$4,A2325='Price Data'!$F$5,'Price Data'!$G$5,A2325='Price Data'!$F$6,'Price Data'!$G$6,A2325='Price Data'!$F$7,'Price Data'!$G$7,TRUE,"")</f>
        <v/>
      </c>
      <c r="E2325" s="108" t="b">
        <f t="shared" si="180"/>
        <v>0</v>
      </c>
      <c r="G2325" s="108" t="b">
        <f t="shared" si="181"/>
        <v>0</v>
      </c>
      <c r="I2325" s="108" t="b">
        <f t="shared" si="182"/>
        <v>0</v>
      </c>
      <c r="K2325" s="108" t="b">
        <f t="shared" si="183"/>
        <v>0</v>
      </c>
      <c r="M2325" s="108" t="b">
        <f t="shared" si="184"/>
        <v>0</v>
      </c>
    </row>
    <row r="2326" spans="1:13" x14ac:dyDescent="0.25">
      <c r="A2326" t="s">
        <v>112</v>
      </c>
      <c r="B2326" s="108">
        <v>0</v>
      </c>
      <c r="C2326" t="str" cm="1">
        <f t="array" ref="C2326">_xlfn.IFS(A2326='Price Data'!$F$3,'Price Data'!$G$3,A2326='Price Data'!$F$4,'Price Data'!$G$4,A2326='Price Data'!$F$5,'Price Data'!$G$5,A2326='Price Data'!$F$6,'Price Data'!$G$6,A2326='Price Data'!$F$7,'Price Data'!$G$7,TRUE,"")</f>
        <v/>
      </c>
      <c r="E2326" s="108" t="b">
        <f t="shared" si="180"/>
        <v>0</v>
      </c>
      <c r="G2326" s="108" t="b">
        <f t="shared" si="181"/>
        <v>0</v>
      </c>
      <c r="I2326" s="108" t="b">
        <f t="shared" si="182"/>
        <v>0</v>
      </c>
      <c r="K2326" s="108" t="b">
        <f t="shared" si="183"/>
        <v>0</v>
      </c>
      <c r="M2326" s="108" t="b">
        <f t="shared" si="184"/>
        <v>0</v>
      </c>
    </row>
    <row r="2327" spans="1:13" x14ac:dyDescent="0.25">
      <c r="A2327" t="s">
        <v>112</v>
      </c>
      <c r="B2327" s="108">
        <v>0</v>
      </c>
      <c r="C2327" t="str" cm="1">
        <f t="array" ref="C2327">_xlfn.IFS(A2327='Price Data'!$F$3,'Price Data'!$G$3,A2327='Price Data'!$F$4,'Price Data'!$G$4,A2327='Price Data'!$F$5,'Price Data'!$G$5,A2327='Price Data'!$F$6,'Price Data'!$G$6,A2327='Price Data'!$F$7,'Price Data'!$G$7,TRUE,"")</f>
        <v/>
      </c>
      <c r="E2327" s="108" t="b">
        <f t="shared" si="180"/>
        <v>0</v>
      </c>
      <c r="G2327" s="108" t="b">
        <f t="shared" si="181"/>
        <v>0</v>
      </c>
      <c r="I2327" s="108" t="b">
        <f t="shared" si="182"/>
        <v>0</v>
      </c>
      <c r="K2327" s="108" t="b">
        <f t="shared" si="183"/>
        <v>0</v>
      </c>
      <c r="M2327" s="108" t="b">
        <f t="shared" si="184"/>
        <v>0</v>
      </c>
    </row>
    <row r="2328" spans="1:13" x14ac:dyDescent="0.25">
      <c r="A2328" t="s">
        <v>112</v>
      </c>
      <c r="B2328" s="108">
        <v>0</v>
      </c>
      <c r="C2328" t="str" cm="1">
        <f t="array" ref="C2328">_xlfn.IFS(A2328='Price Data'!$F$3,'Price Data'!$G$3,A2328='Price Data'!$F$4,'Price Data'!$G$4,A2328='Price Data'!$F$5,'Price Data'!$G$5,A2328='Price Data'!$F$6,'Price Data'!$G$6,A2328='Price Data'!$F$7,'Price Data'!$G$7,TRUE,"")</f>
        <v/>
      </c>
      <c r="E2328" s="108" t="b">
        <f t="shared" si="180"/>
        <v>0</v>
      </c>
      <c r="G2328" s="108" t="b">
        <f t="shared" si="181"/>
        <v>0</v>
      </c>
      <c r="I2328" s="108" t="b">
        <f t="shared" si="182"/>
        <v>0</v>
      </c>
      <c r="K2328" s="108" t="b">
        <f t="shared" si="183"/>
        <v>0</v>
      </c>
      <c r="M2328" s="108" t="b">
        <f t="shared" si="184"/>
        <v>0</v>
      </c>
    </row>
    <row r="2329" spans="1:13" x14ac:dyDescent="0.25">
      <c r="A2329" t="s">
        <v>112</v>
      </c>
      <c r="B2329" s="108">
        <v>0</v>
      </c>
      <c r="C2329" t="str" cm="1">
        <f t="array" ref="C2329">_xlfn.IFS(A2329='Price Data'!$F$3,'Price Data'!$G$3,A2329='Price Data'!$F$4,'Price Data'!$G$4,A2329='Price Data'!$F$5,'Price Data'!$G$5,A2329='Price Data'!$F$6,'Price Data'!$G$6,A2329='Price Data'!$F$7,'Price Data'!$G$7,TRUE,"")</f>
        <v/>
      </c>
      <c r="E2329" s="108" t="b">
        <f t="shared" si="180"/>
        <v>0</v>
      </c>
      <c r="G2329" s="108" t="b">
        <f t="shared" si="181"/>
        <v>0</v>
      </c>
      <c r="I2329" s="108" t="b">
        <f t="shared" si="182"/>
        <v>0</v>
      </c>
      <c r="K2329" s="108" t="b">
        <f t="shared" si="183"/>
        <v>0</v>
      </c>
      <c r="M2329" s="108" t="b">
        <f t="shared" si="184"/>
        <v>0</v>
      </c>
    </row>
    <row r="2330" spans="1:13" x14ac:dyDescent="0.25">
      <c r="A2330" t="s">
        <v>112</v>
      </c>
      <c r="B2330" s="108">
        <v>0</v>
      </c>
      <c r="C2330" t="str" cm="1">
        <f t="array" ref="C2330">_xlfn.IFS(A2330='Price Data'!$F$3,'Price Data'!$G$3,A2330='Price Data'!$F$4,'Price Data'!$G$4,A2330='Price Data'!$F$5,'Price Data'!$G$5,A2330='Price Data'!$F$6,'Price Data'!$G$6,A2330='Price Data'!$F$7,'Price Data'!$G$7,TRUE,"")</f>
        <v/>
      </c>
      <c r="E2330" s="108" t="b">
        <f t="shared" si="180"/>
        <v>0</v>
      </c>
      <c r="G2330" s="108" t="b">
        <f t="shared" si="181"/>
        <v>0</v>
      </c>
      <c r="I2330" s="108" t="b">
        <f t="shared" si="182"/>
        <v>0</v>
      </c>
      <c r="K2330" s="108" t="b">
        <f t="shared" si="183"/>
        <v>0</v>
      </c>
      <c r="M2330" s="108" t="b">
        <f t="shared" si="184"/>
        <v>0</v>
      </c>
    </row>
    <row r="2331" spans="1:13" x14ac:dyDescent="0.25">
      <c r="A2331" t="s">
        <v>112</v>
      </c>
      <c r="B2331" s="108">
        <v>0</v>
      </c>
      <c r="C2331" t="str" cm="1">
        <f t="array" ref="C2331">_xlfn.IFS(A2331='Price Data'!$F$3,'Price Data'!$G$3,A2331='Price Data'!$F$4,'Price Data'!$G$4,A2331='Price Data'!$F$5,'Price Data'!$G$5,A2331='Price Data'!$F$6,'Price Data'!$G$6,A2331='Price Data'!$F$7,'Price Data'!$G$7,TRUE,"")</f>
        <v/>
      </c>
      <c r="E2331" s="108" t="b">
        <f t="shared" si="180"/>
        <v>0</v>
      </c>
      <c r="G2331" s="108" t="b">
        <f t="shared" si="181"/>
        <v>0</v>
      </c>
      <c r="I2331" s="108" t="b">
        <f t="shared" si="182"/>
        <v>0</v>
      </c>
      <c r="K2331" s="108" t="b">
        <f t="shared" si="183"/>
        <v>0</v>
      </c>
      <c r="M2331" s="108" t="b">
        <f t="shared" si="184"/>
        <v>0</v>
      </c>
    </row>
    <row r="2332" spans="1:13" x14ac:dyDescent="0.25">
      <c r="A2332" t="s">
        <v>112</v>
      </c>
      <c r="B2332" s="108">
        <v>0</v>
      </c>
      <c r="C2332" t="str" cm="1">
        <f t="array" ref="C2332">_xlfn.IFS(A2332='Price Data'!$F$3,'Price Data'!$G$3,A2332='Price Data'!$F$4,'Price Data'!$G$4,A2332='Price Data'!$F$5,'Price Data'!$G$5,A2332='Price Data'!$F$6,'Price Data'!$G$6,A2332='Price Data'!$F$7,'Price Data'!$G$7,TRUE,"")</f>
        <v/>
      </c>
      <c r="E2332" s="108" t="b">
        <f t="shared" si="180"/>
        <v>0</v>
      </c>
      <c r="G2332" s="108" t="b">
        <f t="shared" si="181"/>
        <v>0</v>
      </c>
      <c r="I2332" s="108" t="b">
        <f t="shared" si="182"/>
        <v>0</v>
      </c>
      <c r="K2332" s="108" t="b">
        <f t="shared" si="183"/>
        <v>0</v>
      </c>
      <c r="M2332" s="108" t="b">
        <f t="shared" si="184"/>
        <v>0</v>
      </c>
    </row>
    <row r="2333" spans="1:13" x14ac:dyDescent="0.25">
      <c r="A2333" t="s">
        <v>112</v>
      </c>
      <c r="B2333" s="108">
        <v>0</v>
      </c>
      <c r="C2333" t="str" cm="1">
        <f t="array" ref="C2333">_xlfn.IFS(A2333='Price Data'!$F$3,'Price Data'!$G$3,A2333='Price Data'!$F$4,'Price Data'!$G$4,A2333='Price Data'!$F$5,'Price Data'!$G$5,A2333='Price Data'!$F$6,'Price Data'!$G$6,A2333='Price Data'!$F$7,'Price Data'!$G$7,TRUE,"")</f>
        <v/>
      </c>
      <c r="E2333" s="108" t="b">
        <f t="shared" si="180"/>
        <v>0</v>
      </c>
      <c r="G2333" s="108" t="b">
        <f t="shared" si="181"/>
        <v>0</v>
      </c>
      <c r="I2333" s="108" t="b">
        <f t="shared" si="182"/>
        <v>0</v>
      </c>
      <c r="K2333" s="108" t="b">
        <f t="shared" si="183"/>
        <v>0</v>
      </c>
      <c r="M2333" s="108" t="b">
        <f t="shared" si="184"/>
        <v>0</v>
      </c>
    </row>
    <row r="2334" spans="1:13" x14ac:dyDescent="0.25">
      <c r="A2334" t="s">
        <v>112</v>
      </c>
      <c r="B2334" s="108">
        <v>0</v>
      </c>
      <c r="C2334" t="str" cm="1">
        <f t="array" ref="C2334">_xlfn.IFS(A2334='Price Data'!$F$3,'Price Data'!$G$3,A2334='Price Data'!$F$4,'Price Data'!$G$4,A2334='Price Data'!$F$5,'Price Data'!$G$5,A2334='Price Data'!$F$6,'Price Data'!$G$6,A2334='Price Data'!$F$7,'Price Data'!$G$7,TRUE,"")</f>
        <v/>
      </c>
      <c r="E2334" s="108" t="b">
        <f t="shared" si="180"/>
        <v>0</v>
      </c>
      <c r="G2334" s="108" t="b">
        <f t="shared" si="181"/>
        <v>0</v>
      </c>
      <c r="I2334" s="108" t="b">
        <f t="shared" si="182"/>
        <v>0</v>
      </c>
      <c r="K2334" s="108" t="b">
        <f t="shared" si="183"/>
        <v>0</v>
      </c>
      <c r="M2334" s="108" t="b">
        <f t="shared" si="184"/>
        <v>0</v>
      </c>
    </row>
    <row r="2335" spans="1:13" x14ac:dyDescent="0.25">
      <c r="A2335" t="s">
        <v>112</v>
      </c>
      <c r="B2335" s="108">
        <v>0</v>
      </c>
      <c r="C2335" t="str" cm="1">
        <f t="array" ref="C2335">_xlfn.IFS(A2335='Price Data'!$F$3,'Price Data'!$G$3,A2335='Price Data'!$F$4,'Price Data'!$G$4,A2335='Price Data'!$F$5,'Price Data'!$G$5,A2335='Price Data'!$F$6,'Price Data'!$G$6,A2335='Price Data'!$F$7,'Price Data'!$G$7,TRUE,"")</f>
        <v/>
      </c>
      <c r="E2335" s="108" t="b">
        <f t="shared" si="180"/>
        <v>0</v>
      </c>
      <c r="G2335" s="108" t="b">
        <f t="shared" si="181"/>
        <v>0</v>
      </c>
      <c r="I2335" s="108" t="b">
        <f t="shared" si="182"/>
        <v>0</v>
      </c>
      <c r="K2335" s="108" t="b">
        <f t="shared" si="183"/>
        <v>0</v>
      </c>
      <c r="M2335" s="108" t="b">
        <f t="shared" si="184"/>
        <v>0</v>
      </c>
    </row>
    <row r="2336" spans="1:13" x14ac:dyDescent="0.25">
      <c r="A2336" t="s">
        <v>112</v>
      </c>
      <c r="B2336" s="108">
        <v>0</v>
      </c>
      <c r="C2336" t="str" cm="1">
        <f t="array" ref="C2336">_xlfn.IFS(A2336='Price Data'!$F$3,'Price Data'!$G$3,A2336='Price Data'!$F$4,'Price Data'!$G$4,A2336='Price Data'!$F$5,'Price Data'!$G$5,A2336='Price Data'!$F$6,'Price Data'!$G$6,A2336='Price Data'!$F$7,'Price Data'!$G$7,TRUE,"")</f>
        <v/>
      </c>
      <c r="E2336" s="108" t="b">
        <f t="shared" si="180"/>
        <v>0</v>
      </c>
      <c r="G2336" s="108" t="b">
        <f t="shared" si="181"/>
        <v>0</v>
      </c>
      <c r="I2336" s="108" t="b">
        <f t="shared" si="182"/>
        <v>0</v>
      </c>
      <c r="K2336" s="108" t="b">
        <f t="shared" si="183"/>
        <v>0</v>
      </c>
      <c r="M2336" s="108" t="b">
        <f t="shared" si="184"/>
        <v>0</v>
      </c>
    </row>
    <row r="2337" spans="1:13" x14ac:dyDescent="0.25">
      <c r="A2337" t="s">
        <v>110</v>
      </c>
      <c r="B2337" s="108">
        <v>0.9</v>
      </c>
      <c r="C2337" cm="1">
        <f t="array" ref="C2337">_xlfn.IFS(A2337='Price Data'!$F$3,'Price Data'!$G$3,A2337='Price Data'!$F$4,'Price Data'!$G$4,A2337='Price Data'!$F$5,'Price Data'!$G$5,A2337='Price Data'!$F$6,'Price Data'!$G$6,A2337='Price Data'!$F$7,'Price Data'!$G$7,TRUE,"")</f>
        <v>2.6763636363636367</v>
      </c>
      <c r="E2337" s="108">
        <f t="shared" si="180"/>
        <v>0.9</v>
      </c>
      <c r="G2337" s="108" t="b">
        <f t="shared" si="181"/>
        <v>0</v>
      </c>
      <c r="I2337" s="108" t="b">
        <f t="shared" si="182"/>
        <v>0</v>
      </c>
      <c r="K2337" s="108" t="b">
        <f t="shared" si="183"/>
        <v>0</v>
      </c>
      <c r="M2337" s="108" t="b">
        <f t="shared" si="184"/>
        <v>0</v>
      </c>
    </row>
    <row r="2338" spans="1:13" x14ac:dyDescent="0.25">
      <c r="A2338" t="s">
        <v>112</v>
      </c>
      <c r="B2338" s="108">
        <v>0</v>
      </c>
      <c r="C2338" t="str" cm="1">
        <f t="array" ref="C2338">_xlfn.IFS(A2338='Price Data'!$F$3,'Price Data'!$G$3,A2338='Price Data'!$F$4,'Price Data'!$G$4,A2338='Price Data'!$F$5,'Price Data'!$G$5,A2338='Price Data'!$F$6,'Price Data'!$G$6,A2338='Price Data'!$F$7,'Price Data'!$G$7,TRUE,"")</f>
        <v/>
      </c>
      <c r="E2338" s="108" t="b">
        <f t="shared" si="180"/>
        <v>0</v>
      </c>
      <c r="G2338" s="108" t="b">
        <f t="shared" si="181"/>
        <v>0</v>
      </c>
      <c r="I2338" s="108" t="b">
        <f t="shared" si="182"/>
        <v>0</v>
      </c>
      <c r="K2338" s="108" t="b">
        <f t="shared" si="183"/>
        <v>0</v>
      </c>
      <c r="M2338" s="108" t="b">
        <f t="shared" si="184"/>
        <v>0</v>
      </c>
    </row>
    <row r="2339" spans="1:13" x14ac:dyDescent="0.25">
      <c r="A2339" t="s">
        <v>112</v>
      </c>
      <c r="B2339" s="108">
        <v>0</v>
      </c>
      <c r="C2339" t="str" cm="1">
        <f t="array" ref="C2339">_xlfn.IFS(A2339='Price Data'!$F$3,'Price Data'!$G$3,A2339='Price Data'!$F$4,'Price Data'!$G$4,A2339='Price Data'!$F$5,'Price Data'!$G$5,A2339='Price Data'!$F$6,'Price Data'!$G$6,A2339='Price Data'!$F$7,'Price Data'!$G$7,TRUE,"")</f>
        <v/>
      </c>
      <c r="E2339" s="108" t="b">
        <f t="shared" si="180"/>
        <v>0</v>
      </c>
      <c r="G2339" s="108" t="b">
        <f t="shared" si="181"/>
        <v>0</v>
      </c>
      <c r="I2339" s="108" t="b">
        <f t="shared" si="182"/>
        <v>0</v>
      </c>
      <c r="K2339" s="108" t="b">
        <f t="shared" si="183"/>
        <v>0</v>
      </c>
      <c r="M2339" s="108" t="b">
        <f t="shared" si="184"/>
        <v>0</v>
      </c>
    </row>
    <row r="2340" spans="1:13" x14ac:dyDescent="0.25">
      <c r="A2340" t="s">
        <v>112</v>
      </c>
      <c r="B2340" s="108">
        <v>0</v>
      </c>
      <c r="C2340" t="str" cm="1">
        <f t="array" ref="C2340">_xlfn.IFS(A2340='Price Data'!$F$3,'Price Data'!$G$3,A2340='Price Data'!$F$4,'Price Data'!$G$4,A2340='Price Data'!$F$5,'Price Data'!$G$5,A2340='Price Data'!$F$6,'Price Data'!$G$6,A2340='Price Data'!$F$7,'Price Data'!$G$7,TRUE,"")</f>
        <v/>
      </c>
      <c r="E2340" s="108" t="b">
        <f t="shared" si="180"/>
        <v>0</v>
      </c>
      <c r="G2340" s="108" t="b">
        <f t="shared" si="181"/>
        <v>0</v>
      </c>
      <c r="I2340" s="108" t="b">
        <f t="shared" si="182"/>
        <v>0</v>
      </c>
      <c r="K2340" s="108" t="b">
        <f t="shared" si="183"/>
        <v>0</v>
      </c>
      <c r="M2340" s="108" t="b">
        <f t="shared" si="184"/>
        <v>0</v>
      </c>
    </row>
    <row r="2341" spans="1:13" x14ac:dyDescent="0.25">
      <c r="A2341" t="s">
        <v>109</v>
      </c>
      <c r="B2341" s="108">
        <v>0.66</v>
      </c>
      <c r="C2341" cm="1">
        <f t="array" ref="C2341">_xlfn.IFS(A2341='Price Data'!$F$3,'Price Data'!$G$3,A2341='Price Data'!$F$4,'Price Data'!$G$4,A2341='Price Data'!$F$5,'Price Data'!$G$5,A2341='Price Data'!$F$6,'Price Data'!$G$6,A2341='Price Data'!$F$7,'Price Data'!$G$7,TRUE,"")</f>
        <v>4.4586315789473705</v>
      </c>
      <c r="E2341" s="108" t="b">
        <f t="shared" si="180"/>
        <v>0</v>
      </c>
      <c r="G2341" s="108" t="b">
        <f t="shared" si="181"/>
        <v>0</v>
      </c>
      <c r="I2341" s="108">
        <f t="shared" si="182"/>
        <v>0.66</v>
      </c>
      <c r="K2341" s="108" t="b">
        <f t="shared" si="183"/>
        <v>0</v>
      </c>
      <c r="M2341" s="108" t="b">
        <f t="shared" si="184"/>
        <v>0</v>
      </c>
    </row>
    <row r="2342" spans="1:13" x14ac:dyDescent="0.25">
      <c r="A2342" t="s">
        <v>112</v>
      </c>
      <c r="B2342" s="108">
        <v>0</v>
      </c>
      <c r="C2342" t="str" cm="1">
        <f t="array" ref="C2342">_xlfn.IFS(A2342='Price Data'!$F$3,'Price Data'!$G$3,A2342='Price Data'!$F$4,'Price Data'!$G$4,A2342='Price Data'!$F$5,'Price Data'!$G$5,A2342='Price Data'!$F$6,'Price Data'!$G$6,A2342='Price Data'!$F$7,'Price Data'!$G$7,TRUE,"")</f>
        <v/>
      </c>
      <c r="E2342" s="108" t="b">
        <f t="shared" si="180"/>
        <v>0</v>
      </c>
      <c r="G2342" s="108" t="b">
        <f t="shared" si="181"/>
        <v>0</v>
      </c>
      <c r="I2342" s="108" t="b">
        <f t="shared" si="182"/>
        <v>0</v>
      </c>
      <c r="K2342" s="108" t="b">
        <f t="shared" si="183"/>
        <v>0</v>
      </c>
      <c r="M2342" s="108" t="b">
        <f t="shared" si="184"/>
        <v>0</v>
      </c>
    </row>
    <row r="2343" spans="1:13" x14ac:dyDescent="0.25">
      <c r="A2343" t="s">
        <v>112</v>
      </c>
      <c r="B2343" s="108">
        <v>0</v>
      </c>
      <c r="C2343" t="str" cm="1">
        <f t="array" ref="C2343">_xlfn.IFS(A2343='Price Data'!$F$3,'Price Data'!$G$3,A2343='Price Data'!$F$4,'Price Data'!$G$4,A2343='Price Data'!$F$5,'Price Data'!$G$5,A2343='Price Data'!$F$6,'Price Data'!$G$6,A2343='Price Data'!$F$7,'Price Data'!$G$7,TRUE,"")</f>
        <v/>
      </c>
      <c r="E2343" s="108" t="b">
        <f t="shared" si="180"/>
        <v>0</v>
      </c>
      <c r="G2343" s="108" t="b">
        <f t="shared" si="181"/>
        <v>0</v>
      </c>
      <c r="I2343" s="108" t="b">
        <f t="shared" si="182"/>
        <v>0</v>
      </c>
      <c r="K2343" s="108" t="b">
        <f t="shared" si="183"/>
        <v>0</v>
      </c>
      <c r="M2343" s="108" t="b">
        <f t="shared" si="184"/>
        <v>0</v>
      </c>
    </row>
    <row r="2344" spans="1:13" x14ac:dyDescent="0.25">
      <c r="A2344" t="s">
        <v>112</v>
      </c>
      <c r="B2344" s="108">
        <v>0</v>
      </c>
      <c r="C2344" t="str" cm="1">
        <f t="array" ref="C2344">_xlfn.IFS(A2344='Price Data'!$F$3,'Price Data'!$G$3,A2344='Price Data'!$F$4,'Price Data'!$G$4,A2344='Price Data'!$F$5,'Price Data'!$G$5,A2344='Price Data'!$F$6,'Price Data'!$G$6,A2344='Price Data'!$F$7,'Price Data'!$G$7,TRUE,"")</f>
        <v/>
      </c>
      <c r="E2344" s="108" t="b">
        <f t="shared" si="180"/>
        <v>0</v>
      </c>
      <c r="G2344" s="108" t="b">
        <f t="shared" si="181"/>
        <v>0</v>
      </c>
      <c r="I2344" s="108" t="b">
        <f t="shared" si="182"/>
        <v>0</v>
      </c>
      <c r="K2344" s="108" t="b">
        <f t="shared" si="183"/>
        <v>0</v>
      </c>
      <c r="M2344" s="108" t="b">
        <f t="shared" si="184"/>
        <v>0</v>
      </c>
    </row>
    <row r="2345" spans="1:13" x14ac:dyDescent="0.25">
      <c r="A2345" t="s">
        <v>112</v>
      </c>
      <c r="B2345" s="108">
        <v>0</v>
      </c>
      <c r="C2345" t="str" cm="1">
        <f t="array" ref="C2345">_xlfn.IFS(A2345='Price Data'!$F$3,'Price Data'!$G$3,A2345='Price Data'!$F$4,'Price Data'!$G$4,A2345='Price Data'!$F$5,'Price Data'!$G$5,A2345='Price Data'!$F$6,'Price Data'!$G$6,A2345='Price Data'!$F$7,'Price Data'!$G$7,TRUE,"")</f>
        <v/>
      </c>
      <c r="E2345" s="108" t="b">
        <f t="shared" si="180"/>
        <v>0</v>
      </c>
      <c r="G2345" s="108" t="b">
        <f t="shared" si="181"/>
        <v>0</v>
      </c>
      <c r="I2345" s="108" t="b">
        <f t="shared" si="182"/>
        <v>0</v>
      </c>
      <c r="K2345" s="108" t="b">
        <f t="shared" si="183"/>
        <v>0</v>
      </c>
      <c r="M2345" s="108" t="b">
        <f t="shared" si="184"/>
        <v>0</v>
      </c>
    </row>
    <row r="2346" spans="1:13" x14ac:dyDescent="0.25">
      <c r="A2346" t="s">
        <v>112</v>
      </c>
      <c r="B2346" s="108">
        <v>0</v>
      </c>
      <c r="C2346" t="str" cm="1">
        <f t="array" ref="C2346">_xlfn.IFS(A2346='Price Data'!$F$3,'Price Data'!$G$3,A2346='Price Data'!$F$4,'Price Data'!$G$4,A2346='Price Data'!$F$5,'Price Data'!$G$5,A2346='Price Data'!$F$6,'Price Data'!$G$6,A2346='Price Data'!$F$7,'Price Data'!$G$7,TRUE,"")</f>
        <v/>
      </c>
      <c r="E2346" s="108" t="b">
        <f t="shared" si="180"/>
        <v>0</v>
      </c>
      <c r="G2346" s="108" t="b">
        <f t="shared" si="181"/>
        <v>0</v>
      </c>
      <c r="I2346" s="108" t="b">
        <f t="shared" si="182"/>
        <v>0</v>
      </c>
      <c r="K2346" s="108" t="b">
        <f t="shared" si="183"/>
        <v>0</v>
      </c>
      <c r="M2346" s="108" t="b">
        <f t="shared" si="184"/>
        <v>0</v>
      </c>
    </row>
    <row r="2347" spans="1:13" x14ac:dyDescent="0.25">
      <c r="A2347" t="s">
        <v>112</v>
      </c>
      <c r="B2347" s="108">
        <v>0</v>
      </c>
      <c r="C2347" t="str" cm="1">
        <f t="array" ref="C2347">_xlfn.IFS(A2347='Price Data'!$F$3,'Price Data'!$G$3,A2347='Price Data'!$F$4,'Price Data'!$G$4,A2347='Price Data'!$F$5,'Price Data'!$G$5,A2347='Price Data'!$F$6,'Price Data'!$G$6,A2347='Price Data'!$F$7,'Price Data'!$G$7,TRUE,"")</f>
        <v/>
      </c>
      <c r="E2347" s="108" t="b">
        <f t="shared" si="180"/>
        <v>0</v>
      </c>
      <c r="G2347" s="108" t="b">
        <f t="shared" si="181"/>
        <v>0</v>
      </c>
      <c r="I2347" s="108" t="b">
        <f t="shared" si="182"/>
        <v>0</v>
      </c>
      <c r="K2347" s="108" t="b">
        <f t="shared" si="183"/>
        <v>0</v>
      </c>
      <c r="M2347" s="108" t="b">
        <f t="shared" si="184"/>
        <v>0</v>
      </c>
    </row>
    <row r="2348" spans="1:13" x14ac:dyDescent="0.25">
      <c r="A2348" t="s">
        <v>112</v>
      </c>
      <c r="B2348" s="108">
        <v>0</v>
      </c>
      <c r="C2348" t="str" cm="1">
        <f t="array" ref="C2348">_xlfn.IFS(A2348='Price Data'!$F$3,'Price Data'!$G$3,A2348='Price Data'!$F$4,'Price Data'!$G$4,A2348='Price Data'!$F$5,'Price Data'!$G$5,A2348='Price Data'!$F$6,'Price Data'!$G$6,A2348='Price Data'!$F$7,'Price Data'!$G$7,TRUE,"")</f>
        <v/>
      </c>
      <c r="E2348" s="108" t="b">
        <f t="shared" si="180"/>
        <v>0</v>
      </c>
      <c r="G2348" s="108" t="b">
        <f t="shared" si="181"/>
        <v>0</v>
      </c>
      <c r="I2348" s="108" t="b">
        <f t="shared" si="182"/>
        <v>0</v>
      </c>
      <c r="K2348" s="108" t="b">
        <f t="shared" si="183"/>
        <v>0</v>
      </c>
      <c r="M2348" s="108" t="b">
        <f t="shared" si="184"/>
        <v>0</v>
      </c>
    </row>
    <row r="2349" spans="1:13" x14ac:dyDescent="0.25">
      <c r="A2349" t="s">
        <v>113</v>
      </c>
      <c r="B2349" s="108">
        <v>1.59</v>
      </c>
      <c r="C2349" cm="1">
        <f t="array" ref="C2349">_xlfn.IFS(A2349='Price Data'!$F$3,'Price Data'!$G$3,A2349='Price Data'!$F$4,'Price Data'!$G$4,A2349='Price Data'!$F$5,'Price Data'!$G$5,A2349='Price Data'!$F$6,'Price Data'!$G$6,A2349='Price Data'!$F$7,'Price Data'!$G$7,TRUE,"")</f>
        <v>10.493246963562758</v>
      </c>
      <c r="E2349" s="108" t="b">
        <f t="shared" si="180"/>
        <v>0</v>
      </c>
      <c r="G2349" s="108" t="b">
        <f t="shared" si="181"/>
        <v>0</v>
      </c>
      <c r="I2349" s="108" t="b">
        <f t="shared" si="182"/>
        <v>0</v>
      </c>
      <c r="K2349" s="108" t="b">
        <f t="shared" si="183"/>
        <v>0</v>
      </c>
      <c r="M2349" s="108">
        <f t="shared" si="184"/>
        <v>1.59</v>
      </c>
    </row>
    <row r="2350" spans="1:13" x14ac:dyDescent="0.25">
      <c r="A2350" t="s">
        <v>112</v>
      </c>
      <c r="B2350" s="108">
        <v>0</v>
      </c>
      <c r="C2350" t="str" cm="1">
        <f t="array" ref="C2350">_xlfn.IFS(A2350='Price Data'!$F$3,'Price Data'!$G$3,A2350='Price Data'!$F$4,'Price Data'!$G$4,A2350='Price Data'!$F$5,'Price Data'!$G$5,A2350='Price Data'!$F$6,'Price Data'!$G$6,A2350='Price Data'!$F$7,'Price Data'!$G$7,TRUE,"")</f>
        <v/>
      </c>
      <c r="E2350" s="108" t="b">
        <f t="shared" si="180"/>
        <v>0</v>
      </c>
      <c r="G2350" s="108" t="b">
        <f t="shared" si="181"/>
        <v>0</v>
      </c>
      <c r="I2350" s="108" t="b">
        <f t="shared" si="182"/>
        <v>0</v>
      </c>
      <c r="K2350" s="108" t="b">
        <f t="shared" si="183"/>
        <v>0</v>
      </c>
      <c r="M2350" s="108" t="b">
        <f t="shared" si="184"/>
        <v>0</v>
      </c>
    </row>
    <row r="2351" spans="1:13" x14ac:dyDescent="0.25">
      <c r="A2351" t="s">
        <v>112</v>
      </c>
      <c r="B2351" s="108">
        <v>0</v>
      </c>
      <c r="C2351" t="str" cm="1">
        <f t="array" ref="C2351">_xlfn.IFS(A2351='Price Data'!$F$3,'Price Data'!$G$3,A2351='Price Data'!$F$4,'Price Data'!$G$4,A2351='Price Data'!$F$5,'Price Data'!$G$5,A2351='Price Data'!$F$6,'Price Data'!$G$6,A2351='Price Data'!$F$7,'Price Data'!$G$7,TRUE,"")</f>
        <v/>
      </c>
      <c r="E2351" s="108" t="b">
        <f t="shared" si="180"/>
        <v>0</v>
      </c>
      <c r="G2351" s="108" t="b">
        <f t="shared" si="181"/>
        <v>0</v>
      </c>
      <c r="I2351" s="108" t="b">
        <f t="shared" si="182"/>
        <v>0</v>
      </c>
      <c r="K2351" s="108" t="b">
        <f t="shared" si="183"/>
        <v>0</v>
      </c>
      <c r="M2351" s="108" t="b">
        <f t="shared" si="184"/>
        <v>0</v>
      </c>
    </row>
    <row r="2352" spans="1:13" x14ac:dyDescent="0.25">
      <c r="A2352" t="s">
        <v>112</v>
      </c>
      <c r="B2352" s="108">
        <v>0</v>
      </c>
      <c r="C2352" t="str" cm="1">
        <f t="array" ref="C2352">_xlfn.IFS(A2352='Price Data'!$F$3,'Price Data'!$G$3,A2352='Price Data'!$F$4,'Price Data'!$G$4,A2352='Price Data'!$F$5,'Price Data'!$G$5,A2352='Price Data'!$F$6,'Price Data'!$G$6,A2352='Price Data'!$F$7,'Price Data'!$G$7,TRUE,"")</f>
        <v/>
      </c>
      <c r="E2352" s="108" t="b">
        <f t="shared" si="180"/>
        <v>0</v>
      </c>
      <c r="G2352" s="108" t="b">
        <f t="shared" si="181"/>
        <v>0</v>
      </c>
      <c r="I2352" s="108" t="b">
        <f t="shared" si="182"/>
        <v>0</v>
      </c>
      <c r="K2352" s="108" t="b">
        <f t="shared" si="183"/>
        <v>0</v>
      </c>
      <c r="M2352" s="108" t="b">
        <f t="shared" si="184"/>
        <v>0</v>
      </c>
    </row>
    <row r="2353" spans="1:13" x14ac:dyDescent="0.25">
      <c r="A2353" t="s">
        <v>112</v>
      </c>
      <c r="B2353" s="108">
        <v>0</v>
      </c>
      <c r="C2353" t="str" cm="1">
        <f t="array" ref="C2353">_xlfn.IFS(A2353='Price Data'!$F$3,'Price Data'!$G$3,A2353='Price Data'!$F$4,'Price Data'!$G$4,A2353='Price Data'!$F$5,'Price Data'!$G$5,A2353='Price Data'!$F$6,'Price Data'!$G$6,A2353='Price Data'!$F$7,'Price Data'!$G$7,TRUE,"")</f>
        <v/>
      </c>
      <c r="E2353" s="108" t="b">
        <f t="shared" si="180"/>
        <v>0</v>
      </c>
      <c r="G2353" s="108" t="b">
        <f t="shared" si="181"/>
        <v>0</v>
      </c>
      <c r="I2353" s="108" t="b">
        <f t="shared" si="182"/>
        <v>0</v>
      </c>
      <c r="K2353" s="108" t="b">
        <f t="shared" si="183"/>
        <v>0</v>
      </c>
      <c r="M2353" s="108" t="b">
        <f t="shared" si="184"/>
        <v>0</v>
      </c>
    </row>
    <row r="2354" spans="1:13" x14ac:dyDescent="0.25">
      <c r="A2354" t="s">
        <v>112</v>
      </c>
      <c r="B2354" s="108">
        <v>0</v>
      </c>
      <c r="C2354" t="str" cm="1">
        <f t="array" ref="C2354">_xlfn.IFS(A2354='Price Data'!$F$3,'Price Data'!$G$3,A2354='Price Data'!$F$4,'Price Data'!$G$4,A2354='Price Data'!$F$5,'Price Data'!$G$5,A2354='Price Data'!$F$6,'Price Data'!$G$6,A2354='Price Data'!$F$7,'Price Data'!$G$7,TRUE,"")</f>
        <v/>
      </c>
      <c r="E2354" s="108" t="b">
        <f t="shared" si="180"/>
        <v>0</v>
      </c>
      <c r="G2354" s="108" t="b">
        <f t="shared" si="181"/>
        <v>0</v>
      </c>
      <c r="I2354" s="108" t="b">
        <f t="shared" si="182"/>
        <v>0</v>
      </c>
      <c r="K2354" s="108" t="b">
        <f t="shared" si="183"/>
        <v>0</v>
      </c>
      <c r="M2354" s="108" t="b">
        <f t="shared" si="184"/>
        <v>0</v>
      </c>
    </row>
    <row r="2355" spans="1:13" x14ac:dyDescent="0.25">
      <c r="A2355" t="s">
        <v>112</v>
      </c>
      <c r="B2355" s="108">
        <v>0</v>
      </c>
      <c r="C2355" t="str" cm="1">
        <f t="array" ref="C2355">_xlfn.IFS(A2355='Price Data'!$F$3,'Price Data'!$G$3,A2355='Price Data'!$F$4,'Price Data'!$G$4,A2355='Price Data'!$F$5,'Price Data'!$G$5,A2355='Price Data'!$F$6,'Price Data'!$G$6,A2355='Price Data'!$F$7,'Price Data'!$G$7,TRUE,"")</f>
        <v/>
      </c>
      <c r="E2355" s="108" t="b">
        <f t="shared" si="180"/>
        <v>0</v>
      </c>
      <c r="G2355" s="108" t="b">
        <f t="shared" si="181"/>
        <v>0</v>
      </c>
      <c r="I2355" s="108" t="b">
        <f t="shared" si="182"/>
        <v>0</v>
      </c>
      <c r="K2355" s="108" t="b">
        <f t="shared" si="183"/>
        <v>0</v>
      </c>
      <c r="M2355" s="108" t="b">
        <f t="shared" si="184"/>
        <v>0</v>
      </c>
    </row>
    <row r="2356" spans="1:13" x14ac:dyDescent="0.25">
      <c r="A2356" t="s">
        <v>112</v>
      </c>
      <c r="B2356" s="108">
        <v>0</v>
      </c>
      <c r="C2356" t="str" cm="1">
        <f t="array" ref="C2356">_xlfn.IFS(A2356='Price Data'!$F$3,'Price Data'!$G$3,A2356='Price Data'!$F$4,'Price Data'!$G$4,A2356='Price Data'!$F$5,'Price Data'!$G$5,A2356='Price Data'!$F$6,'Price Data'!$G$6,A2356='Price Data'!$F$7,'Price Data'!$G$7,TRUE,"")</f>
        <v/>
      </c>
      <c r="E2356" s="108" t="b">
        <f t="shared" si="180"/>
        <v>0</v>
      </c>
      <c r="G2356" s="108" t="b">
        <f t="shared" si="181"/>
        <v>0</v>
      </c>
      <c r="I2356" s="108" t="b">
        <f t="shared" si="182"/>
        <v>0</v>
      </c>
      <c r="K2356" s="108" t="b">
        <f t="shared" si="183"/>
        <v>0</v>
      </c>
      <c r="M2356" s="108" t="b">
        <f t="shared" si="184"/>
        <v>0</v>
      </c>
    </row>
    <row r="2357" spans="1:13" x14ac:dyDescent="0.25">
      <c r="A2357" t="s">
        <v>112</v>
      </c>
      <c r="B2357" s="108">
        <v>0</v>
      </c>
      <c r="C2357" t="str" cm="1">
        <f t="array" ref="C2357">_xlfn.IFS(A2357='Price Data'!$F$3,'Price Data'!$G$3,A2357='Price Data'!$F$4,'Price Data'!$G$4,A2357='Price Data'!$F$5,'Price Data'!$G$5,A2357='Price Data'!$F$6,'Price Data'!$G$6,A2357='Price Data'!$F$7,'Price Data'!$G$7,TRUE,"")</f>
        <v/>
      </c>
      <c r="E2357" s="108" t="b">
        <f t="shared" si="180"/>
        <v>0</v>
      </c>
      <c r="G2357" s="108" t="b">
        <f t="shared" si="181"/>
        <v>0</v>
      </c>
      <c r="I2357" s="108" t="b">
        <f t="shared" si="182"/>
        <v>0</v>
      </c>
      <c r="K2357" s="108" t="b">
        <f t="shared" si="183"/>
        <v>0</v>
      </c>
      <c r="M2357" s="108" t="b">
        <f t="shared" si="184"/>
        <v>0</v>
      </c>
    </row>
    <row r="2358" spans="1:13" x14ac:dyDescent="0.25">
      <c r="A2358" t="s">
        <v>112</v>
      </c>
      <c r="B2358" s="108">
        <v>0</v>
      </c>
      <c r="C2358" t="str" cm="1">
        <f t="array" ref="C2358">_xlfn.IFS(A2358='Price Data'!$F$3,'Price Data'!$G$3,A2358='Price Data'!$F$4,'Price Data'!$G$4,A2358='Price Data'!$F$5,'Price Data'!$G$5,A2358='Price Data'!$F$6,'Price Data'!$G$6,A2358='Price Data'!$F$7,'Price Data'!$G$7,TRUE,"")</f>
        <v/>
      </c>
      <c r="E2358" s="108" t="b">
        <f t="shared" si="180"/>
        <v>0</v>
      </c>
      <c r="G2358" s="108" t="b">
        <f t="shared" si="181"/>
        <v>0</v>
      </c>
      <c r="I2358" s="108" t="b">
        <f t="shared" si="182"/>
        <v>0</v>
      </c>
      <c r="K2358" s="108" t="b">
        <f t="shared" si="183"/>
        <v>0</v>
      </c>
      <c r="M2358" s="108" t="b">
        <f t="shared" si="184"/>
        <v>0</v>
      </c>
    </row>
    <row r="2359" spans="1:13" x14ac:dyDescent="0.25">
      <c r="A2359" t="s">
        <v>112</v>
      </c>
      <c r="B2359" s="108">
        <v>0</v>
      </c>
      <c r="C2359" t="str" cm="1">
        <f t="array" ref="C2359">_xlfn.IFS(A2359='Price Data'!$F$3,'Price Data'!$G$3,A2359='Price Data'!$F$4,'Price Data'!$G$4,A2359='Price Data'!$F$5,'Price Data'!$G$5,A2359='Price Data'!$F$6,'Price Data'!$G$6,A2359='Price Data'!$F$7,'Price Data'!$G$7,TRUE,"")</f>
        <v/>
      </c>
      <c r="E2359" s="108" t="b">
        <f t="shared" si="180"/>
        <v>0</v>
      </c>
      <c r="G2359" s="108" t="b">
        <f t="shared" si="181"/>
        <v>0</v>
      </c>
      <c r="I2359" s="108" t="b">
        <f t="shared" si="182"/>
        <v>0</v>
      </c>
      <c r="K2359" s="108" t="b">
        <f t="shared" si="183"/>
        <v>0</v>
      </c>
      <c r="M2359" s="108" t="b">
        <f t="shared" si="184"/>
        <v>0</v>
      </c>
    </row>
    <row r="2360" spans="1:13" x14ac:dyDescent="0.25">
      <c r="A2360" t="s">
        <v>112</v>
      </c>
      <c r="B2360" s="108">
        <v>0</v>
      </c>
      <c r="C2360" t="str" cm="1">
        <f t="array" ref="C2360">_xlfn.IFS(A2360='Price Data'!$F$3,'Price Data'!$G$3,A2360='Price Data'!$F$4,'Price Data'!$G$4,A2360='Price Data'!$F$5,'Price Data'!$G$5,A2360='Price Data'!$F$6,'Price Data'!$G$6,A2360='Price Data'!$F$7,'Price Data'!$G$7,TRUE,"")</f>
        <v/>
      </c>
      <c r="E2360" s="108" t="b">
        <f t="shared" si="180"/>
        <v>0</v>
      </c>
      <c r="G2360" s="108" t="b">
        <f t="shared" si="181"/>
        <v>0</v>
      </c>
      <c r="I2360" s="108" t="b">
        <f t="shared" si="182"/>
        <v>0</v>
      </c>
      <c r="K2360" s="108" t="b">
        <f t="shared" si="183"/>
        <v>0</v>
      </c>
      <c r="M2360" s="108" t="b">
        <f t="shared" si="184"/>
        <v>0</v>
      </c>
    </row>
    <row r="2361" spans="1:13" x14ac:dyDescent="0.25">
      <c r="A2361" t="s">
        <v>112</v>
      </c>
      <c r="B2361" s="108">
        <v>0</v>
      </c>
      <c r="C2361" t="str" cm="1">
        <f t="array" ref="C2361">_xlfn.IFS(A2361='Price Data'!$F$3,'Price Data'!$G$3,A2361='Price Data'!$F$4,'Price Data'!$G$4,A2361='Price Data'!$F$5,'Price Data'!$G$5,A2361='Price Data'!$F$6,'Price Data'!$G$6,A2361='Price Data'!$F$7,'Price Data'!$G$7,TRUE,"")</f>
        <v/>
      </c>
      <c r="E2361" s="108" t="b">
        <f t="shared" si="180"/>
        <v>0</v>
      </c>
      <c r="G2361" s="108" t="b">
        <f t="shared" si="181"/>
        <v>0</v>
      </c>
      <c r="I2361" s="108" t="b">
        <f t="shared" si="182"/>
        <v>0</v>
      </c>
      <c r="K2361" s="108" t="b">
        <f t="shared" si="183"/>
        <v>0</v>
      </c>
      <c r="M2361" s="108" t="b">
        <f t="shared" si="184"/>
        <v>0</v>
      </c>
    </row>
    <row r="2362" spans="1:13" x14ac:dyDescent="0.25">
      <c r="A2362" t="s">
        <v>112</v>
      </c>
      <c r="B2362" s="108">
        <v>0</v>
      </c>
      <c r="C2362" t="str" cm="1">
        <f t="array" ref="C2362">_xlfn.IFS(A2362='Price Data'!$F$3,'Price Data'!$G$3,A2362='Price Data'!$F$4,'Price Data'!$G$4,A2362='Price Data'!$F$5,'Price Data'!$G$5,A2362='Price Data'!$F$6,'Price Data'!$G$6,A2362='Price Data'!$F$7,'Price Data'!$G$7,TRUE,"")</f>
        <v/>
      </c>
      <c r="E2362" s="108" t="b">
        <f t="shared" si="180"/>
        <v>0</v>
      </c>
      <c r="G2362" s="108" t="b">
        <f t="shared" si="181"/>
        <v>0</v>
      </c>
      <c r="I2362" s="108" t="b">
        <f t="shared" si="182"/>
        <v>0</v>
      </c>
      <c r="K2362" s="108" t="b">
        <f t="shared" si="183"/>
        <v>0</v>
      </c>
      <c r="M2362" s="108" t="b">
        <f t="shared" si="184"/>
        <v>0</v>
      </c>
    </row>
    <row r="2363" spans="1:13" x14ac:dyDescent="0.25">
      <c r="A2363" t="s">
        <v>112</v>
      </c>
      <c r="B2363" s="108">
        <v>0</v>
      </c>
      <c r="C2363" t="str" cm="1">
        <f t="array" ref="C2363">_xlfn.IFS(A2363='Price Data'!$F$3,'Price Data'!$G$3,A2363='Price Data'!$F$4,'Price Data'!$G$4,A2363='Price Data'!$F$5,'Price Data'!$G$5,A2363='Price Data'!$F$6,'Price Data'!$G$6,A2363='Price Data'!$F$7,'Price Data'!$G$7,TRUE,"")</f>
        <v/>
      </c>
      <c r="E2363" s="108" t="b">
        <f t="shared" si="180"/>
        <v>0</v>
      </c>
      <c r="G2363" s="108" t="b">
        <f t="shared" si="181"/>
        <v>0</v>
      </c>
      <c r="I2363" s="108" t="b">
        <f t="shared" si="182"/>
        <v>0</v>
      </c>
      <c r="K2363" s="108" t="b">
        <f t="shared" si="183"/>
        <v>0</v>
      </c>
      <c r="M2363" s="108" t="b">
        <f t="shared" si="184"/>
        <v>0</v>
      </c>
    </row>
    <row r="2364" spans="1:13" x14ac:dyDescent="0.25">
      <c r="A2364" t="s">
        <v>112</v>
      </c>
      <c r="B2364" s="108">
        <v>0</v>
      </c>
      <c r="C2364" t="str" cm="1">
        <f t="array" ref="C2364">_xlfn.IFS(A2364='Price Data'!$F$3,'Price Data'!$G$3,A2364='Price Data'!$F$4,'Price Data'!$G$4,A2364='Price Data'!$F$5,'Price Data'!$G$5,A2364='Price Data'!$F$6,'Price Data'!$G$6,A2364='Price Data'!$F$7,'Price Data'!$G$7,TRUE,"")</f>
        <v/>
      </c>
      <c r="E2364" s="108" t="b">
        <f t="shared" si="180"/>
        <v>0</v>
      </c>
      <c r="G2364" s="108" t="b">
        <f t="shared" si="181"/>
        <v>0</v>
      </c>
      <c r="I2364" s="108" t="b">
        <f t="shared" si="182"/>
        <v>0</v>
      </c>
      <c r="K2364" s="108" t="b">
        <f t="shared" si="183"/>
        <v>0</v>
      </c>
      <c r="M2364" s="108" t="b">
        <f t="shared" si="184"/>
        <v>0</v>
      </c>
    </row>
    <row r="2365" spans="1:13" x14ac:dyDescent="0.25">
      <c r="A2365" t="s">
        <v>112</v>
      </c>
      <c r="B2365" s="108">
        <v>0</v>
      </c>
      <c r="C2365" t="str" cm="1">
        <f t="array" ref="C2365">_xlfn.IFS(A2365='Price Data'!$F$3,'Price Data'!$G$3,A2365='Price Data'!$F$4,'Price Data'!$G$4,A2365='Price Data'!$F$5,'Price Data'!$G$5,A2365='Price Data'!$F$6,'Price Data'!$G$6,A2365='Price Data'!$F$7,'Price Data'!$G$7,TRUE,"")</f>
        <v/>
      </c>
      <c r="E2365" s="108" t="b">
        <f t="shared" si="180"/>
        <v>0</v>
      </c>
      <c r="G2365" s="108" t="b">
        <f t="shared" si="181"/>
        <v>0</v>
      </c>
      <c r="I2365" s="108" t="b">
        <f t="shared" si="182"/>
        <v>0</v>
      </c>
      <c r="K2365" s="108" t="b">
        <f t="shared" si="183"/>
        <v>0</v>
      </c>
      <c r="M2365" s="108" t="b">
        <f t="shared" si="184"/>
        <v>0</v>
      </c>
    </row>
  </sheetData>
  <hyperlinks>
    <hyperlink ref="V1" location="'Table of Contents'!A1" display="'Table of Contents'!A1" xr:uid="{929AF856-0ABD-4F27-857D-838B40B394C9}"/>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C068-6305-4B8E-AA33-CAB77D311F16}">
  <sheetPr codeName="Sheet3"/>
  <dimension ref="A1:V153"/>
  <sheetViews>
    <sheetView workbookViewId="0">
      <selection activeCell="V1" sqref="V1"/>
    </sheetView>
  </sheetViews>
  <sheetFormatPr defaultRowHeight="15.75" x14ac:dyDescent="0.25"/>
  <cols>
    <col min="1" max="1" width="9.140625" style="1"/>
    <col min="2" max="2" width="27.140625" style="1" bestFit="1" customWidth="1"/>
    <col min="3" max="5" width="9.140625" style="1"/>
    <col min="6" max="6" width="23.85546875" style="1" customWidth="1"/>
    <col min="7" max="16384" width="9.140625" style="1"/>
  </cols>
  <sheetData>
    <row r="1" spans="1:22" x14ac:dyDescent="0.25">
      <c r="A1" s="1" t="s">
        <v>186</v>
      </c>
      <c r="F1" s="185" t="s">
        <v>187</v>
      </c>
      <c r="G1" s="185"/>
      <c r="V1" s="117" t="s">
        <v>31</v>
      </c>
    </row>
    <row r="2" spans="1:22" x14ac:dyDescent="0.25">
      <c r="B2" s="1" t="s">
        <v>188</v>
      </c>
      <c r="C2" s="1">
        <v>7.25</v>
      </c>
      <c r="D2" s="1">
        <v>1</v>
      </c>
      <c r="F2" s="165" t="s">
        <v>175</v>
      </c>
      <c r="G2" s="165" t="s">
        <v>59</v>
      </c>
    </row>
    <row r="3" spans="1:22" x14ac:dyDescent="0.25">
      <c r="B3" s="1" t="s">
        <v>189</v>
      </c>
      <c r="C3" s="1">
        <v>5.99</v>
      </c>
      <c r="D3" s="1">
        <f>IF(C3&gt;0, D2+1, 0)</f>
        <v>2</v>
      </c>
      <c r="F3" s="135" t="s">
        <v>114</v>
      </c>
      <c r="G3" s="171">
        <f>AVERAGE(C2:C40,C149:C153)</f>
        <v>6.0346153846153863</v>
      </c>
    </row>
    <row r="4" spans="1:22" x14ac:dyDescent="0.25">
      <c r="B4" s="1" t="s">
        <v>190</v>
      </c>
      <c r="C4" s="1">
        <v>6.25</v>
      </c>
      <c r="D4" s="1">
        <f t="shared" ref="D4:D6" si="0">IF(C4&gt;0, D3+1, 0)</f>
        <v>3</v>
      </c>
      <c r="F4" s="135" t="s">
        <v>109</v>
      </c>
      <c r="G4" s="171">
        <f>AVERAGE(C45:C99,C109:C148)</f>
        <v>4.4586315789473705</v>
      </c>
    </row>
    <row r="5" spans="1:22" x14ac:dyDescent="0.25">
      <c r="B5" s="1" t="s">
        <v>191</v>
      </c>
      <c r="C5" s="1">
        <v>4.99</v>
      </c>
      <c r="D5" s="1">
        <f t="shared" si="0"/>
        <v>4</v>
      </c>
      <c r="F5" s="135" t="s">
        <v>110</v>
      </c>
      <c r="G5" s="171">
        <f>AVERAGE(C42:C44,C100:C107)</f>
        <v>2.6763636363636367</v>
      </c>
      <c r="H5" s="15"/>
    </row>
    <row r="6" spans="1:22" x14ac:dyDescent="0.25">
      <c r="B6" s="1" t="s">
        <v>192</v>
      </c>
      <c r="C6" s="1">
        <v>3.75</v>
      </c>
      <c r="D6" s="1">
        <f t="shared" si="0"/>
        <v>5</v>
      </c>
      <c r="F6" s="136" t="s">
        <v>113</v>
      </c>
      <c r="G6" s="172">
        <f>G3+G4</f>
        <v>10.493246963562758</v>
      </c>
    </row>
    <row r="7" spans="1:22" x14ac:dyDescent="0.25">
      <c r="A7" s="1" t="s">
        <v>193</v>
      </c>
      <c r="F7" s="136" t="s">
        <v>111</v>
      </c>
      <c r="G7" s="172">
        <f>G3+G5</f>
        <v>8.710979020979023</v>
      </c>
    </row>
    <row r="8" spans="1:22" x14ac:dyDescent="0.25">
      <c r="B8" s="1" t="s">
        <v>194</v>
      </c>
      <c r="C8" s="1">
        <v>6.25</v>
      </c>
      <c r="D8" s="1">
        <v>6</v>
      </c>
      <c r="F8" s="173" t="s">
        <v>195</v>
      </c>
      <c r="G8" s="174">
        <f>AVERAGE(C2:C153)</f>
        <v>4.7473103448275928</v>
      </c>
    </row>
    <row r="9" spans="1:22" x14ac:dyDescent="0.25">
      <c r="B9" s="1" t="s">
        <v>196</v>
      </c>
      <c r="C9" s="1">
        <v>11.99</v>
      </c>
      <c r="D9" s="1">
        <f>IF(C9&gt;0, D8+1, 0)</f>
        <v>7</v>
      </c>
    </row>
    <row r="10" spans="1:22" x14ac:dyDescent="0.25">
      <c r="B10" s="1" t="s">
        <v>197</v>
      </c>
      <c r="C10" s="1">
        <v>6.25</v>
      </c>
      <c r="D10" s="1">
        <f t="shared" ref="D10:D15" si="1">IF(C10&gt;0, D9+1, 0)</f>
        <v>8</v>
      </c>
    </row>
    <row r="11" spans="1:22" x14ac:dyDescent="0.25">
      <c r="B11" s="1" t="s">
        <v>198</v>
      </c>
      <c r="C11" s="1">
        <v>11.99</v>
      </c>
      <c r="D11" s="1">
        <f t="shared" si="1"/>
        <v>9</v>
      </c>
    </row>
    <row r="12" spans="1:22" x14ac:dyDescent="0.25">
      <c r="B12" s="1" t="s">
        <v>199</v>
      </c>
      <c r="C12" s="1">
        <v>6.25</v>
      </c>
      <c r="D12" s="1">
        <f t="shared" si="1"/>
        <v>10</v>
      </c>
    </row>
    <row r="13" spans="1:22" x14ac:dyDescent="0.25">
      <c r="B13" s="1" t="s">
        <v>200</v>
      </c>
      <c r="C13" s="1">
        <v>11.99</v>
      </c>
      <c r="D13" s="1">
        <f t="shared" si="1"/>
        <v>11</v>
      </c>
    </row>
    <row r="14" spans="1:22" x14ac:dyDescent="0.25">
      <c r="B14" s="1" t="s">
        <v>201</v>
      </c>
      <c r="C14" s="1">
        <v>5.99</v>
      </c>
      <c r="D14" s="1">
        <f t="shared" si="1"/>
        <v>12</v>
      </c>
    </row>
    <row r="15" spans="1:22" x14ac:dyDescent="0.25">
      <c r="B15" s="1" t="s">
        <v>202</v>
      </c>
      <c r="C15" s="1">
        <v>9.99</v>
      </c>
      <c r="D15" s="1">
        <f t="shared" si="1"/>
        <v>13</v>
      </c>
    </row>
    <row r="16" spans="1:22" x14ac:dyDescent="0.25">
      <c r="A16" s="1" t="s">
        <v>203</v>
      </c>
    </row>
    <row r="17" spans="1:4" x14ac:dyDescent="0.25">
      <c r="B17" s="1" t="s">
        <v>204</v>
      </c>
      <c r="C17" s="1">
        <v>5.25</v>
      </c>
      <c r="D17" s="1">
        <v>14</v>
      </c>
    </row>
    <row r="18" spans="1:4" x14ac:dyDescent="0.25">
      <c r="B18" s="1" t="s">
        <v>205</v>
      </c>
      <c r="C18" s="1">
        <v>9.99</v>
      </c>
      <c r="D18" s="1">
        <f t="shared" ref="D18:D24" si="2">IF(C18&gt;0, D17+1, 0)</f>
        <v>15</v>
      </c>
    </row>
    <row r="19" spans="1:4" x14ac:dyDescent="0.25">
      <c r="B19" s="1" t="s">
        <v>206</v>
      </c>
      <c r="C19" s="1">
        <v>5.25</v>
      </c>
      <c r="D19" s="1">
        <f t="shared" si="2"/>
        <v>16</v>
      </c>
    </row>
    <row r="20" spans="1:4" x14ac:dyDescent="0.25">
      <c r="B20" s="1" t="s">
        <v>207</v>
      </c>
      <c r="C20" s="1">
        <v>9.99</v>
      </c>
      <c r="D20" s="1">
        <f t="shared" si="2"/>
        <v>17</v>
      </c>
    </row>
    <row r="21" spans="1:4" x14ac:dyDescent="0.25">
      <c r="B21" s="1" t="s">
        <v>208</v>
      </c>
      <c r="C21" s="1">
        <v>5.25</v>
      </c>
      <c r="D21" s="1">
        <f t="shared" si="2"/>
        <v>18</v>
      </c>
    </row>
    <row r="22" spans="1:4" x14ac:dyDescent="0.25">
      <c r="B22" s="1" t="s">
        <v>209</v>
      </c>
      <c r="C22" s="1">
        <v>9.99</v>
      </c>
      <c r="D22" s="1">
        <f t="shared" si="2"/>
        <v>19</v>
      </c>
    </row>
    <row r="23" spans="1:4" x14ac:dyDescent="0.25">
      <c r="B23" s="1" t="s">
        <v>210</v>
      </c>
      <c r="C23" s="1">
        <v>4.25</v>
      </c>
      <c r="D23" s="1">
        <f t="shared" si="2"/>
        <v>20</v>
      </c>
    </row>
    <row r="24" spans="1:4" x14ac:dyDescent="0.25">
      <c r="B24" s="1" t="s">
        <v>211</v>
      </c>
      <c r="C24" s="1">
        <v>7.25</v>
      </c>
      <c r="D24" s="1">
        <f t="shared" si="2"/>
        <v>21</v>
      </c>
    </row>
    <row r="25" spans="1:4" x14ac:dyDescent="0.25">
      <c r="A25" s="1" t="s">
        <v>212</v>
      </c>
    </row>
    <row r="26" spans="1:4" x14ac:dyDescent="0.25">
      <c r="B26" s="1" t="s">
        <v>213</v>
      </c>
      <c r="C26" s="1">
        <v>4.25</v>
      </c>
      <c r="D26" s="1">
        <v>22</v>
      </c>
    </row>
    <row r="27" spans="1:4" x14ac:dyDescent="0.25">
      <c r="B27" s="1" t="s">
        <v>214</v>
      </c>
      <c r="C27" s="1">
        <v>3.75</v>
      </c>
      <c r="D27" s="1">
        <f t="shared" ref="D27:D33" si="3">IF(C27&gt;0, D26+1, 0)</f>
        <v>23</v>
      </c>
    </row>
    <row r="28" spans="1:4" x14ac:dyDescent="0.25">
      <c r="B28" s="1" t="s">
        <v>215</v>
      </c>
      <c r="C28" s="1">
        <v>3.99</v>
      </c>
      <c r="D28" s="1">
        <f t="shared" si="3"/>
        <v>24</v>
      </c>
    </row>
    <row r="29" spans="1:4" x14ac:dyDescent="0.25">
      <c r="B29" s="1" t="s">
        <v>216</v>
      </c>
      <c r="C29" s="1">
        <v>2.99</v>
      </c>
      <c r="D29" s="1">
        <f t="shared" si="3"/>
        <v>25</v>
      </c>
    </row>
    <row r="30" spans="1:4" x14ac:dyDescent="0.25">
      <c r="B30" s="1" t="s">
        <v>217</v>
      </c>
      <c r="C30" s="1">
        <v>1.99</v>
      </c>
      <c r="D30" s="1">
        <f t="shared" si="3"/>
        <v>26</v>
      </c>
    </row>
    <row r="31" spans="1:4" x14ac:dyDescent="0.25">
      <c r="B31" s="1" t="s">
        <v>218</v>
      </c>
      <c r="C31" s="1">
        <v>2.35</v>
      </c>
      <c r="D31" s="1">
        <f t="shared" si="3"/>
        <v>27</v>
      </c>
    </row>
    <row r="32" spans="1:4" x14ac:dyDescent="0.25">
      <c r="B32" s="1" t="s">
        <v>219</v>
      </c>
      <c r="C32" s="1">
        <v>1.85</v>
      </c>
      <c r="D32" s="1">
        <f t="shared" si="3"/>
        <v>28</v>
      </c>
    </row>
    <row r="33" spans="1:4" x14ac:dyDescent="0.25">
      <c r="B33" s="1" t="s">
        <v>220</v>
      </c>
      <c r="C33" s="1">
        <v>2.25</v>
      </c>
      <c r="D33" s="1">
        <f t="shared" si="3"/>
        <v>29</v>
      </c>
    </row>
    <row r="34" spans="1:4" x14ac:dyDescent="0.25">
      <c r="A34" s="1" t="s">
        <v>221</v>
      </c>
    </row>
    <row r="35" spans="1:4" x14ac:dyDescent="0.25">
      <c r="B35" s="1" t="s">
        <v>222</v>
      </c>
      <c r="C35" s="1">
        <v>4.99</v>
      </c>
      <c r="D35" s="1">
        <v>30</v>
      </c>
    </row>
    <row r="36" spans="1:4" x14ac:dyDescent="0.25">
      <c r="B36" s="1" t="s">
        <v>223</v>
      </c>
      <c r="C36" s="1">
        <v>6.25</v>
      </c>
      <c r="D36" s="1">
        <v>31</v>
      </c>
    </row>
    <row r="37" spans="1:4" x14ac:dyDescent="0.25">
      <c r="A37" s="1" t="s">
        <v>224</v>
      </c>
    </row>
    <row r="38" spans="1:4" x14ac:dyDescent="0.25">
      <c r="B38" s="1" t="s">
        <v>225</v>
      </c>
      <c r="C38" s="1">
        <v>10.99</v>
      </c>
      <c r="D38" s="1">
        <v>32</v>
      </c>
    </row>
    <row r="39" spans="1:4" x14ac:dyDescent="0.25">
      <c r="B39" s="1" t="s">
        <v>226</v>
      </c>
      <c r="C39" s="1">
        <v>10.99</v>
      </c>
      <c r="D39" s="1">
        <v>33</v>
      </c>
    </row>
    <row r="40" spans="1:4" x14ac:dyDescent="0.25">
      <c r="B40" s="1" t="s">
        <v>227</v>
      </c>
      <c r="C40" s="1">
        <v>10.99</v>
      </c>
      <c r="D40" s="1">
        <v>34</v>
      </c>
    </row>
    <row r="41" spans="1:4" x14ac:dyDescent="0.25">
      <c r="A41" s="1" t="s">
        <v>228</v>
      </c>
    </row>
    <row r="42" spans="1:4" x14ac:dyDescent="0.25">
      <c r="B42" s="1" t="s">
        <v>229</v>
      </c>
      <c r="C42" s="1">
        <v>1.99</v>
      </c>
      <c r="D42" s="1">
        <v>35</v>
      </c>
    </row>
    <row r="43" spans="1:4" x14ac:dyDescent="0.25">
      <c r="B43" s="1" t="s">
        <v>230</v>
      </c>
      <c r="C43" s="1">
        <v>2.5</v>
      </c>
      <c r="D43" s="1">
        <f t="shared" ref="D43:D106" si="4">IF(C43&gt;0, D42+1, 0)</f>
        <v>36</v>
      </c>
    </row>
    <row r="44" spans="1:4" x14ac:dyDescent="0.25">
      <c r="B44" s="1" t="s">
        <v>231</v>
      </c>
      <c r="C44" s="1">
        <v>2.99</v>
      </c>
      <c r="D44" s="1">
        <f t="shared" si="4"/>
        <v>37</v>
      </c>
    </row>
    <row r="45" spans="1:4" x14ac:dyDescent="0.25">
      <c r="B45" s="1" t="s">
        <v>232</v>
      </c>
      <c r="C45" s="1">
        <v>2.85</v>
      </c>
      <c r="D45" s="1">
        <f t="shared" si="4"/>
        <v>38</v>
      </c>
    </row>
    <row r="46" spans="1:4" x14ac:dyDescent="0.25">
      <c r="B46" s="1" t="s">
        <v>230</v>
      </c>
      <c r="C46" s="1">
        <v>3.25</v>
      </c>
      <c r="D46" s="1">
        <f t="shared" si="4"/>
        <v>39</v>
      </c>
    </row>
    <row r="47" spans="1:4" x14ac:dyDescent="0.25">
      <c r="B47" s="1" t="s">
        <v>231</v>
      </c>
      <c r="C47" s="1">
        <v>3.75</v>
      </c>
      <c r="D47" s="1">
        <f t="shared" si="4"/>
        <v>40</v>
      </c>
    </row>
    <row r="48" spans="1:4" x14ac:dyDescent="0.25">
      <c r="B48" s="1" t="s">
        <v>233</v>
      </c>
      <c r="C48" s="1">
        <v>3.25</v>
      </c>
      <c r="D48" s="1">
        <f t="shared" si="4"/>
        <v>41</v>
      </c>
    </row>
    <row r="49" spans="2:4" x14ac:dyDescent="0.25">
      <c r="B49" s="1" t="s">
        <v>231</v>
      </c>
      <c r="C49" s="1">
        <v>3.75</v>
      </c>
      <c r="D49" s="1">
        <f t="shared" si="4"/>
        <v>42</v>
      </c>
    </row>
    <row r="50" spans="2:4" x14ac:dyDescent="0.25">
      <c r="B50" s="1" t="s">
        <v>234</v>
      </c>
      <c r="C50" s="1">
        <v>2.75</v>
      </c>
      <c r="D50" s="1">
        <f t="shared" si="4"/>
        <v>43</v>
      </c>
    </row>
    <row r="51" spans="2:4" x14ac:dyDescent="0.25">
      <c r="B51" s="1" t="s">
        <v>231</v>
      </c>
      <c r="C51" s="1">
        <v>3.25</v>
      </c>
      <c r="D51" s="1">
        <f t="shared" si="4"/>
        <v>44</v>
      </c>
    </row>
    <row r="52" spans="2:4" x14ac:dyDescent="0.25">
      <c r="B52" s="1" t="s">
        <v>235</v>
      </c>
      <c r="C52" s="1">
        <v>2.75</v>
      </c>
      <c r="D52" s="1">
        <f t="shared" si="4"/>
        <v>45</v>
      </c>
    </row>
    <row r="53" spans="2:4" x14ac:dyDescent="0.25">
      <c r="B53" s="1" t="s">
        <v>231</v>
      </c>
      <c r="C53" s="1">
        <v>3.25</v>
      </c>
      <c r="D53" s="1">
        <f t="shared" si="4"/>
        <v>46</v>
      </c>
    </row>
    <row r="54" spans="2:4" x14ac:dyDescent="0.25">
      <c r="B54" s="1" t="s">
        <v>236</v>
      </c>
      <c r="C54" s="1">
        <v>3.25</v>
      </c>
      <c r="D54" s="1">
        <f t="shared" si="4"/>
        <v>47</v>
      </c>
    </row>
    <row r="55" spans="2:4" x14ac:dyDescent="0.25">
      <c r="B55" s="1" t="s">
        <v>231</v>
      </c>
      <c r="C55" s="1">
        <v>3.75</v>
      </c>
      <c r="D55" s="1">
        <f t="shared" si="4"/>
        <v>48</v>
      </c>
    </row>
    <row r="56" spans="2:4" x14ac:dyDescent="0.25">
      <c r="B56" s="1" t="s">
        <v>237</v>
      </c>
      <c r="C56" s="1">
        <v>3.75</v>
      </c>
      <c r="D56" s="1">
        <f t="shared" si="4"/>
        <v>49</v>
      </c>
    </row>
    <row r="57" spans="2:4" x14ac:dyDescent="0.25">
      <c r="B57" s="1" t="s">
        <v>230</v>
      </c>
      <c r="C57" s="1">
        <v>4.25</v>
      </c>
      <c r="D57" s="1">
        <f t="shared" si="4"/>
        <v>50</v>
      </c>
    </row>
    <row r="58" spans="2:4" x14ac:dyDescent="0.25">
      <c r="B58" s="1" t="s">
        <v>231</v>
      </c>
      <c r="C58" s="1">
        <v>4.75</v>
      </c>
      <c r="D58" s="1">
        <f t="shared" si="4"/>
        <v>51</v>
      </c>
    </row>
    <row r="59" spans="2:4" x14ac:dyDescent="0.25">
      <c r="B59" s="1" t="s">
        <v>238</v>
      </c>
      <c r="C59" s="1">
        <v>3.75</v>
      </c>
      <c r="D59" s="1">
        <f t="shared" si="4"/>
        <v>52</v>
      </c>
    </row>
    <row r="60" spans="2:4" x14ac:dyDescent="0.25">
      <c r="B60" s="1" t="s">
        <v>230</v>
      </c>
      <c r="C60" s="1">
        <v>4.25</v>
      </c>
      <c r="D60" s="1">
        <f t="shared" si="4"/>
        <v>53</v>
      </c>
    </row>
    <row r="61" spans="2:4" x14ac:dyDescent="0.25">
      <c r="B61" s="1" t="s">
        <v>231</v>
      </c>
      <c r="C61" s="1">
        <v>4.75</v>
      </c>
      <c r="D61" s="1">
        <f t="shared" si="4"/>
        <v>54</v>
      </c>
    </row>
    <row r="62" spans="2:4" x14ac:dyDescent="0.25">
      <c r="B62" s="1" t="s">
        <v>239</v>
      </c>
      <c r="C62" s="1">
        <v>4.5</v>
      </c>
      <c r="D62" s="1">
        <f t="shared" si="4"/>
        <v>55</v>
      </c>
    </row>
    <row r="63" spans="2:4" x14ac:dyDescent="0.25">
      <c r="B63" s="1" t="s">
        <v>240</v>
      </c>
      <c r="C63" s="1">
        <v>4.8499999999999996</v>
      </c>
      <c r="D63" s="1">
        <f t="shared" si="4"/>
        <v>56</v>
      </c>
    </row>
    <row r="64" spans="2:4" x14ac:dyDescent="0.25">
      <c r="B64" s="1" t="s">
        <v>231</v>
      </c>
      <c r="C64" s="1">
        <v>5.0999999999999996</v>
      </c>
      <c r="D64" s="1">
        <f t="shared" si="4"/>
        <v>57</v>
      </c>
    </row>
    <row r="65" spans="2:4" x14ac:dyDescent="0.25">
      <c r="B65" s="1" t="s">
        <v>241</v>
      </c>
      <c r="C65" s="1">
        <v>4.5</v>
      </c>
      <c r="D65" s="1">
        <f t="shared" si="4"/>
        <v>58</v>
      </c>
    </row>
    <row r="66" spans="2:4" x14ac:dyDescent="0.25">
      <c r="B66" s="1" t="s">
        <v>230</v>
      </c>
      <c r="C66" s="1">
        <v>4.8499999999999996</v>
      </c>
      <c r="D66" s="1">
        <f t="shared" si="4"/>
        <v>59</v>
      </c>
    </row>
    <row r="67" spans="2:4" x14ac:dyDescent="0.25">
      <c r="B67" s="1" t="s">
        <v>231</v>
      </c>
      <c r="C67" s="1">
        <v>5.0999999999999996</v>
      </c>
      <c r="D67" s="1">
        <f t="shared" si="4"/>
        <v>60</v>
      </c>
    </row>
    <row r="68" spans="2:4" x14ac:dyDescent="0.25">
      <c r="B68" s="1" t="s">
        <v>242</v>
      </c>
      <c r="C68" s="1">
        <v>4.5</v>
      </c>
      <c r="D68" s="1">
        <f t="shared" si="4"/>
        <v>61</v>
      </c>
    </row>
    <row r="69" spans="2:4" x14ac:dyDescent="0.25">
      <c r="B69" s="1" t="s">
        <v>240</v>
      </c>
      <c r="C69" s="1">
        <v>4.8499999999999996</v>
      </c>
      <c r="D69" s="1">
        <f t="shared" si="4"/>
        <v>62</v>
      </c>
    </row>
    <row r="70" spans="2:4" x14ac:dyDescent="0.25">
      <c r="B70" s="1" t="s">
        <v>243</v>
      </c>
      <c r="C70" s="1">
        <v>5.0999999999999996</v>
      </c>
      <c r="D70" s="1">
        <f t="shared" si="4"/>
        <v>63</v>
      </c>
    </row>
    <row r="71" spans="2:4" x14ac:dyDescent="0.25">
      <c r="B71" s="1" t="s">
        <v>244</v>
      </c>
      <c r="C71" s="1">
        <v>4.5</v>
      </c>
      <c r="D71" s="1">
        <f t="shared" si="4"/>
        <v>64</v>
      </c>
    </row>
    <row r="72" spans="2:4" x14ac:dyDescent="0.25">
      <c r="B72" s="1" t="s">
        <v>240</v>
      </c>
      <c r="C72" s="1">
        <v>4.8499999999999996</v>
      </c>
      <c r="D72" s="1">
        <f t="shared" si="4"/>
        <v>65</v>
      </c>
    </row>
    <row r="73" spans="2:4" x14ac:dyDescent="0.25">
      <c r="B73" s="1" t="s">
        <v>231</v>
      </c>
      <c r="C73" s="1">
        <v>5.0999999999999996</v>
      </c>
      <c r="D73" s="1">
        <f t="shared" si="4"/>
        <v>66</v>
      </c>
    </row>
    <row r="74" spans="2:4" x14ac:dyDescent="0.25">
      <c r="B74" s="1" t="s">
        <v>245</v>
      </c>
      <c r="C74" s="1">
        <v>4.55</v>
      </c>
      <c r="D74" s="1">
        <f t="shared" si="4"/>
        <v>67</v>
      </c>
    </row>
    <row r="75" spans="2:4" x14ac:dyDescent="0.25">
      <c r="B75" s="1" t="s">
        <v>230</v>
      </c>
      <c r="C75" s="1">
        <v>4.8499999999999996</v>
      </c>
      <c r="D75" s="1">
        <f t="shared" si="4"/>
        <v>68</v>
      </c>
    </row>
    <row r="76" spans="2:4" x14ac:dyDescent="0.25">
      <c r="B76" s="1" t="s">
        <v>231</v>
      </c>
      <c r="C76" s="1">
        <v>5.0999999999999996</v>
      </c>
      <c r="D76" s="1">
        <f t="shared" si="4"/>
        <v>69</v>
      </c>
    </row>
    <row r="77" spans="2:4" x14ac:dyDescent="0.25">
      <c r="B77" s="1" t="s">
        <v>246</v>
      </c>
      <c r="C77" s="1">
        <v>4.5</v>
      </c>
      <c r="D77" s="1">
        <f t="shared" si="4"/>
        <v>70</v>
      </c>
    </row>
    <row r="78" spans="2:4" x14ac:dyDescent="0.25">
      <c r="B78" s="1" t="s">
        <v>240</v>
      </c>
      <c r="C78" s="1">
        <v>4.8499999999999996</v>
      </c>
      <c r="D78" s="1">
        <f t="shared" si="4"/>
        <v>71</v>
      </c>
    </row>
    <row r="79" spans="2:4" x14ac:dyDescent="0.25">
      <c r="B79" s="1" t="s">
        <v>231</v>
      </c>
      <c r="C79" s="1">
        <v>5.0999999999999996</v>
      </c>
      <c r="D79" s="1">
        <f t="shared" si="4"/>
        <v>72</v>
      </c>
    </row>
    <row r="80" spans="2:4" x14ac:dyDescent="0.25">
      <c r="B80" s="1" t="s">
        <v>247</v>
      </c>
      <c r="C80" s="1">
        <v>4.5</v>
      </c>
      <c r="D80" s="1">
        <f t="shared" si="4"/>
        <v>73</v>
      </c>
    </row>
    <row r="81" spans="2:4" x14ac:dyDescent="0.25">
      <c r="B81" s="1" t="s">
        <v>230</v>
      </c>
      <c r="C81" s="1">
        <v>4.8499999999999996</v>
      </c>
      <c r="D81" s="1">
        <f t="shared" si="4"/>
        <v>74</v>
      </c>
    </row>
    <row r="82" spans="2:4" x14ac:dyDescent="0.25">
      <c r="B82" s="1" t="s">
        <v>231</v>
      </c>
      <c r="C82" s="1">
        <v>5.0999999999999996</v>
      </c>
      <c r="D82" s="1">
        <f t="shared" si="4"/>
        <v>75</v>
      </c>
    </row>
    <row r="83" spans="2:4" x14ac:dyDescent="0.25">
      <c r="B83" s="1" t="s">
        <v>248</v>
      </c>
      <c r="C83" s="1">
        <v>5.25</v>
      </c>
      <c r="D83" s="1">
        <f t="shared" si="4"/>
        <v>76</v>
      </c>
    </row>
    <row r="84" spans="2:4" x14ac:dyDescent="0.25">
      <c r="B84" s="1" t="s">
        <v>230</v>
      </c>
      <c r="C84" s="1">
        <v>5.6</v>
      </c>
      <c r="D84" s="1">
        <f t="shared" si="4"/>
        <v>77</v>
      </c>
    </row>
    <row r="85" spans="2:4" x14ac:dyDescent="0.25">
      <c r="B85" s="1" t="s">
        <v>231</v>
      </c>
      <c r="C85" s="1">
        <v>5.85</v>
      </c>
      <c r="D85" s="1">
        <f t="shared" si="4"/>
        <v>78</v>
      </c>
    </row>
    <row r="86" spans="2:4" x14ac:dyDescent="0.25">
      <c r="B86" s="1" t="s">
        <v>249</v>
      </c>
      <c r="C86" s="1">
        <v>3.75</v>
      </c>
      <c r="D86" s="1">
        <f t="shared" si="4"/>
        <v>79</v>
      </c>
    </row>
    <row r="87" spans="2:4" x14ac:dyDescent="0.25">
      <c r="B87" s="1" t="s">
        <v>230</v>
      </c>
      <c r="C87" s="1">
        <v>4.25</v>
      </c>
      <c r="D87" s="1">
        <f t="shared" si="4"/>
        <v>80</v>
      </c>
    </row>
    <row r="88" spans="2:4" x14ac:dyDescent="0.25">
      <c r="B88" s="1" t="s">
        <v>231</v>
      </c>
      <c r="C88" s="1">
        <v>4.75</v>
      </c>
      <c r="D88" s="1">
        <f t="shared" si="4"/>
        <v>81</v>
      </c>
    </row>
    <row r="89" spans="2:4" x14ac:dyDescent="0.25">
      <c r="B89" s="1" t="s">
        <v>250</v>
      </c>
      <c r="C89" s="1">
        <v>3.75</v>
      </c>
      <c r="D89" s="1">
        <f t="shared" si="4"/>
        <v>82</v>
      </c>
    </row>
    <row r="90" spans="2:4" x14ac:dyDescent="0.25">
      <c r="B90" s="1" t="s">
        <v>230</v>
      </c>
      <c r="C90" s="1">
        <v>4.25</v>
      </c>
      <c r="D90" s="1">
        <f t="shared" si="4"/>
        <v>83</v>
      </c>
    </row>
    <row r="91" spans="2:4" x14ac:dyDescent="0.25">
      <c r="B91" s="1" t="s">
        <v>231</v>
      </c>
      <c r="C91" s="1">
        <v>4.75</v>
      </c>
      <c r="D91" s="1">
        <f t="shared" si="4"/>
        <v>84</v>
      </c>
    </row>
    <row r="92" spans="2:4" x14ac:dyDescent="0.25">
      <c r="B92" s="1" t="s">
        <v>251</v>
      </c>
      <c r="C92" s="1">
        <v>4.5</v>
      </c>
      <c r="D92" s="1">
        <f t="shared" si="4"/>
        <v>85</v>
      </c>
    </row>
    <row r="93" spans="2:4" x14ac:dyDescent="0.25">
      <c r="B93" s="1" t="s">
        <v>230</v>
      </c>
      <c r="C93" s="1">
        <v>4.8499999999999996</v>
      </c>
      <c r="D93" s="1">
        <f t="shared" si="4"/>
        <v>86</v>
      </c>
    </row>
    <row r="94" spans="2:4" x14ac:dyDescent="0.25">
      <c r="B94" s="1" t="s">
        <v>231</v>
      </c>
      <c r="C94" s="1">
        <v>5.0999999999999996</v>
      </c>
      <c r="D94" s="1">
        <f t="shared" si="4"/>
        <v>87</v>
      </c>
    </row>
    <row r="95" spans="2:4" x14ac:dyDescent="0.25">
      <c r="B95" s="1" t="s">
        <v>252</v>
      </c>
      <c r="C95" s="1">
        <v>5.25</v>
      </c>
      <c r="D95" s="1">
        <f t="shared" si="4"/>
        <v>88</v>
      </c>
    </row>
    <row r="96" spans="2:4" x14ac:dyDescent="0.25">
      <c r="B96" s="1" t="s">
        <v>230</v>
      </c>
      <c r="C96" s="1">
        <v>5.6</v>
      </c>
      <c r="D96" s="1">
        <f t="shared" si="4"/>
        <v>89</v>
      </c>
    </row>
    <row r="97" spans="1:4" x14ac:dyDescent="0.25">
      <c r="B97" s="1" t="s">
        <v>231</v>
      </c>
      <c r="C97" s="1">
        <v>5.85</v>
      </c>
      <c r="D97" s="1">
        <f t="shared" si="4"/>
        <v>90</v>
      </c>
    </row>
    <row r="98" spans="1:4" x14ac:dyDescent="0.25">
      <c r="B98" s="1" t="s">
        <v>253</v>
      </c>
      <c r="C98" s="1">
        <v>4.25</v>
      </c>
      <c r="D98" s="1">
        <f t="shared" si="4"/>
        <v>91</v>
      </c>
    </row>
    <row r="99" spans="1:4" x14ac:dyDescent="0.25">
      <c r="B99" s="1" t="s">
        <v>231</v>
      </c>
      <c r="C99" s="1">
        <v>4.5</v>
      </c>
      <c r="D99" s="1">
        <f t="shared" si="4"/>
        <v>92</v>
      </c>
    </row>
    <row r="100" spans="1:4" x14ac:dyDescent="0.25">
      <c r="B100" s="1" t="s">
        <v>254</v>
      </c>
      <c r="C100" s="1">
        <v>2.5</v>
      </c>
      <c r="D100" s="1">
        <f t="shared" si="4"/>
        <v>93</v>
      </c>
    </row>
    <row r="101" spans="1:4" x14ac:dyDescent="0.25">
      <c r="B101" s="1" t="s">
        <v>243</v>
      </c>
      <c r="C101" s="1">
        <v>2.99</v>
      </c>
      <c r="D101" s="1">
        <f t="shared" si="4"/>
        <v>94</v>
      </c>
    </row>
    <row r="102" spans="1:4" x14ac:dyDescent="0.25">
      <c r="B102" s="1" t="s">
        <v>255</v>
      </c>
      <c r="C102" s="1">
        <v>2.5</v>
      </c>
      <c r="D102" s="1">
        <f t="shared" si="4"/>
        <v>95</v>
      </c>
    </row>
    <row r="103" spans="1:4" x14ac:dyDescent="0.25">
      <c r="B103" s="1" t="s">
        <v>231</v>
      </c>
      <c r="C103" s="1">
        <v>2.99</v>
      </c>
      <c r="D103" s="1">
        <f t="shared" si="4"/>
        <v>96</v>
      </c>
    </row>
    <row r="104" spans="1:4" x14ac:dyDescent="0.25">
      <c r="B104" s="1" t="s">
        <v>256</v>
      </c>
      <c r="C104" s="1">
        <v>2.5</v>
      </c>
      <c r="D104" s="1">
        <f t="shared" si="4"/>
        <v>97</v>
      </c>
    </row>
    <row r="105" spans="1:4" x14ac:dyDescent="0.25">
      <c r="B105" s="1" t="s">
        <v>231</v>
      </c>
      <c r="C105" s="1">
        <v>2.99</v>
      </c>
      <c r="D105" s="1">
        <f t="shared" si="4"/>
        <v>98</v>
      </c>
    </row>
    <row r="106" spans="1:4" x14ac:dyDescent="0.25">
      <c r="B106" s="1" t="s">
        <v>257</v>
      </c>
      <c r="C106" s="1">
        <v>2.5</v>
      </c>
      <c r="D106" s="1">
        <f t="shared" si="4"/>
        <v>99</v>
      </c>
    </row>
    <row r="107" spans="1:4" x14ac:dyDescent="0.25">
      <c r="B107" s="1" t="s">
        <v>231</v>
      </c>
      <c r="C107" s="1">
        <v>2.99</v>
      </c>
      <c r="D107" s="1">
        <f t="shared" ref="D107" si="5">IF(C107&gt;0, D106+1, 0)</f>
        <v>100</v>
      </c>
    </row>
    <row r="108" spans="1:4" x14ac:dyDescent="0.25">
      <c r="A108" s="1" t="s">
        <v>258</v>
      </c>
    </row>
    <row r="109" spans="1:4" x14ac:dyDescent="0.25">
      <c r="B109" s="1" t="s">
        <v>259</v>
      </c>
      <c r="C109" s="1">
        <v>4.5</v>
      </c>
      <c r="D109" s="1">
        <v>101</v>
      </c>
    </row>
    <row r="110" spans="1:4" x14ac:dyDescent="0.25">
      <c r="B110" s="1" t="s">
        <v>243</v>
      </c>
      <c r="C110" s="1">
        <v>5.0999999999999996</v>
      </c>
      <c r="D110" s="1">
        <f t="shared" ref="D110:D153" si="6">IF(C110&gt;0, D109+1, 0)</f>
        <v>102</v>
      </c>
    </row>
    <row r="111" spans="1:4" x14ac:dyDescent="0.25">
      <c r="B111" s="1" t="s">
        <v>260</v>
      </c>
      <c r="C111" s="1">
        <v>5.25</v>
      </c>
      <c r="D111" s="1">
        <f t="shared" si="6"/>
        <v>103</v>
      </c>
    </row>
    <row r="112" spans="1:4" x14ac:dyDescent="0.25">
      <c r="B112" s="1" t="s">
        <v>231</v>
      </c>
      <c r="C112" s="1">
        <v>7.75</v>
      </c>
      <c r="D112" s="1">
        <f t="shared" si="6"/>
        <v>104</v>
      </c>
    </row>
    <row r="113" spans="2:4" x14ac:dyDescent="0.25">
      <c r="B113" s="1" t="s">
        <v>261</v>
      </c>
      <c r="C113" s="1">
        <v>2.75</v>
      </c>
      <c r="D113" s="1">
        <f t="shared" si="6"/>
        <v>105</v>
      </c>
    </row>
    <row r="114" spans="2:4" x14ac:dyDescent="0.25">
      <c r="B114" s="1" t="s">
        <v>231</v>
      </c>
      <c r="C114" s="1">
        <v>3.25</v>
      </c>
      <c r="D114" s="1">
        <f t="shared" si="6"/>
        <v>106</v>
      </c>
    </row>
    <row r="115" spans="2:4" x14ac:dyDescent="0.25">
      <c r="B115" s="1" t="s">
        <v>262</v>
      </c>
      <c r="C115" s="1">
        <v>4.25</v>
      </c>
      <c r="D115" s="1">
        <f t="shared" si="6"/>
        <v>107</v>
      </c>
    </row>
    <row r="116" spans="2:4" x14ac:dyDescent="0.25">
      <c r="B116" s="1" t="s">
        <v>231</v>
      </c>
      <c r="C116" s="1">
        <v>4.75</v>
      </c>
      <c r="D116" s="1">
        <f t="shared" si="6"/>
        <v>108</v>
      </c>
    </row>
    <row r="117" spans="2:4" x14ac:dyDescent="0.25">
      <c r="B117" s="1" t="s">
        <v>263</v>
      </c>
      <c r="C117" s="1">
        <v>4.8499999999999996</v>
      </c>
      <c r="D117" s="1">
        <f t="shared" si="6"/>
        <v>109</v>
      </c>
    </row>
    <row r="118" spans="2:4" x14ac:dyDescent="0.25">
      <c r="B118" s="1" t="s">
        <v>231</v>
      </c>
      <c r="C118" s="1">
        <v>5.25</v>
      </c>
      <c r="D118" s="1">
        <f t="shared" si="6"/>
        <v>110</v>
      </c>
    </row>
    <row r="119" spans="2:4" x14ac:dyDescent="0.25">
      <c r="B119" s="1" t="s">
        <v>264</v>
      </c>
      <c r="C119" s="1">
        <v>4.8499999999999996</v>
      </c>
      <c r="D119" s="1">
        <f t="shared" si="6"/>
        <v>111</v>
      </c>
    </row>
    <row r="120" spans="2:4" x14ac:dyDescent="0.25">
      <c r="B120" s="1" t="s">
        <v>231</v>
      </c>
      <c r="C120" s="1">
        <v>5.25</v>
      </c>
      <c r="D120" s="1">
        <f t="shared" si="6"/>
        <v>112</v>
      </c>
    </row>
    <row r="121" spans="2:4" x14ac:dyDescent="0.25">
      <c r="B121" s="1" t="s">
        <v>265</v>
      </c>
      <c r="C121" s="1">
        <v>2.75</v>
      </c>
      <c r="D121" s="1">
        <f t="shared" si="6"/>
        <v>113</v>
      </c>
    </row>
    <row r="122" spans="2:4" x14ac:dyDescent="0.25">
      <c r="B122" s="1" t="s">
        <v>231</v>
      </c>
      <c r="C122" s="1">
        <v>3.25</v>
      </c>
      <c r="D122" s="1">
        <f t="shared" si="6"/>
        <v>114</v>
      </c>
    </row>
    <row r="123" spans="2:4" x14ac:dyDescent="0.25">
      <c r="B123" s="1" t="s">
        <v>266</v>
      </c>
      <c r="C123" s="1">
        <v>4.8499999999999996</v>
      </c>
      <c r="D123" s="1">
        <f t="shared" si="6"/>
        <v>115</v>
      </c>
    </row>
    <row r="124" spans="2:4" x14ac:dyDescent="0.25">
      <c r="B124" s="1" t="s">
        <v>231</v>
      </c>
      <c r="C124" s="1">
        <v>5.25</v>
      </c>
      <c r="D124" s="1">
        <f t="shared" si="6"/>
        <v>116</v>
      </c>
    </row>
    <row r="125" spans="2:4" x14ac:dyDescent="0.25">
      <c r="B125" s="1" t="s">
        <v>267</v>
      </c>
      <c r="C125" s="1">
        <v>4.8499999999999996</v>
      </c>
      <c r="D125" s="1">
        <f t="shared" si="6"/>
        <v>117</v>
      </c>
    </row>
    <row r="126" spans="2:4" x14ac:dyDescent="0.25">
      <c r="B126" s="1" t="s">
        <v>231</v>
      </c>
      <c r="C126" s="1">
        <v>5.25</v>
      </c>
      <c r="D126" s="1">
        <f t="shared" si="6"/>
        <v>118</v>
      </c>
    </row>
    <row r="127" spans="2:4" x14ac:dyDescent="0.25">
      <c r="B127" s="1" t="s">
        <v>268</v>
      </c>
      <c r="C127" s="1">
        <v>4.8499999999999996</v>
      </c>
      <c r="D127" s="1">
        <f t="shared" si="6"/>
        <v>119</v>
      </c>
    </row>
    <row r="128" spans="2:4" x14ac:dyDescent="0.25">
      <c r="B128" s="1" t="s">
        <v>231</v>
      </c>
      <c r="C128" s="1">
        <v>5.25</v>
      </c>
      <c r="D128" s="1">
        <f t="shared" si="6"/>
        <v>120</v>
      </c>
    </row>
    <row r="129" spans="2:4" x14ac:dyDescent="0.25">
      <c r="B129" s="1" t="s">
        <v>269</v>
      </c>
      <c r="C129" s="1">
        <v>4.8499999999999996</v>
      </c>
      <c r="D129" s="1">
        <f t="shared" si="6"/>
        <v>121</v>
      </c>
    </row>
    <row r="130" spans="2:4" x14ac:dyDescent="0.25">
      <c r="B130" s="1" t="s">
        <v>231</v>
      </c>
      <c r="C130" s="1">
        <v>5.25</v>
      </c>
      <c r="D130" s="1">
        <f t="shared" si="6"/>
        <v>122</v>
      </c>
    </row>
    <row r="131" spans="2:4" x14ac:dyDescent="0.25">
      <c r="B131" s="1" t="s">
        <v>270</v>
      </c>
      <c r="C131" s="1">
        <v>4.8499999999999996</v>
      </c>
      <c r="D131" s="1">
        <f t="shared" si="6"/>
        <v>123</v>
      </c>
    </row>
    <row r="132" spans="2:4" x14ac:dyDescent="0.25">
      <c r="B132" s="1" t="s">
        <v>231</v>
      </c>
      <c r="C132" s="1">
        <v>5.25</v>
      </c>
      <c r="D132" s="1">
        <f t="shared" si="6"/>
        <v>124</v>
      </c>
    </row>
    <row r="133" spans="2:4" x14ac:dyDescent="0.25">
      <c r="B133" s="1" t="s">
        <v>271</v>
      </c>
      <c r="C133" s="1">
        <v>5.6</v>
      </c>
      <c r="D133" s="1">
        <f t="shared" si="6"/>
        <v>125</v>
      </c>
    </row>
    <row r="134" spans="2:4" x14ac:dyDescent="0.25">
      <c r="B134" s="1" t="s">
        <v>231</v>
      </c>
      <c r="C134" s="1">
        <v>6</v>
      </c>
      <c r="D134" s="1">
        <f t="shared" si="6"/>
        <v>126</v>
      </c>
    </row>
    <row r="135" spans="2:4" x14ac:dyDescent="0.25">
      <c r="B135" s="1" t="s">
        <v>272</v>
      </c>
      <c r="C135" s="1">
        <v>4.8499999999999996</v>
      </c>
      <c r="D135" s="1">
        <f t="shared" si="6"/>
        <v>127</v>
      </c>
    </row>
    <row r="136" spans="2:4" x14ac:dyDescent="0.25">
      <c r="B136" s="1" t="s">
        <v>243</v>
      </c>
      <c r="C136" s="1">
        <v>5.25</v>
      </c>
      <c r="D136" s="1">
        <f t="shared" si="6"/>
        <v>128</v>
      </c>
    </row>
    <row r="137" spans="2:4" x14ac:dyDescent="0.25">
      <c r="B137" s="1" t="s">
        <v>273</v>
      </c>
      <c r="C137" s="1">
        <v>5.6</v>
      </c>
      <c r="D137" s="1">
        <f t="shared" si="6"/>
        <v>129</v>
      </c>
    </row>
    <row r="138" spans="2:4" x14ac:dyDescent="0.25">
      <c r="B138" s="1" t="s">
        <v>231</v>
      </c>
      <c r="C138" s="1">
        <v>5.85</v>
      </c>
      <c r="D138" s="1">
        <f t="shared" si="6"/>
        <v>130</v>
      </c>
    </row>
    <row r="139" spans="2:4" x14ac:dyDescent="0.25">
      <c r="B139" s="1" t="s">
        <v>274</v>
      </c>
      <c r="C139" s="1">
        <v>2.5</v>
      </c>
      <c r="D139" s="1">
        <f t="shared" si="6"/>
        <v>131</v>
      </c>
    </row>
    <row r="140" spans="2:4" x14ac:dyDescent="0.25">
      <c r="B140" s="1" t="s">
        <v>231</v>
      </c>
      <c r="C140" s="1">
        <v>2.99</v>
      </c>
      <c r="D140" s="1">
        <f t="shared" si="6"/>
        <v>132</v>
      </c>
    </row>
    <row r="141" spans="2:4" x14ac:dyDescent="0.25">
      <c r="B141" s="1" t="s">
        <v>275</v>
      </c>
      <c r="C141" s="1">
        <v>2.99</v>
      </c>
      <c r="D141" s="1">
        <f t="shared" si="6"/>
        <v>133</v>
      </c>
    </row>
    <row r="142" spans="2:4" x14ac:dyDescent="0.25">
      <c r="B142" s="1" t="s">
        <v>231</v>
      </c>
      <c r="C142" s="1">
        <v>3.75</v>
      </c>
      <c r="D142" s="1">
        <f t="shared" si="6"/>
        <v>134</v>
      </c>
    </row>
    <row r="143" spans="2:4" x14ac:dyDescent="0.25">
      <c r="B143" s="1" t="s">
        <v>276</v>
      </c>
      <c r="C143" s="1">
        <v>3.5</v>
      </c>
      <c r="D143" s="1">
        <f t="shared" si="6"/>
        <v>135</v>
      </c>
    </row>
    <row r="144" spans="2:4" x14ac:dyDescent="0.25">
      <c r="B144" s="1" t="s">
        <v>231</v>
      </c>
      <c r="C144" s="1">
        <v>4.25</v>
      </c>
      <c r="D144" s="1">
        <f t="shared" si="6"/>
        <v>136</v>
      </c>
    </row>
    <row r="145" spans="2:4" x14ac:dyDescent="0.25">
      <c r="B145" s="1" t="s">
        <v>277</v>
      </c>
      <c r="C145" s="1">
        <v>2.5</v>
      </c>
      <c r="D145" s="1">
        <f t="shared" si="6"/>
        <v>137</v>
      </c>
    </row>
    <row r="146" spans="2:4" x14ac:dyDescent="0.25">
      <c r="B146" s="1" t="s">
        <v>231</v>
      </c>
      <c r="C146" s="1">
        <v>2.99</v>
      </c>
      <c r="D146" s="1">
        <f t="shared" si="6"/>
        <v>138</v>
      </c>
    </row>
    <row r="147" spans="2:4" x14ac:dyDescent="0.25">
      <c r="B147" s="1" t="s">
        <v>278</v>
      </c>
      <c r="C147" s="1">
        <v>2.5</v>
      </c>
      <c r="D147" s="1">
        <f t="shared" si="6"/>
        <v>139</v>
      </c>
    </row>
    <row r="148" spans="2:4" x14ac:dyDescent="0.25">
      <c r="B148" s="1" t="s">
        <v>231</v>
      </c>
      <c r="C148" s="1">
        <v>3.5</v>
      </c>
      <c r="D148" s="1">
        <f t="shared" si="6"/>
        <v>140</v>
      </c>
    </row>
    <row r="149" spans="2:4" x14ac:dyDescent="0.25">
      <c r="B149" s="1" t="s">
        <v>279</v>
      </c>
      <c r="C149" s="1">
        <v>4.75</v>
      </c>
      <c r="D149" s="1">
        <f t="shared" si="6"/>
        <v>141</v>
      </c>
    </row>
    <row r="150" spans="2:4" x14ac:dyDescent="0.25">
      <c r="B150" s="1" t="s">
        <v>280</v>
      </c>
      <c r="C150" s="1">
        <v>1.99</v>
      </c>
      <c r="D150" s="1">
        <f t="shared" si="6"/>
        <v>142</v>
      </c>
    </row>
    <row r="151" spans="2:4" x14ac:dyDescent="0.25">
      <c r="B151" s="1" t="s">
        <v>281</v>
      </c>
      <c r="C151" s="1">
        <v>0.99</v>
      </c>
      <c r="D151" s="1">
        <f t="shared" si="6"/>
        <v>143</v>
      </c>
    </row>
    <row r="152" spans="2:4" x14ac:dyDescent="0.25">
      <c r="B152" s="1" t="s">
        <v>282</v>
      </c>
      <c r="C152" s="1">
        <v>0.99</v>
      </c>
      <c r="D152" s="1">
        <f t="shared" si="6"/>
        <v>144</v>
      </c>
    </row>
    <row r="153" spans="2:4" x14ac:dyDescent="0.25">
      <c r="B153" s="1" t="s">
        <v>283</v>
      </c>
      <c r="C153" s="1">
        <v>2.85</v>
      </c>
      <c r="D153" s="1">
        <f t="shared" si="6"/>
        <v>145</v>
      </c>
    </row>
  </sheetData>
  <mergeCells count="1">
    <mergeCell ref="F1:G1"/>
  </mergeCells>
  <hyperlinks>
    <hyperlink ref="V1" location="'Table of Contents'!A1" display="'Table of Contents'!A1" xr:uid="{7DB0512F-87D0-47BF-85F4-9EC837771C8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6B80-5C88-4C7D-BCDE-9B059D094E73}">
  <sheetPr>
    <tabColor theme="2" tint="-0.249977111117893"/>
  </sheetPr>
  <dimension ref="A1:H37"/>
  <sheetViews>
    <sheetView workbookViewId="0">
      <selection activeCell="H1" sqref="H1"/>
    </sheetView>
  </sheetViews>
  <sheetFormatPr defaultRowHeight="15" x14ac:dyDescent="0.25"/>
  <cols>
    <col min="1" max="1" width="39.5703125" bestFit="1" customWidth="1"/>
    <col min="2" max="2" width="23.7109375" bestFit="1" customWidth="1"/>
    <col min="3" max="3" width="30.5703125" bestFit="1" customWidth="1"/>
    <col min="4" max="5" width="32.85546875" bestFit="1" customWidth="1"/>
  </cols>
  <sheetData>
    <row r="1" spans="1:8" x14ac:dyDescent="0.25">
      <c r="H1" s="117" t="s">
        <v>31</v>
      </c>
    </row>
    <row r="4" spans="1:8" x14ac:dyDescent="0.25">
      <c r="B4" t="s">
        <v>284</v>
      </c>
      <c r="C4" t="s">
        <v>285</v>
      </c>
      <c r="D4" t="s">
        <v>286</v>
      </c>
      <c r="E4" t="s">
        <v>287</v>
      </c>
    </row>
    <row r="5" spans="1:8" x14ac:dyDescent="0.25">
      <c r="A5" t="s">
        <v>288</v>
      </c>
      <c r="B5">
        <v>39.4</v>
      </c>
      <c r="C5">
        <v>35.272199999999998</v>
      </c>
      <c r="D5">
        <v>37.505099999999999</v>
      </c>
      <c r="E5">
        <v>36.8902</v>
      </c>
    </row>
    <row r="6" spans="1:8" x14ac:dyDescent="0.25">
      <c r="A6" t="s">
        <v>289</v>
      </c>
      <c r="C6">
        <v>73.151799999999994</v>
      </c>
      <c r="D6">
        <v>77.814300000000003</v>
      </c>
      <c r="E6">
        <v>76.413899999999998</v>
      </c>
    </row>
    <row r="7" spans="1:8" x14ac:dyDescent="0.25">
      <c r="A7" t="s">
        <v>290</v>
      </c>
      <c r="B7">
        <v>2.5299999999999998</v>
      </c>
      <c r="C7">
        <v>3.1347</v>
      </c>
      <c r="D7">
        <v>0.85899999999999999</v>
      </c>
      <c r="E7">
        <v>1.4051</v>
      </c>
    </row>
    <row r="8" spans="1:8" x14ac:dyDescent="0.25">
      <c r="A8" t="s">
        <v>291</v>
      </c>
      <c r="B8">
        <v>0.52</v>
      </c>
      <c r="C8">
        <v>2.5641653999999998</v>
      </c>
      <c r="D8">
        <v>1.0966932</v>
      </c>
      <c r="E8">
        <v>1.5497753999999999</v>
      </c>
    </row>
    <row r="9" spans="1:8" x14ac:dyDescent="0.25">
      <c r="A9" t="s">
        <v>292</v>
      </c>
      <c r="C9" s="175">
        <v>41</v>
      </c>
      <c r="D9" s="175">
        <v>11.24</v>
      </c>
      <c r="E9" s="175">
        <v>18.38</v>
      </c>
    </row>
    <row r="10" spans="1:8" x14ac:dyDescent="0.25">
      <c r="A10" t="s">
        <v>293</v>
      </c>
      <c r="B10">
        <v>5.8</v>
      </c>
      <c r="C10">
        <v>7.2767999999999997</v>
      </c>
      <c r="D10">
        <v>6.5629999999999997</v>
      </c>
      <c r="E10">
        <v>6.7892000000000001</v>
      </c>
    </row>
    <row r="11" spans="1:8" x14ac:dyDescent="0.25">
      <c r="A11" t="s">
        <v>294</v>
      </c>
      <c r="B11">
        <v>1.9</v>
      </c>
      <c r="C11">
        <v>2.4222999999999999</v>
      </c>
      <c r="D11">
        <v>3.5979999999999999</v>
      </c>
      <c r="E11">
        <v>3.2745000000000002</v>
      </c>
    </row>
    <row r="12" spans="1:8" x14ac:dyDescent="0.25">
      <c r="A12" t="s">
        <v>295</v>
      </c>
      <c r="C12" s="175">
        <v>455.81</v>
      </c>
      <c r="D12" s="175">
        <v>490.37</v>
      </c>
      <c r="E12" s="175">
        <v>479.71</v>
      </c>
    </row>
    <row r="13" spans="1:8" x14ac:dyDescent="0.25">
      <c r="A13" t="s">
        <v>296</v>
      </c>
      <c r="C13" s="175">
        <v>105.47</v>
      </c>
      <c r="D13" s="175">
        <v>119.98</v>
      </c>
      <c r="E13" s="175">
        <v>117.75</v>
      </c>
    </row>
    <row r="14" spans="1:8" x14ac:dyDescent="0.25">
      <c r="A14" t="s">
        <v>297</v>
      </c>
      <c r="C14" s="175">
        <v>375.81</v>
      </c>
      <c r="D14" s="175">
        <v>370.37</v>
      </c>
      <c r="E14" s="175">
        <v>399.71</v>
      </c>
    </row>
    <row r="17" spans="1:4" x14ac:dyDescent="0.25">
      <c r="A17" s="236" t="s">
        <v>23</v>
      </c>
      <c r="B17" s="236"/>
      <c r="C17" s="236"/>
    </row>
    <row r="18" spans="1:4" x14ac:dyDescent="0.25">
      <c r="A18" s="176"/>
      <c r="B18" s="176" t="s">
        <v>284</v>
      </c>
      <c r="C18" s="176" t="s">
        <v>285</v>
      </c>
    </row>
    <row r="19" spans="1:4" x14ac:dyDescent="0.25">
      <c r="A19" s="176" t="s">
        <v>288</v>
      </c>
      <c r="B19" s="176">
        <v>39.4</v>
      </c>
      <c r="C19" s="176">
        <v>35.272199999999998</v>
      </c>
    </row>
    <row r="20" spans="1:4" x14ac:dyDescent="0.25">
      <c r="A20" s="176" t="s">
        <v>290</v>
      </c>
      <c r="B20" s="176">
        <v>2.5299999999999998</v>
      </c>
      <c r="C20" s="176">
        <v>3.1347</v>
      </c>
    </row>
    <row r="21" spans="1:4" x14ac:dyDescent="0.25">
      <c r="A21" s="176" t="s">
        <v>291</v>
      </c>
      <c r="B21" s="176">
        <v>0.52</v>
      </c>
      <c r="C21" s="176">
        <v>2.5641653999999998</v>
      </c>
    </row>
    <row r="22" spans="1:4" x14ac:dyDescent="0.25">
      <c r="A22" s="176" t="s">
        <v>293</v>
      </c>
      <c r="B22" s="176">
        <v>5.8</v>
      </c>
      <c r="C22" s="176">
        <v>7.2767999999999997</v>
      </c>
    </row>
    <row r="23" spans="1:4" x14ac:dyDescent="0.25">
      <c r="A23" s="176" t="s">
        <v>294</v>
      </c>
      <c r="B23" s="176">
        <v>1.9</v>
      </c>
      <c r="C23" s="176">
        <v>2.4222999999999999</v>
      </c>
    </row>
    <row r="26" spans="1:4" x14ac:dyDescent="0.25">
      <c r="A26" s="236" t="s">
        <v>298</v>
      </c>
      <c r="B26" s="236"/>
      <c r="C26" s="236"/>
      <c r="D26" s="236"/>
    </row>
    <row r="27" spans="1:4" x14ac:dyDescent="0.25">
      <c r="A27" s="178"/>
      <c r="B27" s="178" t="s">
        <v>285</v>
      </c>
      <c r="C27" s="178" t="s">
        <v>286</v>
      </c>
      <c r="D27" s="178" t="s">
        <v>287</v>
      </c>
    </row>
    <row r="28" spans="1:4" x14ac:dyDescent="0.25">
      <c r="A28" s="176" t="s">
        <v>288</v>
      </c>
      <c r="B28" s="176">
        <v>35.272199999999998</v>
      </c>
      <c r="C28" s="176">
        <v>37.505099999999999</v>
      </c>
      <c r="D28" s="176">
        <v>36.8902</v>
      </c>
    </row>
    <row r="29" spans="1:4" x14ac:dyDescent="0.25">
      <c r="A29" s="176" t="s">
        <v>289</v>
      </c>
      <c r="B29" s="176">
        <v>73.151799999999994</v>
      </c>
      <c r="C29" s="176">
        <v>77.814300000000003</v>
      </c>
      <c r="D29" s="176">
        <v>76.413899999999998</v>
      </c>
    </row>
    <row r="30" spans="1:4" x14ac:dyDescent="0.25">
      <c r="A30" s="176" t="s">
        <v>290</v>
      </c>
      <c r="B30" s="176">
        <v>3.1347</v>
      </c>
      <c r="C30" s="176">
        <v>0.85899999999999999</v>
      </c>
      <c r="D30" s="176">
        <v>1.4051</v>
      </c>
    </row>
    <row r="31" spans="1:4" x14ac:dyDescent="0.25">
      <c r="A31" s="176" t="s">
        <v>291</v>
      </c>
      <c r="B31" s="176">
        <v>2.5641653999999998</v>
      </c>
      <c r="C31" s="176">
        <v>1.0966932</v>
      </c>
      <c r="D31" s="176">
        <v>1.5497753999999999</v>
      </c>
    </row>
    <row r="32" spans="1:4" x14ac:dyDescent="0.25">
      <c r="A32" s="176" t="s">
        <v>292</v>
      </c>
      <c r="B32" s="177">
        <v>41</v>
      </c>
      <c r="C32" s="177">
        <v>11.24</v>
      </c>
      <c r="D32" s="177">
        <v>18.38</v>
      </c>
    </row>
    <row r="33" spans="1:4" x14ac:dyDescent="0.25">
      <c r="A33" s="176" t="s">
        <v>293</v>
      </c>
      <c r="B33" s="176">
        <v>7.2767999999999997</v>
      </c>
      <c r="C33" s="176">
        <v>6.5629999999999997</v>
      </c>
      <c r="D33" s="176">
        <v>6.7892000000000001</v>
      </c>
    </row>
    <row r="34" spans="1:4" x14ac:dyDescent="0.25">
      <c r="A34" s="176" t="s">
        <v>294</v>
      </c>
      <c r="B34" s="176">
        <v>2.4222999999999999</v>
      </c>
      <c r="C34" s="176">
        <v>3.5979999999999999</v>
      </c>
      <c r="D34" s="176">
        <v>3.2745000000000002</v>
      </c>
    </row>
    <row r="35" spans="1:4" x14ac:dyDescent="0.25">
      <c r="A35" s="176" t="s">
        <v>295</v>
      </c>
      <c r="B35" s="177">
        <v>455.81</v>
      </c>
      <c r="C35" s="177">
        <v>490.37</v>
      </c>
      <c r="D35" s="177">
        <v>479.71</v>
      </c>
    </row>
    <row r="36" spans="1:4" x14ac:dyDescent="0.25">
      <c r="A36" s="176" t="s">
        <v>296</v>
      </c>
      <c r="B36" s="177">
        <v>105.47</v>
      </c>
      <c r="C36" s="177">
        <v>119.98</v>
      </c>
      <c r="D36" s="177">
        <v>117.75</v>
      </c>
    </row>
    <row r="37" spans="1:4" x14ac:dyDescent="0.25">
      <c r="A37" s="176" t="s">
        <v>297</v>
      </c>
      <c r="B37" s="177">
        <v>375.81</v>
      </c>
      <c r="C37" s="177">
        <v>370.37</v>
      </c>
      <c r="D37" s="177">
        <v>399.71</v>
      </c>
    </row>
  </sheetData>
  <mergeCells count="2">
    <mergeCell ref="A17:C17"/>
    <mergeCell ref="A26:D26"/>
  </mergeCells>
  <hyperlinks>
    <hyperlink ref="H1" location="'Table of Contents'!A1" display="'Table of Contents'!A1" xr:uid="{CE0EFF05-1ABB-48FE-8A2F-F18E313FC4B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775254A3464A49A6CF0196121A8C82" ma:contentTypeVersion="4" ma:contentTypeDescription="Create a new document." ma:contentTypeScope="" ma:versionID="685c6b62d57dc18f3163315dc3a2fa22">
  <xsd:schema xmlns:xsd="http://www.w3.org/2001/XMLSchema" xmlns:xs="http://www.w3.org/2001/XMLSchema" xmlns:p="http://schemas.microsoft.com/office/2006/metadata/properties" xmlns:ns2="a10abcca-ba35-4e43-b018-905501ab3346" targetNamespace="http://schemas.microsoft.com/office/2006/metadata/properties" ma:root="true" ma:fieldsID="b668df064555ba7219168c9d45d5305b" ns2:_="">
    <xsd:import namespace="a10abcca-ba35-4e43-b018-905501ab33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abcca-ba35-4e43-b018-905501ab33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56D92B-6FD4-46A2-89F0-3C0D0942CD93}">
  <ds:schemaRefs>
    <ds:schemaRef ds:uri="http://purl.org/dc/term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dcmitype/"/>
    <ds:schemaRef ds:uri="http://www.w3.org/XML/1998/namespace"/>
    <ds:schemaRef ds:uri="http://schemas.openxmlformats.org/package/2006/metadata/core-properties"/>
    <ds:schemaRef ds:uri="a10abcca-ba35-4e43-b018-905501ab3346"/>
  </ds:schemaRefs>
</ds:datastoreItem>
</file>

<file path=customXml/itemProps2.xml><?xml version="1.0" encoding="utf-8"?>
<ds:datastoreItem xmlns:ds="http://schemas.openxmlformats.org/officeDocument/2006/customXml" ds:itemID="{2FE35ABC-8E07-4AA1-A8BD-E453C1791A6D}">
  <ds:schemaRefs>
    <ds:schemaRef ds:uri="http://schemas.microsoft.com/sharepoint/v3/contenttype/forms"/>
  </ds:schemaRefs>
</ds:datastoreItem>
</file>

<file path=customXml/itemProps3.xml><?xml version="1.0" encoding="utf-8"?>
<ds:datastoreItem xmlns:ds="http://schemas.openxmlformats.org/officeDocument/2006/customXml" ds:itemID="{ABFB53B9-5102-4D94-B9BE-337368835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abcca-ba35-4e43-b018-905501ab33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of Contents</vt:lpstr>
      <vt:lpstr>Arrivals Compiled</vt:lpstr>
      <vt:lpstr>Monday Arrivals</vt:lpstr>
      <vt:lpstr>Tuesday Arrivals</vt:lpstr>
      <vt:lpstr>Wednesday Arrivals</vt:lpstr>
      <vt:lpstr>Thursday Arrivals</vt:lpstr>
      <vt:lpstr>Friday Arrivals</vt:lpstr>
      <vt:lpstr>Party Size by Day</vt:lpstr>
      <vt:lpstr>Parties Per Day</vt:lpstr>
      <vt:lpstr>Party Size - All Days</vt:lpstr>
      <vt:lpstr>Frequencies</vt:lpstr>
      <vt:lpstr>Correlations</vt:lpstr>
      <vt:lpstr>Order Types</vt:lpstr>
      <vt:lpstr>Order Data Distribution</vt:lpstr>
      <vt:lpstr>Order Data Sorted</vt:lpstr>
      <vt:lpstr>Price Data</vt:lpstr>
      <vt:lpstr>Model Comparison and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Rodriguez</dc:creator>
  <cp:keywords/>
  <dc:description/>
  <cp:lastModifiedBy>Troy Rodriguez</cp:lastModifiedBy>
  <cp:revision/>
  <dcterms:created xsi:type="dcterms:W3CDTF">2022-03-27T06:36:14Z</dcterms:created>
  <dcterms:modified xsi:type="dcterms:W3CDTF">2023-07-10T18:38:12Z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0x010100CE775254A3464A49A6CF0196121A8C82</vt:lpwstr>
  </property>
</Properties>
</file>