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临时\"/>
    </mc:Choice>
  </mc:AlternateContent>
  <bookViews>
    <workbookView xWindow="0" yWindow="0" windowWidth="21495" windowHeight="10350"/>
  </bookViews>
  <sheets>
    <sheet name="续签工资表" sheetId="9" r:id="rId1"/>
  </sheets>
  <definedNames>
    <definedName name="_xlnm._FilterDatabase" localSheetId="0" hidden="1">续签工资表!$A$2:$IA$24</definedName>
  </definedNames>
  <calcPr calcId="152511" concurrentCalc="0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</calcChain>
</file>

<file path=xl/comments1.xml><?xml version="1.0" encoding="utf-8"?>
<comments xmlns="http://schemas.openxmlformats.org/spreadsheetml/2006/main">
  <authors>
    <author>Administrator</author>
  </authors>
  <commentList>
    <comment ref="K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600-198公司补贴</t>
        </r>
      </text>
    </comment>
    <comment ref="N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4月开始补社保</t>
        </r>
      </text>
    </comment>
    <comment ref="O1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特殊津贴</t>
        </r>
      </text>
    </comment>
  </commentList>
</comments>
</file>

<file path=xl/sharedStrings.xml><?xml version="1.0" encoding="utf-8"?>
<sst xmlns="http://schemas.openxmlformats.org/spreadsheetml/2006/main" count="86" uniqueCount="50">
  <si>
    <t>2017年5月份续签部工资表</t>
  </si>
  <si>
    <t>部门</t>
  </si>
  <si>
    <t>职位</t>
  </si>
  <si>
    <t>姓名</t>
  </si>
  <si>
    <t>基本工资</t>
  </si>
  <si>
    <t>出勤天数</t>
  </si>
  <si>
    <t>实发基本工资</t>
  </si>
  <si>
    <t>4月提成</t>
  </si>
  <si>
    <t>团队提成</t>
  </si>
  <si>
    <t>考核</t>
  </si>
  <si>
    <t>社保</t>
  </si>
  <si>
    <t>公积金</t>
  </si>
  <si>
    <t>应纳税工资总额</t>
  </si>
  <si>
    <t>个税</t>
  </si>
  <si>
    <t>社保补贴</t>
  </si>
  <si>
    <t>其他补贴</t>
  </si>
  <si>
    <t>迟到/未打卡</t>
  </si>
  <si>
    <t>请假/扣款</t>
  </si>
  <si>
    <t>补上月工资</t>
  </si>
  <si>
    <t>未全勤</t>
  </si>
  <si>
    <t>工资总额</t>
  </si>
  <si>
    <t>杭州</t>
  </si>
  <si>
    <t>客服总监</t>
  </si>
  <si>
    <t>丁华</t>
  </si>
  <si>
    <t>客服</t>
  </si>
  <si>
    <t>于晓霞</t>
  </si>
  <si>
    <t>邱维萍</t>
  </si>
  <si>
    <t>余诚</t>
  </si>
  <si>
    <t>廖文</t>
  </si>
  <si>
    <t>段彩云</t>
  </si>
  <si>
    <t>任艳琴</t>
  </si>
  <si>
    <t>庄敏</t>
  </si>
  <si>
    <t>叶正东</t>
  </si>
  <si>
    <t>孙鹏</t>
  </si>
  <si>
    <t>崔迎</t>
  </si>
  <si>
    <t>M1</t>
  </si>
  <si>
    <t>沈渝斌</t>
  </si>
  <si>
    <t>客服经理</t>
  </si>
  <si>
    <t>吴敏圣</t>
  </si>
  <si>
    <t>蒋晓飞</t>
  </si>
  <si>
    <t>胡从洁</t>
  </si>
  <si>
    <t>张侃侃</t>
  </si>
  <si>
    <t>毛义鑫</t>
  </si>
  <si>
    <t>刘利</t>
  </si>
  <si>
    <t>赵尚武</t>
  </si>
  <si>
    <t>刘文秀</t>
  </si>
  <si>
    <t>李莉</t>
  </si>
  <si>
    <t>邮箱</t>
    <phoneticPr fontId="19" type="noConversion"/>
  </si>
  <si>
    <r>
      <t>2</t>
    </r>
    <r>
      <rPr>
        <u/>
        <sz val="11"/>
        <color rgb="FF0000FF"/>
        <rFont val="宋体"/>
        <family val="3"/>
        <charset val="134"/>
        <scheme val="minor"/>
      </rPr>
      <t>1347697@qq.com</t>
    </r>
    <phoneticPr fontId="19" type="noConversion"/>
  </si>
  <si>
    <r>
      <t>21347697@qq.com</t>
    </r>
    <r>
      <rPr>
        <u/>
        <sz val="11"/>
        <color rgb="FF0000FF"/>
        <rFont val="宋体"/>
        <family val="3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</si>
</sst>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8" formatCode="0.00_ "/>
    <numFmt numFmtId="182" formatCode="_ * #,##0.0_ ;_ * \-#,##0.0_ ;_ * &quot;-&quot;?_ ;_ @_ "/>
  </numFmts>
  <fonts count="22" x14ac:knownFonts="1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1"/>
      <name val="微软雅黑"/>
      <charset val="134"/>
    </font>
    <font>
      <sz val="11"/>
      <color indexed="8"/>
      <name val="宋体"/>
      <charset val="134"/>
    </font>
    <font>
      <b/>
      <sz val="11"/>
      <name val="微软雅黑"/>
      <charset val="134"/>
    </font>
    <font>
      <sz val="12"/>
      <name val="宋体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9"/>
      <name val="Arial"/>
      <family val="2"/>
    </font>
    <font>
      <sz val="10"/>
      <color indexed="8"/>
      <name val="Arial"/>
      <family val="2"/>
    </font>
    <font>
      <u/>
      <sz val="11"/>
      <color rgb="FF0000FF"/>
      <name val="宋体"/>
      <charset val="134"/>
      <scheme val="minor"/>
    </font>
    <font>
      <u/>
      <sz val="11"/>
      <color theme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family val="2"/>
    </font>
    <font>
      <sz val="10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CAE7C5"/>
      </left>
      <right style="medium">
        <color rgb="FFCAE7C5"/>
      </right>
      <top/>
      <bottom/>
      <diagonal/>
    </border>
  </borders>
  <cellStyleXfs count="54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</cellStyleXfs>
  <cellXfs count="53">
    <xf numFmtId="0" fontId="0" fillId="0" borderId="0" xfId="0">
      <alignment vertical="center"/>
    </xf>
    <xf numFmtId="43" fontId="7" fillId="0" borderId="0" xfId="0" applyNumberFormat="1" applyFont="1" applyFill="1" applyBorder="1" applyAlignment="1" applyProtection="1">
      <alignment vertical="center"/>
      <protection locked="0"/>
    </xf>
    <xf numFmtId="43" fontId="8" fillId="0" borderId="0" xfId="0" applyNumberFormat="1" applyFont="1" applyFill="1" applyBorder="1" applyAlignment="1" applyProtection="1">
      <alignment vertical="center"/>
      <protection locked="0"/>
    </xf>
    <xf numFmtId="43" fontId="5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182" fontId="3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178" fontId="8" fillId="0" borderId="0" xfId="0" applyNumberFormat="1" applyFont="1" applyFill="1" applyAlignment="1">
      <alignment vertical="center"/>
    </xf>
    <xf numFmtId="43" fontId="8" fillId="0" borderId="1" xfId="0" applyNumberFormat="1" applyFont="1" applyFill="1" applyBorder="1" applyAlignment="1" applyProtection="1">
      <alignment horizontal="center" vertical="center"/>
      <protection locked="0"/>
    </xf>
    <xf numFmtId="43" fontId="8" fillId="0" borderId="1" xfId="548" applyNumberFormat="1" applyFont="1" applyFill="1" applyBorder="1" applyAlignment="1" applyProtection="1">
      <alignment horizontal="center" vertical="center" wrapText="1"/>
      <protection locked="0"/>
    </xf>
    <xf numFmtId="182" fontId="8" fillId="0" borderId="2" xfId="548" applyNumberFormat="1" applyFont="1" applyFill="1" applyBorder="1" applyAlignment="1" applyProtection="1">
      <alignment horizontal="center" vertical="center" wrapText="1"/>
      <protection locked="0"/>
    </xf>
    <xf numFmtId="43" fontId="8" fillId="0" borderId="1" xfId="548" applyNumberFormat="1" applyFont="1" applyFill="1" applyBorder="1" applyAlignment="1" applyProtection="1">
      <alignment horizontal="center" vertical="center"/>
      <protection locked="0"/>
    </xf>
    <xf numFmtId="43" fontId="10" fillId="0" borderId="5" xfId="0" applyNumberFormat="1" applyFont="1" applyFill="1" applyBorder="1" applyAlignment="1">
      <alignment horizontal="center" vertical="center" textRotation="255"/>
    </xf>
    <xf numFmtId="43" fontId="2" fillId="0" borderId="4" xfId="443" applyNumberFormat="1" applyFont="1" applyFill="1" applyBorder="1" applyAlignment="1">
      <alignment horizontal="center" vertical="center"/>
    </xf>
    <xf numFmtId="178" fontId="11" fillId="0" borderId="1" xfId="443" applyNumberFormat="1" applyFont="1" applyFill="1" applyBorder="1" applyAlignment="1">
      <alignment horizontal="center" vertical="center"/>
    </xf>
    <xf numFmtId="43" fontId="2" fillId="0" borderId="1" xfId="221" applyNumberFormat="1" applyFont="1" applyFill="1" applyBorder="1" applyAlignment="1">
      <alignment horizontal="center" vertical="center"/>
    </xf>
    <xf numFmtId="182" fontId="2" fillId="0" borderId="1" xfId="221" applyNumberFormat="1" applyFont="1" applyFill="1" applyBorder="1" applyAlignment="1">
      <alignment horizontal="center" vertical="center"/>
    </xf>
    <xf numFmtId="43" fontId="8" fillId="0" borderId="1" xfId="547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vertical="center"/>
    </xf>
    <xf numFmtId="43" fontId="8" fillId="0" borderId="4" xfId="445" applyNumberFormat="1" applyFont="1" applyFill="1" applyBorder="1" applyAlignment="1">
      <alignment horizontal="center" vertical="center"/>
    </xf>
    <xf numFmtId="178" fontId="12" fillId="0" borderId="1" xfId="445" applyNumberFormat="1" applyFont="1" applyFill="1" applyBorder="1" applyAlignment="1">
      <alignment horizontal="center" vertical="center"/>
    </xf>
    <xf numFmtId="43" fontId="8" fillId="0" borderId="1" xfId="445" applyNumberFormat="1" applyFont="1" applyFill="1" applyBorder="1" applyAlignment="1">
      <alignment horizontal="center" vertical="center"/>
    </xf>
    <xf numFmtId="43" fontId="8" fillId="0" borderId="1" xfId="547" applyNumberFormat="1" applyFont="1" applyBorder="1" applyAlignment="1">
      <alignment vertical="center"/>
    </xf>
    <xf numFmtId="43" fontId="2" fillId="0" borderId="4" xfId="445" applyNumberFormat="1" applyFont="1" applyFill="1" applyBorder="1" applyAlignment="1">
      <alignment horizontal="center" vertical="center"/>
    </xf>
    <xf numFmtId="178" fontId="11" fillId="0" borderId="1" xfId="445" applyNumberFormat="1" applyFont="1" applyFill="1" applyBorder="1" applyAlignment="1">
      <alignment horizontal="center" vertical="center"/>
    </xf>
    <xf numFmtId="43" fontId="2" fillId="0" borderId="1" xfId="445" applyNumberFormat="1" applyFont="1" applyFill="1" applyBorder="1" applyAlignment="1">
      <alignment horizontal="center" vertical="center"/>
    </xf>
    <xf numFmtId="43" fontId="2" fillId="0" borderId="1" xfId="547" applyNumberFormat="1" applyFont="1" applyFill="1" applyBorder="1" applyAlignment="1">
      <alignment vertical="center"/>
    </xf>
    <xf numFmtId="178" fontId="12" fillId="0" borderId="4" xfId="445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vertical="center"/>
    </xf>
    <xf numFmtId="43" fontId="2" fillId="0" borderId="1" xfId="547" applyNumberFormat="1" applyFont="1" applyFill="1" applyBorder="1" applyAlignment="1">
      <alignment horizontal="center" vertical="center"/>
    </xf>
    <xf numFmtId="43" fontId="2" fillId="0" borderId="1" xfId="546" applyNumberFormat="1" applyFont="1" applyFill="1" applyBorder="1" applyAlignment="1">
      <alignment horizontal="center" vertical="center"/>
    </xf>
    <xf numFmtId="43" fontId="2" fillId="0" borderId="1" xfId="545" applyNumberFormat="1" applyFont="1" applyFill="1" applyBorder="1" applyAlignment="1">
      <alignment horizontal="center" vertical="center"/>
    </xf>
    <xf numFmtId="43" fontId="5" fillId="0" borderId="1" xfId="0" applyNumberFormat="1" applyFont="1" applyFill="1" applyBorder="1" applyAlignment="1">
      <alignment vertical="center"/>
    </xf>
    <xf numFmtId="43" fontId="2" fillId="0" borderId="1" xfId="544" applyNumberFormat="1" applyFont="1" applyFill="1" applyBorder="1" applyAlignment="1">
      <alignment vertical="center"/>
    </xf>
    <xf numFmtId="43" fontId="8" fillId="0" borderId="1" xfId="546" applyNumberFormat="1" applyFont="1" applyFill="1" applyBorder="1" applyAlignment="1">
      <alignment horizontal="center" vertical="center"/>
    </xf>
    <xf numFmtId="43" fontId="8" fillId="0" borderId="1" xfId="545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vertical="center"/>
    </xf>
    <xf numFmtId="43" fontId="8" fillId="0" borderId="1" xfId="544" applyNumberFormat="1" applyFont="1" applyFill="1" applyBorder="1" applyAlignment="1">
      <alignment vertical="center"/>
    </xf>
    <xf numFmtId="43" fontId="8" fillId="0" borderId="1" xfId="547" applyNumberFormat="1" applyFont="1" applyBorder="1" applyAlignment="1">
      <alignment horizontal="center" vertical="center"/>
    </xf>
    <xf numFmtId="43" fontId="7" fillId="0" borderId="0" xfId="548" applyNumberFormat="1" applyFont="1" applyFill="1" applyBorder="1" applyAlignment="1" applyProtection="1">
      <alignment horizontal="center" vertical="center"/>
      <protection locked="0"/>
    </xf>
    <xf numFmtId="178" fontId="8" fillId="0" borderId="1" xfId="548" applyNumberFormat="1" applyFont="1" applyFill="1" applyBorder="1" applyAlignment="1" applyProtection="1">
      <alignment horizontal="center" vertical="center" wrapText="1"/>
      <protection locked="0"/>
    </xf>
    <xf numFmtId="43" fontId="8" fillId="0" borderId="0" xfId="548" applyNumberFormat="1" applyFont="1" applyFill="1" applyBorder="1" applyAlignment="1" applyProtection="1">
      <alignment horizontal="center" vertical="center"/>
      <protection locked="0"/>
    </xf>
    <xf numFmtId="178" fontId="2" fillId="0" borderId="1" xfId="0" applyNumberFormat="1" applyFont="1" applyFill="1" applyBorder="1" applyAlignment="1">
      <alignment vertical="center"/>
    </xf>
    <xf numFmtId="178" fontId="8" fillId="0" borderId="1" xfId="0" applyNumberFormat="1" applyFont="1" applyFill="1" applyBorder="1" applyAlignment="1">
      <alignment vertical="center"/>
    </xf>
    <xf numFmtId="4" fontId="13" fillId="0" borderId="6" xfId="0" applyNumberFormat="1" applyFont="1" applyFill="1" applyBorder="1" applyAlignment="1">
      <alignment vertical="center" wrapText="1"/>
    </xf>
    <xf numFmtId="43" fontId="8" fillId="0" borderId="0" xfId="0" applyNumberFormat="1" applyFont="1" applyFill="1" applyBorder="1" applyAlignment="1" applyProtection="1">
      <alignment horizontal="center" vertical="center"/>
      <protection locked="0"/>
    </xf>
    <xf numFmtId="43" fontId="7" fillId="0" borderId="0" xfId="0" applyNumberFormat="1" applyFont="1" applyFill="1" applyBorder="1" applyAlignment="1" applyProtection="1">
      <alignment horizontal="center" vertical="center"/>
      <protection locked="0"/>
    </xf>
    <xf numFmtId="43" fontId="9" fillId="0" borderId="1" xfId="548" applyNumberFormat="1" applyFont="1" applyFill="1" applyBorder="1" applyAlignment="1" applyProtection="1">
      <alignment horizontal="center" vertical="center"/>
      <protection locked="0"/>
    </xf>
    <xf numFmtId="178" fontId="9" fillId="0" borderId="1" xfId="548" applyNumberFormat="1" applyFont="1" applyFill="1" applyBorder="1" applyAlignment="1" applyProtection="1">
      <alignment horizontal="center" vertical="center"/>
      <protection locked="0"/>
    </xf>
    <xf numFmtId="43" fontId="10" fillId="0" borderId="5" xfId="0" applyNumberFormat="1" applyFont="1" applyFill="1" applyBorder="1" applyAlignment="1">
      <alignment horizontal="center" vertical="center" textRotation="255"/>
    </xf>
    <xf numFmtId="43" fontId="10" fillId="0" borderId="3" xfId="0" applyNumberFormat="1" applyFont="1" applyFill="1" applyBorder="1" applyAlignment="1">
      <alignment horizontal="center" vertical="center" textRotation="255"/>
    </xf>
    <xf numFmtId="43" fontId="20" fillId="0" borderId="0" xfId="548" applyNumberFormat="1" applyFont="1" applyFill="1" applyBorder="1" applyAlignment="1" applyProtection="1">
      <alignment horizontal="center" vertical="center"/>
      <protection locked="0"/>
    </xf>
    <xf numFmtId="43" fontId="15" fillId="0" borderId="0" xfId="9" applyNumberFormat="1" applyFill="1" applyAlignment="1">
      <alignment vertical="center"/>
    </xf>
  </cellXfs>
  <cellStyles count="549">
    <cellStyle name="百分比 3" xfId="50"/>
    <cellStyle name="百分比 3 6" xfId="48"/>
    <cellStyle name="百分比 3 6 2" xfId="49"/>
    <cellStyle name="常规" xfId="0" builtinId="0"/>
    <cellStyle name="常规 10" xfId="47"/>
    <cellStyle name="常规 11" xfId="51"/>
    <cellStyle name="常规 12" xfId="13"/>
    <cellStyle name="常规 13" xfId="52"/>
    <cellStyle name="常规 14" xfId="53"/>
    <cellStyle name="常规 15" xfId="54"/>
    <cellStyle name="常规 16" xfId="45"/>
    <cellStyle name="常规 17" xfId="56"/>
    <cellStyle name="常规 18" xfId="58"/>
    <cellStyle name="常规 19" xfId="60"/>
    <cellStyle name="常规 195 3" xfId="10"/>
    <cellStyle name="常规 195 3 2" xfId="14"/>
    <cellStyle name="常规 2" xfId="62"/>
    <cellStyle name="常规 2 10" xfId="63"/>
    <cellStyle name="常规 2 11" xfId="64"/>
    <cellStyle name="常规 2 12" xfId="65"/>
    <cellStyle name="常规 2 13" xfId="66"/>
    <cellStyle name="常规 2 14" xfId="67"/>
    <cellStyle name="常规 2 15" xfId="68"/>
    <cellStyle name="常规 2 16" xfId="70"/>
    <cellStyle name="常规 2 17" xfId="72"/>
    <cellStyle name="常规 2 18" xfId="74"/>
    <cellStyle name="常规 2 19" xfId="76"/>
    <cellStyle name="常规 2 2" xfId="78"/>
    <cellStyle name="常规 2 2 10" xfId="82"/>
    <cellStyle name="常规 2 2 11" xfId="83"/>
    <cellStyle name="常规 2 2 12" xfId="84"/>
    <cellStyle name="常规 2 2 13" xfId="85"/>
    <cellStyle name="常规 2 2 14" xfId="86"/>
    <cellStyle name="常规 2 2 15" xfId="87"/>
    <cellStyle name="常规 2 2 16" xfId="89"/>
    <cellStyle name="常规 2 2 17" xfId="91"/>
    <cellStyle name="常规 2 2 18" xfId="93"/>
    <cellStyle name="常规 2 2 19" xfId="95"/>
    <cellStyle name="常规 2 2 2" xfId="97"/>
    <cellStyle name="常规 2 2 2 10" xfId="100"/>
    <cellStyle name="常规 2 2 2 11" xfId="103"/>
    <cellStyle name="常规 2 2 2 12" xfId="106"/>
    <cellStyle name="常规 2 2 2 13" xfId="109"/>
    <cellStyle name="常规 2 2 2 14" xfId="112"/>
    <cellStyle name="常规 2 2 2 15" xfId="115"/>
    <cellStyle name="常规 2 2 2 16" xfId="119"/>
    <cellStyle name="常规 2 2 2 17" xfId="123"/>
    <cellStyle name="常规 2 2 2 18" xfId="127"/>
    <cellStyle name="常规 2 2 2 19" xfId="131"/>
    <cellStyle name="常规 2 2 2 2" xfId="135"/>
    <cellStyle name="常规 2 2 2 20" xfId="116"/>
    <cellStyle name="常规 2 2 2 21" xfId="120"/>
    <cellStyle name="常规 2 2 2 22" xfId="124"/>
    <cellStyle name="常规 2 2 2 23" xfId="128"/>
    <cellStyle name="常规 2 2 2 24" xfId="132"/>
    <cellStyle name="常规 2 2 2 25" xfId="136"/>
    <cellStyle name="常规 2 2 2 26" xfId="140"/>
    <cellStyle name="常规 2 2 2 27" xfId="144"/>
    <cellStyle name="常规 2 2 2 28" xfId="148"/>
    <cellStyle name="常规 2 2 2 29" xfId="151"/>
    <cellStyle name="常规 2 2 2 3" xfId="154"/>
    <cellStyle name="常规 2 2 2 30" xfId="137"/>
    <cellStyle name="常规 2 2 2 31" xfId="141"/>
    <cellStyle name="常规 2 2 2 32" xfId="145"/>
    <cellStyle name="常规 2 2 2 33" xfId="149"/>
    <cellStyle name="常规 2 2 2 34" xfId="152"/>
    <cellStyle name="常规 2 2 2 35" xfId="155"/>
    <cellStyle name="常规 2 2 2 36" xfId="158"/>
    <cellStyle name="常规 2 2 2 37" xfId="161"/>
    <cellStyle name="常规 2 2 2 38" xfId="164"/>
    <cellStyle name="常规 2 2 2 39" xfId="167"/>
    <cellStyle name="常规 2 2 2 4" xfId="30"/>
    <cellStyle name="常规 2 2 2 40" xfId="156"/>
    <cellStyle name="常规 2 2 2 41" xfId="159"/>
    <cellStyle name="常规 2 2 2 42" xfId="162"/>
    <cellStyle name="常规 2 2 2 43" xfId="165"/>
    <cellStyle name="常规 2 2 2 44" xfId="168"/>
    <cellStyle name="常规 2 2 2 45" xfId="170"/>
    <cellStyle name="常规 2 2 2 46" xfId="173"/>
    <cellStyle name="常规 2 2 2 47" xfId="176"/>
    <cellStyle name="常规 2 2 2 48" xfId="178"/>
    <cellStyle name="常规 2 2 2 49" xfId="180"/>
    <cellStyle name="常规 2 2 2 5" xfId="23"/>
    <cellStyle name="常规 2 2 2 50" xfId="171"/>
    <cellStyle name="常规 2 2 2 51" xfId="174"/>
    <cellStyle name="常规 2 2 2 52" xfId="177"/>
    <cellStyle name="常规 2 2 2 53" xfId="179"/>
    <cellStyle name="常规 2 2 2 54" xfId="181"/>
    <cellStyle name="常规 2 2 2 55" xfId="182"/>
    <cellStyle name="常规 2 2 2 56" xfId="184"/>
    <cellStyle name="常规 2 2 2 57" xfId="186"/>
    <cellStyle name="常规 2 2 2 58" xfId="188"/>
    <cellStyle name="常规 2 2 2 59" xfId="190"/>
    <cellStyle name="常规 2 2 2 6" xfId="35"/>
    <cellStyle name="常规 2 2 2 60" xfId="183"/>
    <cellStyle name="常规 2 2 2 61" xfId="185"/>
    <cellStyle name="常规 2 2 2 62" xfId="187"/>
    <cellStyle name="常规 2 2 2 63" xfId="189"/>
    <cellStyle name="常规 2 2 2 7" xfId="36"/>
    <cellStyle name="常规 2 2 2 8" xfId="39"/>
    <cellStyle name="常规 2 2 2 9" xfId="42"/>
    <cellStyle name="常规 2 2 20" xfId="88"/>
    <cellStyle name="常规 2 2 21" xfId="90"/>
    <cellStyle name="常规 2 2 22" xfId="92"/>
    <cellStyle name="常规 2 2 23" xfId="94"/>
    <cellStyle name="常规 2 2 24" xfId="96"/>
    <cellStyle name="常规 2 2 25" xfId="191"/>
    <cellStyle name="常规 2 2 26" xfId="193"/>
    <cellStyle name="常规 2 2 27" xfId="195"/>
    <cellStyle name="常规 2 2 28" xfId="31"/>
    <cellStyle name="常规 2 2 29" xfId="33"/>
    <cellStyle name="常规 2 2 3" xfId="197"/>
    <cellStyle name="常规 2 2 30" xfId="192"/>
    <cellStyle name="常规 2 2 31" xfId="194"/>
    <cellStyle name="常规 2 2 32" xfId="196"/>
    <cellStyle name="常规 2 2 33" xfId="32"/>
    <cellStyle name="常规 2 2 34" xfId="34"/>
    <cellStyle name="常规 2 2 35" xfId="5"/>
    <cellStyle name="常规 2 2 36" xfId="37"/>
    <cellStyle name="常规 2 2 37" xfId="28"/>
    <cellStyle name="常规 2 2 38" xfId="21"/>
    <cellStyle name="常规 2 2 39" xfId="200"/>
    <cellStyle name="常规 2 2 4" xfId="3"/>
    <cellStyle name="常规 2 2 40" xfId="4"/>
    <cellStyle name="常规 2 2 41" xfId="38"/>
    <cellStyle name="常规 2 2 42" xfId="29"/>
    <cellStyle name="常规 2 2 43" xfId="22"/>
    <cellStyle name="常规 2 2 44" xfId="201"/>
    <cellStyle name="常规 2 2 45" xfId="202"/>
    <cellStyle name="常规 2 2 46" xfId="204"/>
    <cellStyle name="常规 2 2 47" xfId="206"/>
    <cellStyle name="常规 2 2 48" xfId="208"/>
    <cellStyle name="常规 2 2 49" xfId="210"/>
    <cellStyle name="常规 2 2 5" xfId="212"/>
    <cellStyle name="常规 2 2 50" xfId="203"/>
    <cellStyle name="常规 2 2 51" xfId="205"/>
    <cellStyle name="常规 2 2 52" xfId="207"/>
    <cellStyle name="常规 2 2 53" xfId="209"/>
    <cellStyle name="常规 2 2 54" xfId="211"/>
    <cellStyle name="常规 2 2 55" xfId="213"/>
    <cellStyle name="常规 2 2 56" xfId="215"/>
    <cellStyle name="常规 2 2 57" xfId="217"/>
    <cellStyle name="常规 2 2 58" xfId="219"/>
    <cellStyle name="常规 2 2 59" xfId="222"/>
    <cellStyle name="常规 2 2 6" xfId="223"/>
    <cellStyle name="常规 2 2 60" xfId="214"/>
    <cellStyle name="常规 2 2 61" xfId="216"/>
    <cellStyle name="常规 2 2 62" xfId="218"/>
    <cellStyle name="常规 2 2 63" xfId="220"/>
    <cellStyle name="常规 2 2 7" xfId="224"/>
    <cellStyle name="常规 2 2 8" xfId="225"/>
    <cellStyle name="常规 2 2 9" xfId="226"/>
    <cellStyle name="常规 2 20" xfId="69"/>
    <cellStyle name="常规 2 21" xfId="71"/>
    <cellStyle name="常规 2 22" xfId="73"/>
    <cellStyle name="常规 2 23" xfId="75"/>
    <cellStyle name="常规 2 24" xfId="77"/>
    <cellStyle name="常规 2 25" xfId="227"/>
    <cellStyle name="常规 2 26" xfId="7"/>
    <cellStyle name="常规 2 27" xfId="229"/>
    <cellStyle name="常规 2 28" xfId="231"/>
    <cellStyle name="常规 2 29" xfId="233"/>
    <cellStyle name="常规 2 3" xfId="235"/>
    <cellStyle name="常规 2 3 10" xfId="240"/>
    <cellStyle name="常规 2 3 11" xfId="12"/>
    <cellStyle name="常规 2 3 12" xfId="241"/>
    <cellStyle name="常规 2 3 13" xfId="242"/>
    <cellStyle name="常规 2 3 14" xfId="243"/>
    <cellStyle name="常规 2 3 15" xfId="244"/>
    <cellStyle name="常规 2 3 16" xfId="246"/>
    <cellStyle name="常规 2 3 17" xfId="248"/>
    <cellStyle name="常规 2 3 18" xfId="250"/>
    <cellStyle name="常规 2 3 19" xfId="252"/>
    <cellStyle name="常规 2 3 2" xfId="255"/>
    <cellStyle name="常规 2 3 20" xfId="245"/>
    <cellStyle name="常规 2 3 21" xfId="247"/>
    <cellStyle name="常规 2 3 22" xfId="249"/>
    <cellStyle name="常规 2 3 23" xfId="251"/>
    <cellStyle name="常规 2 3 24" xfId="253"/>
    <cellStyle name="常规 2 3 25" xfId="256"/>
    <cellStyle name="常规 2 3 26" xfId="26"/>
    <cellStyle name="常规 2 3 27" xfId="258"/>
    <cellStyle name="常规 2 3 28" xfId="260"/>
    <cellStyle name="常规 2 3 29" xfId="262"/>
    <cellStyle name="常规 2 3 3" xfId="264"/>
    <cellStyle name="常规 2 3 30" xfId="257"/>
    <cellStyle name="常规 2 3 31" xfId="27"/>
    <cellStyle name="常规 2 3 32" xfId="259"/>
    <cellStyle name="常规 2 3 33" xfId="261"/>
    <cellStyle name="常规 2 3 34" xfId="263"/>
    <cellStyle name="常规 2 3 35" xfId="265"/>
    <cellStyle name="常规 2 3 36" xfId="267"/>
    <cellStyle name="常规 2 3 37" xfId="269"/>
    <cellStyle name="常规 2 3 38" xfId="271"/>
    <cellStyle name="常规 2 3 39" xfId="273"/>
    <cellStyle name="常规 2 3 4" xfId="275"/>
    <cellStyle name="常规 2 3 40" xfId="266"/>
    <cellStyle name="常规 2 3 41" xfId="268"/>
    <cellStyle name="常规 2 3 42" xfId="270"/>
    <cellStyle name="常规 2 3 43" xfId="272"/>
    <cellStyle name="常规 2 3 44" xfId="274"/>
    <cellStyle name="常规 2 3 45" xfId="276"/>
    <cellStyle name="常规 2 3 46" xfId="24"/>
    <cellStyle name="常规 2 3 47" xfId="278"/>
    <cellStyle name="常规 2 3 48" xfId="280"/>
    <cellStyle name="常规 2 3 49" xfId="282"/>
    <cellStyle name="常规 2 3 5" xfId="284"/>
    <cellStyle name="常规 2 3 50" xfId="277"/>
    <cellStyle name="常规 2 3 51" xfId="25"/>
    <cellStyle name="常规 2 3 52" xfId="279"/>
    <cellStyle name="常规 2 3 53" xfId="281"/>
    <cellStyle name="常规 2 3 54" xfId="283"/>
    <cellStyle name="常规 2 3 55" xfId="285"/>
    <cellStyle name="常规 2 3 56" xfId="287"/>
    <cellStyle name="常规 2 3 57" xfId="289"/>
    <cellStyle name="常规 2 3 58" xfId="291"/>
    <cellStyle name="常规 2 3 59" xfId="293"/>
    <cellStyle name="常规 2 3 6" xfId="294"/>
    <cellStyle name="常规 2 3 60" xfId="286"/>
    <cellStyle name="常规 2 3 61" xfId="288"/>
    <cellStyle name="常规 2 3 62" xfId="290"/>
    <cellStyle name="常规 2 3 63" xfId="292"/>
    <cellStyle name="常规 2 3 7" xfId="295"/>
    <cellStyle name="常规 2 3 8" xfId="296"/>
    <cellStyle name="常规 2 3 9" xfId="297"/>
    <cellStyle name="常规 2 30" xfId="228"/>
    <cellStyle name="常规 2 31" xfId="6"/>
    <cellStyle name="常规 2 32" xfId="230"/>
    <cellStyle name="常规 2 33" xfId="232"/>
    <cellStyle name="常规 2 34" xfId="234"/>
    <cellStyle name="常规 2 35" xfId="298"/>
    <cellStyle name="常规 2 36" xfId="300"/>
    <cellStyle name="常规 2 37" xfId="302"/>
    <cellStyle name="常规 2 38" xfId="305"/>
    <cellStyle name="常规 2 39" xfId="308"/>
    <cellStyle name="常规 2 4" xfId="311"/>
    <cellStyle name="常规 2 4 10" xfId="316"/>
    <cellStyle name="常规 2 4 11" xfId="317"/>
    <cellStyle name="常规 2 4 12" xfId="318"/>
    <cellStyle name="常规 2 4 13" xfId="319"/>
    <cellStyle name="常规 2 4 14" xfId="320"/>
    <cellStyle name="常规 2 4 15" xfId="322"/>
    <cellStyle name="常规 2 4 16" xfId="324"/>
    <cellStyle name="常规 2 4 17" xfId="327"/>
    <cellStyle name="常规 2 4 18" xfId="330"/>
    <cellStyle name="常规 2 4 19" xfId="333"/>
    <cellStyle name="常规 2 4 2" xfId="321"/>
    <cellStyle name="常规 2 4 20" xfId="323"/>
    <cellStyle name="常规 2 4 21" xfId="325"/>
    <cellStyle name="常规 2 4 22" xfId="328"/>
    <cellStyle name="常规 2 4 23" xfId="331"/>
    <cellStyle name="常规 2 4 24" xfId="334"/>
    <cellStyle name="常规 2 4 25" xfId="336"/>
    <cellStyle name="常规 2 4 26" xfId="339"/>
    <cellStyle name="常规 2 4 27" xfId="342"/>
    <cellStyle name="常规 2 4 28" xfId="345"/>
    <cellStyle name="常规 2 4 29" xfId="347"/>
    <cellStyle name="常规 2 4 3" xfId="326"/>
    <cellStyle name="常规 2 4 30" xfId="337"/>
    <cellStyle name="常规 2 4 31" xfId="340"/>
    <cellStyle name="常规 2 4 32" xfId="343"/>
    <cellStyle name="常规 2 4 33" xfId="346"/>
    <cellStyle name="常规 2 4 34" xfId="348"/>
    <cellStyle name="常规 2 4 35" xfId="349"/>
    <cellStyle name="常规 2 4 36" xfId="101"/>
    <cellStyle name="常规 2 4 37" xfId="104"/>
    <cellStyle name="常规 2 4 38" xfId="107"/>
    <cellStyle name="常规 2 4 39" xfId="110"/>
    <cellStyle name="常规 2 4 4" xfId="329"/>
    <cellStyle name="常规 2 4 40" xfId="350"/>
    <cellStyle name="常规 2 4 41" xfId="102"/>
    <cellStyle name="常规 2 4 42" xfId="105"/>
    <cellStyle name="常规 2 4 43" xfId="108"/>
    <cellStyle name="常规 2 4 44" xfId="111"/>
    <cellStyle name="常规 2 4 45" xfId="113"/>
    <cellStyle name="常规 2 4 46" xfId="117"/>
    <cellStyle name="常规 2 4 47" xfId="121"/>
    <cellStyle name="常规 2 4 48" xfId="125"/>
    <cellStyle name="常规 2 4 49" xfId="129"/>
    <cellStyle name="常规 2 4 5" xfId="332"/>
    <cellStyle name="常规 2 4 50" xfId="114"/>
    <cellStyle name="常规 2 4 51" xfId="118"/>
    <cellStyle name="常规 2 4 52" xfId="122"/>
    <cellStyle name="常规 2 4 53" xfId="126"/>
    <cellStyle name="常规 2 4 54" xfId="130"/>
    <cellStyle name="常规 2 4 55" xfId="133"/>
    <cellStyle name="常规 2 4 56" xfId="138"/>
    <cellStyle name="常规 2 4 57" xfId="142"/>
    <cellStyle name="常规 2 4 58" xfId="146"/>
    <cellStyle name="常规 2 4 59" xfId="150"/>
    <cellStyle name="常规 2 4 6" xfId="335"/>
    <cellStyle name="常规 2 4 60" xfId="134"/>
    <cellStyle name="常规 2 4 61" xfId="139"/>
    <cellStyle name="常规 2 4 62" xfId="143"/>
    <cellStyle name="常规 2 4 63" xfId="147"/>
    <cellStyle name="常规 2 4 7" xfId="338"/>
    <cellStyle name="常规 2 4 8" xfId="341"/>
    <cellStyle name="常规 2 4 9" xfId="344"/>
    <cellStyle name="常规 2 40" xfId="299"/>
    <cellStyle name="常规 2 41" xfId="301"/>
    <cellStyle name="常规 2 42" xfId="303"/>
    <cellStyle name="常规 2 43" xfId="306"/>
    <cellStyle name="常规 2 44" xfId="309"/>
    <cellStyle name="常规 2 45" xfId="352"/>
    <cellStyle name="常规 2 46" xfId="80"/>
    <cellStyle name="常规 2 47" xfId="238"/>
    <cellStyle name="常规 2 48" xfId="314"/>
    <cellStyle name="常规 2 49" xfId="357"/>
    <cellStyle name="常规 2 5" xfId="354"/>
    <cellStyle name="常规 2 5 10" xfId="304"/>
    <cellStyle name="常规 2 5 11" xfId="307"/>
    <cellStyle name="常规 2 5 12" xfId="310"/>
    <cellStyle name="常规 2 5 13" xfId="351"/>
    <cellStyle name="常规 2 5 14" xfId="79"/>
    <cellStyle name="常规 2 5 15" xfId="236"/>
    <cellStyle name="常规 2 5 16" xfId="312"/>
    <cellStyle name="常规 2 5 17" xfId="355"/>
    <cellStyle name="常规 2 5 18" xfId="359"/>
    <cellStyle name="常规 2 5 19" xfId="364"/>
    <cellStyle name="常规 2 5 2" xfId="153"/>
    <cellStyle name="常规 2 5 20" xfId="237"/>
    <cellStyle name="常规 2 5 21" xfId="313"/>
    <cellStyle name="常规 2 5 22" xfId="356"/>
    <cellStyle name="常规 2 5 23" xfId="360"/>
    <cellStyle name="常规 2 5 24" xfId="365"/>
    <cellStyle name="常规 2 5 25" xfId="369"/>
    <cellStyle name="常规 2 5 26" xfId="374"/>
    <cellStyle name="常规 2 5 27" xfId="379"/>
    <cellStyle name="常规 2 5 28" xfId="383"/>
    <cellStyle name="常规 2 5 29" xfId="387"/>
    <cellStyle name="常规 2 5 3" xfId="157"/>
    <cellStyle name="常规 2 5 30" xfId="370"/>
    <cellStyle name="常规 2 5 31" xfId="375"/>
    <cellStyle name="常规 2 5 32" xfId="380"/>
    <cellStyle name="常规 2 5 33" xfId="384"/>
    <cellStyle name="常规 2 5 34" xfId="388"/>
    <cellStyle name="常规 2 5 35" xfId="391"/>
    <cellStyle name="常规 2 5 36" xfId="395"/>
    <cellStyle name="常规 2 5 37" xfId="399"/>
    <cellStyle name="常规 2 5 38" xfId="403"/>
    <cellStyle name="常规 2 5 39" xfId="407"/>
    <cellStyle name="常规 2 5 4" xfId="160"/>
    <cellStyle name="常规 2 5 40" xfId="392"/>
    <cellStyle name="常规 2 5 41" xfId="396"/>
    <cellStyle name="常规 2 5 42" xfId="400"/>
    <cellStyle name="常规 2 5 43" xfId="404"/>
    <cellStyle name="常规 2 5 44" xfId="408"/>
    <cellStyle name="常规 2 5 45" xfId="411"/>
    <cellStyle name="常规 2 5 46" xfId="415"/>
    <cellStyle name="常规 2 5 47" xfId="419"/>
    <cellStyle name="常规 2 5 48" xfId="424"/>
    <cellStyle name="常规 2 5 49" xfId="427"/>
    <cellStyle name="常规 2 5 5" xfId="163"/>
    <cellStyle name="常规 2 5 50" xfId="412"/>
    <cellStyle name="常规 2 5 51" xfId="416"/>
    <cellStyle name="常规 2 5 52" xfId="420"/>
    <cellStyle name="常规 2 5 53" xfId="425"/>
    <cellStyle name="常规 2 5 54" xfId="428"/>
    <cellStyle name="常规 2 5 55" xfId="430"/>
    <cellStyle name="常规 2 5 56" xfId="433"/>
    <cellStyle name="常规 2 5 57" xfId="436"/>
    <cellStyle name="常规 2 5 58" xfId="438"/>
    <cellStyle name="常规 2 5 59" xfId="440"/>
    <cellStyle name="常规 2 5 6" xfId="166"/>
    <cellStyle name="常规 2 5 60" xfId="431"/>
    <cellStyle name="常规 2 5 61" xfId="434"/>
    <cellStyle name="常规 2 5 62" xfId="437"/>
    <cellStyle name="常规 2 5 63" xfId="439"/>
    <cellStyle name="常规 2 5 7" xfId="169"/>
    <cellStyle name="常规 2 5 8" xfId="172"/>
    <cellStyle name="常规 2 5 9" xfId="175"/>
    <cellStyle name="常规 2 50" xfId="353"/>
    <cellStyle name="常规 2 51" xfId="81"/>
    <cellStyle name="常规 2 52" xfId="239"/>
    <cellStyle name="常规 2 53" xfId="315"/>
    <cellStyle name="常规 2 54" xfId="358"/>
    <cellStyle name="常规 2 55" xfId="362"/>
    <cellStyle name="常规 2 56" xfId="366"/>
    <cellStyle name="常规 2 57" xfId="371"/>
    <cellStyle name="常规 2 58" xfId="376"/>
    <cellStyle name="常规 2 59" xfId="381"/>
    <cellStyle name="常规 2 6" xfId="361"/>
    <cellStyle name="常规 2 60" xfId="363"/>
    <cellStyle name="常规 2 61" xfId="367"/>
    <cellStyle name="常规 2 62" xfId="372"/>
    <cellStyle name="常规 2 63" xfId="377"/>
    <cellStyle name="常规 2 64" xfId="382"/>
    <cellStyle name="常规 2 65" xfId="385"/>
    <cellStyle name="常规 2 66" xfId="389"/>
    <cellStyle name="常规 2 67" xfId="393"/>
    <cellStyle name="常规 2 68" xfId="397"/>
    <cellStyle name="常规 2 69" xfId="401"/>
    <cellStyle name="常规 2 7" xfId="368"/>
    <cellStyle name="常规 2 70" xfId="386"/>
    <cellStyle name="常规 2 71" xfId="390"/>
    <cellStyle name="常规 2 72" xfId="394"/>
    <cellStyle name="常规 2 73" xfId="398"/>
    <cellStyle name="常规 2 74" xfId="402"/>
    <cellStyle name="常规 2 75" xfId="405"/>
    <cellStyle name="常规 2 76" xfId="409"/>
    <cellStyle name="常规 2 77" xfId="413"/>
    <cellStyle name="常规 2 78" xfId="417"/>
    <cellStyle name="常规 2 79" xfId="421"/>
    <cellStyle name="常规 2 8" xfId="373"/>
    <cellStyle name="常规 2 80" xfId="406"/>
    <cellStyle name="常规 2 81" xfId="410"/>
    <cellStyle name="常规 2 82" xfId="414"/>
    <cellStyle name="常规 2 83" xfId="418"/>
    <cellStyle name="常规 2 84" xfId="422"/>
    <cellStyle name="常规 2 85" xfId="426"/>
    <cellStyle name="常规 2 86" xfId="429"/>
    <cellStyle name="常规 2 87" xfId="432"/>
    <cellStyle name="常规 2 88" xfId="435"/>
    <cellStyle name="常规 2 9" xfId="378"/>
    <cellStyle name="常规 20" xfId="55"/>
    <cellStyle name="常规 21" xfId="46"/>
    <cellStyle name="常规 22" xfId="57"/>
    <cellStyle name="常规 23" xfId="59"/>
    <cellStyle name="常规 24" xfId="61"/>
    <cellStyle name="常规 25" xfId="441"/>
    <cellStyle name="常规 26" xfId="17"/>
    <cellStyle name="常规 26 4 3 2 2 4" xfId="443"/>
    <cellStyle name="常规 26 4 3 2 2 4 2" xfId="444"/>
    <cellStyle name="常规 26 8 4 2 2 4" xfId="445"/>
    <cellStyle name="常规 26 8 4 2 2 4 2" xfId="423"/>
    <cellStyle name="常规 26 9 4 2 2 4" xfId="221"/>
    <cellStyle name="常规 26 9 4 2 2 4 2" xfId="254"/>
    <cellStyle name="常规 27" xfId="446"/>
    <cellStyle name="常规 28" xfId="448"/>
    <cellStyle name="常规 29" xfId="450"/>
    <cellStyle name="常规 3" xfId="452"/>
    <cellStyle name="常规 30" xfId="442"/>
    <cellStyle name="常规 31" xfId="18"/>
    <cellStyle name="常规 32" xfId="447"/>
    <cellStyle name="常规 32 3" xfId="453"/>
    <cellStyle name="常规 32 3 2" xfId="454"/>
    <cellStyle name="常规 33" xfId="449"/>
    <cellStyle name="常规 34" xfId="451"/>
    <cellStyle name="常规 35" xfId="456"/>
    <cellStyle name="常规 36" xfId="458"/>
    <cellStyle name="常规 37" xfId="99"/>
    <cellStyle name="常规 38" xfId="199"/>
    <cellStyle name="常规 39" xfId="1"/>
    <cellStyle name="常规 4" xfId="459"/>
    <cellStyle name="常规 4 10" xfId="460"/>
    <cellStyle name="常规 4 11" xfId="15"/>
    <cellStyle name="常规 4 12" xfId="11"/>
    <cellStyle name="常规 4 13" xfId="8"/>
    <cellStyle name="常规 4 14" xfId="16"/>
    <cellStyle name="常规 4 15" xfId="40"/>
    <cellStyle name="常规 4 16" xfId="43"/>
    <cellStyle name="常规 4 17" xfId="461"/>
    <cellStyle name="常规 4 18" xfId="463"/>
    <cellStyle name="常规 4 19" xfId="466"/>
    <cellStyle name="常规 4 2" xfId="467"/>
    <cellStyle name="常规 4 20" xfId="41"/>
    <cellStyle name="常规 4 21" xfId="44"/>
    <cellStyle name="常规 4 22" xfId="462"/>
    <cellStyle name="常规 4 23" xfId="464"/>
    <cellStyle name="常规 4 24" xfId="465"/>
    <cellStyle name="常规 4 25" xfId="468"/>
    <cellStyle name="常规 4 26" xfId="470"/>
    <cellStyle name="常规 4 27" xfId="472"/>
    <cellStyle name="常规 4 28" xfId="474"/>
    <cellStyle name="常规 4 29" xfId="476"/>
    <cellStyle name="常规 4 3" xfId="478"/>
    <cellStyle name="常规 4 30" xfId="469"/>
    <cellStyle name="常规 4 31" xfId="471"/>
    <cellStyle name="常规 4 32" xfId="473"/>
    <cellStyle name="常规 4 33" xfId="475"/>
    <cellStyle name="常规 4 34" xfId="477"/>
    <cellStyle name="常规 4 35" xfId="479"/>
    <cellStyle name="常规 4 36" xfId="481"/>
    <cellStyle name="常规 4 37" xfId="483"/>
    <cellStyle name="常规 4 38" xfId="485"/>
    <cellStyle name="常规 4 39" xfId="487"/>
    <cellStyle name="常规 4 4" xfId="489"/>
    <cellStyle name="常规 4 40" xfId="480"/>
    <cellStyle name="常规 4 41" xfId="482"/>
    <cellStyle name="常规 4 42" xfId="484"/>
    <cellStyle name="常规 4 43" xfId="486"/>
    <cellStyle name="常规 4 44" xfId="488"/>
    <cellStyle name="常规 4 45" xfId="20"/>
    <cellStyle name="常规 4 46" xfId="490"/>
    <cellStyle name="常规 4 47" xfId="492"/>
    <cellStyle name="常规 4 48" xfId="494"/>
    <cellStyle name="常规 4 49" xfId="496"/>
    <cellStyle name="常规 4 5" xfId="498"/>
    <cellStyle name="常规 4 50" xfId="19"/>
    <cellStyle name="常规 4 51" xfId="491"/>
    <cellStyle name="常规 4 52" xfId="493"/>
    <cellStyle name="常规 4 53" xfId="495"/>
    <cellStyle name="常规 4 54" xfId="497"/>
    <cellStyle name="常规 4 55" xfId="499"/>
    <cellStyle name="常规 4 56" xfId="501"/>
    <cellStyle name="常规 4 57" xfId="503"/>
    <cellStyle name="常规 4 58" xfId="505"/>
    <cellStyle name="常规 4 59" xfId="507"/>
    <cellStyle name="常规 4 6" xfId="508"/>
    <cellStyle name="常规 4 60" xfId="500"/>
    <cellStyle name="常规 4 61" xfId="502"/>
    <cellStyle name="常规 4 62" xfId="504"/>
    <cellStyle name="常规 4 63" xfId="506"/>
    <cellStyle name="常规 4 7" xfId="509"/>
    <cellStyle name="常规 4 8" xfId="510"/>
    <cellStyle name="常规 4 9" xfId="511"/>
    <cellStyle name="常规 40" xfId="455"/>
    <cellStyle name="常规 41" xfId="457"/>
    <cellStyle name="常规 42" xfId="98"/>
    <cellStyle name="常规 43" xfId="198"/>
    <cellStyle name="常规 44" xfId="2"/>
    <cellStyle name="常规 45" xfId="512"/>
    <cellStyle name="常规 46" xfId="514"/>
    <cellStyle name="常规 47" xfId="516"/>
    <cellStyle name="常规 48" xfId="518"/>
    <cellStyle name="常规 49" xfId="520"/>
    <cellStyle name="常规 5" xfId="522"/>
    <cellStyle name="常规 50" xfId="513"/>
    <cellStyle name="常规 51" xfId="515"/>
    <cellStyle name="常规 52" xfId="517"/>
    <cellStyle name="常规 53" xfId="519"/>
    <cellStyle name="常规 54" xfId="521"/>
    <cellStyle name="常规 55" xfId="523"/>
    <cellStyle name="常规 56" xfId="525"/>
    <cellStyle name="常规 57" xfId="527"/>
    <cellStyle name="常规 58" xfId="529"/>
    <cellStyle name="常规 59" xfId="531"/>
    <cellStyle name="常规 6" xfId="533"/>
    <cellStyle name="常规 60" xfId="524"/>
    <cellStyle name="常规 61" xfId="526"/>
    <cellStyle name="常规 62" xfId="528"/>
    <cellStyle name="常规 63" xfId="530"/>
    <cellStyle name="常规 64" xfId="532"/>
    <cellStyle name="常规 65" xfId="534"/>
    <cellStyle name="常规 66" xfId="535"/>
    <cellStyle name="常规 67" xfId="536"/>
    <cellStyle name="常规 7" xfId="537"/>
    <cellStyle name="常规 8" xfId="538"/>
    <cellStyle name="常规 9" xfId="539"/>
    <cellStyle name="常规_2014.4实发工资" xfId="544"/>
    <cellStyle name="常规_2014.4实发工资 2 2" xfId="547"/>
    <cellStyle name="常规_2014.4实发工资 3 2" xfId="546"/>
    <cellStyle name="常规_Sheet1" xfId="545"/>
    <cellStyle name="常规_Sheet8" xfId="548"/>
    <cellStyle name="超链接" xfId="9" builtinId="8"/>
    <cellStyle name="超链接 17" xfId="540"/>
    <cellStyle name="超链接 20" xfId="541"/>
    <cellStyle name="超链接 25" xfId="542"/>
    <cellStyle name="超链接 5" xfId="543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colors>
    <mruColors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1347697@qq.com" TargetMode="External"/><Relationship Id="rId13" Type="http://schemas.openxmlformats.org/officeDocument/2006/relationships/hyperlink" Target="mailto:21347697@qq.com" TargetMode="External"/><Relationship Id="rId18" Type="http://schemas.openxmlformats.org/officeDocument/2006/relationships/hyperlink" Target="mailto:21347697@qq.com" TargetMode="External"/><Relationship Id="rId3" Type="http://schemas.openxmlformats.org/officeDocument/2006/relationships/hyperlink" Target="mailto:21347697@qq.com" TargetMode="External"/><Relationship Id="rId21" Type="http://schemas.openxmlformats.org/officeDocument/2006/relationships/hyperlink" Target="mailto:21347697@qq.com" TargetMode="External"/><Relationship Id="rId7" Type="http://schemas.openxmlformats.org/officeDocument/2006/relationships/hyperlink" Target="mailto:21347697@qq.com" TargetMode="External"/><Relationship Id="rId12" Type="http://schemas.openxmlformats.org/officeDocument/2006/relationships/hyperlink" Target="mailto:21347697@qq.com" TargetMode="External"/><Relationship Id="rId17" Type="http://schemas.openxmlformats.org/officeDocument/2006/relationships/hyperlink" Target="mailto:21347697@qq.com" TargetMode="External"/><Relationship Id="rId2" Type="http://schemas.openxmlformats.org/officeDocument/2006/relationships/hyperlink" Target="mailto:21347697@qq.com" TargetMode="External"/><Relationship Id="rId16" Type="http://schemas.openxmlformats.org/officeDocument/2006/relationships/hyperlink" Target="mailto:21347697@qq.com" TargetMode="External"/><Relationship Id="rId20" Type="http://schemas.openxmlformats.org/officeDocument/2006/relationships/hyperlink" Target="mailto:21347697@qq.com" TargetMode="External"/><Relationship Id="rId1" Type="http://schemas.openxmlformats.org/officeDocument/2006/relationships/hyperlink" Target="mailto:21347697@qq.com" TargetMode="External"/><Relationship Id="rId6" Type="http://schemas.openxmlformats.org/officeDocument/2006/relationships/hyperlink" Target="mailto:21347697@qq.com" TargetMode="External"/><Relationship Id="rId11" Type="http://schemas.openxmlformats.org/officeDocument/2006/relationships/hyperlink" Target="mailto:21347697@qq.com" TargetMode="External"/><Relationship Id="rId5" Type="http://schemas.openxmlformats.org/officeDocument/2006/relationships/hyperlink" Target="mailto:21347697@qq.com" TargetMode="External"/><Relationship Id="rId15" Type="http://schemas.openxmlformats.org/officeDocument/2006/relationships/hyperlink" Target="mailto:21347697@qq.com" TargetMode="External"/><Relationship Id="rId23" Type="http://schemas.openxmlformats.org/officeDocument/2006/relationships/comments" Target="../comments1.xml"/><Relationship Id="rId10" Type="http://schemas.openxmlformats.org/officeDocument/2006/relationships/hyperlink" Target="mailto:21347697@qq.com" TargetMode="External"/><Relationship Id="rId19" Type="http://schemas.openxmlformats.org/officeDocument/2006/relationships/hyperlink" Target="mailto:21347697@qq.com" TargetMode="External"/><Relationship Id="rId4" Type="http://schemas.openxmlformats.org/officeDocument/2006/relationships/hyperlink" Target="mailto:21347697@qq.com" TargetMode="External"/><Relationship Id="rId9" Type="http://schemas.openxmlformats.org/officeDocument/2006/relationships/hyperlink" Target="mailto:21347697@qq.com" TargetMode="External"/><Relationship Id="rId14" Type="http://schemas.openxmlformats.org/officeDocument/2006/relationships/hyperlink" Target="mailto:21347697@qq.com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27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W18" sqref="W18"/>
    </sheetView>
  </sheetViews>
  <sheetFormatPr defaultColWidth="9" defaultRowHeight="16.5" x14ac:dyDescent="0.2"/>
  <cols>
    <col min="1" max="1" width="7.125" style="4" customWidth="1"/>
    <col min="2" max="2" width="7.75" style="4" customWidth="1"/>
    <col min="3" max="3" width="7" style="4" customWidth="1"/>
    <col min="4" max="4" width="10" style="4" customWidth="1"/>
    <col min="5" max="5" width="6.875" style="5" customWidth="1"/>
    <col min="6" max="6" width="9.375" style="4" customWidth="1"/>
    <col min="7" max="7" width="10.5" style="4" customWidth="1"/>
    <col min="8" max="8" width="9.625" style="4" customWidth="1"/>
    <col min="9" max="9" width="10.125" style="4" customWidth="1"/>
    <col min="10" max="11" width="10.125" style="4"/>
    <col min="12" max="12" width="10.75" style="6" customWidth="1"/>
    <col min="13" max="13" width="9.125" style="4" customWidth="1"/>
    <col min="14" max="14" width="8.125" style="4" customWidth="1"/>
    <col min="15" max="15" width="8.875" style="4" customWidth="1"/>
    <col min="16" max="16" width="7.5" style="4" customWidth="1"/>
    <col min="17" max="17" width="9.125" style="4" customWidth="1"/>
    <col min="18" max="19" width="8" style="4" customWidth="1"/>
    <col min="20" max="20" width="11.25" style="7" customWidth="1"/>
    <col min="21" max="21" width="19.25" style="4" customWidth="1"/>
    <col min="22" max="16383" width="9" style="4"/>
  </cols>
  <sheetData>
    <row r="1" spans="1:235" s="1" customFormat="1" ht="29.25" x14ac:dyDescent="0.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46"/>
    </row>
    <row r="2" spans="1:235" s="2" customFormat="1" ht="35.25" customHeight="1" x14ac:dyDescent="0.2">
      <c r="A2" s="8" t="s">
        <v>1</v>
      </c>
      <c r="B2" s="9" t="s">
        <v>2</v>
      </c>
      <c r="C2" s="9" t="s">
        <v>3</v>
      </c>
      <c r="D2" s="9" t="s">
        <v>4</v>
      </c>
      <c r="E2" s="10" t="s">
        <v>5</v>
      </c>
      <c r="F2" s="9" t="s">
        <v>6</v>
      </c>
      <c r="G2" s="11" t="s">
        <v>7</v>
      </c>
      <c r="H2" s="11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40" t="s">
        <v>20</v>
      </c>
      <c r="U2" s="51" t="s">
        <v>47</v>
      </c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5"/>
    </row>
    <row r="3" spans="1:235" s="3" customFormat="1" ht="16.5" customHeight="1" x14ac:dyDescent="0.2">
      <c r="A3" s="50" t="s">
        <v>21</v>
      </c>
      <c r="B3" s="13" t="s">
        <v>22</v>
      </c>
      <c r="C3" s="14" t="s">
        <v>23</v>
      </c>
      <c r="D3" s="15">
        <v>8000</v>
      </c>
      <c r="E3" s="16">
        <v>24</v>
      </c>
      <c r="F3" s="17">
        <f>D3/24*E3</f>
        <v>8000</v>
      </c>
      <c r="H3" s="18">
        <v>5296.46</v>
      </c>
      <c r="I3" s="29">
        <v>1940</v>
      </c>
      <c r="J3" s="30">
        <v>275.52999999999997</v>
      </c>
      <c r="K3" s="29">
        <v>402</v>
      </c>
      <c r="L3" s="18">
        <f>F3+G3+I3+H3-J3-K3</f>
        <v>14558.929999999998</v>
      </c>
      <c r="M3" s="31">
        <f>ROUND(MAX((L3-3500)*{0.03,0.1,0.2,0.25,0.3,0.35,0.45}-{0,105,555,1005,2755,5505,13505},0),2)</f>
        <v>1759.73</v>
      </c>
      <c r="N3" s="32"/>
      <c r="O3" s="33"/>
      <c r="P3" s="29">
        <v>40</v>
      </c>
      <c r="Q3" s="29"/>
      <c r="R3" s="29"/>
      <c r="S3" s="29"/>
      <c r="T3" s="42">
        <f>L3-M3+N3+O3-P3-Q3+R3-S3</f>
        <v>12759.199999999999</v>
      </c>
      <c r="U3" s="52" t="s">
        <v>48</v>
      </c>
    </row>
    <row r="4" spans="1:235" x14ac:dyDescent="0.2">
      <c r="A4" s="49"/>
      <c r="B4" s="19" t="s">
        <v>24</v>
      </c>
      <c r="C4" s="20" t="s">
        <v>25</v>
      </c>
      <c r="D4" s="21">
        <v>2300</v>
      </c>
      <c r="E4" s="16">
        <v>20</v>
      </c>
      <c r="F4" s="17">
        <f t="shared" ref="F4:F23" si="0">D4/24*E4</f>
        <v>1916.6666666666665</v>
      </c>
      <c r="G4" s="18">
        <v>9378.94</v>
      </c>
      <c r="H4" s="22"/>
      <c r="I4" s="22"/>
      <c r="J4" s="34">
        <v>262.60000000000002</v>
      </c>
      <c r="K4" s="22"/>
      <c r="L4" s="28">
        <f>F4+G4+I4+H4-J4-K4</f>
        <v>11033.006666666666</v>
      </c>
      <c r="M4" s="35">
        <f>ROUND(MAX((L4-3500)*{0.03,0.1,0.2,0.25,0.3,0.35,0.45}-{0,105,555,1005,2755,5505,13505},0),2)</f>
        <v>951.6</v>
      </c>
      <c r="N4" s="36"/>
      <c r="O4" s="37"/>
      <c r="P4" s="38">
        <v>10</v>
      </c>
      <c r="Q4" s="38"/>
      <c r="R4" s="38"/>
      <c r="S4" s="38">
        <v>300</v>
      </c>
      <c r="T4" s="43">
        <f>L4-M4+N4+O4-P4-Q4+R4-S4</f>
        <v>9771.4066666666658</v>
      </c>
      <c r="U4" s="52" t="s">
        <v>48</v>
      </c>
    </row>
    <row r="5" spans="1:235" x14ac:dyDescent="0.2">
      <c r="A5" s="49"/>
      <c r="B5" s="19" t="s">
        <v>24</v>
      </c>
      <c r="C5" s="20" t="s">
        <v>26</v>
      </c>
      <c r="D5" s="21">
        <v>2300</v>
      </c>
      <c r="E5" s="16">
        <v>24</v>
      </c>
      <c r="F5" s="17">
        <f t="shared" si="0"/>
        <v>2300</v>
      </c>
      <c r="G5" s="18">
        <v>6493.3040000000001</v>
      </c>
      <c r="H5" s="22"/>
      <c r="I5" s="22"/>
      <c r="J5" s="34">
        <v>262.60000000000002</v>
      </c>
      <c r="K5" s="22"/>
      <c r="L5" s="28">
        <f t="shared" ref="L5:L16" si="1">F5+G5+I5+H5-J5-K5</f>
        <v>8530.7039999999997</v>
      </c>
      <c r="M5" s="35">
        <f>ROUND(MAX((L5-3500)*{0.03,0.1,0.2,0.25,0.3,0.35,0.45}-{0,105,555,1005,2755,5505,13505},0),2)</f>
        <v>451.14</v>
      </c>
      <c r="N5" s="36"/>
      <c r="O5" s="36"/>
      <c r="P5" s="38">
        <v>10</v>
      </c>
      <c r="Q5" s="38"/>
      <c r="R5" s="38"/>
      <c r="S5" s="38"/>
      <c r="T5" s="43">
        <f t="shared" ref="T5:T16" si="2">L5-M5+N5+O5-P5-Q5+R5-S5</f>
        <v>8069.5639999999994</v>
      </c>
      <c r="U5" s="52" t="s">
        <v>48</v>
      </c>
    </row>
    <row r="6" spans="1:235" x14ac:dyDescent="0.2">
      <c r="A6" s="49"/>
      <c r="B6" s="19" t="s">
        <v>24</v>
      </c>
      <c r="C6" s="20" t="s">
        <v>27</v>
      </c>
      <c r="D6" s="21">
        <v>2300</v>
      </c>
      <c r="E6" s="16">
        <v>24</v>
      </c>
      <c r="F6" s="17">
        <f t="shared" si="0"/>
        <v>2300</v>
      </c>
      <c r="G6" s="18">
        <v>1394.277</v>
      </c>
      <c r="H6" s="22"/>
      <c r="I6" s="22"/>
      <c r="J6" s="34">
        <v>262.60000000000002</v>
      </c>
      <c r="K6" s="22"/>
      <c r="L6" s="28">
        <f t="shared" si="1"/>
        <v>3431.6770000000001</v>
      </c>
      <c r="M6" s="35">
        <f>ROUND(MAX((L6-3500)*{0.03,0.1,0.2,0.25,0.3,0.35,0.45}-{0,105,555,1005,2755,5505,13505},0),2)</f>
        <v>0</v>
      </c>
      <c r="N6" s="36"/>
      <c r="O6" s="36"/>
      <c r="P6" s="38"/>
      <c r="Q6" s="38"/>
      <c r="R6" s="38"/>
      <c r="S6" s="38"/>
      <c r="T6" s="43">
        <f t="shared" si="2"/>
        <v>3431.6770000000001</v>
      </c>
      <c r="U6" s="52" t="s">
        <v>49</v>
      </c>
    </row>
    <row r="7" spans="1:235" x14ac:dyDescent="0.2">
      <c r="A7" s="49"/>
      <c r="B7" s="19" t="s">
        <v>24</v>
      </c>
      <c r="C7" s="20" t="s">
        <v>28</v>
      </c>
      <c r="D7" s="21">
        <v>2300</v>
      </c>
      <c r="E7" s="16">
        <v>24</v>
      </c>
      <c r="F7" s="17">
        <f t="shared" si="0"/>
        <v>2300</v>
      </c>
      <c r="G7" s="18">
        <v>5067.3900000000003</v>
      </c>
      <c r="H7" s="22"/>
      <c r="I7" s="22"/>
      <c r="J7" s="38"/>
      <c r="K7" s="22"/>
      <c r="L7" s="28">
        <f t="shared" si="1"/>
        <v>7367.39</v>
      </c>
      <c r="M7" s="35">
        <f>ROUND(MAX((L7-3500)*{0.03,0.1,0.2,0.25,0.3,0.35,0.45}-{0,105,555,1005,2755,5505,13505},0),2)</f>
        <v>281.74</v>
      </c>
      <c r="N7" s="38">
        <v>300</v>
      </c>
      <c r="O7" s="36"/>
      <c r="P7" s="38"/>
      <c r="Q7" s="38"/>
      <c r="R7" s="38"/>
      <c r="S7" s="38"/>
      <c r="T7" s="43">
        <f t="shared" si="2"/>
        <v>7385.6500000000005</v>
      </c>
      <c r="U7" s="52" t="s">
        <v>49</v>
      </c>
    </row>
    <row r="8" spans="1:235" x14ac:dyDescent="0.2">
      <c r="A8" s="49"/>
      <c r="B8" s="19" t="s">
        <v>24</v>
      </c>
      <c r="C8" s="20" t="s">
        <v>29</v>
      </c>
      <c r="D8" s="21">
        <v>2300</v>
      </c>
      <c r="E8" s="16">
        <v>24</v>
      </c>
      <c r="F8" s="17">
        <f t="shared" si="0"/>
        <v>2300</v>
      </c>
      <c r="G8" s="18">
        <v>7974.06</v>
      </c>
      <c r="H8" s="22"/>
      <c r="I8" s="22"/>
      <c r="J8" s="38"/>
      <c r="K8" s="22"/>
      <c r="L8" s="28">
        <f t="shared" si="1"/>
        <v>10274.060000000001</v>
      </c>
      <c r="M8" s="35">
        <f>ROUND(MAX((L8-3500)*{0.03,0.1,0.2,0.25,0.3,0.35,0.45}-{0,105,555,1005,2755,5505,13505},0),2)</f>
        <v>799.81</v>
      </c>
      <c r="N8" s="38">
        <v>300</v>
      </c>
      <c r="O8" s="36"/>
      <c r="P8" s="38"/>
      <c r="Q8" s="38"/>
      <c r="R8" s="38"/>
      <c r="S8" s="38"/>
      <c r="T8" s="43">
        <f t="shared" si="2"/>
        <v>9774.2500000000018</v>
      </c>
      <c r="U8" s="52" t="s">
        <v>49</v>
      </c>
    </row>
    <row r="9" spans="1:235" x14ac:dyDescent="0.2">
      <c r="A9" s="49"/>
      <c r="B9" s="19" t="s">
        <v>24</v>
      </c>
      <c r="C9" s="20" t="s">
        <v>30</v>
      </c>
      <c r="D9" s="21">
        <v>2300</v>
      </c>
      <c r="E9" s="16">
        <v>24</v>
      </c>
      <c r="F9" s="17">
        <f t="shared" si="0"/>
        <v>2300</v>
      </c>
      <c r="G9" s="18">
        <v>1263.55</v>
      </c>
      <c r="H9" s="22"/>
      <c r="I9" s="22"/>
      <c r="J9" s="38"/>
      <c r="K9" s="22"/>
      <c r="L9" s="28">
        <f t="shared" si="1"/>
        <v>3563.55</v>
      </c>
      <c r="M9" s="35">
        <f>ROUND(MAX((L9-3500)*{0.03,0.1,0.2,0.25,0.3,0.35,0.45}-{0,105,555,1005,2755,5505,13505},0),2)</f>
        <v>1.91</v>
      </c>
      <c r="N9" s="38">
        <v>300</v>
      </c>
      <c r="O9" s="36"/>
      <c r="P9" s="38">
        <v>10</v>
      </c>
      <c r="Q9" s="38"/>
      <c r="R9" s="38"/>
      <c r="S9" s="38"/>
      <c r="T9" s="43">
        <f t="shared" si="2"/>
        <v>3851.6400000000003</v>
      </c>
      <c r="U9" s="52" t="s">
        <v>49</v>
      </c>
    </row>
    <row r="10" spans="1:235" x14ac:dyDescent="0.2">
      <c r="A10" s="49"/>
      <c r="B10" s="19" t="s">
        <v>24</v>
      </c>
      <c r="C10" s="20" t="s">
        <v>31</v>
      </c>
      <c r="D10" s="21">
        <v>2300</v>
      </c>
      <c r="E10" s="16">
        <v>24</v>
      </c>
      <c r="F10" s="17">
        <f t="shared" si="0"/>
        <v>2300</v>
      </c>
      <c r="G10" s="18">
        <v>4137.4799999999996</v>
      </c>
      <c r="H10" s="22"/>
      <c r="I10" s="22"/>
      <c r="J10" s="38"/>
      <c r="K10" s="22"/>
      <c r="L10" s="28">
        <f t="shared" si="1"/>
        <v>6437.48</v>
      </c>
      <c r="M10" s="35">
        <f>ROUND(MAX((L10-3500)*{0.03,0.1,0.2,0.25,0.3,0.35,0.45}-{0,105,555,1005,2755,5505,13505},0),2)</f>
        <v>188.75</v>
      </c>
      <c r="N10" s="38">
        <v>300</v>
      </c>
      <c r="O10" s="36"/>
      <c r="P10" s="38"/>
      <c r="Q10" s="38"/>
      <c r="R10" s="38"/>
      <c r="S10" s="38"/>
      <c r="T10" s="43">
        <f t="shared" si="2"/>
        <v>6548.73</v>
      </c>
      <c r="U10" s="52" t="s">
        <v>49</v>
      </c>
    </row>
    <row r="11" spans="1:235" x14ac:dyDescent="0.2">
      <c r="A11" s="49"/>
      <c r="B11" s="19" t="s">
        <v>24</v>
      </c>
      <c r="C11" s="20" t="s">
        <v>32</v>
      </c>
      <c r="D11" s="21">
        <v>2300</v>
      </c>
      <c r="E11" s="16">
        <v>24</v>
      </c>
      <c r="F11" s="17">
        <f t="shared" si="0"/>
        <v>2300</v>
      </c>
      <c r="G11" s="18">
        <v>1828.72</v>
      </c>
      <c r="H11" s="22"/>
      <c r="I11" s="22"/>
      <c r="J11" s="38"/>
      <c r="K11" s="22"/>
      <c r="L11" s="28">
        <f t="shared" si="1"/>
        <v>4128.72</v>
      </c>
      <c r="M11" s="35">
        <f>ROUND(MAX((L11-3500)*{0.03,0.1,0.2,0.25,0.3,0.35,0.45}-{0,105,555,1005,2755,5505,13505},0),2)</f>
        <v>18.86</v>
      </c>
      <c r="N11" s="28">
        <v>300</v>
      </c>
      <c r="O11" s="36"/>
      <c r="P11" s="38"/>
      <c r="Q11" s="38"/>
      <c r="R11" s="38"/>
      <c r="S11" s="38"/>
      <c r="T11" s="43">
        <f t="shared" si="2"/>
        <v>4409.8600000000006</v>
      </c>
      <c r="U11" s="52" t="s">
        <v>49</v>
      </c>
    </row>
    <row r="12" spans="1:235" x14ac:dyDescent="0.2">
      <c r="A12" s="49"/>
      <c r="B12" s="19" t="s">
        <v>24</v>
      </c>
      <c r="C12" s="20" t="s">
        <v>33</v>
      </c>
      <c r="D12" s="21">
        <v>2300</v>
      </c>
      <c r="E12" s="16">
        <v>24</v>
      </c>
      <c r="F12" s="17">
        <f t="shared" si="0"/>
        <v>2300</v>
      </c>
      <c r="G12" s="18">
        <v>3626.768</v>
      </c>
      <c r="H12" s="22"/>
      <c r="I12" s="22"/>
      <c r="J12" s="34">
        <v>262.60000000000002</v>
      </c>
      <c r="K12" s="22"/>
      <c r="L12" s="28">
        <f t="shared" si="1"/>
        <v>5664.1679999999997</v>
      </c>
      <c r="M12" s="35">
        <f>ROUND(MAX((L12-3500)*{0.03,0.1,0.2,0.25,0.3,0.35,0.45}-{0,105,555,1005,2755,5505,13505},0),2)</f>
        <v>111.42</v>
      </c>
      <c r="N12" s="36"/>
      <c r="O12" s="37"/>
      <c r="P12" s="38">
        <v>40</v>
      </c>
      <c r="Q12" s="38"/>
      <c r="R12" s="38"/>
      <c r="S12" s="38"/>
      <c r="T12" s="43">
        <f t="shared" si="2"/>
        <v>5512.7479999999996</v>
      </c>
      <c r="U12" s="52" t="s">
        <v>49</v>
      </c>
    </row>
    <row r="13" spans="1:235" x14ac:dyDescent="0.2">
      <c r="A13" s="49"/>
      <c r="B13" s="19" t="s">
        <v>24</v>
      </c>
      <c r="C13" s="20" t="s">
        <v>34</v>
      </c>
      <c r="D13" s="21">
        <v>2300</v>
      </c>
      <c r="E13" s="16">
        <v>24</v>
      </c>
      <c r="F13" s="17">
        <f t="shared" si="0"/>
        <v>2300</v>
      </c>
      <c r="G13" s="18">
        <v>7029.38</v>
      </c>
      <c r="H13" s="22"/>
      <c r="I13" s="22"/>
      <c r="J13" s="34">
        <v>262.60000000000002</v>
      </c>
      <c r="K13" s="22"/>
      <c r="L13" s="28">
        <f t="shared" si="1"/>
        <v>9066.7800000000007</v>
      </c>
      <c r="M13" s="35">
        <f>ROUND(MAX((L13-3500)*{0.03,0.1,0.2,0.25,0.3,0.35,0.45}-{0,105,555,1005,2755,5505,13505},0),2)</f>
        <v>558.36</v>
      </c>
      <c r="N13" s="36"/>
      <c r="O13" s="37"/>
      <c r="P13" s="38"/>
      <c r="Q13" s="38"/>
      <c r="R13" s="38"/>
      <c r="S13" s="38"/>
      <c r="T13" s="43">
        <f t="shared" si="2"/>
        <v>8508.42</v>
      </c>
      <c r="U13" s="52" t="s">
        <v>49</v>
      </c>
    </row>
    <row r="14" spans="1:235" s="3" customFormat="1" ht="18" customHeight="1" x14ac:dyDescent="0.2">
      <c r="A14" s="49"/>
      <c r="B14" s="23" t="s">
        <v>35</v>
      </c>
      <c r="C14" s="24" t="s">
        <v>36</v>
      </c>
      <c r="D14" s="25">
        <v>5500</v>
      </c>
      <c r="E14" s="16">
        <v>24</v>
      </c>
      <c r="F14" s="17">
        <f t="shared" si="0"/>
        <v>5500</v>
      </c>
      <c r="G14" s="18"/>
      <c r="H14" s="26">
        <v>4428.7049999999999</v>
      </c>
      <c r="I14" s="26">
        <v>1932</v>
      </c>
      <c r="J14" s="30">
        <v>275.52999999999997</v>
      </c>
      <c r="K14" s="26"/>
      <c r="L14" s="18">
        <f t="shared" si="1"/>
        <v>11585.174999999999</v>
      </c>
      <c r="M14" s="31">
        <f>ROUND(MAX((L14-3500)*{0.03,0.1,0.2,0.25,0.3,0.35,0.45}-{0,105,555,1005,2755,5505,13505},0),2)</f>
        <v>1062.04</v>
      </c>
      <c r="N14" s="32"/>
      <c r="O14" s="33"/>
      <c r="P14" s="29"/>
      <c r="Q14" s="29"/>
      <c r="R14" s="29"/>
      <c r="S14" s="29"/>
      <c r="T14" s="42">
        <f t="shared" si="2"/>
        <v>10523.134999999998</v>
      </c>
      <c r="U14" s="52" t="s">
        <v>49</v>
      </c>
    </row>
    <row r="15" spans="1:235" s="3" customFormat="1" ht="16.5" customHeight="1" x14ac:dyDescent="0.2">
      <c r="A15" s="49"/>
      <c r="B15" s="23" t="s">
        <v>37</v>
      </c>
      <c r="C15" s="24" t="s">
        <v>38</v>
      </c>
      <c r="D15" s="25">
        <v>4500</v>
      </c>
      <c r="E15" s="16">
        <v>17</v>
      </c>
      <c r="F15" s="17">
        <f t="shared" si="0"/>
        <v>3187.5</v>
      </c>
      <c r="G15" s="18">
        <v>90.88</v>
      </c>
      <c r="H15" s="26">
        <v>2086.2620999999999</v>
      </c>
      <c r="I15" s="29">
        <v>976</v>
      </c>
      <c r="J15" s="29"/>
      <c r="K15" s="26"/>
      <c r="L15" s="18">
        <f t="shared" si="1"/>
        <v>6340.6421</v>
      </c>
      <c r="M15" s="31">
        <f>ROUND(MAX((L15-3500)*{0.03,0.1,0.2,0.25,0.3,0.35,0.45}-{0,105,555,1005,2755,5505,13505},0),2)</f>
        <v>179.06</v>
      </c>
      <c r="N15" s="29">
        <v>300</v>
      </c>
      <c r="O15" s="26"/>
      <c r="P15" s="29">
        <v>50</v>
      </c>
      <c r="Q15" s="29"/>
      <c r="R15" s="29"/>
      <c r="S15" s="29">
        <v>300</v>
      </c>
      <c r="T15" s="42">
        <f t="shared" si="2"/>
        <v>6111.5820999999996</v>
      </c>
      <c r="U15" s="52" t="s">
        <v>49</v>
      </c>
    </row>
    <row r="16" spans="1:235" s="3" customFormat="1" x14ac:dyDescent="0.2">
      <c r="A16" s="49"/>
      <c r="B16" s="19" t="s">
        <v>24</v>
      </c>
      <c r="C16" s="20" t="s">
        <v>39</v>
      </c>
      <c r="D16" s="21">
        <v>2300</v>
      </c>
      <c r="E16" s="16">
        <v>24</v>
      </c>
      <c r="F16" s="17">
        <f t="shared" si="0"/>
        <v>2300</v>
      </c>
      <c r="G16" s="18">
        <v>5467.5</v>
      </c>
      <c r="H16" s="22"/>
      <c r="I16" s="22"/>
      <c r="J16" s="34">
        <v>262.60000000000002</v>
      </c>
      <c r="K16" s="22"/>
      <c r="L16" s="28">
        <f t="shared" si="1"/>
        <v>7504.9</v>
      </c>
      <c r="M16" s="35">
        <f>ROUND(MAX((L16-3500)*{0.03,0.1,0.2,0.25,0.3,0.35,0.45}-{0,105,555,1005,2755,5505,13505},0),2)</f>
        <v>295.49</v>
      </c>
      <c r="N16" s="36"/>
      <c r="O16" s="37">
        <v>300</v>
      </c>
      <c r="P16" s="38"/>
      <c r="Q16" s="38"/>
      <c r="R16" s="38"/>
      <c r="S16" s="38"/>
      <c r="T16" s="43">
        <f t="shared" si="2"/>
        <v>7509.41</v>
      </c>
      <c r="U16" s="52" t="s">
        <v>49</v>
      </c>
    </row>
    <row r="17" spans="1:21" x14ac:dyDescent="0.2">
      <c r="A17" s="49"/>
      <c r="B17" s="19" t="s">
        <v>24</v>
      </c>
      <c r="C17" s="20" t="s">
        <v>40</v>
      </c>
      <c r="D17" s="21">
        <v>2300</v>
      </c>
      <c r="E17" s="16">
        <v>24</v>
      </c>
      <c r="F17" s="17">
        <f t="shared" si="0"/>
        <v>2300</v>
      </c>
      <c r="G17" s="18">
        <v>2722.944</v>
      </c>
      <c r="H17" s="22"/>
      <c r="I17" s="22"/>
      <c r="J17" s="34">
        <v>262.60000000000002</v>
      </c>
      <c r="K17" s="22"/>
      <c r="L17" s="28">
        <f t="shared" ref="L17:L23" si="3">F17+G17+I17+H17-J17-K17</f>
        <v>4760.3439999999991</v>
      </c>
      <c r="M17" s="35">
        <f>ROUND(MAX((L17-3500)*{0.03,0.1,0.2,0.25,0.3,0.35,0.45}-{0,105,555,1005,2755,5505,13505},0),2)</f>
        <v>37.81</v>
      </c>
      <c r="N17" s="36"/>
      <c r="O17" s="36"/>
      <c r="P17" s="38"/>
      <c r="Q17" s="38"/>
      <c r="R17" s="38"/>
      <c r="S17" s="38"/>
      <c r="T17" s="43">
        <f t="shared" ref="T17:T23" si="4">L17-M17+N17+O17-P17-Q17+R17-S17</f>
        <v>4722.5339999999987</v>
      </c>
      <c r="U17" s="52" t="s">
        <v>49</v>
      </c>
    </row>
    <row r="18" spans="1:21" x14ac:dyDescent="0.2">
      <c r="A18" s="49"/>
      <c r="B18" s="19" t="s">
        <v>24</v>
      </c>
      <c r="C18" s="20" t="s">
        <v>41</v>
      </c>
      <c r="D18" s="21">
        <v>2300</v>
      </c>
      <c r="E18" s="16">
        <v>22</v>
      </c>
      <c r="F18" s="17">
        <f t="shared" si="0"/>
        <v>2108.333333333333</v>
      </c>
      <c r="G18" s="18">
        <v>3144.22</v>
      </c>
      <c r="H18" s="22"/>
      <c r="I18" s="22"/>
      <c r="J18" s="38"/>
      <c r="K18" s="22"/>
      <c r="L18" s="28">
        <f t="shared" si="3"/>
        <v>5252.5533333333333</v>
      </c>
      <c r="M18" s="35">
        <f>ROUND(MAX((L18-3500)*{0.03,0.1,0.2,0.25,0.3,0.35,0.45}-{0,105,555,1005,2755,5505,13505},0),2)</f>
        <v>70.260000000000005</v>
      </c>
      <c r="N18" s="36"/>
      <c r="O18" s="36"/>
      <c r="P18" s="38"/>
      <c r="Q18" s="38"/>
      <c r="R18" s="38"/>
      <c r="S18" s="38">
        <v>300</v>
      </c>
      <c r="T18" s="43">
        <f t="shared" si="4"/>
        <v>4882.2933333333331</v>
      </c>
      <c r="U18" s="52" t="s">
        <v>49</v>
      </c>
    </row>
    <row r="19" spans="1:21" x14ac:dyDescent="0.2">
      <c r="A19" s="49"/>
      <c r="B19" s="19" t="s">
        <v>24</v>
      </c>
      <c r="C19" s="20" t="s">
        <v>42</v>
      </c>
      <c r="D19" s="21">
        <v>2300</v>
      </c>
      <c r="E19" s="16">
        <v>22</v>
      </c>
      <c r="F19" s="17">
        <f t="shared" si="0"/>
        <v>2108.333333333333</v>
      </c>
      <c r="G19" s="18">
        <v>1952.61</v>
      </c>
      <c r="H19" s="22"/>
      <c r="I19" s="22"/>
      <c r="J19" s="38"/>
      <c r="K19" s="22"/>
      <c r="L19" s="28">
        <f t="shared" si="3"/>
        <v>4060.9433333333327</v>
      </c>
      <c r="M19" s="35">
        <f>ROUND(MAX((L19-3500)*{0.03,0.1,0.2,0.25,0.3,0.35,0.45}-{0,105,555,1005,2755,5505,13505},0),2)</f>
        <v>16.829999999999998</v>
      </c>
      <c r="N19" s="36"/>
      <c r="O19" s="36"/>
      <c r="P19" s="38"/>
      <c r="Q19" s="38"/>
      <c r="R19" s="38"/>
      <c r="S19" s="38">
        <v>300</v>
      </c>
      <c r="T19" s="43">
        <f t="shared" si="4"/>
        <v>3744.1133333333328</v>
      </c>
      <c r="U19" s="52" t="s">
        <v>49</v>
      </c>
    </row>
    <row r="20" spans="1:21" ht="15" customHeight="1" x14ac:dyDescent="0.2">
      <c r="A20" s="49"/>
      <c r="B20" s="19" t="s">
        <v>24</v>
      </c>
      <c r="C20" s="20" t="s">
        <v>43</v>
      </c>
      <c r="D20" s="21">
        <v>1800</v>
      </c>
      <c r="E20" s="16">
        <v>24</v>
      </c>
      <c r="F20" s="17">
        <f t="shared" si="0"/>
        <v>1800</v>
      </c>
      <c r="G20" s="18"/>
      <c r="H20" s="22"/>
      <c r="I20" s="22"/>
      <c r="J20" s="38"/>
      <c r="K20" s="22"/>
      <c r="L20" s="28">
        <f t="shared" si="3"/>
        <v>1800</v>
      </c>
      <c r="M20" s="35">
        <f>ROUND(MAX((L20-3500)*{0.03,0.1,0.2,0.25,0.3,0.35,0.45}-{0,105,555,1005,2755,5505,13505},0),2)</f>
        <v>0</v>
      </c>
      <c r="N20" s="36"/>
      <c r="O20" s="36"/>
      <c r="P20" s="38"/>
      <c r="Q20" s="38"/>
      <c r="R20" s="38"/>
      <c r="S20" s="38"/>
      <c r="T20" s="43">
        <f t="shared" si="4"/>
        <v>1800</v>
      </c>
      <c r="U20" s="52" t="s">
        <v>49</v>
      </c>
    </row>
    <row r="21" spans="1:21" ht="15" customHeight="1" x14ac:dyDescent="0.2">
      <c r="A21" s="12"/>
      <c r="B21" s="19" t="s">
        <v>24</v>
      </c>
      <c r="C21" s="27" t="s">
        <v>44</v>
      </c>
      <c r="D21" s="21">
        <v>2300</v>
      </c>
      <c r="E21" s="16">
        <v>23</v>
      </c>
      <c r="F21" s="17">
        <f t="shared" si="0"/>
        <v>2204.1666666666665</v>
      </c>
      <c r="G21" s="18">
        <v>2080.16</v>
      </c>
      <c r="H21" s="22"/>
      <c r="I21" s="22"/>
      <c r="J21" s="38"/>
      <c r="K21" s="22"/>
      <c r="L21" s="28">
        <f t="shared" si="3"/>
        <v>4284.3266666666659</v>
      </c>
      <c r="M21" s="35">
        <f>ROUND(MAX((L21-3500)*{0.03,0.1,0.2,0.25,0.3,0.35,0.45}-{0,105,555,1005,2755,5505,13505},0),2)</f>
        <v>23.53</v>
      </c>
      <c r="N21" s="36"/>
      <c r="O21" s="36"/>
      <c r="P21" s="38"/>
      <c r="Q21" s="38"/>
      <c r="R21" s="38"/>
      <c r="S21" s="38">
        <v>300</v>
      </c>
      <c r="T21" s="43">
        <f t="shared" si="4"/>
        <v>3960.7966666666662</v>
      </c>
      <c r="U21" s="52" t="s">
        <v>49</v>
      </c>
    </row>
    <row r="22" spans="1:21" ht="14.25" customHeight="1" x14ac:dyDescent="0.2">
      <c r="A22" s="12"/>
      <c r="B22" s="19" t="s">
        <v>24</v>
      </c>
      <c r="C22" s="27" t="s">
        <v>45</v>
      </c>
      <c r="D22" s="21">
        <v>1800</v>
      </c>
      <c r="E22" s="16">
        <v>24</v>
      </c>
      <c r="F22" s="17">
        <f t="shared" si="0"/>
        <v>1800</v>
      </c>
      <c r="G22" s="18"/>
      <c r="H22" s="22"/>
      <c r="I22" s="22"/>
      <c r="J22" s="38"/>
      <c r="K22" s="22"/>
      <c r="L22" s="28">
        <f t="shared" si="3"/>
        <v>1800</v>
      </c>
      <c r="M22" s="35">
        <f>ROUND(MAX((L22-3500)*{0.03,0.1,0.2,0.25,0.3,0.35,0.45}-{0,105,555,1005,2755,5505,13505},0),2)</f>
        <v>0</v>
      </c>
      <c r="N22" s="36"/>
      <c r="O22" s="36"/>
      <c r="P22" s="38"/>
      <c r="Q22" s="38"/>
      <c r="R22" s="38"/>
      <c r="S22" s="38"/>
      <c r="T22" s="43">
        <f t="shared" si="4"/>
        <v>1800</v>
      </c>
      <c r="U22" s="52" t="s">
        <v>49</v>
      </c>
    </row>
    <row r="23" spans="1:21" ht="15" customHeight="1" x14ac:dyDescent="0.2">
      <c r="A23" s="12"/>
      <c r="B23" s="19" t="s">
        <v>24</v>
      </c>
      <c r="C23" s="27" t="s">
        <v>46</v>
      </c>
      <c r="D23" s="21">
        <v>1800</v>
      </c>
      <c r="E23" s="16">
        <v>24</v>
      </c>
      <c r="F23" s="17">
        <f t="shared" si="0"/>
        <v>1800</v>
      </c>
      <c r="G23" s="18"/>
      <c r="H23" s="22"/>
      <c r="I23" s="22"/>
      <c r="J23" s="38"/>
      <c r="K23" s="22"/>
      <c r="L23" s="28">
        <f t="shared" si="3"/>
        <v>1800</v>
      </c>
      <c r="M23" s="35">
        <f>ROUND(MAX((L23-3500)*{0.03,0.1,0.2,0.25,0.3,0.35,0.45}-{0,105,555,1005,2755,5505,13505},0),2)</f>
        <v>0</v>
      </c>
      <c r="N23" s="36"/>
      <c r="O23" s="36"/>
      <c r="P23" s="38"/>
      <c r="Q23" s="38"/>
      <c r="R23" s="38"/>
      <c r="S23" s="38"/>
      <c r="T23" s="43">
        <f t="shared" si="4"/>
        <v>1800</v>
      </c>
      <c r="U23" s="52" t="s">
        <v>49</v>
      </c>
    </row>
    <row r="26" spans="1:21" x14ac:dyDescent="0.2">
      <c r="T26" s="44"/>
    </row>
    <row r="27" spans="1:21" x14ac:dyDescent="0.2">
      <c r="H27" s="6"/>
    </row>
  </sheetData>
  <mergeCells count="2">
    <mergeCell ref="A1:T1"/>
    <mergeCell ref="A3:A20"/>
  </mergeCells>
  <phoneticPr fontId="19" type="noConversion"/>
  <conditionalFormatting sqref="C20:C23">
    <cfRule type="duplicateValues" dxfId="2" priority="4"/>
  </conditionalFormatting>
  <conditionalFormatting sqref="A24:B27 A3">
    <cfRule type="duplicateValues" dxfId="1" priority="2"/>
  </conditionalFormatting>
  <conditionalFormatting sqref="C24:C47 C3:C19">
    <cfRule type="duplicateValues" dxfId="0" priority="3"/>
  </conditionalFormatting>
  <hyperlinks>
    <hyperlink ref="U3" r:id="rId1"/>
    <hyperlink ref="U4" r:id="rId2"/>
    <hyperlink ref="U5" r:id="rId3"/>
    <hyperlink ref="U6" r:id="rId4"/>
    <hyperlink ref="U9" r:id="rId5"/>
    <hyperlink ref="U12" r:id="rId6"/>
    <hyperlink ref="U15" r:id="rId7"/>
    <hyperlink ref="U18" r:id="rId8"/>
    <hyperlink ref="U21" r:id="rId9"/>
    <hyperlink ref="U7" r:id="rId10"/>
    <hyperlink ref="U10" r:id="rId11"/>
    <hyperlink ref="U13" r:id="rId12"/>
    <hyperlink ref="U16" r:id="rId13"/>
    <hyperlink ref="U19" r:id="rId14"/>
    <hyperlink ref="U22" r:id="rId15"/>
    <hyperlink ref="U8" r:id="rId16"/>
    <hyperlink ref="U11" r:id="rId17"/>
    <hyperlink ref="U14" r:id="rId18"/>
    <hyperlink ref="U17" r:id="rId19"/>
    <hyperlink ref="U20" r:id="rId20"/>
    <hyperlink ref="U23" r:id="rId21"/>
  </hyperlinks>
  <pageMargins left="0.69930555555555596" right="0.69930555555555596" top="0.75" bottom="0.75" header="0.3" footer="0.3"/>
  <pageSetup paperSize="9" orientation="portrait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续签工资表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dreamsummit</cp:lastModifiedBy>
  <dcterms:created xsi:type="dcterms:W3CDTF">2017-04-17T01:20:00Z</dcterms:created>
  <dcterms:modified xsi:type="dcterms:W3CDTF">2017-06-14T02:13:20Z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