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defaultThemeVersion="166925"/>
  <mc:AlternateContent xmlns:mc="http://schemas.openxmlformats.org/markup-compatibility/2006">
    <mc:Choice Requires="x15">
      <x15ac:absPath xmlns:x15ac="http://schemas.microsoft.com/office/spreadsheetml/2010/11/ac" url="C:\Users\antou\Documents\Perso\ESFAM\"/>
    </mc:Choice>
  </mc:AlternateContent>
  <xr:revisionPtr revIDLastSave="0" documentId="8_{2F2C9AAD-4B77-4EEA-9575-6C3F02E06621}" xr6:coauthVersionLast="45" xr6:coauthVersionMax="45" xr10:uidLastSave="{00000000-0000-0000-0000-000000000000}"/>
  <bookViews>
    <workbookView xWindow="-120" yWindow="-120" windowWidth="20730" windowHeight="11160" activeTab="4" xr2:uid="{526BE8D4-E4C5-42C7-A756-2CC6A29A5140}"/>
  </bookViews>
  <sheets>
    <sheet name="Operations" sheetId="18" r:id="rId1"/>
    <sheet name="Moyenne-arrond-min&amp;max" sheetId="3" r:id="rId2"/>
    <sheet name="Moyenne min&amp;max" sheetId="19" r:id="rId3"/>
    <sheet name="Si simple" sheetId="5" r:id="rId4"/>
    <sheet name="Si escompte" sheetId="7" r:id="rId5"/>
    <sheet name="Si avec texte" sheetId="4" r:id="rId6"/>
    <sheet name="Si tx TVA" sheetId="1" r:id="rId7"/>
    <sheet name="Si vs CA" sheetId="6" r:id="rId8"/>
    <sheet name="Total" sheetId="13" r:id="rId9"/>
    <sheet name="Dentiste" sheetId="8" r:id="rId10"/>
    <sheet name="Pediatrie" sheetId="10" r:id="rId11"/>
    <sheet name="Cardiologie" sheetId="11" r:id="rId12"/>
    <sheet name="Ortophedie" sheetId="12" r:id="rId13"/>
    <sheet name="Neurologie" sheetId="9" r:id="rId14"/>
    <sheet name="Graphique" sheetId="17" r:id="rId15"/>
  </sheets>
  <externalReferences>
    <externalReference r:id="rId16"/>
  </externalReferences>
  <definedNames>
    <definedName name="_xlnm._FilterDatabase" localSheetId="5" hidden="1">'Si avec texte'!$A$1:$F$19</definedName>
    <definedName name="_xlnm._FilterDatabase" localSheetId="7" hidden="1">'Si vs CA'!$A$2:$K$2</definedName>
    <definedName name="_xlchart.v2.0" hidden="1">'[1]Graphique 1'!$A$42:$A$46</definedName>
    <definedName name="_xlchart.v2.1" hidden="1">'[1]Graphique 1'!$B$41</definedName>
    <definedName name="_xlchart.v2.2" hidden="1">'[1]Graphique 1'!$B$42:$B$46</definedName>
    <definedName name="_xlchart.v2.3" hidden="1">'[1]Graphique 1'!$A$30:$A$34</definedName>
    <definedName name="_xlchart.v2.4" hidden="1">'[1]Graphique 1'!$B$29</definedName>
    <definedName name="_xlchart.v2.5" hidden="1">'[1]Graphique 1'!$B$30:$B$34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5" i="18" l="1"/>
  <c r="D6" i="18"/>
  <c r="D7" i="18"/>
  <c r="D8" i="18"/>
  <c r="D9" i="18"/>
  <c r="D10" i="18"/>
  <c r="D11" i="18"/>
  <c r="D4" i="18"/>
  <c r="C5" i="18"/>
  <c r="C6" i="18"/>
  <c r="C7" i="18"/>
  <c r="C8" i="18"/>
  <c r="C9" i="18"/>
  <c r="C10" i="18"/>
  <c r="C11" i="18"/>
  <c r="C4" i="18"/>
  <c r="E84" i="17"/>
  <c r="D84" i="17"/>
  <c r="C84" i="17"/>
  <c r="B84" i="17"/>
  <c r="F83" i="17"/>
  <c r="G82" i="17"/>
  <c r="F82" i="17"/>
  <c r="F81" i="17"/>
  <c r="G80" i="17"/>
  <c r="F80" i="17"/>
  <c r="F79" i="17"/>
  <c r="G83" i="17" s="1"/>
  <c r="E71" i="17"/>
  <c r="D71" i="17"/>
  <c r="C71" i="17"/>
  <c r="B71" i="17"/>
  <c r="E59" i="17"/>
  <c r="D59" i="17"/>
  <c r="C59" i="17"/>
  <c r="B59" i="17"/>
  <c r="F47" i="17"/>
  <c r="E47" i="17"/>
  <c r="D47" i="17"/>
  <c r="C47" i="17"/>
  <c r="B47" i="17"/>
  <c r="E35" i="17"/>
  <c r="D35" i="17"/>
  <c r="C35" i="17"/>
  <c r="B35" i="17"/>
  <c r="E25" i="17"/>
  <c r="D25" i="17"/>
  <c r="C25" i="17"/>
  <c r="B25" i="17"/>
  <c r="F7" i="17"/>
  <c r="E7" i="17"/>
  <c r="D7" i="17"/>
  <c r="C7" i="17"/>
  <c r="B7" i="17"/>
  <c r="F6" i="17"/>
  <c r="F5" i="17"/>
  <c r="F4" i="17"/>
  <c r="F3" i="17"/>
  <c r="F2" i="17"/>
  <c r="C1" i="13"/>
  <c r="B1" i="13" s="1"/>
  <c r="B8" i="9"/>
  <c r="B8" i="12"/>
  <c r="B8" i="11"/>
  <c r="B8" i="10"/>
  <c r="B8" i="8"/>
  <c r="B8" i="13"/>
  <c r="G9" i="3"/>
  <c r="H9" i="3"/>
  <c r="F9" i="3"/>
  <c r="E9" i="3"/>
  <c r="D9" i="3"/>
  <c r="C9" i="3"/>
  <c r="B9" i="3"/>
  <c r="B11" i="5"/>
  <c r="H7" i="3"/>
  <c r="H6" i="3"/>
  <c r="H5" i="3"/>
  <c r="H4" i="3"/>
  <c r="H3" i="3"/>
  <c r="H2" i="3"/>
  <c r="G79" i="17" l="1"/>
  <c r="G81" i="17"/>
  <c r="B32"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Francoise Toussaint</author>
  </authors>
  <commentList>
    <comment ref="I1" authorId="0" shapeId="0" xr:uid="{D92986E7-6F00-4115-AE5E-3D1F2FEBB4D8}">
      <text>
        <r>
          <rPr>
            <b/>
            <sz val="9"/>
            <color indexed="81"/>
            <rFont val="Tahoma"/>
            <family val="2"/>
          </rPr>
          <t>Francoise Toussaint:</t>
        </r>
        <r>
          <rPr>
            <sz val="9"/>
            <color indexed="81"/>
            <rFont val="Tahoma"/>
            <family val="2"/>
          </rPr>
          <t xml:space="preserve">
la médiane d'un ensemble de valeurs (échantillon, population, distribution de probabilités) est une valeur x qui permet de couper l'ensemble des valeurs en deux parties égales : mettant d'un côté une moitié des valeurs, qui sont toutes inférieures ou égales à x et de l'autre côté l'autre moitié des valeurs, qui sont toutes supérieures ou égales à x (s'il y a un nombre impair de valeurs, la valeur centrale sera mise des deux côtés). Intuitivement, on peut dire que la médiane est le point milieu de l'ensemble1, qu'elle divise en deux moitiés. C'est un indicateur de tendance centrale de la série. On peut déterminer une médiane pour un ensemble de valeurs non numériques1 pour autant qu'on puisse choisir un critère d'ordonnancement de ces valeurs.</t>
        </r>
      </text>
    </comment>
  </commentList>
</comments>
</file>

<file path=xl/sharedStrings.xml><?xml version="1.0" encoding="utf-8"?>
<sst xmlns="http://schemas.openxmlformats.org/spreadsheetml/2006/main" count="413" uniqueCount="202">
  <si>
    <t>Ref.</t>
  </si>
  <si>
    <t>Prix HT / kg</t>
  </si>
  <si>
    <t>Taux de TVA</t>
  </si>
  <si>
    <t>Montant de TVA</t>
  </si>
  <si>
    <t>Prix TTC</t>
  </si>
  <si>
    <t>AT001</t>
  </si>
  <si>
    <t>XY205</t>
  </si>
  <si>
    <t>KQ452</t>
  </si>
  <si>
    <t>AD412</t>
  </si>
  <si>
    <t>UK587</t>
  </si>
  <si>
    <t>ME320</t>
  </si>
  <si>
    <t>UV002</t>
  </si>
  <si>
    <t>EI421</t>
  </si>
  <si>
    <t>PI890</t>
  </si>
  <si>
    <t>GY678</t>
  </si>
  <si>
    <t>FR546</t>
  </si>
  <si>
    <t>DE378</t>
  </si>
  <si>
    <t>VG295</t>
  </si>
  <si>
    <t>DE233</t>
  </si>
  <si>
    <t>VF233</t>
  </si>
  <si>
    <t>BG567</t>
  </si>
  <si>
    <t>HN988</t>
  </si>
  <si>
    <t>NH988</t>
  </si>
  <si>
    <t>DR322</t>
  </si>
  <si>
    <t>GT455</t>
  </si>
  <si>
    <t>BJ980</t>
  </si>
  <si>
    <t>DR277</t>
  </si>
  <si>
    <t>QA298</t>
  </si>
  <si>
    <t>XA316</t>
  </si>
  <si>
    <t>ZX98</t>
  </si>
  <si>
    <t>FT388</t>
  </si>
  <si>
    <t>LK775</t>
  </si>
  <si>
    <t>BN532</t>
  </si>
  <si>
    <t>Moyenne</t>
  </si>
  <si>
    <t>Total</t>
  </si>
  <si>
    <t>JANUARY</t>
  </si>
  <si>
    <t>FEBRUARY</t>
  </si>
  <si>
    <t>MARCH</t>
  </si>
  <si>
    <t>APRIL</t>
  </si>
  <si>
    <t>MAY</t>
  </si>
  <si>
    <t>JUNE</t>
  </si>
  <si>
    <t>TOTAL</t>
  </si>
  <si>
    <t>MOYENNE</t>
  </si>
  <si>
    <t>ARRONDI SUP</t>
  </si>
  <si>
    <t>ARRONDI INF</t>
  </si>
  <si>
    <t>MAX</t>
  </si>
  <si>
    <t>MIN</t>
  </si>
  <si>
    <t>Supposons que vous disposez de la base de données suivante sur Excel :</t>
  </si>
  <si>
    <t xml:space="preserve">Employé </t>
  </si>
  <si>
    <t xml:space="preserve">Ventes </t>
  </si>
  <si>
    <t>Commission</t>
  </si>
  <si>
    <t>Jean</t>
  </si>
  <si>
    <t xml:space="preserve">Bernard </t>
  </si>
  <si>
    <t xml:space="preserve">Pierre </t>
  </si>
  <si>
    <t xml:space="preserve">Rachid </t>
  </si>
  <si>
    <t xml:space="preserve">David </t>
  </si>
  <si>
    <t>Pour  motiver  vos  vendeurs,  vous  avez  décidé  de  doubler  la  commission  que  touche</t>
  </si>
  <si>
    <t>chaque vendeur pour toutes les ventes qui dépassent les 500 pièces. La vente est payée 7 Euros.</t>
  </si>
  <si>
    <t>Une fois doublée elle sera donc payée 14 Euros.</t>
  </si>
  <si>
    <t>Créez ce tableau de façon à ce que la commission soit calculée automatiquement en</t>
  </si>
  <si>
    <t>fonction des ventes.</t>
  </si>
  <si>
    <t>% commission</t>
  </si>
  <si>
    <t>MEDIANE</t>
  </si>
  <si>
    <t>Matricule</t>
  </si>
  <si>
    <t>Nom</t>
  </si>
  <si>
    <t>Poste</t>
  </si>
  <si>
    <t>Qualification</t>
  </si>
  <si>
    <t>Salaire</t>
  </si>
  <si>
    <t>Charles</t>
  </si>
  <si>
    <t>Roanne</t>
  </si>
  <si>
    <t>Claire</t>
  </si>
  <si>
    <t>Frederic</t>
  </si>
  <si>
    <t>Louis</t>
  </si>
  <si>
    <t>Francoise</t>
  </si>
  <si>
    <t>Cesar</t>
  </si>
  <si>
    <t>Gaspard</t>
  </si>
  <si>
    <t>Remi</t>
  </si>
  <si>
    <t>Valerie</t>
  </si>
  <si>
    <t>Fred</t>
  </si>
  <si>
    <t>Marc</t>
  </si>
  <si>
    <t>Barbara</t>
  </si>
  <si>
    <t>Emilie</t>
  </si>
  <si>
    <t>Jenny</t>
  </si>
  <si>
    <t>Lucien</t>
  </si>
  <si>
    <t>Cadre</t>
  </si>
  <si>
    <t>Employe</t>
  </si>
  <si>
    <t>Agent de maitrise</t>
  </si>
  <si>
    <t>Directeur Production</t>
  </si>
  <si>
    <t>Secretaire Commercial</t>
  </si>
  <si>
    <t>Secretaire comptable</t>
  </si>
  <si>
    <t>Secretaire RH</t>
  </si>
  <si>
    <t>Receptionniste</t>
  </si>
  <si>
    <t>Courrier</t>
  </si>
  <si>
    <t>Secretaire Informatique</t>
  </si>
  <si>
    <t>Chef Comptable</t>
  </si>
  <si>
    <t>Chef du Personnel</t>
  </si>
  <si>
    <t>Directrice Marketing</t>
  </si>
  <si>
    <t>Directrice Financiere</t>
  </si>
  <si>
    <t>Responaible Informatique</t>
  </si>
  <si>
    <t>Responsable Paye</t>
  </si>
  <si>
    <t>Responsable Comptable</t>
  </si>
  <si>
    <t>Responsable machines</t>
  </si>
  <si>
    <t>Assistant Production</t>
  </si>
  <si>
    <t>Directeur Commercial</t>
  </si>
  <si>
    <t>Rene</t>
  </si>
  <si>
    <t>Assistante Commerciale</t>
  </si>
  <si>
    <t>Isabelle</t>
  </si>
  <si>
    <t>Patrick</t>
  </si>
  <si>
    <t>Jean rene</t>
  </si>
  <si>
    <t>Robert</t>
  </si>
  <si>
    <t>Roger</t>
  </si>
  <si>
    <t>Agent Commercial</t>
  </si>
  <si>
    <t>Prime fin d'annee</t>
  </si>
  <si>
    <t>Bonus</t>
  </si>
  <si>
    <t>Absences</t>
  </si>
  <si>
    <t>CA HT</t>
  </si>
  <si>
    <t>Prime/CA HT</t>
  </si>
  <si>
    <t>Salaire Total Decembre</t>
  </si>
  <si>
    <t>CALCUL SALAIRE DECEMBRE</t>
  </si>
  <si>
    <t>Clients</t>
  </si>
  <si>
    <t>Montant Commande</t>
  </si>
  <si>
    <t>Escompte</t>
  </si>
  <si>
    <t>Montant Escompte</t>
  </si>
  <si>
    <t>Altier</t>
  </si>
  <si>
    <t>Point 20</t>
  </si>
  <si>
    <t>Robinson</t>
  </si>
  <si>
    <t>Au rayon clair</t>
  </si>
  <si>
    <t>Plus et encore</t>
  </si>
  <si>
    <t>Chez Ives</t>
  </si>
  <si>
    <t>Croisier</t>
  </si>
  <si>
    <t>Weldone</t>
  </si>
  <si>
    <t>Dentiste</t>
  </si>
  <si>
    <t>Lundi</t>
  </si>
  <si>
    <t>Mardi</t>
  </si>
  <si>
    <t>Mercredi</t>
  </si>
  <si>
    <t xml:space="preserve">Jeudi </t>
  </si>
  <si>
    <t>Vendredi</t>
  </si>
  <si>
    <t>Nbre d'interventions</t>
  </si>
  <si>
    <t>semaine</t>
  </si>
  <si>
    <t>Nord Est</t>
  </si>
  <si>
    <t>Nord Ouest</t>
  </si>
  <si>
    <t>Sud Est</t>
  </si>
  <si>
    <t>Sud Ouest</t>
  </si>
  <si>
    <t>Centre</t>
  </si>
  <si>
    <t>total</t>
  </si>
  <si>
    <t>ensemble des ventes sur la periode</t>
  </si>
  <si>
    <t>graphique</t>
  </si>
  <si>
    <t>evolution des ventes dans le nord est</t>
  </si>
  <si>
    <t>repartition des ventes en 2015</t>
  </si>
  <si>
    <t>repartition des ventes en 2018</t>
  </si>
  <si>
    <t>evolution des ventes de toutes le regions</t>
  </si>
  <si>
    <t>Club</t>
  </si>
  <si>
    <t>FITNESS ONE</t>
  </si>
  <si>
    <t>Carte</t>
  </si>
  <si>
    <t>Jour</t>
  </si>
  <si>
    <t>Nbre d'h 
salle</t>
  </si>
  <si>
    <t>Nbre d'h 
sauna</t>
  </si>
  <si>
    <t>Nbre d'h 
coach</t>
  </si>
  <si>
    <t>Facturation</t>
  </si>
  <si>
    <t>Prix heure</t>
  </si>
  <si>
    <t>salle</t>
  </si>
  <si>
    <t>coach</t>
  </si>
  <si>
    <t>1=1h</t>
  </si>
  <si>
    <t>0.5=1/2h</t>
  </si>
  <si>
    <t>J001</t>
  </si>
  <si>
    <t>B001</t>
  </si>
  <si>
    <t>R001</t>
  </si>
  <si>
    <t>P003</t>
  </si>
  <si>
    <t>D002</t>
  </si>
  <si>
    <t>Daniel</t>
  </si>
  <si>
    <t>D003</t>
  </si>
  <si>
    <t>lundi</t>
  </si>
  <si>
    <t>mercredi</t>
  </si>
  <si>
    <t>mardi</t>
  </si>
  <si>
    <t>jeudi</t>
  </si>
  <si>
    <t>C003</t>
  </si>
  <si>
    <t>I001</t>
  </si>
  <si>
    <t>vendredi</t>
  </si>
  <si>
    <t>sauna ou hammam</t>
  </si>
  <si>
    <t>Nbre d'h 
hammam</t>
  </si>
  <si>
    <t>Total sauna + hammam</t>
  </si>
  <si>
    <t>Total de la semaine</t>
  </si>
  <si>
    <t>Maximum de facturation</t>
  </si>
  <si>
    <t>Minimum de facturation</t>
  </si>
  <si>
    <t>Moyenne de facturation</t>
  </si>
  <si>
    <t>Moyenne arrondie</t>
  </si>
  <si>
    <t>Articles</t>
  </si>
  <si>
    <t>Prix d'achat HT</t>
  </si>
  <si>
    <t>Prix de vente HT</t>
  </si>
  <si>
    <t>Marge</t>
  </si>
  <si>
    <t>Bénéfice</t>
  </si>
  <si>
    <t>part du bénéfice en %</t>
  </si>
  <si>
    <t>Qté</t>
  </si>
  <si>
    <t>Coupes</t>
  </si>
  <si>
    <t>Portes clefs</t>
  </si>
  <si>
    <t>Magnets</t>
  </si>
  <si>
    <t>Stylos</t>
  </si>
  <si>
    <t>Pins</t>
  </si>
  <si>
    <t>Drapeau</t>
  </si>
  <si>
    <t>Chapeau</t>
  </si>
  <si>
    <t>Bénéfice total</t>
  </si>
  <si>
    <t>Médailles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</si>
</sst>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72" formatCode="#,##0\ [$€-1]"/>
    <numFmt numFmtId="174" formatCode="yyyy\-mm\-dd;@"/>
    <numFmt numFmtId="175" formatCode="[$$-C09]#,##0.00"/>
    <numFmt numFmtId="176" formatCode="#,##0.00\ [$€-1]"/>
  </numFmts>
  <fonts count="11" x14ac:knownFonts="1">
    <font>
      <sz val="11"/>
      <color theme="1"/>
      <name val="Calibri"/>
      <family val="2"/>
      <scheme val="minor"/>
    </font>
    <font>
      <sz val="11"/>
      <color theme="1"/>
      <name val="Calibri"/>
      <family val="2"/>
      <scheme val="minor"/>
    </font>
    <font>
      <b/>
      <sz val="11"/>
      <color theme="0"/>
      <name val="Calibri"/>
      <family val="2"/>
      <scheme val="minor"/>
    </font>
    <font>
      <sz val="11"/>
      <color theme="0"/>
      <name val="Calibri"/>
      <family val="2"/>
      <scheme val="minor"/>
    </font>
    <font>
      <sz val="11"/>
      <name val="Calibri"/>
      <family val="2"/>
      <scheme val="minor"/>
    </font>
    <font>
      <i/>
      <sz val="11"/>
      <color theme="0"/>
      <name val="Calibri"/>
      <family val="2"/>
      <scheme val="minor"/>
    </font>
    <font>
      <sz val="9"/>
      <color indexed="81"/>
      <name val="Tahoma"/>
      <family val="2"/>
    </font>
    <font>
      <b/>
      <sz val="9"/>
      <color indexed="81"/>
      <name val="Tahoma"/>
      <family val="2"/>
    </font>
    <font>
      <i/>
      <sz val="11"/>
      <color theme="1"/>
      <name val="Calibri"/>
      <family val="2"/>
      <scheme val="minor"/>
    </font>
    <font>
      <sz val="14"/>
      <color theme="0"/>
      <name val="Calibri"/>
      <family val="2"/>
      <scheme val="minor"/>
    </font>
    <font>
      <b/>
      <sz val="12"/>
      <color theme="0"/>
      <name val="Calibri"/>
      <family val="2"/>
      <scheme val="minor"/>
    </font>
  </fonts>
  <fills count="12">
    <fill>
      <patternFill patternType="none"/>
    </fill>
    <fill>
      <patternFill patternType="gray125"/>
    </fill>
    <fill>
      <patternFill patternType="solid">
        <fgColor theme="7" tint="-0.249977111117893"/>
        <bgColor indexed="64"/>
      </patternFill>
    </fill>
    <fill>
      <patternFill patternType="solid">
        <fgColor theme="8" tint="0.39997558519241921"/>
        <bgColor indexed="64"/>
      </patternFill>
    </fill>
    <fill>
      <patternFill patternType="solid">
        <fgColor theme="9" tint="0.39997558519241921"/>
        <bgColor indexed="64"/>
      </patternFill>
    </fill>
    <fill>
      <patternFill patternType="solid">
        <fgColor theme="9" tint="0.79998168889431442"/>
        <bgColor indexed="64"/>
      </patternFill>
    </fill>
    <fill>
      <patternFill patternType="solid">
        <fgColor theme="9" tint="-0.249977111117893"/>
        <bgColor indexed="64"/>
      </patternFill>
    </fill>
    <fill>
      <patternFill patternType="solid">
        <fgColor theme="8" tint="-0.249977111117893"/>
        <bgColor indexed="64"/>
      </patternFill>
    </fill>
    <fill>
      <patternFill patternType="solid">
        <fgColor theme="4" tint="0.39997558519241921"/>
        <bgColor indexed="64"/>
      </patternFill>
    </fill>
    <fill>
      <patternFill patternType="solid">
        <fgColor theme="5" tint="-0.249977111117893"/>
        <bgColor indexed="64"/>
      </patternFill>
    </fill>
    <fill>
      <patternFill patternType="solid">
        <fgColor theme="8" tint="-0.499984740745262"/>
        <bgColor indexed="64"/>
      </patternFill>
    </fill>
    <fill>
      <patternFill patternType="solid">
        <fgColor theme="9"/>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right/>
      <top/>
      <bottom style="double">
        <color indexed="64"/>
      </bottom>
      <diagonal/>
    </border>
    <border>
      <left style="thin">
        <color indexed="64"/>
      </left>
      <right style="thin">
        <color indexed="64"/>
      </right>
      <top/>
      <bottom style="thin">
        <color indexed="64"/>
      </bottom>
      <diagonal/>
    </border>
  </borders>
  <cellStyleXfs count="2">
    <xf numFmtId="0" fontId="0" fillId="0" borderId="0"/>
    <xf numFmtId="9" fontId="1" fillId="0" borderId="0" applyFont="0" applyFill="0" applyBorder="0" applyAlignment="0" applyProtection="0"/>
  </cellStyleXfs>
  <cellXfs count="76">
    <xf numFmtId="0" fontId="0" fillId="0" borderId="0" xfId="0"/>
    <xf numFmtId="0" fontId="3" fillId="2" borderId="0" xfId="0" applyFont="1" applyFill="1" applyAlignment="1">
      <alignment horizontal="left" vertical="top" wrapText="1"/>
    </xf>
    <xf numFmtId="0" fontId="3" fillId="2" borderId="0" xfId="0" applyFont="1" applyFill="1" applyAlignment="1">
      <alignment horizontal="right" vertical="top" wrapText="1"/>
    </xf>
    <xf numFmtId="0" fontId="3" fillId="2" borderId="0" xfId="0" applyFont="1" applyFill="1" applyAlignment="1">
      <alignment vertical="top"/>
    </xf>
    <xf numFmtId="2" fontId="0" fillId="0" borderId="0" xfId="0" applyNumberFormat="1" applyAlignment="1">
      <alignment vertical="top"/>
    </xf>
    <xf numFmtId="0" fontId="0" fillId="0" borderId="0" xfId="0" applyAlignment="1">
      <alignment vertical="top"/>
    </xf>
    <xf numFmtId="10" fontId="0" fillId="0" borderId="0" xfId="1" applyNumberFormat="1" applyFont="1" applyAlignment="1">
      <alignment vertical="top"/>
    </xf>
    <xf numFmtId="0" fontId="0" fillId="0" borderId="0" xfId="0" applyAlignment="1">
      <alignment horizontal="right"/>
    </xf>
    <xf numFmtId="4" fontId="0" fillId="0" borderId="0" xfId="0" applyNumberFormat="1"/>
    <xf numFmtId="0" fontId="4" fillId="0" borderId="1" xfId="0" applyFont="1" applyBorder="1" applyAlignment="1">
      <alignment horizontal="right"/>
    </xf>
    <xf numFmtId="0" fontId="3" fillId="3" borderId="1" xfId="0" applyFont="1" applyFill="1" applyBorder="1" applyAlignment="1">
      <alignment horizontal="right"/>
    </xf>
    <xf numFmtId="0" fontId="3" fillId="6" borderId="1" xfId="0" applyFont="1" applyFill="1" applyBorder="1"/>
    <xf numFmtId="3" fontId="3" fillId="6" borderId="1" xfId="0" applyNumberFormat="1" applyFont="1" applyFill="1" applyBorder="1"/>
    <xf numFmtId="3" fontId="0" fillId="4" borderId="1" xfId="0" applyNumberFormat="1" applyFill="1" applyBorder="1"/>
    <xf numFmtId="3" fontId="4" fillId="4" borderId="1" xfId="0" applyNumberFormat="1" applyFont="1" applyFill="1" applyBorder="1"/>
    <xf numFmtId="3" fontId="0" fillId="0" borderId="0" xfId="0" applyNumberFormat="1"/>
    <xf numFmtId="3" fontId="0" fillId="5" borderId="1" xfId="0" applyNumberFormat="1" applyFill="1" applyBorder="1"/>
    <xf numFmtId="3" fontId="4" fillId="5" borderId="1" xfId="0" applyNumberFormat="1" applyFont="1" applyFill="1" applyBorder="1"/>
    <xf numFmtId="0" fontId="3" fillId="7" borderId="2" xfId="0" applyFont="1" applyFill="1" applyBorder="1"/>
    <xf numFmtId="0" fontId="3" fillId="2" borderId="2" xfId="0" applyFont="1" applyFill="1" applyBorder="1" applyAlignment="1">
      <alignment horizontal="right"/>
    </xf>
    <xf numFmtId="0" fontId="3" fillId="6" borderId="2" xfId="0" applyFont="1" applyFill="1" applyBorder="1" applyAlignment="1">
      <alignment horizontal="right"/>
    </xf>
    <xf numFmtId="0" fontId="3" fillId="7" borderId="0" xfId="0" applyFont="1" applyFill="1"/>
    <xf numFmtId="0" fontId="3" fillId="2" borderId="0" xfId="0" applyFont="1" applyFill="1"/>
    <xf numFmtId="0" fontId="3" fillId="6" borderId="0" xfId="0" applyFont="1" applyFill="1"/>
    <xf numFmtId="0" fontId="3" fillId="2" borderId="2" xfId="0" applyFont="1" applyFill="1" applyBorder="1"/>
    <xf numFmtId="0" fontId="3" fillId="6" borderId="2" xfId="0" applyFont="1" applyFill="1" applyBorder="1"/>
    <xf numFmtId="3" fontId="3" fillId="2" borderId="0" xfId="0" applyNumberFormat="1" applyFont="1" applyFill="1"/>
    <xf numFmtId="0" fontId="2" fillId="2" borderId="0" xfId="0" applyFont="1" applyFill="1"/>
    <xf numFmtId="0" fontId="5" fillId="2" borderId="0" xfId="0" applyFont="1" applyFill="1"/>
    <xf numFmtId="0" fontId="2" fillId="8" borderId="0" xfId="0" applyFont="1" applyFill="1" applyAlignment="1">
      <alignment horizontal="right"/>
    </xf>
    <xf numFmtId="0" fontId="3" fillId="8" borderId="0" xfId="0" applyFont="1" applyFill="1"/>
    <xf numFmtId="3" fontId="2" fillId="8" borderId="0" xfId="0" applyNumberFormat="1" applyFont="1" applyFill="1"/>
    <xf numFmtId="0" fontId="2" fillId="6" borderId="0" xfId="0" applyFont="1" applyFill="1" applyAlignment="1">
      <alignment horizontal="right"/>
    </xf>
    <xf numFmtId="0" fontId="2" fillId="6" borderId="0" xfId="0" applyFont="1" applyFill="1"/>
    <xf numFmtId="10" fontId="0" fillId="0" borderId="0" xfId="1" applyNumberFormat="1" applyFont="1"/>
    <xf numFmtId="0" fontId="3" fillId="9" borderId="0" xfId="0" applyFont="1" applyFill="1"/>
    <xf numFmtId="10" fontId="3" fillId="9" borderId="0" xfId="1" applyNumberFormat="1" applyFont="1" applyFill="1"/>
    <xf numFmtId="3" fontId="0" fillId="4" borderId="3" xfId="0" applyNumberFormat="1" applyFill="1" applyBorder="1"/>
    <xf numFmtId="3" fontId="4" fillId="4" borderId="3" xfId="0" applyNumberFormat="1" applyFont="1" applyFill="1" applyBorder="1"/>
    <xf numFmtId="0" fontId="3" fillId="6" borderId="0" xfId="0" applyFont="1" applyFill="1" applyAlignment="1">
      <alignment horizontal="center"/>
    </xf>
    <xf numFmtId="0" fontId="0" fillId="6" borderId="0" xfId="0" applyFill="1"/>
    <xf numFmtId="3" fontId="3" fillId="6" borderId="0" xfId="0" applyNumberFormat="1" applyFont="1" applyFill="1" applyAlignment="1">
      <alignment horizontal="right"/>
    </xf>
    <xf numFmtId="0" fontId="3" fillId="9" borderId="0" xfId="0" applyFont="1" applyFill="1" applyAlignment="1">
      <alignment horizontal="right"/>
    </xf>
    <xf numFmtId="0" fontId="3" fillId="6" borderId="0" xfId="0" applyFont="1" applyFill="1" applyAlignment="1">
      <alignment horizontal="center" vertical="top"/>
    </xf>
    <xf numFmtId="0" fontId="3" fillId="6" borderId="0" xfId="0" applyFont="1" applyFill="1" applyAlignment="1">
      <alignment vertical="top"/>
    </xf>
    <xf numFmtId="3" fontId="3" fillId="6" borderId="0" xfId="0" applyNumberFormat="1" applyFont="1" applyFill="1" applyAlignment="1">
      <alignment horizontal="right" vertical="top"/>
    </xf>
    <xf numFmtId="0" fontId="3" fillId="6" borderId="0" xfId="0" applyFont="1" applyFill="1" applyAlignment="1">
      <alignment horizontal="right" vertical="top" wrapText="1"/>
    </xf>
    <xf numFmtId="0" fontId="3" fillId="6" borderId="0" xfId="0" applyFont="1" applyFill="1" applyAlignment="1">
      <alignment horizontal="right" vertical="top"/>
    </xf>
    <xf numFmtId="0" fontId="8" fillId="0" borderId="0" xfId="0" applyFont="1"/>
    <xf numFmtId="0" fontId="5" fillId="4" borderId="0" xfId="0" applyFont="1" applyFill="1" applyAlignment="1">
      <alignment horizontal="right" vertical="top"/>
    </xf>
    <xf numFmtId="0" fontId="8" fillId="4" borderId="0" xfId="0" applyFont="1" applyFill="1"/>
    <xf numFmtId="3" fontId="8" fillId="4" borderId="0" xfId="0" applyNumberFormat="1" applyFont="1" applyFill="1"/>
    <xf numFmtId="3" fontId="0" fillId="6" borderId="0" xfId="0" applyNumberFormat="1" applyFill="1"/>
    <xf numFmtId="0" fontId="8" fillId="6" borderId="0" xfId="0" applyFont="1" applyFill="1"/>
    <xf numFmtId="9" fontId="3" fillId="6" borderId="0" xfId="1" applyFont="1" applyFill="1"/>
    <xf numFmtId="0" fontId="9" fillId="6" borderId="0" xfId="0" applyFont="1" applyFill="1" applyAlignment="1"/>
    <xf numFmtId="172" fontId="0" fillId="0" borderId="0" xfId="0" applyNumberFormat="1"/>
    <xf numFmtId="172" fontId="0" fillId="0" borderId="0" xfId="0" applyNumberFormat="1" applyAlignment="1">
      <alignment horizontal="right"/>
    </xf>
    <xf numFmtId="9" fontId="0" fillId="0" borderId="0" xfId="0" applyNumberFormat="1"/>
    <xf numFmtId="0" fontId="2" fillId="10" borderId="0" xfId="0" applyFont="1" applyFill="1" applyAlignment="1">
      <alignment horizontal="left" vertical="center" wrapText="1"/>
    </xf>
    <xf numFmtId="0" fontId="2" fillId="10" borderId="0" xfId="0" applyFont="1" applyFill="1" applyAlignment="1">
      <alignment horizontal="right" vertical="center" wrapText="1"/>
    </xf>
    <xf numFmtId="0" fontId="3" fillId="10" borderId="0" xfId="0" applyFont="1" applyFill="1"/>
    <xf numFmtId="0" fontId="3" fillId="9" borderId="0" xfId="0" applyFont="1" applyFill="1" applyAlignment="1">
      <alignment vertical="top"/>
    </xf>
    <xf numFmtId="0" fontId="3" fillId="9" borderId="0" xfId="0" applyFont="1" applyFill="1" applyAlignment="1">
      <alignment horizontal="right" vertical="top" wrapText="1"/>
    </xf>
    <xf numFmtId="174" fontId="0" fillId="0" borderId="0" xfId="0" applyNumberFormat="1"/>
    <xf numFmtId="0" fontId="10" fillId="10" borderId="0" xfId="0" applyFont="1" applyFill="1"/>
    <xf numFmtId="0" fontId="10" fillId="10" borderId="0" xfId="0" applyFont="1" applyFill="1" applyAlignment="1">
      <alignment horizontal="left"/>
    </xf>
    <xf numFmtId="10" fontId="0" fillId="0" borderId="0" xfId="0" applyNumberFormat="1"/>
    <xf numFmtId="175" fontId="0" fillId="0" borderId="0" xfId="0" applyNumberFormat="1"/>
    <xf numFmtId="175" fontId="3" fillId="9" borderId="0" xfId="0" applyNumberFormat="1" applyFont="1" applyFill="1"/>
    <xf numFmtId="0" fontId="0" fillId="0" borderId="0" xfId="0" applyAlignment="1">
      <alignment horizontal="center" vertical="top" wrapText="1"/>
    </xf>
    <xf numFmtId="0" fontId="3" fillId="11" borderId="0" xfId="0" applyFont="1" applyFill="1" applyAlignment="1">
      <alignment horizontal="left" vertical="top" wrapText="1"/>
    </xf>
    <xf numFmtId="0" fontId="3" fillId="11" borderId="0" xfId="0" applyFont="1" applyFill="1" applyAlignment="1">
      <alignment horizontal="right" vertical="top" wrapText="1"/>
    </xf>
    <xf numFmtId="0" fontId="3" fillId="11" borderId="0" xfId="0" applyFont="1" applyFill="1"/>
    <xf numFmtId="4" fontId="3" fillId="11" borderId="0" xfId="0" applyNumberFormat="1" applyFont="1" applyFill="1"/>
    <xf numFmtId="176" fontId="3" fillId="11" borderId="0" xfId="0" applyNumberFormat="1" applyFont="1" applyFill="1"/>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7</xdr:col>
      <xdr:colOff>85725</xdr:colOff>
      <xdr:row>1</xdr:row>
      <xdr:rowOff>104775</xdr:rowOff>
    </xdr:from>
    <xdr:to>
      <xdr:col>16</xdr:col>
      <xdr:colOff>561226</xdr:colOff>
      <xdr:row>6</xdr:row>
      <xdr:rowOff>95132</xdr:rowOff>
    </xdr:to>
    <xdr:pic>
      <xdr:nvPicPr>
        <xdr:cNvPr id="3" name="Picture 2">
          <a:extLst>
            <a:ext uri="{FF2B5EF4-FFF2-40B4-BE49-F238E27FC236}">
              <a16:creationId xmlns:a16="http://schemas.microsoft.com/office/drawing/2014/main" id="{E3C4F6C7-A2BF-4655-9955-BF5F002404DE}"/>
            </a:ext>
          </a:extLst>
        </xdr:cNvPr>
        <xdr:cNvPicPr>
          <a:picLocks noChangeAspect="1"/>
        </xdr:cNvPicPr>
      </xdr:nvPicPr>
      <xdr:blipFill>
        <a:blip xmlns:r="http://schemas.openxmlformats.org/officeDocument/2006/relationships" r:embed="rId1"/>
        <a:stretch>
          <a:fillRect/>
        </a:stretch>
      </xdr:blipFill>
      <xdr:spPr>
        <a:xfrm>
          <a:off x="6353175" y="295275"/>
          <a:ext cx="5990476" cy="94285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323850</xdr:colOff>
      <xdr:row>32</xdr:row>
      <xdr:rowOff>38100</xdr:rowOff>
    </xdr:from>
    <xdr:to>
      <xdr:col>6</xdr:col>
      <xdr:colOff>608838</xdr:colOff>
      <xdr:row>61</xdr:row>
      <xdr:rowOff>56457</xdr:rowOff>
    </xdr:to>
    <xdr:pic>
      <xdr:nvPicPr>
        <xdr:cNvPr id="2" name="Picture 1">
          <a:extLst>
            <a:ext uri="{FF2B5EF4-FFF2-40B4-BE49-F238E27FC236}">
              <a16:creationId xmlns:a16="http://schemas.microsoft.com/office/drawing/2014/main" id="{5B44D24D-52E5-4BB1-9AB6-13177D28F48B}"/>
            </a:ext>
          </a:extLst>
        </xdr:cNvPr>
        <xdr:cNvPicPr>
          <a:picLocks noChangeAspect="1"/>
        </xdr:cNvPicPr>
      </xdr:nvPicPr>
      <xdr:blipFill>
        <a:blip xmlns:r="http://schemas.openxmlformats.org/officeDocument/2006/relationships" r:embed="rId1"/>
        <a:stretch>
          <a:fillRect/>
        </a:stretch>
      </xdr:blipFill>
      <xdr:spPr>
        <a:xfrm>
          <a:off x="323850" y="6324600"/>
          <a:ext cx="6095238" cy="5542857"/>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Serie%20d'exercic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xo complet"/>
      <sheetName val="pourcentages 1"/>
      <sheetName val="pourcentages 2"/>
      <sheetName val="Marge et benef"/>
      <sheetName val="Comparaison"/>
      <sheetName val="Marge"/>
      <sheetName val="Sheet2"/>
      <sheetName val="Sheet3"/>
      <sheetName val="Sheet7"/>
      <sheetName val="Arrondi-min&amp;max"/>
      <sheetName val="Si 3 cas"/>
      <sheetName val="Si tx TVA"/>
      <sheetName val="Si salaire vs CA"/>
      <sheetName val="Si salaire vs garde"/>
      <sheetName val="Si escompte"/>
      <sheetName val="ventes moyennes min et max"/>
      <sheetName val="tableau resume"/>
      <sheetName val="Sheet18"/>
      <sheetName val="Graphique 1"/>
      <sheetName val="Tri et filtrage"/>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ow r="1">
          <cell r="B1">
            <v>2015</v>
          </cell>
          <cell r="C1">
            <v>2016</v>
          </cell>
          <cell r="D1">
            <v>2017</v>
          </cell>
          <cell r="E1">
            <v>2018</v>
          </cell>
        </row>
        <row r="2">
          <cell r="A2" t="str">
            <v>Nord Est</v>
          </cell>
          <cell r="B2">
            <v>32000</v>
          </cell>
          <cell r="C2">
            <v>34500</v>
          </cell>
          <cell r="D2">
            <v>34200</v>
          </cell>
          <cell r="E2">
            <v>35600</v>
          </cell>
        </row>
        <row r="3">
          <cell r="A3" t="str">
            <v>Nord Ouest</v>
          </cell>
          <cell r="B3">
            <v>24600</v>
          </cell>
          <cell r="C3">
            <v>26800</v>
          </cell>
          <cell r="D3">
            <v>24500</v>
          </cell>
          <cell r="E3">
            <v>27800</v>
          </cell>
        </row>
        <row r="4">
          <cell r="A4" t="str">
            <v>Sud Est</v>
          </cell>
          <cell r="B4">
            <v>34500</v>
          </cell>
          <cell r="C4">
            <v>33650</v>
          </cell>
          <cell r="D4">
            <v>37900</v>
          </cell>
          <cell r="E4">
            <v>38900</v>
          </cell>
        </row>
        <row r="5">
          <cell r="A5" t="str">
            <v>Sud Ouest</v>
          </cell>
          <cell r="B5">
            <v>24500</v>
          </cell>
          <cell r="C5">
            <v>26540</v>
          </cell>
          <cell r="D5">
            <v>28700</v>
          </cell>
          <cell r="E5">
            <v>28900</v>
          </cell>
        </row>
        <row r="6">
          <cell r="A6" t="str">
            <v>Centre</v>
          </cell>
          <cell r="B6">
            <v>12400</v>
          </cell>
          <cell r="C6">
            <v>14500</v>
          </cell>
          <cell r="D6">
            <v>16700</v>
          </cell>
          <cell r="E6">
            <v>12400</v>
          </cell>
        </row>
        <row r="7">
          <cell r="A7" t="str">
            <v>total</v>
          </cell>
          <cell r="B7">
            <v>128000</v>
          </cell>
          <cell r="C7">
            <v>135990</v>
          </cell>
          <cell r="D7">
            <v>142000</v>
          </cell>
          <cell r="E7">
            <v>143600</v>
          </cell>
        </row>
        <row r="19">
          <cell r="B19">
            <v>2015</v>
          </cell>
          <cell r="C19">
            <v>2016</v>
          </cell>
          <cell r="D19">
            <v>2017</v>
          </cell>
          <cell r="E19">
            <v>2018</v>
          </cell>
        </row>
        <row r="20">
          <cell r="A20" t="str">
            <v>Nord Est</v>
          </cell>
          <cell r="B20">
            <v>32000</v>
          </cell>
          <cell r="C20">
            <v>34500</v>
          </cell>
          <cell r="D20">
            <v>34200</v>
          </cell>
          <cell r="E20">
            <v>35600</v>
          </cell>
        </row>
        <row r="29">
          <cell r="B29">
            <v>2015</v>
          </cell>
        </row>
        <row r="30">
          <cell r="A30" t="str">
            <v>Nord Est</v>
          </cell>
          <cell r="B30">
            <v>32000</v>
          </cell>
        </row>
        <row r="31">
          <cell r="A31" t="str">
            <v>Nord Ouest</v>
          </cell>
          <cell r="B31">
            <v>24600</v>
          </cell>
        </row>
        <row r="32">
          <cell r="A32" t="str">
            <v>Sud Est</v>
          </cell>
          <cell r="B32">
            <v>34500</v>
          </cell>
        </row>
        <row r="33">
          <cell r="A33" t="str">
            <v>Sud Ouest</v>
          </cell>
          <cell r="B33">
            <v>24500</v>
          </cell>
        </row>
        <row r="34">
          <cell r="A34" t="str">
            <v>Centre</v>
          </cell>
          <cell r="B34">
            <v>12400</v>
          </cell>
        </row>
        <row r="41">
          <cell r="B41">
            <v>2018</v>
          </cell>
        </row>
        <row r="42">
          <cell r="A42" t="str">
            <v>Nord Est</v>
          </cell>
          <cell r="B42">
            <v>35600</v>
          </cell>
        </row>
        <row r="43">
          <cell r="A43" t="str">
            <v>Nord Ouest</v>
          </cell>
          <cell r="B43">
            <v>27800</v>
          </cell>
        </row>
        <row r="44">
          <cell r="A44" t="str">
            <v>Sud Est</v>
          </cell>
          <cell r="B44">
            <v>38900</v>
          </cell>
        </row>
        <row r="45">
          <cell r="A45" t="str">
            <v>Sud Ouest</v>
          </cell>
          <cell r="B45">
            <v>28900</v>
          </cell>
        </row>
        <row r="46">
          <cell r="A46" t="str">
            <v>Centre</v>
          </cell>
          <cell r="B46">
            <v>12400</v>
          </cell>
        </row>
        <row r="53">
          <cell r="B53">
            <v>2015</v>
          </cell>
          <cell r="C53">
            <v>2016</v>
          </cell>
          <cell r="D53">
            <v>2017</v>
          </cell>
          <cell r="E53">
            <v>2018</v>
          </cell>
        </row>
        <row r="54">
          <cell r="A54" t="str">
            <v>Nord Est</v>
          </cell>
          <cell r="B54">
            <v>32000</v>
          </cell>
          <cell r="C54">
            <v>34500</v>
          </cell>
          <cell r="D54">
            <v>34200</v>
          </cell>
          <cell r="E54">
            <v>35600</v>
          </cell>
        </row>
        <row r="55">
          <cell r="A55" t="str">
            <v>Nord Ouest</v>
          </cell>
          <cell r="B55">
            <v>24600</v>
          </cell>
          <cell r="C55">
            <v>26800</v>
          </cell>
          <cell r="D55">
            <v>24500</v>
          </cell>
          <cell r="E55">
            <v>27800</v>
          </cell>
        </row>
        <row r="56">
          <cell r="A56" t="str">
            <v>Sud Est</v>
          </cell>
          <cell r="B56">
            <v>34500</v>
          </cell>
          <cell r="C56">
            <v>33650</v>
          </cell>
          <cell r="D56">
            <v>37900</v>
          </cell>
          <cell r="E56">
            <v>38900</v>
          </cell>
        </row>
        <row r="57">
          <cell r="A57" t="str">
            <v>Sud Ouest</v>
          </cell>
          <cell r="B57">
            <v>24500</v>
          </cell>
          <cell r="C57">
            <v>26540</v>
          </cell>
          <cell r="D57">
            <v>28700</v>
          </cell>
          <cell r="E57">
            <v>28900</v>
          </cell>
        </row>
        <row r="58">
          <cell r="A58" t="str">
            <v>Centre</v>
          </cell>
          <cell r="B58">
            <v>12400</v>
          </cell>
          <cell r="C58">
            <v>14500</v>
          </cell>
          <cell r="D58">
            <v>16700</v>
          </cell>
          <cell r="E58">
            <v>12400</v>
          </cell>
        </row>
        <row r="65">
          <cell r="B65">
            <v>2015</v>
          </cell>
          <cell r="C65">
            <v>2016</v>
          </cell>
          <cell r="D65">
            <v>2017</v>
          </cell>
          <cell r="E65">
            <v>2018</v>
          </cell>
        </row>
        <row r="66">
          <cell r="A66" t="str">
            <v>Nord Est</v>
          </cell>
          <cell r="B66">
            <v>32000</v>
          </cell>
          <cell r="C66">
            <v>34500</v>
          </cell>
          <cell r="D66">
            <v>34200</v>
          </cell>
          <cell r="E66">
            <v>35600</v>
          </cell>
        </row>
        <row r="67">
          <cell r="A67" t="str">
            <v>Nord Ouest</v>
          </cell>
          <cell r="B67">
            <v>24600</v>
          </cell>
          <cell r="C67">
            <v>26800</v>
          </cell>
          <cell r="D67">
            <v>24500</v>
          </cell>
          <cell r="E67">
            <v>27800</v>
          </cell>
        </row>
        <row r="68">
          <cell r="A68" t="str">
            <v>Sud Est</v>
          </cell>
          <cell r="B68">
            <v>34500</v>
          </cell>
          <cell r="C68">
            <v>33650</v>
          </cell>
          <cell r="D68">
            <v>37900</v>
          </cell>
          <cell r="E68">
            <v>38900</v>
          </cell>
        </row>
        <row r="69">
          <cell r="A69" t="str">
            <v>Sud Ouest</v>
          </cell>
          <cell r="B69">
            <v>24500</v>
          </cell>
          <cell r="C69">
            <v>26540</v>
          </cell>
          <cell r="D69">
            <v>28700</v>
          </cell>
          <cell r="E69">
            <v>28900</v>
          </cell>
        </row>
        <row r="70">
          <cell r="A70" t="str">
            <v>Centre</v>
          </cell>
          <cell r="B70">
            <v>12400</v>
          </cell>
          <cell r="C70">
            <v>14500</v>
          </cell>
          <cell r="D70">
            <v>16700</v>
          </cell>
          <cell r="E70">
            <v>12400</v>
          </cell>
        </row>
      </sheetData>
      <sheetData sheetId="1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7B322B-9BFA-4522-86A8-C2D18BC7730F}">
  <dimension ref="A1:G14"/>
  <sheetViews>
    <sheetView workbookViewId="0">
      <selection activeCell="B1" sqref="B1"/>
    </sheetView>
  </sheetViews>
  <sheetFormatPr defaultRowHeight="15" x14ac:dyDescent="0.25"/>
  <cols>
    <col min="1" max="1" width="12" customWidth="1"/>
    <col min="2" max="2" width="11.5703125" customWidth="1"/>
    <col min="3" max="3" width="12.85546875" customWidth="1"/>
    <col min="5" max="5" width="9.28515625" bestFit="1" customWidth="1"/>
    <col min="6" max="6" width="11.5703125" bestFit="1" customWidth="1"/>
    <col min="7" max="7" width="15.7109375" customWidth="1"/>
  </cols>
  <sheetData>
    <row r="1" spans="1:7" x14ac:dyDescent="0.25">
      <c r="C1">
        <v>2.2000000000000002</v>
      </c>
    </row>
    <row r="3" spans="1:7" s="70" customFormat="1" ht="35.25" customHeight="1" x14ac:dyDescent="0.25">
      <c r="A3" s="71" t="s">
        <v>186</v>
      </c>
      <c r="B3" s="72" t="s">
        <v>187</v>
      </c>
      <c r="C3" s="72" t="s">
        <v>188</v>
      </c>
      <c r="D3" s="72" t="s">
        <v>189</v>
      </c>
      <c r="E3" s="72" t="s">
        <v>192</v>
      </c>
      <c r="F3" s="72" t="s">
        <v>190</v>
      </c>
      <c r="G3" s="72" t="s">
        <v>191</v>
      </c>
    </row>
    <row r="4" spans="1:7" x14ac:dyDescent="0.25">
      <c r="A4" t="s">
        <v>201</v>
      </c>
      <c r="B4">
        <v>7.62</v>
      </c>
      <c r="C4" s="15">
        <f>+B4*$C$1</f>
        <v>16.764000000000003</v>
      </c>
      <c r="D4" s="15">
        <f>+C4-B4</f>
        <v>9.1440000000000019</v>
      </c>
      <c r="E4" s="8">
        <v>2000</v>
      </c>
      <c r="F4" s="8"/>
      <c r="G4" s="34"/>
    </row>
    <row r="5" spans="1:7" x14ac:dyDescent="0.25">
      <c r="A5" t="s">
        <v>193</v>
      </c>
      <c r="B5">
        <v>10.210000000000001</v>
      </c>
      <c r="C5" s="15">
        <f t="shared" ref="C5:C11" si="0">+B5*$C$1</f>
        <v>22.462000000000003</v>
      </c>
      <c r="D5" s="15">
        <f t="shared" ref="D5:D11" si="1">+C5-B5</f>
        <v>12.252000000000002</v>
      </c>
      <c r="E5" s="8">
        <v>2300</v>
      </c>
      <c r="F5" s="8"/>
      <c r="G5" s="34"/>
    </row>
    <row r="6" spans="1:7" x14ac:dyDescent="0.25">
      <c r="A6" t="s">
        <v>194</v>
      </c>
      <c r="B6">
        <v>1.54</v>
      </c>
      <c r="C6" s="15">
        <f t="shared" si="0"/>
        <v>3.3880000000000003</v>
      </c>
      <c r="D6" s="15">
        <f t="shared" si="1"/>
        <v>1.8480000000000003</v>
      </c>
      <c r="E6" s="8">
        <v>8700</v>
      </c>
      <c r="F6" s="8"/>
      <c r="G6" s="34"/>
    </row>
    <row r="7" spans="1:7" x14ac:dyDescent="0.25">
      <c r="A7" t="s">
        <v>195</v>
      </c>
      <c r="B7">
        <v>1.37</v>
      </c>
      <c r="C7" s="15">
        <f t="shared" si="0"/>
        <v>3.0140000000000007</v>
      </c>
      <c r="D7" s="15">
        <f t="shared" si="1"/>
        <v>1.6440000000000006</v>
      </c>
      <c r="E7" s="8">
        <v>2200</v>
      </c>
      <c r="F7" s="8"/>
      <c r="G7" s="34"/>
    </row>
    <row r="8" spans="1:7" x14ac:dyDescent="0.25">
      <c r="A8" t="s">
        <v>196</v>
      </c>
      <c r="B8">
        <v>2.29</v>
      </c>
      <c r="C8" s="15">
        <f t="shared" si="0"/>
        <v>5.0380000000000003</v>
      </c>
      <c r="D8" s="15">
        <f t="shared" si="1"/>
        <v>2.7480000000000002</v>
      </c>
      <c r="E8" s="8">
        <v>7690</v>
      </c>
      <c r="F8" s="8"/>
      <c r="G8" s="34"/>
    </row>
    <row r="9" spans="1:7" x14ac:dyDescent="0.25">
      <c r="A9" t="s">
        <v>197</v>
      </c>
      <c r="B9">
        <v>1.07</v>
      </c>
      <c r="C9" s="15">
        <f t="shared" si="0"/>
        <v>2.3540000000000005</v>
      </c>
      <c r="D9" s="15">
        <f t="shared" si="1"/>
        <v>1.2840000000000005</v>
      </c>
      <c r="E9" s="8">
        <v>9900</v>
      </c>
      <c r="F9" s="8"/>
      <c r="G9" s="34"/>
    </row>
    <row r="10" spans="1:7" x14ac:dyDescent="0.25">
      <c r="A10" t="s">
        <v>198</v>
      </c>
      <c r="B10">
        <v>3.44</v>
      </c>
      <c r="C10" s="15">
        <f t="shared" si="0"/>
        <v>7.5680000000000005</v>
      </c>
      <c r="D10" s="15">
        <f t="shared" si="1"/>
        <v>4.1280000000000001</v>
      </c>
      <c r="E10" s="8">
        <v>1500</v>
      </c>
      <c r="F10" s="8"/>
      <c r="G10" s="34"/>
    </row>
    <row r="11" spans="1:7" x14ac:dyDescent="0.25">
      <c r="A11" t="s">
        <v>199</v>
      </c>
      <c r="B11">
        <v>6.87</v>
      </c>
      <c r="C11" s="15">
        <f t="shared" si="0"/>
        <v>15.114000000000001</v>
      </c>
      <c r="D11" s="15">
        <f t="shared" si="1"/>
        <v>8.2439999999999998</v>
      </c>
      <c r="E11" s="8">
        <v>800</v>
      </c>
      <c r="F11" s="8"/>
      <c r="G11" s="34"/>
    </row>
    <row r="12" spans="1:7" x14ac:dyDescent="0.25">
      <c r="E12" s="8"/>
      <c r="F12" s="8"/>
    </row>
    <row r="13" spans="1:7" x14ac:dyDescent="0.25">
      <c r="D13" s="73" t="s">
        <v>200</v>
      </c>
      <c r="E13" s="74"/>
      <c r="F13" s="75"/>
    </row>
    <row r="14" spans="1:7" x14ac:dyDescent="0.25">
      <c r="E14" s="8"/>
      <c r="F14" s="8"/>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720DC0-27EC-414E-946D-ED43A21EA3A0}">
  <sheetPr>
    <tabColor theme="4" tint="-0.249977111117893"/>
  </sheetPr>
  <dimension ref="A1:B8"/>
  <sheetViews>
    <sheetView workbookViewId="0">
      <selection activeCell="B3" sqref="B3"/>
    </sheetView>
  </sheetViews>
  <sheetFormatPr defaultRowHeight="15" x14ac:dyDescent="0.25"/>
  <cols>
    <col min="1" max="1" width="12.85546875" customWidth="1"/>
    <col min="2" max="2" width="15.5703125" customWidth="1"/>
  </cols>
  <sheetData>
    <row r="1" spans="1:2" x14ac:dyDescent="0.25">
      <c r="A1" s="61" t="s">
        <v>138</v>
      </c>
      <c r="B1" s="61"/>
    </row>
    <row r="2" spans="1:2" s="5" customFormat="1" ht="30" x14ac:dyDescent="0.25">
      <c r="A2" s="62" t="s">
        <v>131</v>
      </c>
      <c r="B2" s="63" t="s">
        <v>137</v>
      </c>
    </row>
    <row r="3" spans="1:2" x14ac:dyDescent="0.25">
      <c r="A3" t="s">
        <v>132</v>
      </c>
      <c r="B3">
        <v>2</v>
      </c>
    </row>
    <row r="4" spans="1:2" x14ac:dyDescent="0.25">
      <c r="A4" t="s">
        <v>133</v>
      </c>
      <c r="B4">
        <v>3</v>
      </c>
    </row>
    <row r="5" spans="1:2" x14ac:dyDescent="0.25">
      <c r="A5" t="s">
        <v>134</v>
      </c>
      <c r="B5">
        <v>1</v>
      </c>
    </row>
    <row r="6" spans="1:2" x14ac:dyDescent="0.25">
      <c r="A6" t="s">
        <v>135</v>
      </c>
      <c r="B6">
        <v>4</v>
      </c>
    </row>
    <row r="7" spans="1:2" x14ac:dyDescent="0.25">
      <c r="A7" t="s">
        <v>136</v>
      </c>
      <c r="B7">
        <v>5</v>
      </c>
    </row>
    <row r="8" spans="1:2" x14ac:dyDescent="0.25">
      <c r="A8" s="62" t="s">
        <v>34</v>
      </c>
      <c r="B8" s="62">
        <f>SUM(B3:B7)</f>
        <v>15</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8A8DA3-8B46-4F40-B4CF-07581857161D}">
  <sheetPr>
    <tabColor theme="4" tint="-0.249977111117893"/>
  </sheetPr>
  <dimension ref="A1:B8"/>
  <sheetViews>
    <sheetView workbookViewId="0">
      <selection activeCell="A8" sqref="A8:XFD8"/>
    </sheetView>
  </sheetViews>
  <sheetFormatPr defaultRowHeight="15" x14ac:dyDescent="0.25"/>
  <cols>
    <col min="1" max="1" width="12.85546875" customWidth="1"/>
    <col min="2" max="2" width="15.5703125" customWidth="1"/>
  </cols>
  <sheetData>
    <row r="1" spans="1:2" x14ac:dyDescent="0.25">
      <c r="A1" s="61" t="s">
        <v>138</v>
      </c>
      <c r="B1" s="61"/>
    </row>
    <row r="2" spans="1:2" ht="30" x14ac:dyDescent="0.25">
      <c r="A2" s="62" t="s">
        <v>131</v>
      </c>
      <c r="B2" s="63" t="s">
        <v>137</v>
      </c>
    </row>
    <row r="3" spans="1:2" x14ac:dyDescent="0.25">
      <c r="A3" t="s">
        <v>132</v>
      </c>
      <c r="B3">
        <v>3</v>
      </c>
    </row>
    <row r="4" spans="1:2" x14ac:dyDescent="0.25">
      <c r="A4" t="s">
        <v>133</v>
      </c>
      <c r="B4">
        <v>4</v>
      </c>
    </row>
    <row r="5" spans="1:2" x14ac:dyDescent="0.25">
      <c r="A5" t="s">
        <v>134</v>
      </c>
      <c r="B5">
        <v>1</v>
      </c>
    </row>
    <row r="6" spans="1:2" x14ac:dyDescent="0.25">
      <c r="A6" t="s">
        <v>135</v>
      </c>
      <c r="B6">
        <v>2</v>
      </c>
    </row>
    <row r="7" spans="1:2" x14ac:dyDescent="0.25">
      <c r="A7" t="s">
        <v>136</v>
      </c>
      <c r="B7">
        <v>3</v>
      </c>
    </row>
    <row r="8" spans="1:2" x14ac:dyDescent="0.25">
      <c r="A8" s="62" t="s">
        <v>34</v>
      </c>
      <c r="B8" s="62">
        <f>SUM(B3:B7)</f>
        <v>13</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082715-AC0E-4933-969F-BEC94A7ADFAB}">
  <sheetPr>
    <tabColor theme="4" tint="-0.249977111117893"/>
  </sheetPr>
  <dimension ref="A1:B8"/>
  <sheetViews>
    <sheetView workbookViewId="0">
      <selection activeCell="A8" sqref="A8:XFD8"/>
    </sheetView>
  </sheetViews>
  <sheetFormatPr defaultRowHeight="15" x14ac:dyDescent="0.25"/>
  <cols>
    <col min="1" max="1" width="12.85546875" customWidth="1"/>
    <col min="2" max="2" width="15.5703125" customWidth="1"/>
  </cols>
  <sheetData>
    <row r="1" spans="1:2" x14ac:dyDescent="0.25">
      <c r="A1" s="61" t="s">
        <v>138</v>
      </c>
      <c r="B1" s="61"/>
    </row>
    <row r="2" spans="1:2" ht="30" x14ac:dyDescent="0.25">
      <c r="A2" s="62" t="s">
        <v>131</v>
      </c>
      <c r="B2" s="63" t="s">
        <v>137</v>
      </c>
    </row>
    <row r="3" spans="1:2" x14ac:dyDescent="0.25">
      <c r="A3" t="s">
        <v>132</v>
      </c>
      <c r="B3">
        <v>5</v>
      </c>
    </row>
    <row r="4" spans="1:2" x14ac:dyDescent="0.25">
      <c r="A4" t="s">
        <v>133</v>
      </c>
      <c r="B4">
        <v>2</v>
      </c>
    </row>
    <row r="5" spans="1:2" x14ac:dyDescent="0.25">
      <c r="A5" t="s">
        <v>134</v>
      </c>
      <c r="B5">
        <v>3</v>
      </c>
    </row>
    <row r="6" spans="1:2" x14ac:dyDescent="0.25">
      <c r="A6" t="s">
        <v>135</v>
      </c>
      <c r="B6">
        <v>1</v>
      </c>
    </row>
    <row r="7" spans="1:2" x14ac:dyDescent="0.25">
      <c r="A7" t="s">
        <v>136</v>
      </c>
      <c r="B7">
        <v>4</v>
      </c>
    </row>
    <row r="8" spans="1:2" x14ac:dyDescent="0.25">
      <c r="A8" s="62" t="s">
        <v>34</v>
      </c>
      <c r="B8" s="62">
        <f>SUM(B3:B7)</f>
        <v>15</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20B37E-4517-44E4-9FE9-96D3F5A67F09}">
  <sheetPr>
    <tabColor theme="4" tint="-0.249977111117893"/>
  </sheetPr>
  <dimension ref="A1:B8"/>
  <sheetViews>
    <sheetView workbookViewId="0">
      <selection activeCell="A8" sqref="A8:XFD8"/>
    </sheetView>
  </sheetViews>
  <sheetFormatPr defaultRowHeight="15" x14ac:dyDescent="0.25"/>
  <cols>
    <col min="1" max="1" width="12.85546875" customWidth="1"/>
    <col min="2" max="2" width="15.5703125" customWidth="1"/>
  </cols>
  <sheetData>
    <row r="1" spans="1:2" x14ac:dyDescent="0.25">
      <c r="A1" s="61" t="s">
        <v>138</v>
      </c>
      <c r="B1" s="61"/>
    </row>
    <row r="2" spans="1:2" ht="30" x14ac:dyDescent="0.25">
      <c r="A2" s="62" t="s">
        <v>131</v>
      </c>
      <c r="B2" s="63" t="s">
        <v>137</v>
      </c>
    </row>
    <row r="3" spans="1:2" x14ac:dyDescent="0.25">
      <c r="A3" t="s">
        <v>132</v>
      </c>
      <c r="B3">
        <v>1</v>
      </c>
    </row>
    <row r="4" spans="1:2" x14ac:dyDescent="0.25">
      <c r="A4" t="s">
        <v>133</v>
      </c>
      <c r="B4">
        <v>2</v>
      </c>
    </row>
    <row r="5" spans="1:2" x14ac:dyDescent="0.25">
      <c r="A5" t="s">
        <v>134</v>
      </c>
      <c r="B5">
        <v>1</v>
      </c>
    </row>
    <row r="6" spans="1:2" x14ac:dyDescent="0.25">
      <c r="A6" t="s">
        <v>135</v>
      </c>
      <c r="B6">
        <v>3</v>
      </c>
    </row>
    <row r="7" spans="1:2" x14ac:dyDescent="0.25">
      <c r="A7" t="s">
        <v>136</v>
      </c>
      <c r="B7">
        <v>1</v>
      </c>
    </row>
    <row r="8" spans="1:2" x14ac:dyDescent="0.25">
      <c r="A8" s="62" t="s">
        <v>34</v>
      </c>
      <c r="B8" s="62">
        <f>SUM(B3:B7)</f>
        <v>8</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8154CF-6EFD-4FD0-9815-442836AF024F}">
  <sheetPr>
    <tabColor theme="4" tint="-0.249977111117893"/>
  </sheetPr>
  <dimension ref="A1:B8"/>
  <sheetViews>
    <sheetView workbookViewId="0">
      <selection activeCell="B12" sqref="B12"/>
    </sheetView>
  </sheetViews>
  <sheetFormatPr defaultRowHeight="15" x14ac:dyDescent="0.25"/>
  <cols>
    <col min="1" max="1" width="12.85546875" customWidth="1"/>
    <col min="2" max="2" width="15.5703125" customWidth="1"/>
  </cols>
  <sheetData>
    <row r="1" spans="1:2" x14ac:dyDescent="0.25">
      <c r="A1" s="61" t="s">
        <v>138</v>
      </c>
      <c r="B1" s="61"/>
    </row>
    <row r="2" spans="1:2" ht="30" x14ac:dyDescent="0.25">
      <c r="A2" s="62" t="s">
        <v>131</v>
      </c>
      <c r="B2" s="63" t="s">
        <v>137</v>
      </c>
    </row>
    <row r="3" spans="1:2" x14ac:dyDescent="0.25">
      <c r="A3" t="s">
        <v>132</v>
      </c>
      <c r="B3">
        <v>1</v>
      </c>
    </row>
    <row r="4" spans="1:2" x14ac:dyDescent="0.25">
      <c r="A4" t="s">
        <v>133</v>
      </c>
      <c r="B4">
        <v>0</v>
      </c>
    </row>
    <row r="5" spans="1:2" x14ac:dyDescent="0.25">
      <c r="A5" t="s">
        <v>134</v>
      </c>
      <c r="B5">
        <v>2</v>
      </c>
    </row>
    <row r="6" spans="1:2" x14ac:dyDescent="0.25">
      <c r="A6" t="s">
        <v>135</v>
      </c>
      <c r="B6">
        <v>1</v>
      </c>
    </row>
    <row r="7" spans="1:2" x14ac:dyDescent="0.25">
      <c r="A7" t="s">
        <v>136</v>
      </c>
      <c r="B7">
        <v>1</v>
      </c>
    </row>
    <row r="8" spans="1:2" x14ac:dyDescent="0.25">
      <c r="A8" s="62" t="s">
        <v>34</v>
      </c>
      <c r="B8" s="62">
        <f>SUM(B3:B7)</f>
        <v>5</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BE622A-8564-4CD3-AABC-6CF8C5547845}">
  <dimension ref="A1:H84"/>
  <sheetViews>
    <sheetView workbookViewId="0">
      <selection activeCell="J18" sqref="J18"/>
    </sheetView>
  </sheetViews>
  <sheetFormatPr defaultRowHeight="15" x14ac:dyDescent="0.25"/>
  <cols>
    <col min="1" max="1" width="12.140625" customWidth="1"/>
  </cols>
  <sheetData>
    <row r="1" spans="1:8" x14ac:dyDescent="0.25">
      <c r="B1">
        <v>2015</v>
      </c>
      <c r="C1">
        <v>2016</v>
      </c>
      <c r="D1">
        <v>2017</v>
      </c>
      <c r="E1">
        <v>2018</v>
      </c>
    </row>
    <row r="2" spans="1:8" x14ac:dyDescent="0.25">
      <c r="A2" t="s">
        <v>139</v>
      </c>
      <c r="B2" s="15">
        <v>32000</v>
      </c>
      <c r="C2" s="15">
        <v>34500</v>
      </c>
      <c r="D2" s="15">
        <v>34200</v>
      </c>
      <c r="E2" s="15">
        <v>35600</v>
      </c>
      <c r="F2" s="15">
        <f>SUM(B2:E2)</f>
        <v>136300</v>
      </c>
    </row>
    <row r="3" spans="1:8" x14ac:dyDescent="0.25">
      <c r="A3" t="s">
        <v>140</v>
      </c>
      <c r="B3" s="15">
        <v>24600</v>
      </c>
      <c r="C3" s="15">
        <v>26800</v>
      </c>
      <c r="D3" s="15">
        <v>24500</v>
      </c>
      <c r="E3" s="15">
        <v>27800</v>
      </c>
      <c r="F3" s="15">
        <f t="shared" ref="F3:F7" si="0">SUM(B3:E3)</f>
        <v>103700</v>
      </c>
    </row>
    <row r="4" spans="1:8" x14ac:dyDescent="0.25">
      <c r="A4" t="s">
        <v>141</v>
      </c>
      <c r="B4" s="15">
        <v>34500</v>
      </c>
      <c r="C4" s="15">
        <v>33650</v>
      </c>
      <c r="D4" s="15">
        <v>37900</v>
      </c>
      <c r="E4" s="15">
        <v>38900</v>
      </c>
      <c r="F4" s="15">
        <f t="shared" si="0"/>
        <v>144950</v>
      </c>
    </row>
    <row r="5" spans="1:8" x14ac:dyDescent="0.25">
      <c r="A5" t="s">
        <v>142</v>
      </c>
      <c r="B5" s="15">
        <v>24500</v>
      </c>
      <c r="C5" s="15">
        <v>26540</v>
      </c>
      <c r="D5" s="15">
        <v>28700</v>
      </c>
      <c r="E5" s="15">
        <v>28900</v>
      </c>
      <c r="F5" s="15">
        <f t="shared" si="0"/>
        <v>108640</v>
      </c>
    </row>
    <row r="6" spans="1:8" x14ac:dyDescent="0.25">
      <c r="A6" t="s">
        <v>143</v>
      </c>
      <c r="B6" s="15">
        <v>12400</v>
      </c>
      <c r="C6" s="15">
        <v>14500</v>
      </c>
      <c r="D6" s="15">
        <v>16700</v>
      </c>
      <c r="E6" s="15">
        <v>12400</v>
      </c>
      <c r="F6" s="15">
        <f t="shared" si="0"/>
        <v>56000</v>
      </c>
    </row>
    <row r="7" spans="1:8" x14ac:dyDescent="0.25">
      <c r="A7" t="s">
        <v>144</v>
      </c>
      <c r="B7" s="15">
        <f>SUM(B2:B6)</f>
        <v>128000</v>
      </c>
      <c r="C7" s="15">
        <f t="shared" ref="C7:E7" si="1">SUM(C2:C6)</f>
        <v>135990</v>
      </c>
      <c r="D7" s="15">
        <f t="shared" si="1"/>
        <v>142000</v>
      </c>
      <c r="E7" s="15">
        <f t="shared" si="1"/>
        <v>143600</v>
      </c>
      <c r="F7" s="15">
        <f t="shared" si="0"/>
        <v>549590</v>
      </c>
      <c r="H7" t="s">
        <v>145</v>
      </c>
    </row>
    <row r="8" spans="1:8" x14ac:dyDescent="0.25">
      <c r="B8" s="15"/>
      <c r="C8" s="15"/>
      <c r="D8" s="15"/>
      <c r="E8" s="15"/>
      <c r="F8" s="15"/>
    </row>
    <row r="10" spans="1:8" x14ac:dyDescent="0.25">
      <c r="A10" t="s">
        <v>146</v>
      </c>
    </row>
    <row r="11" spans="1:8" x14ac:dyDescent="0.25">
      <c r="A11" t="s">
        <v>145</v>
      </c>
    </row>
    <row r="12" spans="1:8" x14ac:dyDescent="0.25">
      <c r="A12" t="s">
        <v>147</v>
      </c>
    </row>
    <row r="13" spans="1:8" x14ac:dyDescent="0.25">
      <c r="A13" t="s">
        <v>148</v>
      </c>
    </row>
    <row r="14" spans="1:8" x14ac:dyDescent="0.25">
      <c r="A14" t="s">
        <v>149</v>
      </c>
    </row>
    <row r="15" spans="1:8" x14ac:dyDescent="0.25">
      <c r="A15" t="s">
        <v>150</v>
      </c>
    </row>
    <row r="16" spans="1:8" x14ac:dyDescent="0.25">
      <c r="H16" t="s">
        <v>147</v>
      </c>
    </row>
    <row r="19" spans="1:8" x14ac:dyDescent="0.25">
      <c r="B19">
        <v>2015</v>
      </c>
      <c r="C19">
        <v>2016</v>
      </c>
      <c r="D19">
        <v>2017</v>
      </c>
      <c r="E19">
        <v>2018</v>
      </c>
    </row>
    <row r="20" spans="1:8" x14ac:dyDescent="0.25">
      <c r="A20" t="s">
        <v>139</v>
      </c>
      <c r="B20" s="15">
        <v>32000</v>
      </c>
      <c r="C20" s="15">
        <v>34500</v>
      </c>
      <c r="D20" s="15">
        <v>34200</v>
      </c>
      <c r="E20" s="15">
        <v>35600</v>
      </c>
    </row>
    <row r="21" spans="1:8" hidden="1" x14ac:dyDescent="0.25">
      <c r="A21" t="s">
        <v>140</v>
      </c>
      <c r="B21" s="15">
        <v>24600</v>
      </c>
      <c r="C21" s="15">
        <v>26800</v>
      </c>
      <c r="D21" s="15">
        <v>24500</v>
      </c>
      <c r="E21" s="15">
        <v>27800</v>
      </c>
    </row>
    <row r="22" spans="1:8" hidden="1" x14ac:dyDescent="0.25">
      <c r="A22" t="s">
        <v>141</v>
      </c>
      <c r="B22" s="15">
        <v>34500</v>
      </c>
      <c r="C22" s="15">
        <v>33650</v>
      </c>
      <c r="D22" s="15">
        <v>37900</v>
      </c>
      <c r="E22" s="15">
        <v>38900</v>
      </c>
    </row>
    <row r="23" spans="1:8" hidden="1" x14ac:dyDescent="0.25">
      <c r="A23" t="s">
        <v>142</v>
      </c>
      <c r="B23" s="15">
        <v>24500</v>
      </c>
      <c r="C23" s="15">
        <v>26540</v>
      </c>
      <c r="D23" s="15">
        <v>28700</v>
      </c>
      <c r="E23" s="15">
        <v>28900</v>
      </c>
    </row>
    <row r="24" spans="1:8" hidden="1" x14ac:dyDescent="0.25">
      <c r="A24" t="s">
        <v>143</v>
      </c>
      <c r="B24" s="15">
        <v>12400</v>
      </c>
      <c r="C24" s="15">
        <v>14500</v>
      </c>
      <c r="D24" s="15">
        <v>16700</v>
      </c>
      <c r="E24" s="15">
        <v>12400</v>
      </c>
    </row>
    <row r="25" spans="1:8" hidden="1" x14ac:dyDescent="0.25">
      <c r="A25" t="s">
        <v>144</v>
      </c>
      <c r="B25" s="15">
        <f>SUM(B20:B24)</f>
        <v>128000</v>
      </c>
      <c r="C25" s="15">
        <f t="shared" ref="C25:E25" si="2">SUM(C20:C24)</f>
        <v>135990</v>
      </c>
      <c r="D25" s="15">
        <f t="shared" si="2"/>
        <v>142000</v>
      </c>
      <c r="E25" s="15">
        <f t="shared" si="2"/>
        <v>143600</v>
      </c>
    </row>
    <row r="29" spans="1:8" x14ac:dyDescent="0.25">
      <c r="B29">
        <v>2015</v>
      </c>
      <c r="C29">
        <v>2016</v>
      </c>
      <c r="D29">
        <v>2017</v>
      </c>
      <c r="E29">
        <v>2018</v>
      </c>
    </row>
    <row r="30" spans="1:8" x14ac:dyDescent="0.25">
      <c r="A30" t="s">
        <v>139</v>
      </c>
      <c r="B30" s="15">
        <v>32000</v>
      </c>
      <c r="C30" s="15">
        <v>34500</v>
      </c>
      <c r="D30" s="15">
        <v>34200</v>
      </c>
      <c r="E30" s="15">
        <v>35600</v>
      </c>
    </row>
    <row r="31" spans="1:8" x14ac:dyDescent="0.25">
      <c r="A31" t="s">
        <v>140</v>
      </c>
      <c r="B31" s="15">
        <v>24600</v>
      </c>
      <c r="C31" s="15">
        <v>26800</v>
      </c>
      <c r="D31" s="15">
        <v>24500</v>
      </c>
      <c r="E31" s="15">
        <v>27800</v>
      </c>
      <c r="H31" t="s">
        <v>148</v>
      </c>
    </row>
    <row r="32" spans="1:8" x14ac:dyDescent="0.25">
      <c r="A32" t="s">
        <v>141</v>
      </c>
      <c r="B32" s="15">
        <v>34500</v>
      </c>
      <c r="C32" s="15">
        <v>33650</v>
      </c>
      <c r="D32" s="15">
        <v>37900</v>
      </c>
      <c r="E32" s="15">
        <v>38900</v>
      </c>
    </row>
    <row r="33" spans="1:8" x14ac:dyDescent="0.25">
      <c r="A33" t="s">
        <v>142</v>
      </c>
      <c r="B33" s="15">
        <v>24500</v>
      </c>
      <c r="C33" s="15">
        <v>26540</v>
      </c>
      <c r="D33" s="15">
        <v>28700</v>
      </c>
      <c r="E33" s="15">
        <v>28900</v>
      </c>
    </row>
    <row r="34" spans="1:8" x14ac:dyDescent="0.25">
      <c r="A34" t="s">
        <v>143</v>
      </c>
      <c r="B34" s="15">
        <v>12400</v>
      </c>
      <c r="C34" s="15">
        <v>14500</v>
      </c>
      <c r="D34" s="15">
        <v>16700</v>
      </c>
      <c r="E34" s="15">
        <v>12400</v>
      </c>
    </row>
    <row r="35" spans="1:8" x14ac:dyDescent="0.25">
      <c r="A35" t="s">
        <v>144</v>
      </c>
      <c r="B35" s="15">
        <f>SUM(B30:B34)</f>
        <v>128000</v>
      </c>
      <c r="C35" s="15">
        <f t="shared" ref="C35:E35" si="3">SUM(C30:C34)</f>
        <v>135990</v>
      </c>
      <c r="D35" s="15">
        <f t="shared" si="3"/>
        <v>142000</v>
      </c>
      <c r="E35" s="15">
        <f t="shared" si="3"/>
        <v>143600</v>
      </c>
    </row>
    <row r="41" spans="1:8" x14ac:dyDescent="0.25">
      <c r="B41">
        <v>2018</v>
      </c>
      <c r="C41">
        <v>2015</v>
      </c>
      <c r="D41">
        <v>2016</v>
      </c>
      <c r="E41">
        <v>2017</v>
      </c>
      <c r="F41">
        <v>2018</v>
      </c>
    </row>
    <row r="42" spans="1:8" x14ac:dyDescent="0.25">
      <c r="A42" t="s">
        <v>139</v>
      </c>
      <c r="B42" s="15">
        <v>35600</v>
      </c>
      <c r="C42" s="15">
        <v>32000</v>
      </c>
      <c r="D42" s="15">
        <v>34500</v>
      </c>
      <c r="E42" s="15">
        <v>34200</v>
      </c>
      <c r="F42" s="15">
        <v>35600</v>
      </c>
      <c r="H42" t="s">
        <v>149</v>
      </c>
    </row>
    <row r="43" spans="1:8" x14ac:dyDescent="0.25">
      <c r="A43" t="s">
        <v>140</v>
      </c>
      <c r="B43" s="15">
        <v>27800</v>
      </c>
      <c r="C43" s="15">
        <v>24600</v>
      </c>
      <c r="D43" s="15">
        <v>26800</v>
      </c>
      <c r="E43" s="15">
        <v>24500</v>
      </c>
      <c r="F43" s="15">
        <v>27800</v>
      </c>
    </row>
    <row r="44" spans="1:8" x14ac:dyDescent="0.25">
      <c r="A44" t="s">
        <v>141</v>
      </c>
      <c r="B44" s="15">
        <v>38900</v>
      </c>
      <c r="C44" s="15">
        <v>34500</v>
      </c>
      <c r="D44" s="15">
        <v>33650</v>
      </c>
      <c r="E44" s="15">
        <v>37900</v>
      </c>
      <c r="F44" s="15">
        <v>38900</v>
      </c>
    </row>
    <row r="45" spans="1:8" x14ac:dyDescent="0.25">
      <c r="A45" t="s">
        <v>142</v>
      </c>
      <c r="B45" s="15">
        <v>28900</v>
      </c>
      <c r="C45" s="15">
        <v>24500</v>
      </c>
      <c r="D45" s="15">
        <v>26540</v>
      </c>
      <c r="E45" s="15">
        <v>28700</v>
      </c>
      <c r="F45" s="15">
        <v>28900</v>
      </c>
    </row>
    <row r="46" spans="1:8" x14ac:dyDescent="0.25">
      <c r="A46" t="s">
        <v>143</v>
      </c>
      <c r="B46" s="15">
        <v>12400</v>
      </c>
      <c r="C46" s="15">
        <v>12400</v>
      </c>
      <c r="D46" s="15">
        <v>14500</v>
      </c>
      <c r="E46" s="15">
        <v>16700</v>
      </c>
      <c r="F46" s="15">
        <v>12400</v>
      </c>
    </row>
    <row r="47" spans="1:8" x14ac:dyDescent="0.25">
      <c r="A47" t="s">
        <v>144</v>
      </c>
      <c r="B47" s="15">
        <f t="shared" ref="B47" si="4">SUM(B42:B46)</f>
        <v>143600</v>
      </c>
      <c r="C47" s="15">
        <f>SUM(C42:C46)</f>
        <v>128000</v>
      </c>
      <c r="D47" s="15">
        <f>SUM(D42:D46)</f>
        <v>135990</v>
      </c>
      <c r="E47" s="15">
        <f>SUM(E42:E46)</f>
        <v>142000</v>
      </c>
      <c r="F47" s="15">
        <f>SUM(F42:F46)</f>
        <v>143600</v>
      </c>
    </row>
    <row r="53" spans="1:8" x14ac:dyDescent="0.25">
      <c r="B53">
        <v>2015</v>
      </c>
      <c r="C53">
        <v>2016</v>
      </c>
      <c r="D53">
        <v>2017</v>
      </c>
      <c r="E53">
        <v>2018</v>
      </c>
    </row>
    <row r="54" spans="1:8" x14ac:dyDescent="0.25">
      <c r="A54" t="s">
        <v>139</v>
      </c>
      <c r="B54" s="15">
        <v>32000</v>
      </c>
      <c r="C54" s="15">
        <v>34500</v>
      </c>
      <c r="D54" s="15">
        <v>34200</v>
      </c>
      <c r="E54" s="15">
        <v>35600</v>
      </c>
      <c r="H54" t="s">
        <v>150</v>
      </c>
    </row>
    <row r="55" spans="1:8" x14ac:dyDescent="0.25">
      <c r="A55" t="s">
        <v>140</v>
      </c>
      <c r="B55" s="15">
        <v>24600</v>
      </c>
      <c r="C55" s="15">
        <v>26800</v>
      </c>
      <c r="D55" s="15">
        <v>24500</v>
      </c>
      <c r="E55" s="15">
        <v>27800</v>
      </c>
    </row>
    <row r="56" spans="1:8" x14ac:dyDescent="0.25">
      <c r="A56" t="s">
        <v>141</v>
      </c>
      <c r="B56" s="15">
        <v>34500</v>
      </c>
      <c r="C56" s="15">
        <v>33650</v>
      </c>
      <c r="D56" s="15">
        <v>37900</v>
      </c>
      <c r="E56" s="15">
        <v>38900</v>
      </c>
    </row>
    <row r="57" spans="1:8" x14ac:dyDescent="0.25">
      <c r="A57" t="s">
        <v>142</v>
      </c>
      <c r="B57" s="15">
        <v>24500</v>
      </c>
      <c r="C57" s="15">
        <v>26540</v>
      </c>
      <c r="D57" s="15">
        <v>28700</v>
      </c>
      <c r="E57" s="15">
        <v>28900</v>
      </c>
    </row>
    <row r="58" spans="1:8" x14ac:dyDescent="0.25">
      <c r="A58" t="s">
        <v>143</v>
      </c>
      <c r="B58" s="15">
        <v>12400</v>
      </c>
      <c r="C58" s="15">
        <v>14500</v>
      </c>
      <c r="D58" s="15">
        <v>16700</v>
      </c>
      <c r="E58" s="15">
        <v>12400</v>
      </c>
    </row>
    <row r="59" spans="1:8" x14ac:dyDescent="0.25">
      <c r="A59" t="s">
        <v>144</v>
      </c>
      <c r="B59" s="15">
        <f>SUM(B54:B58)</f>
        <v>128000</v>
      </c>
      <c r="C59" s="15">
        <f t="shared" ref="C59:E59" si="5">SUM(C54:C58)</f>
        <v>135990</v>
      </c>
      <c r="D59" s="15">
        <f t="shared" si="5"/>
        <v>142000</v>
      </c>
      <c r="E59" s="15">
        <f t="shared" si="5"/>
        <v>143600</v>
      </c>
    </row>
    <row r="65" spans="1:7" x14ac:dyDescent="0.25">
      <c r="B65">
        <v>2015</v>
      </c>
      <c r="C65">
        <v>2016</v>
      </c>
      <c r="D65">
        <v>2017</v>
      </c>
      <c r="E65">
        <v>2018</v>
      </c>
    </row>
    <row r="66" spans="1:7" x14ac:dyDescent="0.25">
      <c r="A66" t="s">
        <v>139</v>
      </c>
      <c r="B66" s="15">
        <v>32000</v>
      </c>
      <c r="C66" s="15">
        <v>34500</v>
      </c>
      <c r="D66" s="15">
        <v>34200</v>
      </c>
      <c r="E66" s="15">
        <v>35600</v>
      </c>
    </row>
    <row r="67" spans="1:7" x14ac:dyDescent="0.25">
      <c r="A67" t="s">
        <v>140</v>
      </c>
      <c r="B67" s="15">
        <v>24600</v>
      </c>
      <c r="C67" s="15">
        <v>26800</v>
      </c>
      <c r="D67" s="15">
        <v>24500</v>
      </c>
      <c r="E67" s="15">
        <v>27800</v>
      </c>
    </row>
    <row r="68" spans="1:7" x14ac:dyDescent="0.25">
      <c r="A68" t="s">
        <v>141</v>
      </c>
      <c r="B68" s="15">
        <v>34500</v>
      </c>
      <c r="C68" s="15">
        <v>33650</v>
      </c>
      <c r="D68" s="15">
        <v>37900</v>
      </c>
      <c r="E68" s="15">
        <v>38900</v>
      </c>
    </row>
    <row r="69" spans="1:7" x14ac:dyDescent="0.25">
      <c r="A69" t="s">
        <v>142</v>
      </c>
      <c r="B69" s="15">
        <v>24500</v>
      </c>
      <c r="C69" s="15">
        <v>26540</v>
      </c>
      <c r="D69" s="15">
        <v>28700</v>
      </c>
      <c r="E69" s="15">
        <v>28900</v>
      </c>
    </row>
    <row r="70" spans="1:7" x14ac:dyDescent="0.25">
      <c r="A70" t="s">
        <v>143</v>
      </c>
      <c r="B70" s="15">
        <v>12400</v>
      </c>
      <c r="C70" s="15">
        <v>14500</v>
      </c>
      <c r="D70" s="15">
        <v>16700</v>
      </c>
      <c r="E70" s="15">
        <v>12400</v>
      </c>
    </row>
    <row r="71" spans="1:7" x14ac:dyDescent="0.25">
      <c r="A71" t="s">
        <v>144</v>
      </c>
      <c r="B71" s="15">
        <f>SUM(B66:B70)</f>
        <v>128000</v>
      </c>
      <c r="C71" s="15">
        <f t="shared" ref="C71:E71" si="6">SUM(C66:C70)</f>
        <v>135990</v>
      </c>
      <c r="D71" s="15">
        <f t="shared" si="6"/>
        <v>142000</v>
      </c>
      <c r="E71" s="15">
        <f t="shared" si="6"/>
        <v>143600</v>
      </c>
    </row>
    <row r="78" spans="1:7" x14ac:dyDescent="0.25">
      <c r="B78">
        <v>2015</v>
      </c>
      <c r="C78">
        <v>2016</v>
      </c>
      <c r="D78">
        <v>2017</v>
      </c>
      <c r="E78">
        <v>2018</v>
      </c>
    </row>
    <row r="79" spans="1:7" x14ac:dyDescent="0.25">
      <c r="A79" t="s">
        <v>139</v>
      </c>
      <c r="B79" s="15">
        <v>32000</v>
      </c>
      <c r="C79" s="15">
        <v>34500</v>
      </c>
      <c r="D79" s="15">
        <v>34200</v>
      </c>
      <c r="E79" s="15">
        <v>35600</v>
      </c>
      <c r="F79" s="15">
        <f>SUM(B79:E79)</f>
        <v>136300</v>
      </c>
      <c r="G79" s="67">
        <f>B79/$F$79</f>
        <v>0.23477622890682318</v>
      </c>
    </row>
    <row r="80" spans="1:7" x14ac:dyDescent="0.25">
      <c r="A80" t="s">
        <v>140</v>
      </c>
      <c r="B80" s="15">
        <v>24600</v>
      </c>
      <c r="C80" s="15">
        <v>26800</v>
      </c>
      <c r="D80" s="15">
        <v>24500</v>
      </c>
      <c r="E80" s="15">
        <v>27800</v>
      </c>
      <c r="F80" s="15">
        <f>SUM(B80:E80)</f>
        <v>103700</v>
      </c>
      <c r="G80" s="67">
        <f t="shared" ref="G80:G83" si="7">B80/$F$79</f>
        <v>0.18048422597212033</v>
      </c>
    </row>
    <row r="81" spans="1:8" x14ac:dyDescent="0.25">
      <c r="A81" t="s">
        <v>141</v>
      </c>
      <c r="B81" s="15">
        <v>34500</v>
      </c>
      <c r="C81" s="15">
        <v>33650</v>
      </c>
      <c r="D81" s="15">
        <v>37900</v>
      </c>
      <c r="E81" s="15">
        <v>38900</v>
      </c>
      <c r="F81" s="15">
        <f>SUM(B81:E81)</f>
        <v>144950</v>
      </c>
      <c r="G81" s="67">
        <f t="shared" si="7"/>
        <v>0.25311812179016874</v>
      </c>
    </row>
    <row r="82" spans="1:8" x14ac:dyDescent="0.25">
      <c r="A82" t="s">
        <v>142</v>
      </c>
      <c r="B82" s="15">
        <v>24500</v>
      </c>
      <c r="C82" s="15">
        <v>26540</v>
      </c>
      <c r="D82" s="15">
        <v>28700</v>
      </c>
      <c r="E82" s="15">
        <v>28900</v>
      </c>
      <c r="F82" s="15">
        <f>SUM(B82:E82)</f>
        <v>108640</v>
      </c>
      <c r="G82" s="67">
        <f t="shared" si="7"/>
        <v>0.17975055025678649</v>
      </c>
    </row>
    <row r="83" spans="1:8" x14ac:dyDescent="0.25">
      <c r="A83" t="s">
        <v>143</v>
      </c>
      <c r="B83" s="15">
        <v>12400</v>
      </c>
      <c r="C83" s="15">
        <v>14500</v>
      </c>
      <c r="D83" s="15">
        <v>16700</v>
      </c>
      <c r="E83" s="15">
        <v>12400</v>
      </c>
      <c r="F83" s="15">
        <f>SUM(B83:E83)</f>
        <v>56000</v>
      </c>
      <c r="G83" s="67">
        <f t="shared" si="7"/>
        <v>9.0975788701393986E-2</v>
      </c>
    </row>
    <row r="84" spans="1:8" x14ac:dyDescent="0.25">
      <c r="A84" t="s">
        <v>144</v>
      </c>
      <c r="B84" s="15">
        <f>SUM(B79:B83)</f>
        <v>128000</v>
      </c>
      <c r="C84" s="15">
        <f t="shared" ref="C84:E84" si="8">SUM(C79:C83)</f>
        <v>135990</v>
      </c>
      <c r="D84" s="15">
        <f t="shared" si="8"/>
        <v>142000</v>
      </c>
      <c r="E84" s="15">
        <f t="shared" si="8"/>
        <v>143600</v>
      </c>
      <c r="H84" s="67"/>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A4FD4A-428A-4B61-9A3F-CA4B47ECB263}">
  <dimension ref="A1:N21"/>
  <sheetViews>
    <sheetView workbookViewId="0">
      <selection activeCell="C1" sqref="C1"/>
    </sheetView>
  </sheetViews>
  <sheetFormatPr defaultRowHeight="15" x14ac:dyDescent="0.25"/>
  <cols>
    <col min="2" max="9" width="11.140625" customWidth="1"/>
    <col min="10" max="10" width="12.28515625" customWidth="1"/>
    <col min="11" max="12" width="14.28515625" customWidth="1"/>
    <col min="13" max="14" width="11.140625" customWidth="1"/>
  </cols>
  <sheetData>
    <row r="1" spans="1:14" x14ac:dyDescent="0.25">
      <c r="A1" s="9"/>
      <c r="B1" s="10" t="s">
        <v>35</v>
      </c>
      <c r="C1" s="10" t="s">
        <v>36</v>
      </c>
      <c r="D1" s="10" t="s">
        <v>37</v>
      </c>
      <c r="E1" s="10" t="s">
        <v>38</v>
      </c>
      <c r="F1" s="10" t="s">
        <v>39</v>
      </c>
      <c r="G1" s="10" t="s">
        <v>40</v>
      </c>
      <c r="H1" s="10" t="s">
        <v>41</v>
      </c>
      <c r="I1" s="10" t="s">
        <v>62</v>
      </c>
      <c r="J1" s="10" t="s">
        <v>42</v>
      </c>
      <c r="K1" s="10" t="s">
        <v>43</v>
      </c>
      <c r="L1" s="10" t="s">
        <v>44</v>
      </c>
      <c r="M1" s="10" t="s">
        <v>45</v>
      </c>
      <c r="N1" s="10" t="s">
        <v>46</v>
      </c>
    </row>
    <row r="2" spans="1:14" x14ac:dyDescent="0.25">
      <c r="A2" s="37" t="s">
        <v>69</v>
      </c>
      <c r="B2" s="37">
        <v>23400</v>
      </c>
      <c r="C2" s="37">
        <v>34569</v>
      </c>
      <c r="D2" s="37">
        <v>34560</v>
      </c>
      <c r="E2" s="37">
        <v>54600</v>
      </c>
      <c r="F2" s="37">
        <v>24560</v>
      </c>
      <c r="G2" s="37">
        <v>23450</v>
      </c>
      <c r="H2" s="38">
        <f>SUM(B2:G2)</f>
        <v>195139</v>
      </c>
      <c r="I2" s="15"/>
      <c r="J2" s="8"/>
      <c r="K2" s="8"/>
      <c r="L2" s="8"/>
      <c r="M2" s="15"/>
      <c r="N2" s="15"/>
    </row>
    <row r="3" spans="1:14" x14ac:dyDescent="0.25">
      <c r="A3" s="16" t="s">
        <v>104</v>
      </c>
      <c r="B3" s="16">
        <v>34530</v>
      </c>
      <c r="C3" s="16">
        <v>32400</v>
      </c>
      <c r="D3" s="16">
        <v>56790</v>
      </c>
      <c r="E3" s="16">
        <v>43590</v>
      </c>
      <c r="F3" s="16">
        <v>34560</v>
      </c>
      <c r="G3" s="16">
        <v>67890</v>
      </c>
      <c r="H3" s="17">
        <f t="shared" ref="H3:H8" si="0">SUM(B3:G3)</f>
        <v>269760</v>
      </c>
      <c r="I3" s="15"/>
      <c r="J3" s="8"/>
      <c r="K3" s="8"/>
      <c r="L3" s="8"/>
      <c r="M3" s="15"/>
      <c r="N3" s="15"/>
    </row>
    <row r="4" spans="1:14" x14ac:dyDescent="0.25">
      <c r="A4" s="13" t="s">
        <v>106</v>
      </c>
      <c r="B4" s="13">
        <v>23320</v>
      </c>
      <c r="C4" s="13">
        <v>76800</v>
      </c>
      <c r="D4" s="13">
        <v>54690</v>
      </c>
      <c r="E4" s="13">
        <v>48760</v>
      </c>
      <c r="F4" s="13">
        <v>29800</v>
      </c>
      <c r="G4" s="13">
        <v>87900</v>
      </c>
      <c r="H4" s="14">
        <f t="shared" si="0"/>
        <v>321270</v>
      </c>
      <c r="I4" s="15"/>
      <c r="J4" s="8"/>
      <c r="K4" s="8"/>
      <c r="L4" s="8"/>
      <c r="M4" s="15"/>
      <c r="N4" s="15"/>
    </row>
    <row r="5" spans="1:14" x14ac:dyDescent="0.25">
      <c r="A5" s="16" t="s">
        <v>107</v>
      </c>
      <c r="B5" s="16">
        <v>21340</v>
      </c>
      <c r="C5" s="16">
        <v>67420</v>
      </c>
      <c r="D5" s="16">
        <v>98000</v>
      </c>
      <c r="E5" s="16">
        <v>82130</v>
      </c>
      <c r="F5" s="16">
        <v>86790</v>
      </c>
      <c r="G5" s="16">
        <v>98450</v>
      </c>
      <c r="H5" s="17">
        <f t="shared" si="0"/>
        <v>454130</v>
      </c>
      <c r="I5" s="15"/>
      <c r="J5" s="8"/>
      <c r="K5" s="8"/>
      <c r="L5" s="8"/>
      <c r="M5" s="15"/>
      <c r="N5" s="15"/>
    </row>
    <row r="6" spans="1:14" x14ac:dyDescent="0.25">
      <c r="A6" s="13" t="s">
        <v>108</v>
      </c>
      <c r="B6" s="13">
        <v>23550</v>
      </c>
      <c r="C6" s="13">
        <v>77800</v>
      </c>
      <c r="D6" s="13">
        <v>88300</v>
      </c>
      <c r="E6" s="13">
        <v>29800</v>
      </c>
      <c r="F6" s="13">
        <v>82780</v>
      </c>
      <c r="G6" s="13">
        <v>12340</v>
      </c>
      <c r="H6" s="14">
        <f t="shared" si="0"/>
        <v>314570</v>
      </c>
      <c r="I6" s="15"/>
      <c r="J6" s="8"/>
      <c r="K6" s="8"/>
      <c r="L6" s="8"/>
      <c r="M6" s="15"/>
      <c r="N6" s="15"/>
    </row>
    <row r="7" spans="1:14" x14ac:dyDescent="0.25">
      <c r="A7" s="16" t="s">
        <v>109</v>
      </c>
      <c r="B7" s="16">
        <v>55600</v>
      </c>
      <c r="C7" s="16">
        <v>55450</v>
      </c>
      <c r="D7" s="16">
        <v>65430</v>
      </c>
      <c r="E7" s="16">
        <v>65000</v>
      </c>
      <c r="F7" s="16">
        <v>97230</v>
      </c>
      <c r="G7" s="16">
        <v>26570</v>
      </c>
      <c r="H7" s="17">
        <f t="shared" si="0"/>
        <v>365280</v>
      </c>
      <c r="I7" s="15"/>
      <c r="J7" s="8"/>
      <c r="K7" s="8"/>
      <c r="L7" s="8"/>
      <c r="M7" s="15"/>
      <c r="N7" s="15"/>
    </row>
    <row r="8" spans="1:14" x14ac:dyDescent="0.25">
      <c r="A8" s="13" t="s">
        <v>110</v>
      </c>
      <c r="B8" s="13">
        <v>56790</v>
      </c>
      <c r="C8" s="13">
        <v>65340</v>
      </c>
      <c r="D8" s="13">
        <v>72300</v>
      </c>
      <c r="E8" s="13">
        <v>77800</v>
      </c>
      <c r="F8" s="13">
        <v>89900</v>
      </c>
      <c r="G8" s="13">
        <v>112900</v>
      </c>
      <c r="H8" s="14">
        <v>105670</v>
      </c>
      <c r="I8" s="15"/>
      <c r="J8" s="8"/>
      <c r="K8" s="8"/>
      <c r="L8" s="8"/>
      <c r="M8" s="15"/>
      <c r="N8" s="15"/>
    </row>
    <row r="9" spans="1:14" x14ac:dyDescent="0.25">
      <c r="A9" s="11" t="s">
        <v>41</v>
      </c>
      <c r="B9" s="12">
        <f>SUM(B2:B8)</f>
        <v>238530</v>
      </c>
      <c r="C9" s="12">
        <f>SUM(C2:C8)</f>
        <v>409779</v>
      </c>
      <c r="D9" s="12">
        <f>SUM(D2:D8)</f>
        <v>470070</v>
      </c>
      <c r="E9" s="12">
        <f>SUM(E2:E8)</f>
        <v>401680</v>
      </c>
      <c r="F9" s="12">
        <f>SUM(F2:F8)</f>
        <v>445620</v>
      </c>
      <c r="G9" s="12">
        <f>SUM(G2:G8)</f>
        <v>429500</v>
      </c>
      <c r="H9" s="12">
        <f>SUM(H2:H8)</f>
        <v>2025819</v>
      </c>
      <c r="I9" s="15"/>
      <c r="J9" s="8"/>
      <c r="K9" s="8"/>
      <c r="L9" s="8"/>
      <c r="M9" s="8"/>
      <c r="N9" s="8"/>
    </row>
    <row r="10" spans="1:14" x14ac:dyDescent="0.25">
      <c r="B10" s="15"/>
      <c r="C10" s="15"/>
      <c r="D10" s="15"/>
      <c r="E10" s="15"/>
      <c r="F10" s="15"/>
      <c r="G10" s="15"/>
      <c r="H10" s="15"/>
      <c r="I10" s="15"/>
      <c r="J10" s="8"/>
      <c r="K10" s="8"/>
      <c r="L10" s="8"/>
      <c r="M10" s="8"/>
      <c r="N10" s="8"/>
    </row>
    <row r="11" spans="1:14" x14ac:dyDescent="0.25">
      <c r="B11" s="15"/>
      <c r="C11" s="15"/>
      <c r="D11" s="15"/>
      <c r="E11" s="15"/>
      <c r="F11" s="15"/>
      <c r="G11" s="15"/>
      <c r="H11" s="15"/>
      <c r="I11" s="15"/>
      <c r="J11" s="8"/>
      <c r="K11" s="8"/>
      <c r="L11" s="8"/>
      <c r="M11" s="8"/>
      <c r="N11" s="8"/>
    </row>
    <row r="12" spans="1:14" x14ac:dyDescent="0.25">
      <c r="B12" s="15"/>
      <c r="C12" s="15"/>
      <c r="D12" s="15"/>
      <c r="E12" s="15"/>
      <c r="F12" s="15"/>
      <c r="G12" s="15"/>
      <c r="H12" s="15"/>
      <c r="I12" s="15"/>
      <c r="J12" s="8"/>
      <c r="K12" s="8"/>
      <c r="L12" s="8"/>
      <c r="M12" s="8"/>
      <c r="N12" s="8"/>
    </row>
    <row r="13" spans="1:14" x14ac:dyDescent="0.25">
      <c r="B13" s="15"/>
      <c r="C13" s="15"/>
      <c r="D13" s="15"/>
      <c r="E13" s="15"/>
      <c r="F13" s="15"/>
      <c r="G13" s="15"/>
      <c r="H13" s="15"/>
      <c r="I13" s="15"/>
      <c r="J13" s="8"/>
      <c r="K13" s="8"/>
      <c r="L13" s="8"/>
      <c r="M13" s="8"/>
      <c r="N13" s="8"/>
    </row>
    <row r="14" spans="1:14" x14ac:dyDescent="0.25">
      <c r="B14" s="15"/>
      <c r="C14" s="15"/>
      <c r="D14" s="15"/>
      <c r="E14" s="15"/>
      <c r="F14" s="15"/>
      <c r="G14" s="15"/>
      <c r="H14" s="15"/>
      <c r="I14" s="15"/>
      <c r="J14" s="8"/>
      <c r="K14" s="8"/>
      <c r="L14" s="8"/>
      <c r="M14" s="8"/>
      <c r="N14" s="8"/>
    </row>
    <row r="15" spans="1:14" x14ac:dyDescent="0.25">
      <c r="B15" s="15"/>
      <c r="C15" s="15"/>
      <c r="D15" s="15"/>
      <c r="E15" s="15"/>
      <c r="F15" s="15"/>
      <c r="G15" s="15"/>
      <c r="H15" s="15"/>
      <c r="I15" s="15"/>
      <c r="J15" s="8"/>
      <c r="K15" s="8"/>
      <c r="L15" s="8"/>
      <c r="M15" s="8"/>
      <c r="N15" s="8"/>
    </row>
    <row r="16" spans="1:14" x14ac:dyDescent="0.25">
      <c r="B16" s="15"/>
      <c r="C16" s="15"/>
      <c r="D16" s="15"/>
      <c r="E16" s="15"/>
      <c r="F16" s="15"/>
      <c r="G16" s="15"/>
      <c r="H16" s="15"/>
      <c r="I16" s="15"/>
      <c r="J16" s="8"/>
      <c r="K16" s="8"/>
      <c r="L16" s="8"/>
      <c r="M16" s="8"/>
      <c r="N16" s="8"/>
    </row>
    <row r="17" spans="2:14" x14ac:dyDescent="0.25">
      <c r="B17" s="15"/>
      <c r="C17" s="15"/>
      <c r="D17" s="15"/>
      <c r="E17" s="15"/>
      <c r="F17" s="15"/>
      <c r="G17" s="15"/>
      <c r="H17" s="15"/>
      <c r="I17" s="15"/>
      <c r="J17" s="8"/>
      <c r="K17" s="8"/>
      <c r="L17" s="8"/>
      <c r="M17" s="8"/>
      <c r="N17" s="8"/>
    </row>
    <row r="18" spans="2:14" x14ac:dyDescent="0.25">
      <c r="B18" s="15"/>
      <c r="C18" s="15"/>
      <c r="D18" s="15"/>
      <c r="E18" s="15"/>
      <c r="F18" s="15"/>
      <c r="G18" s="15"/>
      <c r="H18" s="15"/>
      <c r="I18" s="15"/>
      <c r="J18" s="8"/>
      <c r="K18" s="8"/>
      <c r="L18" s="8"/>
      <c r="M18" s="8"/>
      <c r="N18" s="8"/>
    </row>
    <row r="19" spans="2:14" x14ac:dyDescent="0.25">
      <c r="J19" s="8"/>
      <c r="K19" s="8"/>
      <c r="L19" s="8"/>
      <c r="M19" s="8"/>
      <c r="N19" s="8"/>
    </row>
    <row r="20" spans="2:14" x14ac:dyDescent="0.25">
      <c r="J20" s="8"/>
      <c r="K20" s="8"/>
      <c r="L20" s="8"/>
      <c r="M20" s="8"/>
      <c r="N20" s="8"/>
    </row>
    <row r="21" spans="2:14" x14ac:dyDescent="0.25">
      <c r="J21" s="8"/>
      <c r="K21" s="8"/>
      <c r="L21" s="8"/>
      <c r="M21" s="8"/>
      <c r="N21" s="8"/>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D55F0D-0CAC-44EA-9458-0477E33AC309}">
  <dimension ref="A1:I19"/>
  <sheetViews>
    <sheetView workbookViewId="0">
      <selection activeCell="D1" sqref="D1"/>
    </sheetView>
  </sheetViews>
  <sheetFormatPr defaultRowHeight="15" x14ac:dyDescent="0.25"/>
  <cols>
    <col min="4" max="4" width="10" customWidth="1"/>
    <col min="8" max="8" width="13.28515625" customWidth="1"/>
    <col min="9" max="9" width="12.140625" customWidth="1"/>
  </cols>
  <sheetData>
    <row r="1" spans="1:9" x14ac:dyDescent="0.25">
      <c r="A1" t="s">
        <v>151</v>
      </c>
      <c r="B1" t="s">
        <v>152</v>
      </c>
      <c r="D1" t="s">
        <v>159</v>
      </c>
      <c r="E1" t="s">
        <v>160</v>
      </c>
      <c r="G1" s="68">
        <v>17</v>
      </c>
      <c r="H1" s="7" t="s">
        <v>162</v>
      </c>
    </row>
    <row r="2" spans="1:9" x14ac:dyDescent="0.25">
      <c r="D2" t="s">
        <v>159</v>
      </c>
      <c r="E2" t="s">
        <v>178</v>
      </c>
      <c r="G2" s="68">
        <v>12.5</v>
      </c>
      <c r="H2" s="7" t="s">
        <v>163</v>
      </c>
    </row>
    <row r="3" spans="1:9" x14ac:dyDescent="0.25">
      <c r="D3" t="s">
        <v>159</v>
      </c>
      <c r="E3" t="s">
        <v>161</v>
      </c>
      <c r="G3" s="68">
        <v>22.5</v>
      </c>
    </row>
    <row r="5" spans="1:9" ht="32.25" customHeight="1" x14ac:dyDescent="0.25">
      <c r="A5" s="62" t="s">
        <v>153</v>
      </c>
      <c r="B5" s="62" t="s">
        <v>64</v>
      </c>
      <c r="C5" s="62" t="s">
        <v>154</v>
      </c>
      <c r="D5" s="63" t="s">
        <v>155</v>
      </c>
      <c r="E5" s="63" t="s">
        <v>179</v>
      </c>
      <c r="F5" s="63" t="s">
        <v>156</v>
      </c>
      <c r="G5" s="63" t="s">
        <v>157</v>
      </c>
      <c r="H5" s="63" t="s">
        <v>180</v>
      </c>
      <c r="I5" s="63" t="s">
        <v>158</v>
      </c>
    </row>
    <row r="6" spans="1:9" x14ac:dyDescent="0.25">
      <c r="A6" t="s">
        <v>164</v>
      </c>
      <c r="B6" s="5" t="s">
        <v>51</v>
      </c>
      <c r="C6" t="s">
        <v>171</v>
      </c>
      <c r="D6">
        <v>1</v>
      </c>
      <c r="E6">
        <v>0</v>
      </c>
      <c r="F6">
        <v>0</v>
      </c>
      <c r="G6">
        <v>0.5</v>
      </c>
      <c r="I6" s="68"/>
    </row>
    <row r="7" spans="1:9" x14ac:dyDescent="0.25">
      <c r="A7" t="s">
        <v>165</v>
      </c>
      <c r="B7" s="5" t="s">
        <v>52</v>
      </c>
      <c r="C7" t="s">
        <v>171</v>
      </c>
      <c r="D7">
        <v>2</v>
      </c>
      <c r="E7">
        <v>0</v>
      </c>
      <c r="F7">
        <v>0.5</v>
      </c>
      <c r="G7">
        <v>1</v>
      </c>
      <c r="I7" s="68"/>
    </row>
    <row r="8" spans="1:9" x14ac:dyDescent="0.25">
      <c r="A8" t="s">
        <v>167</v>
      </c>
      <c r="B8" s="5" t="s">
        <v>53</v>
      </c>
      <c r="C8" t="s">
        <v>172</v>
      </c>
      <c r="D8">
        <v>2</v>
      </c>
      <c r="E8">
        <v>0</v>
      </c>
      <c r="F8">
        <v>0.5</v>
      </c>
      <c r="G8">
        <v>0</v>
      </c>
      <c r="I8" s="68"/>
    </row>
    <row r="9" spans="1:9" x14ac:dyDescent="0.25">
      <c r="A9" t="s">
        <v>166</v>
      </c>
      <c r="B9" s="5" t="s">
        <v>54</v>
      </c>
      <c r="C9" t="s">
        <v>173</v>
      </c>
      <c r="D9">
        <v>1</v>
      </c>
      <c r="E9">
        <v>0.5</v>
      </c>
      <c r="F9">
        <v>0.5</v>
      </c>
      <c r="G9">
        <v>0</v>
      </c>
      <c r="I9" s="68"/>
    </row>
    <row r="10" spans="1:9" x14ac:dyDescent="0.25">
      <c r="A10" t="s">
        <v>168</v>
      </c>
      <c r="B10" s="5" t="s">
        <v>55</v>
      </c>
      <c r="C10" t="s">
        <v>173</v>
      </c>
      <c r="D10">
        <v>0</v>
      </c>
      <c r="E10">
        <v>1</v>
      </c>
      <c r="F10">
        <v>0</v>
      </c>
      <c r="G10">
        <v>0</v>
      </c>
      <c r="I10" s="68"/>
    </row>
    <row r="11" spans="1:9" x14ac:dyDescent="0.25">
      <c r="A11" t="s">
        <v>170</v>
      </c>
      <c r="B11" s="5" t="s">
        <v>169</v>
      </c>
      <c r="C11" t="s">
        <v>174</v>
      </c>
      <c r="D11">
        <v>1</v>
      </c>
      <c r="E11">
        <v>1</v>
      </c>
      <c r="F11">
        <v>1</v>
      </c>
      <c r="G11">
        <v>0.5</v>
      </c>
      <c r="I11" s="68"/>
    </row>
    <row r="12" spans="1:9" x14ac:dyDescent="0.25">
      <c r="A12" t="s">
        <v>175</v>
      </c>
      <c r="B12" s="5" t="s">
        <v>70</v>
      </c>
      <c r="C12" t="s">
        <v>177</v>
      </c>
      <c r="D12">
        <v>2</v>
      </c>
      <c r="E12">
        <v>0</v>
      </c>
      <c r="F12">
        <v>0</v>
      </c>
      <c r="G12">
        <v>0.5</v>
      </c>
      <c r="I12" s="68"/>
    </row>
    <row r="13" spans="1:9" x14ac:dyDescent="0.25">
      <c r="A13" t="s">
        <v>176</v>
      </c>
      <c r="B13" s="5" t="s">
        <v>106</v>
      </c>
      <c r="C13" t="s">
        <v>171</v>
      </c>
      <c r="D13">
        <v>1</v>
      </c>
      <c r="E13">
        <v>0.5</v>
      </c>
      <c r="F13">
        <v>0</v>
      </c>
      <c r="G13">
        <v>0</v>
      </c>
      <c r="I13" s="68"/>
    </row>
    <row r="15" spans="1:9" x14ac:dyDescent="0.25">
      <c r="G15" s="35" t="s">
        <v>181</v>
      </c>
      <c r="H15" s="35"/>
      <c r="I15" s="69"/>
    </row>
    <row r="16" spans="1:9" x14ac:dyDescent="0.25">
      <c r="G16" s="35" t="s">
        <v>182</v>
      </c>
      <c r="H16" s="35"/>
      <c r="I16" s="69"/>
    </row>
    <row r="17" spans="7:9" x14ac:dyDescent="0.25">
      <c r="G17" s="35" t="s">
        <v>183</v>
      </c>
      <c r="H17" s="35"/>
      <c r="I17" s="69"/>
    </row>
    <row r="18" spans="7:9" x14ac:dyDescent="0.25">
      <c r="G18" s="35" t="s">
        <v>184</v>
      </c>
      <c r="H18" s="35"/>
      <c r="I18" s="69"/>
    </row>
    <row r="19" spans="7:9" x14ac:dyDescent="0.25">
      <c r="G19" s="35" t="s">
        <v>185</v>
      </c>
      <c r="H19" s="35"/>
      <c r="I19" s="69"/>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BA3E29-D64D-4E8D-8A4B-F3F5CAC519F1}">
  <dimension ref="A1:K17"/>
  <sheetViews>
    <sheetView workbookViewId="0">
      <selection activeCell="J5" sqref="J5:K5"/>
    </sheetView>
  </sheetViews>
  <sheetFormatPr defaultRowHeight="15" x14ac:dyDescent="0.25"/>
  <cols>
    <col min="1" max="1" width="13.5703125" customWidth="1"/>
    <col min="2" max="2" width="14.140625" customWidth="1"/>
    <col min="3" max="3" width="15.28515625" customWidth="1"/>
    <col min="4" max="4" width="14.28515625" customWidth="1"/>
    <col min="9" max="11" width="14.85546875" customWidth="1"/>
  </cols>
  <sheetData>
    <row r="1" spans="1:11" x14ac:dyDescent="0.25">
      <c r="A1" t="s">
        <v>47</v>
      </c>
    </row>
    <row r="4" spans="1:11" ht="15.75" thickBot="1" x14ac:dyDescent="0.3">
      <c r="A4" s="27" t="s">
        <v>48</v>
      </c>
      <c r="B4" s="29" t="s">
        <v>49</v>
      </c>
      <c r="C4" s="32" t="s">
        <v>50</v>
      </c>
      <c r="D4" s="42" t="s">
        <v>61</v>
      </c>
      <c r="I4" s="18" t="s">
        <v>48</v>
      </c>
      <c r="J4" s="19" t="s">
        <v>49</v>
      </c>
      <c r="K4" s="20" t="s">
        <v>50</v>
      </c>
    </row>
    <row r="5" spans="1:11" ht="15.75" thickTop="1" x14ac:dyDescent="0.25">
      <c r="A5" s="28" t="s">
        <v>51</v>
      </c>
      <c r="B5" s="30">
        <v>700</v>
      </c>
      <c r="C5" s="23"/>
      <c r="D5" s="36"/>
      <c r="I5" s="21" t="s">
        <v>51</v>
      </c>
      <c r="J5" s="22"/>
      <c r="K5" s="23"/>
    </row>
    <row r="6" spans="1:11" x14ac:dyDescent="0.25">
      <c r="A6" s="28" t="s">
        <v>52</v>
      </c>
      <c r="B6" s="30">
        <v>372</v>
      </c>
      <c r="C6" s="23"/>
      <c r="D6" s="36"/>
      <c r="I6" s="21" t="s">
        <v>52</v>
      </c>
      <c r="J6" s="22"/>
      <c r="K6" s="23"/>
    </row>
    <row r="7" spans="1:11" x14ac:dyDescent="0.25">
      <c r="A7" s="28" t="s">
        <v>53</v>
      </c>
      <c r="B7" s="30">
        <v>440</v>
      </c>
      <c r="C7" s="23"/>
      <c r="D7" s="36"/>
      <c r="I7" s="21" t="s">
        <v>53</v>
      </c>
      <c r="J7" s="22"/>
      <c r="K7" s="23"/>
    </row>
    <row r="8" spans="1:11" x14ac:dyDescent="0.25">
      <c r="A8" s="28" t="s">
        <v>54</v>
      </c>
      <c r="B8" s="30">
        <v>801</v>
      </c>
      <c r="C8" s="23"/>
      <c r="D8" s="36"/>
      <c r="I8" s="21" t="s">
        <v>54</v>
      </c>
      <c r="J8" s="22"/>
      <c r="K8" s="23"/>
    </row>
    <row r="9" spans="1:11" x14ac:dyDescent="0.25">
      <c r="A9" s="28" t="s">
        <v>55</v>
      </c>
      <c r="B9" s="30">
        <v>975</v>
      </c>
      <c r="C9" s="23"/>
      <c r="D9" s="36"/>
      <c r="I9" s="21" t="s">
        <v>55</v>
      </c>
      <c r="J9" s="22"/>
      <c r="K9" s="23"/>
    </row>
    <row r="10" spans="1:11" ht="15.75" thickBot="1" x14ac:dyDescent="0.3">
      <c r="A10" s="22"/>
      <c r="B10" s="30"/>
      <c r="C10" s="23"/>
      <c r="D10" s="36"/>
      <c r="I10" s="18"/>
      <c r="J10" s="24"/>
      <c r="K10" s="25"/>
    </row>
    <row r="11" spans="1:11" ht="15.75" thickTop="1" x14ac:dyDescent="0.25">
      <c r="A11" s="27" t="s">
        <v>41</v>
      </c>
      <c r="B11" s="31">
        <f>SUM(B5:B10)</f>
        <v>3288</v>
      </c>
      <c r="C11" s="33"/>
      <c r="D11" s="36"/>
      <c r="I11" s="21" t="s">
        <v>41</v>
      </c>
      <c r="J11" s="26"/>
      <c r="K11" s="23"/>
    </row>
    <row r="13" spans="1:11" x14ac:dyDescent="0.25">
      <c r="A13" t="s">
        <v>56</v>
      </c>
    </row>
    <row r="14" spans="1:11" x14ac:dyDescent="0.25">
      <c r="A14" t="s">
        <v>57</v>
      </c>
    </row>
    <row r="15" spans="1:11" x14ac:dyDescent="0.25">
      <c r="A15" t="s">
        <v>58</v>
      </c>
    </row>
    <row r="16" spans="1:11" x14ac:dyDescent="0.25">
      <c r="A16" t="s">
        <v>59</v>
      </c>
    </row>
    <row r="17" spans="1:1" x14ac:dyDescent="0.25">
      <c r="A17" t="s">
        <v>60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68FC57-F8B5-4A73-903B-ADF2F964B9AA}">
  <dimension ref="A1:E9"/>
  <sheetViews>
    <sheetView tabSelected="1" workbookViewId="0">
      <selection activeCell="B8" sqref="B8"/>
    </sheetView>
  </sheetViews>
  <sheetFormatPr defaultRowHeight="15" x14ac:dyDescent="0.25"/>
  <cols>
    <col min="1" max="1" width="13.42578125" customWidth="1"/>
    <col min="2" max="2" width="13.28515625" customWidth="1"/>
    <col min="3" max="3" width="12.5703125" style="7" customWidth="1"/>
    <col min="4" max="4" width="15" customWidth="1"/>
  </cols>
  <sheetData>
    <row r="1" spans="1:5" ht="30" x14ac:dyDescent="0.25">
      <c r="A1" s="59" t="s">
        <v>119</v>
      </c>
      <c r="B1" s="60" t="s">
        <v>120</v>
      </c>
      <c r="C1" s="60" t="s">
        <v>121</v>
      </c>
      <c r="D1" s="60" t="s">
        <v>122</v>
      </c>
      <c r="E1" s="58">
        <v>0.02</v>
      </c>
    </row>
    <row r="2" spans="1:5" x14ac:dyDescent="0.25">
      <c r="A2" s="48" t="s">
        <v>123</v>
      </c>
      <c r="B2" s="56">
        <v>6700</v>
      </c>
      <c r="C2" s="57"/>
      <c r="D2" s="56"/>
    </row>
    <row r="3" spans="1:5" x14ac:dyDescent="0.25">
      <c r="A3" s="48" t="s">
        <v>124</v>
      </c>
      <c r="B3" s="56">
        <v>34500</v>
      </c>
      <c r="C3" s="57"/>
      <c r="D3" s="56"/>
    </row>
    <row r="4" spans="1:5" x14ac:dyDescent="0.25">
      <c r="A4" s="48" t="s">
        <v>125</v>
      </c>
      <c r="B4" s="56">
        <v>3200</v>
      </c>
      <c r="C4" s="57"/>
      <c r="D4" s="56"/>
    </row>
    <row r="5" spans="1:5" x14ac:dyDescent="0.25">
      <c r="A5" s="48" t="s">
        <v>126</v>
      </c>
      <c r="B5" s="56">
        <v>18900</v>
      </c>
      <c r="C5" s="57"/>
      <c r="D5" s="56"/>
    </row>
    <row r="6" spans="1:5" x14ac:dyDescent="0.25">
      <c r="A6" s="48" t="s">
        <v>127</v>
      </c>
      <c r="B6" s="56">
        <v>56760</v>
      </c>
      <c r="C6" s="57"/>
      <c r="D6" s="56"/>
    </row>
    <row r="7" spans="1:5" x14ac:dyDescent="0.25">
      <c r="A7" s="48" t="s">
        <v>128</v>
      </c>
      <c r="B7" s="56">
        <v>4500</v>
      </c>
      <c r="C7" s="57"/>
      <c r="D7" s="56"/>
    </row>
    <row r="8" spans="1:5" x14ac:dyDescent="0.25">
      <c r="A8" s="48" t="s">
        <v>129</v>
      </c>
      <c r="B8" s="56">
        <v>73450</v>
      </c>
      <c r="C8" s="57"/>
      <c r="D8" s="56"/>
    </row>
    <row r="9" spans="1:5" x14ac:dyDescent="0.25">
      <c r="A9" s="48" t="s">
        <v>130</v>
      </c>
      <c r="B9" s="56">
        <v>7820</v>
      </c>
      <c r="C9" s="57"/>
      <c r="D9" s="56"/>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8FFDEC-DB6A-45E0-9549-BB2B626358E6}">
  <dimension ref="A1:F23"/>
  <sheetViews>
    <sheetView workbookViewId="0">
      <selection activeCell="F14" sqref="F14"/>
    </sheetView>
  </sheetViews>
  <sheetFormatPr defaultRowHeight="15" x14ac:dyDescent="0.25"/>
  <cols>
    <col min="1" max="1" width="11.42578125" style="39" customWidth="1"/>
    <col min="2" max="2" width="11.42578125" customWidth="1"/>
    <col min="3" max="3" width="24.5703125" customWidth="1"/>
    <col min="4" max="4" width="17.85546875" customWidth="1"/>
    <col min="5" max="5" width="9.5703125" style="15" customWidth="1"/>
    <col min="6" max="8" width="9.5703125" customWidth="1"/>
  </cols>
  <sheetData>
    <row r="1" spans="1:6" x14ac:dyDescent="0.25">
      <c r="A1" s="39" t="s">
        <v>63</v>
      </c>
      <c r="B1" s="23" t="s">
        <v>64</v>
      </c>
      <c r="C1" s="23" t="s">
        <v>65</v>
      </c>
      <c r="D1" s="23" t="s">
        <v>66</v>
      </c>
      <c r="E1" s="41" t="s">
        <v>67</v>
      </c>
      <c r="F1" s="23"/>
    </row>
    <row r="2" spans="1:6" x14ac:dyDescent="0.25">
      <c r="A2" s="39">
        <v>100</v>
      </c>
      <c r="B2" t="s">
        <v>68</v>
      </c>
      <c r="C2" t="s">
        <v>87</v>
      </c>
      <c r="D2" t="s">
        <v>84</v>
      </c>
      <c r="E2" s="15">
        <v>3000</v>
      </c>
      <c r="F2" s="15"/>
    </row>
    <row r="3" spans="1:6" x14ac:dyDescent="0.25">
      <c r="A3" s="39">
        <v>101</v>
      </c>
      <c r="B3" t="s">
        <v>69</v>
      </c>
      <c r="C3" t="s">
        <v>88</v>
      </c>
      <c r="D3" t="s">
        <v>85</v>
      </c>
      <c r="E3" s="15">
        <v>1200</v>
      </c>
      <c r="F3" s="15"/>
    </row>
    <row r="4" spans="1:6" x14ac:dyDescent="0.25">
      <c r="A4" s="39">
        <v>102</v>
      </c>
      <c r="B4" t="s">
        <v>70</v>
      </c>
      <c r="C4" t="s">
        <v>98</v>
      </c>
      <c r="D4" t="s">
        <v>86</v>
      </c>
      <c r="E4" s="15">
        <v>2350</v>
      </c>
      <c r="F4" s="15"/>
    </row>
    <row r="5" spans="1:6" x14ac:dyDescent="0.25">
      <c r="A5" s="39">
        <v>103</v>
      </c>
      <c r="B5" t="s">
        <v>71</v>
      </c>
      <c r="C5" t="s">
        <v>99</v>
      </c>
      <c r="D5" t="s">
        <v>86</v>
      </c>
      <c r="E5" s="15">
        <v>2250</v>
      </c>
      <c r="F5" s="15"/>
    </row>
    <row r="6" spans="1:6" x14ac:dyDescent="0.25">
      <c r="A6" s="39">
        <v>104</v>
      </c>
      <c r="B6" t="s">
        <v>72</v>
      </c>
      <c r="C6" t="s">
        <v>100</v>
      </c>
      <c r="D6" t="s">
        <v>86</v>
      </c>
      <c r="E6" s="15">
        <v>2300</v>
      </c>
      <c r="F6" s="15"/>
    </row>
    <row r="7" spans="1:6" x14ac:dyDescent="0.25">
      <c r="A7" s="39">
        <v>105</v>
      </c>
      <c r="B7" t="s">
        <v>73</v>
      </c>
      <c r="C7" t="s">
        <v>89</v>
      </c>
      <c r="D7" t="s">
        <v>85</v>
      </c>
      <c r="E7" s="15">
        <v>1200</v>
      </c>
      <c r="F7" s="15"/>
    </row>
    <row r="8" spans="1:6" x14ac:dyDescent="0.25">
      <c r="A8" s="39">
        <v>106</v>
      </c>
      <c r="B8" t="s">
        <v>74</v>
      </c>
      <c r="C8" t="s">
        <v>90</v>
      </c>
      <c r="D8" t="s">
        <v>85</v>
      </c>
      <c r="E8" s="15">
        <v>1250</v>
      </c>
      <c r="F8" s="15"/>
    </row>
    <row r="9" spans="1:6" x14ac:dyDescent="0.25">
      <c r="A9" s="39">
        <v>107</v>
      </c>
      <c r="B9" t="s">
        <v>75</v>
      </c>
      <c r="C9" t="s">
        <v>94</v>
      </c>
      <c r="D9" t="s">
        <v>84</v>
      </c>
      <c r="E9" s="15">
        <v>3400</v>
      </c>
      <c r="F9" s="15"/>
    </row>
    <row r="10" spans="1:6" x14ac:dyDescent="0.25">
      <c r="A10" s="39">
        <v>108</v>
      </c>
      <c r="B10" t="s">
        <v>76</v>
      </c>
      <c r="C10" t="s">
        <v>95</v>
      </c>
      <c r="D10" t="s">
        <v>84</v>
      </c>
      <c r="E10" s="15">
        <v>3350</v>
      </c>
      <c r="F10" s="15"/>
    </row>
    <row r="11" spans="1:6" x14ac:dyDescent="0.25">
      <c r="A11" s="39">
        <v>109</v>
      </c>
      <c r="B11" t="s">
        <v>77</v>
      </c>
      <c r="C11" t="s">
        <v>91</v>
      </c>
      <c r="D11" t="s">
        <v>85</v>
      </c>
      <c r="E11" s="15">
        <v>1000</v>
      </c>
      <c r="F11" s="15"/>
    </row>
    <row r="12" spans="1:6" x14ac:dyDescent="0.25">
      <c r="A12" s="39">
        <v>110</v>
      </c>
      <c r="B12" t="s">
        <v>78</v>
      </c>
      <c r="C12" t="s">
        <v>92</v>
      </c>
      <c r="D12" t="s">
        <v>85</v>
      </c>
      <c r="E12" s="15">
        <v>1050</v>
      </c>
      <c r="F12" s="15"/>
    </row>
    <row r="13" spans="1:6" x14ac:dyDescent="0.25">
      <c r="A13" s="39">
        <v>111</v>
      </c>
      <c r="B13" t="s">
        <v>79</v>
      </c>
      <c r="C13" t="s">
        <v>101</v>
      </c>
      <c r="D13" t="s">
        <v>86</v>
      </c>
      <c r="E13" s="15">
        <v>1800</v>
      </c>
      <c r="F13" s="15"/>
    </row>
    <row r="14" spans="1:6" x14ac:dyDescent="0.25">
      <c r="A14" s="39">
        <v>112</v>
      </c>
      <c r="B14" t="s">
        <v>80</v>
      </c>
      <c r="C14" t="s">
        <v>97</v>
      </c>
      <c r="D14" t="s">
        <v>84</v>
      </c>
      <c r="E14" s="15">
        <v>3890</v>
      </c>
      <c r="F14" s="15"/>
    </row>
    <row r="15" spans="1:6" x14ac:dyDescent="0.25">
      <c r="A15" s="39">
        <v>113</v>
      </c>
      <c r="B15" t="s">
        <v>81</v>
      </c>
      <c r="C15" t="s">
        <v>96</v>
      </c>
      <c r="D15" t="s">
        <v>84</v>
      </c>
      <c r="E15" s="15">
        <v>4350</v>
      </c>
      <c r="F15" s="15"/>
    </row>
    <row r="16" spans="1:6" x14ac:dyDescent="0.25">
      <c r="A16" s="39">
        <v>114</v>
      </c>
      <c r="B16" t="s">
        <v>82</v>
      </c>
      <c r="C16" t="s">
        <v>93</v>
      </c>
      <c r="D16" t="s">
        <v>85</v>
      </c>
      <c r="E16" s="15">
        <v>1340</v>
      </c>
      <c r="F16" s="15"/>
    </row>
    <row r="17" spans="1:6" x14ac:dyDescent="0.25">
      <c r="A17" s="39">
        <v>115</v>
      </c>
      <c r="B17" t="s">
        <v>83</v>
      </c>
      <c r="C17" t="s">
        <v>102</v>
      </c>
      <c r="D17" t="s">
        <v>86</v>
      </c>
      <c r="E17" s="15">
        <v>1900</v>
      </c>
      <c r="F17" s="15"/>
    </row>
    <row r="18" spans="1:6" x14ac:dyDescent="0.25">
      <c r="A18" s="39">
        <v>116</v>
      </c>
      <c r="B18" t="s">
        <v>104</v>
      </c>
      <c r="C18" t="s">
        <v>103</v>
      </c>
      <c r="D18" t="s">
        <v>84</v>
      </c>
      <c r="E18" s="15">
        <v>4850</v>
      </c>
      <c r="F18" s="15"/>
    </row>
    <row r="19" spans="1:6" x14ac:dyDescent="0.25">
      <c r="A19" s="39">
        <v>117</v>
      </c>
      <c r="B19" t="s">
        <v>106</v>
      </c>
      <c r="C19" t="s">
        <v>105</v>
      </c>
      <c r="D19" t="s">
        <v>86</v>
      </c>
      <c r="E19" s="15">
        <v>2340</v>
      </c>
      <c r="F19" s="15"/>
    </row>
    <row r="20" spans="1:6" x14ac:dyDescent="0.25">
      <c r="A20" s="39">
        <v>118</v>
      </c>
      <c r="B20" t="s">
        <v>107</v>
      </c>
      <c r="C20" t="s">
        <v>111</v>
      </c>
      <c r="D20" t="s">
        <v>86</v>
      </c>
      <c r="E20" s="15">
        <v>3000</v>
      </c>
      <c r="F20" s="15"/>
    </row>
    <row r="21" spans="1:6" x14ac:dyDescent="0.25">
      <c r="A21" s="39">
        <v>119</v>
      </c>
      <c r="B21" t="s">
        <v>108</v>
      </c>
      <c r="C21" t="s">
        <v>111</v>
      </c>
      <c r="D21" t="s">
        <v>86</v>
      </c>
      <c r="E21" s="15">
        <v>3000</v>
      </c>
      <c r="F21" s="15"/>
    </row>
    <row r="22" spans="1:6" x14ac:dyDescent="0.25">
      <c r="A22" s="39">
        <v>120</v>
      </c>
      <c r="B22" t="s">
        <v>109</v>
      </c>
      <c r="C22" t="s">
        <v>111</v>
      </c>
      <c r="D22" t="s">
        <v>86</v>
      </c>
      <c r="E22" s="15">
        <v>3000</v>
      </c>
      <c r="F22" s="15"/>
    </row>
    <row r="23" spans="1:6" x14ac:dyDescent="0.25">
      <c r="A23" s="39">
        <v>121</v>
      </c>
      <c r="B23" t="s">
        <v>110</v>
      </c>
      <c r="C23" t="s">
        <v>111</v>
      </c>
      <c r="D23" t="s">
        <v>86</v>
      </c>
      <c r="E23" s="15">
        <v>3000</v>
      </c>
      <c r="F23" s="15"/>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E9D68D-4545-4D90-88A8-8A67F0439F04}">
  <dimension ref="A1:I166"/>
  <sheetViews>
    <sheetView workbookViewId="0">
      <selection activeCell="D2" sqref="D2:G106"/>
    </sheetView>
  </sheetViews>
  <sheetFormatPr defaultRowHeight="15" x14ac:dyDescent="0.25"/>
  <cols>
    <col min="1" max="1" width="10.85546875" style="3" customWidth="1"/>
    <col min="2" max="16384" width="9.140625" style="5"/>
  </cols>
  <sheetData>
    <row r="1" spans="1:9" s="3" customFormat="1" ht="30" x14ac:dyDescent="0.25">
      <c r="A1" s="1" t="s">
        <v>0</v>
      </c>
      <c r="B1" s="2" t="s">
        <v>1</v>
      </c>
      <c r="C1" s="2" t="s">
        <v>2</v>
      </c>
      <c r="D1" s="2" t="s">
        <v>3</v>
      </c>
      <c r="E1" s="2" t="s">
        <v>4</v>
      </c>
    </row>
    <row r="2" spans="1:9" x14ac:dyDescent="0.25">
      <c r="A2" s="3" t="s">
        <v>5</v>
      </c>
      <c r="B2" s="4">
        <v>1.95</v>
      </c>
      <c r="C2" s="5">
        <v>2</v>
      </c>
      <c r="D2" s="4"/>
      <c r="E2" s="4"/>
      <c r="F2" s="4"/>
      <c r="H2" s="5">
        <v>1</v>
      </c>
      <c r="I2" s="6">
        <v>0.19600000000000001</v>
      </c>
    </row>
    <row r="3" spans="1:9" x14ac:dyDescent="0.25">
      <c r="A3" s="3" t="s">
        <v>6</v>
      </c>
      <c r="B3" s="4">
        <v>2.42</v>
      </c>
      <c r="C3" s="5">
        <v>1</v>
      </c>
      <c r="D3" s="4"/>
      <c r="E3" s="4"/>
      <c r="F3" s="4"/>
      <c r="H3" s="5">
        <v>2</v>
      </c>
      <c r="I3" s="6">
        <v>5.5E-2</v>
      </c>
    </row>
    <row r="4" spans="1:9" x14ac:dyDescent="0.25">
      <c r="A4" s="3" t="s">
        <v>7</v>
      </c>
      <c r="B4" s="4">
        <v>2.96</v>
      </c>
      <c r="C4" s="5">
        <v>1</v>
      </c>
      <c r="D4" s="4"/>
      <c r="E4" s="4"/>
      <c r="F4" s="4"/>
    </row>
    <row r="5" spans="1:9" x14ac:dyDescent="0.25">
      <c r="A5" s="3" t="s">
        <v>8</v>
      </c>
      <c r="B5" s="4">
        <v>3.1</v>
      </c>
      <c r="C5" s="5">
        <v>2</v>
      </c>
      <c r="D5" s="4"/>
      <c r="E5" s="4"/>
      <c r="F5" s="4"/>
    </row>
    <row r="6" spans="1:9" x14ac:dyDescent="0.25">
      <c r="A6" s="3" t="s">
        <v>9</v>
      </c>
      <c r="B6" s="4">
        <v>2.56</v>
      </c>
      <c r="C6" s="5">
        <v>2</v>
      </c>
      <c r="D6" s="4"/>
      <c r="E6" s="4"/>
      <c r="F6" s="4"/>
    </row>
    <row r="7" spans="1:9" x14ac:dyDescent="0.25">
      <c r="A7" s="3" t="s">
        <v>10</v>
      </c>
      <c r="B7" s="4">
        <v>7.22</v>
      </c>
      <c r="C7" s="5">
        <v>1</v>
      </c>
      <c r="D7" s="4"/>
      <c r="E7" s="4"/>
      <c r="F7" s="4"/>
    </row>
    <row r="8" spans="1:9" x14ac:dyDescent="0.25">
      <c r="A8" s="3" t="s">
        <v>11</v>
      </c>
      <c r="B8" s="4">
        <v>3.44</v>
      </c>
      <c r="C8" s="5">
        <v>2</v>
      </c>
      <c r="D8" s="4"/>
      <c r="E8" s="4"/>
      <c r="F8" s="4"/>
    </row>
    <row r="9" spans="1:9" x14ac:dyDescent="0.25">
      <c r="A9" s="3" t="s">
        <v>12</v>
      </c>
      <c r="B9" s="4">
        <v>5.18</v>
      </c>
      <c r="C9" s="5">
        <v>1</v>
      </c>
      <c r="D9" s="4"/>
      <c r="E9" s="4"/>
      <c r="F9" s="4"/>
    </row>
    <row r="10" spans="1:9" x14ac:dyDescent="0.25">
      <c r="A10" s="3" t="s">
        <v>13</v>
      </c>
      <c r="B10" s="4">
        <v>3.51</v>
      </c>
      <c r="C10" s="5">
        <v>1</v>
      </c>
      <c r="D10" s="4"/>
      <c r="E10" s="4"/>
      <c r="F10" s="4"/>
    </row>
    <row r="11" spans="1:9" x14ac:dyDescent="0.25">
      <c r="A11" s="3" t="s">
        <v>14</v>
      </c>
      <c r="B11" s="4">
        <v>2.76</v>
      </c>
      <c r="C11" s="5">
        <v>2</v>
      </c>
      <c r="D11" s="4"/>
      <c r="E11" s="4"/>
      <c r="F11" s="4"/>
    </row>
    <row r="12" spans="1:9" x14ac:dyDescent="0.25">
      <c r="A12" s="3" t="s">
        <v>15</v>
      </c>
      <c r="B12" s="4">
        <v>9.23</v>
      </c>
      <c r="C12" s="5">
        <v>1</v>
      </c>
      <c r="D12" s="4"/>
      <c r="E12" s="4"/>
      <c r="F12" s="4"/>
    </row>
    <row r="13" spans="1:9" x14ac:dyDescent="0.25">
      <c r="A13" s="3" t="s">
        <v>16</v>
      </c>
      <c r="B13" s="4">
        <v>4.43</v>
      </c>
      <c r="C13" s="5">
        <v>2</v>
      </c>
      <c r="D13" s="4"/>
      <c r="E13" s="4"/>
      <c r="F13" s="4"/>
    </row>
    <row r="14" spans="1:9" x14ac:dyDescent="0.25">
      <c r="A14" s="3" t="s">
        <v>17</v>
      </c>
      <c r="B14" s="4">
        <v>6.45</v>
      </c>
      <c r="C14" s="5">
        <v>2</v>
      </c>
      <c r="D14" s="4"/>
      <c r="E14" s="4"/>
      <c r="F14" s="4"/>
    </row>
    <row r="15" spans="1:9" x14ac:dyDescent="0.25">
      <c r="A15" s="3" t="s">
        <v>18</v>
      </c>
      <c r="B15" s="4">
        <v>4.43</v>
      </c>
      <c r="C15" s="5">
        <v>1</v>
      </c>
      <c r="D15" s="4"/>
      <c r="E15" s="4"/>
      <c r="F15" s="4"/>
    </row>
    <row r="16" spans="1:9" x14ac:dyDescent="0.25">
      <c r="A16" s="3" t="s">
        <v>19</v>
      </c>
      <c r="B16" s="4">
        <v>2.34</v>
      </c>
      <c r="C16" s="5">
        <v>2</v>
      </c>
      <c r="D16" s="4"/>
      <c r="E16" s="4"/>
      <c r="F16" s="4"/>
    </row>
    <row r="17" spans="1:6" x14ac:dyDescent="0.25">
      <c r="A17" s="3" t="s">
        <v>20</v>
      </c>
      <c r="B17" s="4">
        <v>8.1300000000000008</v>
      </c>
      <c r="C17" s="5">
        <v>1</v>
      </c>
      <c r="D17" s="4"/>
      <c r="E17" s="4"/>
      <c r="F17" s="4"/>
    </row>
    <row r="18" spans="1:6" x14ac:dyDescent="0.25">
      <c r="A18" s="3" t="s">
        <v>21</v>
      </c>
      <c r="B18" s="4">
        <v>3.23</v>
      </c>
      <c r="C18" s="5">
        <v>1</v>
      </c>
      <c r="D18" s="4"/>
      <c r="E18" s="4"/>
      <c r="F18" s="4"/>
    </row>
    <row r="19" spans="1:6" x14ac:dyDescent="0.25">
      <c r="A19" s="3" t="s">
        <v>22</v>
      </c>
      <c r="B19" s="4">
        <v>4.55</v>
      </c>
      <c r="C19" s="5">
        <v>1</v>
      </c>
      <c r="D19" s="4"/>
      <c r="E19" s="4"/>
      <c r="F19" s="4"/>
    </row>
    <row r="20" spans="1:6" x14ac:dyDescent="0.25">
      <c r="A20" s="3" t="s">
        <v>23</v>
      </c>
      <c r="B20" s="4">
        <v>1.22</v>
      </c>
      <c r="C20" s="5">
        <v>2</v>
      </c>
      <c r="D20" s="4"/>
      <c r="E20" s="4"/>
      <c r="F20" s="4"/>
    </row>
    <row r="21" spans="1:6" x14ac:dyDescent="0.25">
      <c r="A21" s="3" t="s">
        <v>24</v>
      </c>
      <c r="B21" s="4">
        <v>1.43</v>
      </c>
      <c r="C21" s="5">
        <v>2</v>
      </c>
      <c r="D21" s="4"/>
      <c r="E21" s="4"/>
      <c r="F21" s="4"/>
    </row>
    <row r="22" spans="1:6" x14ac:dyDescent="0.25">
      <c r="A22" s="3" t="s">
        <v>24</v>
      </c>
      <c r="B22" s="4">
        <v>1.98</v>
      </c>
      <c r="C22" s="5">
        <v>1</v>
      </c>
      <c r="D22" s="4"/>
      <c r="E22" s="4"/>
      <c r="F22" s="4"/>
    </row>
    <row r="23" spans="1:6" x14ac:dyDescent="0.25">
      <c r="A23" s="3" t="s">
        <v>25</v>
      </c>
      <c r="B23" s="4">
        <v>5.34</v>
      </c>
      <c r="C23" s="5">
        <v>2</v>
      </c>
      <c r="D23" s="4"/>
      <c r="E23" s="4"/>
      <c r="F23" s="4"/>
    </row>
    <row r="24" spans="1:6" x14ac:dyDescent="0.25">
      <c r="A24" s="3" t="s">
        <v>26</v>
      </c>
      <c r="B24" s="4">
        <v>2.34</v>
      </c>
      <c r="C24" s="5">
        <v>1</v>
      </c>
      <c r="D24" s="4"/>
      <c r="E24" s="4"/>
      <c r="F24" s="4"/>
    </row>
    <row r="25" spans="1:6" x14ac:dyDescent="0.25">
      <c r="A25" s="3" t="s">
        <v>27</v>
      </c>
      <c r="B25" s="4">
        <v>2.76</v>
      </c>
      <c r="C25" s="5">
        <v>2</v>
      </c>
      <c r="D25" s="4"/>
      <c r="E25" s="4"/>
      <c r="F25" s="4"/>
    </row>
    <row r="26" spans="1:6" x14ac:dyDescent="0.25">
      <c r="A26" s="3" t="s">
        <v>28</v>
      </c>
      <c r="B26" s="4">
        <v>1.22</v>
      </c>
      <c r="C26" s="5">
        <v>2</v>
      </c>
      <c r="D26" s="4"/>
      <c r="E26" s="4"/>
      <c r="F26" s="4"/>
    </row>
    <row r="27" spans="1:6" x14ac:dyDescent="0.25">
      <c r="A27" s="3" t="s">
        <v>29</v>
      </c>
      <c r="B27" s="4">
        <v>5.56</v>
      </c>
      <c r="C27" s="5">
        <v>1</v>
      </c>
      <c r="D27" s="4"/>
      <c r="E27" s="4"/>
      <c r="F27" s="4"/>
    </row>
    <row r="28" spans="1:6" x14ac:dyDescent="0.25">
      <c r="A28" s="3" t="s">
        <v>30</v>
      </c>
      <c r="B28" s="4">
        <v>4.6500000000000004</v>
      </c>
      <c r="C28" s="5">
        <v>1</v>
      </c>
      <c r="D28" s="4"/>
      <c r="E28" s="4"/>
      <c r="F28" s="4"/>
    </row>
    <row r="29" spans="1:6" x14ac:dyDescent="0.25">
      <c r="A29" s="3" t="s">
        <v>31</v>
      </c>
      <c r="B29" s="4">
        <v>5.34</v>
      </c>
      <c r="C29" s="5">
        <v>2</v>
      </c>
      <c r="D29" s="4"/>
      <c r="E29" s="4"/>
      <c r="F29" s="4"/>
    </row>
    <row r="30" spans="1:6" x14ac:dyDescent="0.25">
      <c r="A30" s="3" t="s">
        <v>32</v>
      </c>
      <c r="B30" s="4">
        <v>2.33</v>
      </c>
      <c r="C30" s="5">
        <v>1</v>
      </c>
      <c r="D30" s="4"/>
      <c r="E30" s="4"/>
      <c r="F30" s="4"/>
    </row>
    <row r="31" spans="1:6" x14ac:dyDescent="0.25">
      <c r="B31" s="4"/>
      <c r="D31" s="4"/>
      <c r="E31" s="4"/>
      <c r="F31" s="4"/>
    </row>
    <row r="32" spans="1:6" x14ac:dyDescent="0.25">
      <c r="A32" s="3" t="s">
        <v>33</v>
      </c>
      <c r="B32" s="4">
        <f>AVERAGE(B2:B30)</f>
        <v>3.8641379310344837</v>
      </c>
      <c r="D32" s="4"/>
      <c r="E32" s="4"/>
      <c r="F32" s="4"/>
    </row>
    <row r="33" spans="2:6" x14ac:dyDescent="0.25">
      <c r="B33" s="4"/>
      <c r="D33" s="4"/>
      <c r="E33" s="4"/>
      <c r="F33" s="4"/>
    </row>
    <row r="34" spans="2:6" x14ac:dyDescent="0.25">
      <c r="B34" s="4"/>
      <c r="D34" s="4"/>
      <c r="E34" s="4"/>
      <c r="F34" s="4"/>
    </row>
    <row r="35" spans="2:6" x14ac:dyDescent="0.25">
      <c r="B35" s="4"/>
      <c r="D35" s="4"/>
      <c r="E35" s="4"/>
      <c r="F35" s="4"/>
    </row>
    <row r="36" spans="2:6" x14ac:dyDescent="0.25">
      <c r="B36" s="4"/>
      <c r="D36" s="4"/>
      <c r="E36" s="4"/>
      <c r="F36" s="4"/>
    </row>
    <row r="37" spans="2:6" x14ac:dyDescent="0.25">
      <c r="B37" s="4"/>
      <c r="D37" s="4"/>
      <c r="E37" s="4"/>
      <c r="F37" s="4"/>
    </row>
    <row r="38" spans="2:6" x14ac:dyDescent="0.25">
      <c r="B38" s="4"/>
      <c r="D38" s="4"/>
      <c r="E38" s="4"/>
      <c r="F38" s="4"/>
    </row>
    <row r="39" spans="2:6" x14ac:dyDescent="0.25">
      <c r="B39" s="4"/>
      <c r="D39" s="4"/>
      <c r="E39" s="4"/>
      <c r="F39" s="4"/>
    </row>
    <row r="40" spans="2:6" x14ac:dyDescent="0.25">
      <c r="B40" s="4"/>
      <c r="D40" s="4"/>
      <c r="E40" s="4"/>
      <c r="F40" s="4"/>
    </row>
    <row r="41" spans="2:6" x14ac:dyDescent="0.25">
      <c r="B41" s="4"/>
    </row>
    <row r="42" spans="2:6" x14ac:dyDescent="0.25">
      <c r="B42" s="4"/>
    </row>
    <row r="43" spans="2:6" x14ac:dyDescent="0.25">
      <c r="B43" s="4"/>
    </row>
    <row r="44" spans="2:6" x14ac:dyDescent="0.25">
      <c r="B44" s="4"/>
    </row>
    <row r="45" spans="2:6" x14ac:dyDescent="0.25">
      <c r="B45" s="4"/>
    </row>
    <row r="46" spans="2:6" x14ac:dyDescent="0.25">
      <c r="B46" s="4"/>
    </row>
    <row r="47" spans="2:6" x14ac:dyDescent="0.25">
      <c r="B47" s="4"/>
    </row>
    <row r="48" spans="2:6" x14ac:dyDescent="0.25">
      <c r="B48" s="4"/>
    </row>
    <row r="49" spans="2:2" x14ac:dyDescent="0.25">
      <c r="B49" s="4"/>
    </row>
    <row r="50" spans="2:2" x14ac:dyDescent="0.25">
      <c r="B50" s="4"/>
    </row>
    <row r="51" spans="2:2" x14ac:dyDescent="0.25">
      <c r="B51" s="4"/>
    </row>
    <row r="52" spans="2:2" x14ac:dyDescent="0.25">
      <c r="B52" s="4"/>
    </row>
    <row r="53" spans="2:2" x14ac:dyDescent="0.25">
      <c r="B53" s="4"/>
    </row>
    <row r="54" spans="2:2" x14ac:dyDescent="0.25">
      <c r="B54" s="4"/>
    </row>
    <row r="55" spans="2:2" x14ac:dyDescent="0.25">
      <c r="B55" s="4"/>
    </row>
    <row r="56" spans="2:2" x14ac:dyDescent="0.25">
      <c r="B56" s="4"/>
    </row>
    <row r="57" spans="2:2" x14ac:dyDescent="0.25">
      <c r="B57" s="4"/>
    </row>
    <row r="58" spans="2:2" x14ac:dyDescent="0.25">
      <c r="B58" s="4"/>
    </row>
    <row r="59" spans="2:2" x14ac:dyDescent="0.25">
      <c r="B59" s="4"/>
    </row>
    <row r="60" spans="2:2" x14ac:dyDescent="0.25">
      <c r="B60" s="4"/>
    </row>
    <row r="61" spans="2:2" x14ac:dyDescent="0.25">
      <c r="B61" s="4"/>
    </row>
    <row r="62" spans="2:2" x14ac:dyDescent="0.25">
      <c r="B62" s="4"/>
    </row>
    <row r="63" spans="2:2" x14ac:dyDescent="0.25">
      <c r="B63" s="4"/>
    </row>
    <row r="64" spans="2:2" x14ac:dyDescent="0.25">
      <c r="B64" s="4"/>
    </row>
    <row r="65" spans="2:2" x14ac:dyDescent="0.25">
      <c r="B65" s="4"/>
    </row>
    <row r="66" spans="2:2" x14ac:dyDescent="0.25">
      <c r="B66" s="4"/>
    </row>
    <row r="67" spans="2:2" x14ac:dyDescent="0.25">
      <c r="B67" s="4"/>
    </row>
    <row r="68" spans="2:2" x14ac:dyDescent="0.25">
      <c r="B68" s="4"/>
    </row>
    <row r="69" spans="2:2" x14ac:dyDescent="0.25">
      <c r="B69" s="4"/>
    </row>
    <row r="70" spans="2:2" x14ac:dyDescent="0.25">
      <c r="B70" s="4"/>
    </row>
    <row r="71" spans="2:2" x14ac:dyDescent="0.25">
      <c r="B71" s="4"/>
    </row>
    <row r="72" spans="2:2" x14ac:dyDescent="0.25">
      <c r="B72" s="4"/>
    </row>
    <row r="73" spans="2:2" x14ac:dyDescent="0.25">
      <c r="B73" s="4"/>
    </row>
    <row r="74" spans="2:2" x14ac:dyDescent="0.25">
      <c r="B74" s="4"/>
    </row>
    <row r="75" spans="2:2" x14ac:dyDescent="0.25">
      <c r="B75" s="4"/>
    </row>
    <row r="76" spans="2:2" x14ac:dyDescent="0.25">
      <c r="B76" s="4"/>
    </row>
    <row r="77" spans="2:2" x14ac:dyDescent="0.25">
      <c r="B77" s="4"/>
    </row>
    <row r="78" spans="2:2" x14ac:dyDescent="0.25">
      <c r="B78" s="4"/>
    </row>
    <row r="79" spans="2:2" x14ac:dyDescent="0.25">
      <c r="B79" s="4"/>
    </row>
    <row r="80" spans="2:2" x14ac:dyDescent="0.25">
      <c r="B80" s="4"/>
    </row>
    <row r="81" spans="2:2" x14ac:dyDescent="0.25">
      <c r="B81" s="4"/>
    </row>
    <row r="82" spans="2:2" x14ac:dyDescent="0.25">
      <c r="B82" s="4"/>
    </row>
    <row r="83" spans="2:2" x14ac:dyDescent="0.25">
      <c r="B83" s="4"/>
    </row>
    <row r="84" spans="2:2" x14ac:dyDescent="0.25">
      <c r="B84" s="4"/>
    </row>
    <row r="85" spans="2:2" x14ac:dyDescent="0.25">
      <c r="B85" s="4"/>
    </row>
    <row r="86" spans="2:2" x14ac:dyDescent="0.25">
      <c r="B86" s="4"/>
    </row>
    <row r="87" spans="2:2" x14ac:dyDescent="0.25">
      <c r="B87" s="4"/>
    </row>
    <row r="88" spans="2:2" x14ac:dyDescent="0.25">
      <c r="B88" s="4"/>
    </row>
    <row r="89" spans="2:2" x14ac:dyDescent="0.25">
      <c r="B89" s="4"/>
    </row>
    <row r="90" spans="2:2" x14ac:dyDescent="0.25">
      <c r="B90" s="4"/>
    </row>
    <row r="91" spans="2:2" x14ac:dyDescent="0.25">
      <c r="B91" s="4"/>
    </row>
    <row r="92" spans="2:2" x14ac:dyDescent="0.25">
      <c r="B92" s="4"/>
    </row>
    <row r="93" spans="2:2" x14ac:dyDescent="0.25">
      <c r="B93" s="4"/>
    </row>
    <row r="94" spans="2:2" x14ac:dyDescent="0.25">
      <c r="B94" s="4"/>
    </row>
    <row r="95" spans="2:2" x14ac:dyDescent="0.25">
      <c r="B95" s="4"/>
    </row>
    <row r="96" spans="2:2" x14ac:dyDescent="0.25">
      <c r="B96" s="4"/>
    </row>
    <row r="97" spans="2:2" x14ac:dyDescent="0.25">
      <c r="B97" s="4"/>
    </row>
    <row r="98" spans="2:2" x14ac:dyDescent="0.25">
      <c r="B98" s="4"/>
    </row>
    <row r="99" spans="2:2" x14ac:dyDescent="0.25">
      <c r="B99" s="4"/>
    </row>
    <row r="100" spans="2:2" x14ac:dyDescent="0.25">
      <c r="B100" s="4"/>
    </row>
    <row r="101" spans="2:2" x14ac:dyDescent="0.25">
      <c r="B101" s="4"/>
    </row>
    <row r="102" spans="2:2" x14ac:dyDescent="0.25">
      <c r="B102" s="4"/>
    </row>
    <row r="103" spans="2:2" x14ac:dyDescent="0.25">
      <c r="B103" s="4"/>
    </row>
    <row r="104" spans="2:2" x14ac:dyDescent="0.25">
      <c r="B104" s="4"/>
    </row>
    <row r="105" spans="2:2" x14ac:dyDescent="0.25">
      <c r="B105" s="4"/>
    </row>
    <row r="106" spans="2:2" x14ac:dyDescent="0.25">
      <c r="B106" s="4"/>
    </row>
    <row r="107" spans="2:2" x14ac:dyDescent="0.25">
      <c r="B107" s="4"/>
    </row>
    <row r="108" spans="2:2" x14ac:dyDescent="0.25">
      <c r="B108" s="4"/>
    </row>
    <row r="109" spans="2:2" x14ac:dyDescent="0.25">
      <c r="B109" s="4"/>
    </row>
    <row r="110" spans="2:2" x14ac:dyDescent="0.25">
      <c r="B110" s="4"/>
    </row>
    <row r="111" spans="2:2" x14ac:dyDescent="0.25">
      <c r="B111" s="4"/>
    </row>
    <row r="112" spans="2:2" x14ac:dyDescent="0.25">
      <c r="B112" s="4"/>
    </row>
    <row r="113" spans="2:2" x14ac:dyDescent="0.25">
      <c r="B113" s="4"/>
    </row>
    <row r="114" spans="2:2" x14ac:dyDescent="0.25">
      <c r="B114" s="4"/>
    </row>
    <row r="115" spans="2:2" x14ac:dyDescent="0.25">
      <c r="B115" s="4"/>
    </row>
    <row r="116" spans="2:2" x14ac:dyDescent="0.25">
      <c r="B116" s="4"/>
    </row>
    <row r="117" spans="2:2" x14ac:dyDescent="0.25">
      <c r="B117" s="4"/>
    </row>
    <row r="118" spans="2:2" x14ac:dyDescent="0.25">
      <c r="B118" s="4"/>
    </row>
    <row r="119" spans="2:2" x14ac:dyDescent="0.25">
      <c r="B119" s="4"/>
    </row>
    <row r="120" spans="2:2" x14ac:dyDescent="0.25">
      <c r="B120" s="4"/>
    </row>
    <row r="121" spans="2:2" x14ac:dyDescent="0.25">
      <c r="B121" s="4"/>
    </row>
    <row r="122" spans="2:2" x14ac:dyDescent="0.25">
      <c r="B122" s="4"/>
    </row>
    <row r="123" spans="2:2" x14ac:dyDescent="0.25">
      <c r="B123" s="4"/>
    </row>
    <row r="124" spans="2:2" x14ac:dyDescent="0.25">
      <c r="B124" s="4"/>
    </row>
    <row r="125" spans="2:2" x14ac:dyDescent="0.25">
      <c r="B125" s="4"/>
    </row>
    <row r="126" spans="2:2" x14ac:dyDescent="0.25">
      <c r="B126" s="4"/>
    </row>
    <row r="127" spans="2:2" x14ac:dyDescent="0.25">
      <c r="B127" s="4"/>
    </row>
    <row r="128" spans="2:2" x14ac:dyDescent="0.25">
      <c r="B128" s="4"/>
    </row>
    <row r="129" spans="2:2" x14ac:dyDescent="0.25">
      <c r="B129" s="4"/>
    </row>
    <row r="130" spans="2:2" x14ac:dyDescent="0.25">
      <c r="B130" s="4"/>
    </row>
    <row r="131" spans="2:2" x14ac:dyDescent="0.25">
      <c r="B131" s="4"/>
    </row>
    <row r="132" spans="2:2" x14ac:dyDescent="0.25">
      <c r="B132" s="4"/>
    </row>
    <row r="133" spans="2:2" x14ac:dyDescent="0.25">
      <c r="B133" s="4"/>
    </row>
    <row r="134" spans="2:2" x14ac:dyDescent="0.25">
      <c r="B134" s="4"/>
    </row>
    <row r="135" spans="2:2" x14ac:dyDescent="0.25">
      <c r="B135" s="4"/>
    </row>
    <row r="136" spans="2:2" x14ac:dyDescent="0.25">
      <c r="B136" s="4"/>
    </row>
    <row r="137" spans="2:2" x14ac:dyDescent="0.25">
      <c r="B137" s="4"/>
    </row>
    <row r="138" spans="2:2" x14ac:dyDescent="0.25">
      <c r="B138" s="4"/>
    </row>
    <row r="139" spans="2:2" x14ac:dyDescent="0.25">
      <c r="B139" s="4"/>
    </row>
    <row r="140" spans="2:2" x14ac:dyDescent="0.25">
      <c r="B140" s="4"/>
    </row>
    <row r="141" spans="2:2" x14ac:dyDescent="0.25">
      <c r="B141" s="4"/>
    </row>
    <row r="142" spans="2:2" x14ac:dyDescent="0.25">
      <c r="B142" s="4"/>
    </row>
    <row r="143" spans="2:2" x14ac:dyDescent="0.25">
      <c r="B143" s="4"/>
    </row>
    <row r="144" spans="2:2" x14ac:dyDescent="0.25">
      <c r="B144" s="4"/>
    </row>
    <row r="145" spans="2:2" x14ac:dyDescent="0.25">
      <c r="B145" s="4"/>
    </row>
    <row r="146" spans="2:2" x14ac:dyDescent="0.25">
      <c r="B146" s="4"/>
    </row>
    <row r="147" spans="2:2" x14ac:dyDescent="0.25">
      <c r="B147" s="4"/>
    </row>
    <row r="148" spans="2:2" x14ac:dyDescent="0.25">
      <c r="B148" s="4"/>
    </row>
    <row r="149" spans="2:2" x14ac:dyDescent="0.25">
      <c r="B149" s="4"/>
    </row>
    <row r="150" spans="2:2" x14ac:dyDescent="0.25">
      <c r="B150" s="4"/>
    </row>
    <row r="151" spans="2:2" x14ac:dyDescent="0.25">
      <c r="B151" s="4"/>
    </row>
    <row r="152" spans="2:2" x14ac:dyDescent="0.25">
      <c r="B152" s="4"/>
    </row>
    <row r="153" spans="2:2" x14ac:dyDescent="0.25">
      <c r="B153" s="4"/>
    </row>
    <row r="154" spans="2:2" x14ac:dyDescent="0.25">
      <c r="B154" s="4"/>
    </row>
    <row r="155" spans="2:2" x14ac:dyDescent="0.25">
      <c r="B155" s="4"/>
    </row>
    <row r="156" spans="2:2" x14ac:dyDescent="0.25">
      <c r="B156" s="4"/>
    </row>
    <row r="157" spans="2:2" x14ac:dyDescent="0.25">
      <c r="B157" s="4"/>
    </row>
    <row r="158" spans="2:2" x14ac:dyDescent="0.25">
      <c r="B158" s="4"/>
    </row>
    <row r="159" spans="2:2" x14ac:dyDescent="0.25">
      <c r="B159" s="4"/>
    </row>
    <row r="160" spans="2:2" x14ac:dyDescent="0.25">
      <c r="B160" s="4"/>
    </row>
    <row r="161" spans="2:2" x14ac:dyDescent="0.25">
      <c r="B161" s="4"/>
    </row>
    <row r="162" spans="2:2" x14ac:dyDescent="0.25">
      <c r="B162" s="4"/>
    </row>
    <row r="163" spans="2:2" x14ac:dyDescent="0.25">
      <c r="B163" s="4"/>
    </row>
    <row r="164" spans="2:2" x14ac:dyDescent="0.25">
      <c r="B164" s="4"/>
    </row>
    <row r="165" spans="2:2" x14ac:dyDescent="0.25">
      <c r="B165" s="4"/>
    </row>
    <row r="166" spans="2:2" x14ac:dyDescent="0.25">
      <c r="B166" s="4"/>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DB0203-E228-4115-85E2-43C348D9FD5A}">
  <dimension ref="A1:K1048563"/>
  <sheetViews>
    <sheetView workbookViewId="0">
      <selection activeCell="F3" sqref="F3:M148"/>
    </sheetView>
  </sheetViews>
  <sheetFormatPr defaultRowHeight="15" x14ac:dyDescent="0.25"/>
  <cols>
    <col min="1" max="1" width="11.42578125" style="39" customWidth="1"/>
    <col min="2" max="2" width="11.42578125" customWidth="1"/>
    <col min="3" max="3" width="24.5703125" customWidth="1"/>
    <col min="4" max="4" width="17.85546875" customWidth="1"/>
    <col min="5" max="5" width="9.5703125" style="15" customWidth="1"/>
    <col min="6" max="6" width="12.28515625" customWidth="1"/>
    <col min="7" max="7" width="12.28515625" style="50" customWidth="1"/>
    <col min="8" max="8" width="13.140625" customWidth="1"/>
    <col min="9" max="9" width="13.140625" style="50" customWidth="1"/>
    <col min="10" max="12" width="13.140625" customWidth="1"/>
  </cols>
  <sheetData>
    <row r="1" spans="1:11" ht="18.75" x14ac:dyDescent="0.3">
      <c r="A1" s="55" t="s">
        <v>118</v>
      </c>
      <c r="B1" s="55"/>
      <c r="C1" s="55"/>
      <c r="D1" s="55"/>
      <c r="E1" s="52"/>
      <c r="F1" s="40"/>
      <c r="G1" s="53"/>
      <c r="H1" s="40"/>
      <c r="I1" s="53"/>
      <c r="J1" s="40"/>
      <c r="K1" s="54">
        <v>0.01</v>
      </c>
    </row>
    <row r="2" spans="1:11" s="5" customFormat="1" ht="30" x14ac:dyDescent="0.25">
      <c r="A2" s="43" t="s">
        <v>63</v>
      </c>
      <c r="B2" s="44" t="s">
        <v>64</v>
      </c>
      <c r="C2" s="44" t="s">
        <v>65</v>
      </c>
      <c r="D2" s="44" t="s">
        <v>66</v>
      </c>
      <c r="E2" s="45" t="s">
        <v>67</v>
      </c>
      <c r="F2" s="46" t="s">
        <v>112</v>
      </c>
      <c r="G2" s="47" t="s">
        <v>114</v>
      </c>
      <c r="H2" s="47" t="s">
        <v>113</v>
      </c>
      <c r="I2" s="47" t="s">
        <v>115</v>
      </c>
      <c r="J2" s="47" t="s">
        <v>116</v>
      </c>
      <c r="K2" s="46" t="s">
        <v>117</v>
      </c>
    </row>
    <row r="3" spans="1:11" x14ac:dyDescent="0.25">
      <c r="A3" s="39">
        <v>100</v>
      </c>
      <c r="B3" t="s">
        <v>68</v>
      </c>
      <c r="C3" t="s">
        <v>87</v>
      </c>
      <c r="D3" t="s">
        <v>84</v>
      </c>
      <c r="E3" s="15">
        <v>3000</v>
      </c>
      <c r="F3" s="15"/>
      <c r="G3" s="51"/>
      <c r="J3" s="15"/>
      <c r="K3" s="15"/>
    </row>
    <row r="4" spans="1:11" x14ac:dyDescent="0.25">
      <c r="A4" s="39">
        <v>101</v>
      </c>
      <c r="B4" t="s">
        <v>69</v>
      </c>
      <c r="C4" t="s">
        <v>88</v>
      </c>
      <c r="D4" t="s">
        <v>85</v>
      </c>
      <c r="E4" s="15">
        <v>1200</v>
      </c>
      <c r="F4" s="15"/>
      <c r="G4" s="51"/>
      <c r="I4" s="51"/>
      <c r="J4" s="15"/>
      <c r="K4" s="15"/>
    </row>
    <row r="5" spans="1:11" x14ac:dyDescent="0.25">
      <c r="A5" s="39">
        <v>102</v>
      </c>
      <c r="B5" t="s">
        <v>70</v>
      </c>
      <c r="C5" t="s">
        <v>98</v>
      </c>
      <c r="D5" t="s">
        <v>86</v>
      </c>
      <c r="E5" s="15">
        <v>2350</v>
      </c>
      <c r="F5" s="15"/>
      <c r="G5" s="51"/>
      <c r="J5" s="15"/>
      <c r="K5" s="15"/>
    </row>
    <row r="6" spans="1:11" x14ac:dyDescent="0.25">
      <c r="A6" s="39">
        <v>103</v>
      </c>
      <c r="B6" t="s">
        <v>71</v>
      </c>
      <c r="C6" t="s">
        <v>99</v>
      </c>
      <c r="D6" t="s">
        <v>86</v>
      </c>
      <c r="E6" s="15">
        <v>2250</v>
      </c>
      <c r="F6" s="15"/>
      <c r="G6" s="51"/>
      <c r="J6" s="15"/>
      <c r="K6" s="15"/>
    </row>
    <row r="7" spans="1:11" x14ac:dyDescent="0.25">
      <c r="A7" s="39">
        <v>104</v>
      </c>
      <c r="B7" t="s">
        <v>72</v>
      </c>
      <c r="C7" t="s">
        <v>100</v>
      </c>
      <c r="D7" t="s">
        <v>86</v>
      </c>
      <c r="E7" s="15">
        <v>2300</v>
      </c>
      <c r="F7" s="15"/>
      <c r="G7" s="51"/>
      <c r="J7" s="15"/>
      <c r="K7" s="15"/>
    </row>
    <row r="8" spans="1:11" x14ac:dyDescent="0.25">
      <c r="A8" s="39">
        <v>105</v>
      </c>
      <c r="B8" t="s">
        <v>73</v>
      </c>
      <c r="C8" t="s">
        <v>89</v>
      </c>
      <c r="D8" t="s">
        <v>85</v>
      </c>
      <c r="E8" s="15">
        <v>1200</v>
      </c>
      <c r="F8" s="15"/>
      <c r="G8" s="51"/>
      <c r="J8" s="15"/>
      <c r="K8" s="15"/>
    </row>
    <row r="9" spans="1:11" x14ac:dyDescent="0.25">
      <c r="A9" s="39">
        <v>106</v>
      </c>
      <c r="B9" t="s">
        <v>74</v>
      </c>
      <c r="C9" t="s">
        <v>90</v>
      </c>
      <c r="D9" t="s">
        <v>85</v>
      </c>
      <c r="E9" s="15">
        <v>1250</v>
      </c>
      <c r="F9" s="15"/>
      <c r="G9" s="51"/>
      <c r="J9" s="15"/>
      <c r="K9" s="15"/>
    </row>
    <row r="10" spans="1:11" x14ac:dyDescent="0.25">
      <c r="A10" s="39">
        <v>107</v>
      </c>
      <c r="B10" t="s">
        <v>75</v>
      </c>
      <c r="C10" t="s">
        <v>94</v>
      </c>
      <c r="D10" t="s">
        <v>84</v>
      </c>
      <c r="E10" s="15">
        <v>3400</v>
      </c>
      <c r="F10" s="15"/>
      <c r="G10" s="51"/>
      <c r="J10" s="15"/>
      <c r="K10" s="15"/>
    </row>
    <row r="11" spans="1:11" x14ac:dyDescent="0.25">
      <c r="A11" s="39">
        <v>108</v>
      </c>
      <c r="B11" t="s">
        <v>76</v>
      </c>
      <c r="C11" t="s">
        <v>95</v>
      </c>
      <c r="D11" t="s">
        <v>84</v>
      </c>
      <c r="E11" s="15">
        <v>3350</v>
      </c>
      <c r="F11" s="15"/>
      <c r="G11" s="51"/>
      <c r="J11" s="15"/>
      <c r="K11" s="15"/>
    </row>
    <row r="12" spans="1:11" x14ac:dyDescent="0.25">
      <c r="A12" s="39">
        <v>109</v>
      </c>
      <c r="B12" t="s">
        <v>77</v>
      </c>
      <c r="C12" t="s">
        <v>91</v>
      </c>
      <c r="D12" t="s">
        <v>85</v>
      </c>
      <c r="E12" s="15">
        <v>1000</v>
      </c>
      <c r="F12" s="15"/>
      <c r="G12" s="51"/>
      <c r="J12" s="15"/>
      <c r="K12" s="15"/>
    </row>
    <row r="13" spans="1:11" x14ac:dyDescent="0.25">
      <c r="A13" s="39">
        <v>110</v>
      </c>
      <c r="B13" t="s">
        <v>78</v>
      </c>
      <c r="C13" t="s">
        <v>92</v>
      </c>
      <c r="D13" t="s">
        <v>85</v>
      </c>
      <c r="E13" s="15">
        <v>1050</v>
      </c>
      <c r="F13" s="15"/>
      <c r="G13" s="51"/>
      <c r="J13" s="15"/>
      <c r="K13" s="15"/>
    </row>
    <row r="14" spans="1:11" x14ac:dyDescent="0.25">
      <c r="A14" s="39">
        <v>111</v>
      </c>
      <c r="B14" t="s">
        <v>79</v>
      </c>
      <c r="C14" t="s">
        <v>101</v>
      </c>
      <c r="D14" t="s">
        <v>86</v>
      </c>
      <c r="E14" s="15">
        <v>1800</v>
      </c>
      <c r="F14" s="15"/>
      <c r="G14" s="51"/>
      <c r="J14" s="15"/>
      <c r="K14" s="15"/>
    </row>
    <row r="15" spans="1:11" x14ac:dyDescent="0.25">
      <c r="A15" s="39">
        <v>112</v>
      </c>
      <c r="B15" t="s">
        <v>80</v>
      </c>
      <c r="C15" t="s">
        <v>97</v>
      </c>
      <c r="D15" t="s">
        <v>84</v>
      </c>
      <c r="E15" s="15">
        <v>3890</v>
      </c>
      <c r="F15" s="15"/>
      <c r="G15" s="51"/>
      <c r="J15" s="15"/>
      <c r="K15" s="15"/>
    </row>
    <row r="16" spans="1:11" x14ac:dyDescent="0.25">
      <c r="A16" s="39">
        <v>113</v>
      </c>
      <c r="B16" t="s">
        <v>81</v>
      </c>
      <c r="C16" t="s">
        <v>96</v>
      </c>
      <c r="D16" t="s">
        <v>84</v>
      </c>
      <c r="E16" s="15">
        <v>4350</v>
      </c>
      <c r="F16" s="15"/>
      <c r="G16" s="51"/>
      <c r="J16" s="15"/>
      <c r="K16" s="15"/>
    </row>
    <row r="17" spans="1:11" x14ac:dyDescent="0.25">
      <c r="A17" s="39">
        <v>114</v>
      </c>
      <c r="B17" t="s">
        <v>82</v>
      </c>
      <c r="C17" t="s">
        <v>93</v>
      </c>
      <c r="D17" t="s">
        <v>85</v>
      </c>
      <c r="E17" s="15">
        <v>1340</v>
      </c>
      <c r="F17" s="15"/>
      <c r="G17" s="51"/>
      <c r="J17" s="15"/>
      <c r="K17" s="15"/>
    </row>
    <row r="18" spans="1:11" x14ac:dyDescent="0.25">
      <c r="A18" s="39">
        <v>115</v>
      </c>
      <c r="B18" t="s">
        <v>83</v>
      </c>
      <c r="C18" t="s">
        <v>102</v>
      </c>
      <c r="D18" t="s">
        <v>86</v>
      </c>
      <c r="E18" s="15">
        <v>1900</v>
      </c>
      <c r="F18" s="15"/>
      <c r="G18" s="51"/>
      <c r="J18" s="15"/>
      <c r="K18" s="15"/>
    </row>
    <row r="19" spans="1:11" x14ac:dyDescent="0.25">
      <c r="A19" s="39">
        <v>116</v>
      </c>
      <c r="B19" t="s">
        <v>104</v>
      </c>
      <c r="C19" t="s">
        <v>103</v>
      </c>
      <c r="D19" t="s">
        <v>84</v>
      </c>
      <c r="E19" s="15">
        <v>4850</v>
      </c>
      <c r="F19" s="15"/>
      <c r="G19" s="51"/>
      <c r="I19" s="51"/>
      <c r="J19" s="15"/>
      <c r="K19" s="15"/>
    </row>
    <row r="20" spans="1:11" x14ac:dyDescent="0.25">
      <c r="A20" s="39">
        <v>117</v>
      </c>
      <c r="B20" t="s">
        <v>106</v>
      </c>
      <c r="C20" t="s">
        <v>105</v>
      </c>
      <c r="D20" t="s">
        <v>86</v>
      </c>
      <c r="E20" s="15">
        <v>2340</v>
      </c>
      <c r="F20" s="15"/>
      <c r="G20" s="51"/>
      <c r="I20" s="51"/>
      <c r="J20" s="15"/>
      <c r="K20" s="15"/>
    </row>
    <row r="21" spans="1:11" x14ac:dyDescent="0.25">
      <c r="A21" s="39">
        <v>118</v>
      </c>
      <c r="B21" t="s">
        <v>107</v>
      </c>
      <c r="C21" t="s">
        <v>111</v>
      </c>
      <c r="D21" t="s">
        <v>86</v>
      </c>
      <c r="E21" s="15">
        <v>3000</v>
      </c>
      <c r="F21" s="15"/>
      <c r="G21" s="51"/>
      <c r="I21" s="51"/>
      <c r="J21" s="15"/>
      <c r="K21" s="15"/>
    </row>
    <row r="22" spans="1:11" x14ac:dyDescent="0.25">
      <c r="A22" s="39">
        <v>119</v>
      </c>
      <c r="B22" t="s">
        <v>108</v>
      </c>
      <c r="C22" t="s">
        <v>111</v>
      </c>
      <c r="D22" t="s">
        <v>86</v>
      </c>
      <c r="E22" s="15">
        <v>3000</v>
      </c>
      <c r="F22" s="15"/>
      <c r="G22" s="51"/>
      <c r="I22" s="51"/>
      <c r="J22" s="15"/>
      <c r="K22" s="15"/>
    </row>
    <row r="23" spans="1:11" x14ac:dyDescent="0.25">
      <c r="A23" s="39">
        <v>120</v>
      </c>
      <c r="B23" t="s">
        <v>109</v>
      </c>
      <c r="C23" t="s">
        <v>111</v>
      </c>
      <c r="D23" t="s">
        <v>86</v>
      </c>
      <c r="E23" s="15">
        <v>3000</v>
      </c>
      <c r="F23" s="15"/>
      <c r="G23" s="51"/>
      <c r="I23" s="51"/>
      <c r="J23" s="15"/>
      <c r="K23" s="15"/>
    </row>
    <row r="24" spans="1:11" x14ac:dyDescent="0.25">
      <c r="A24" s="39">
        <v>121</v>
      </c>
      <c r="B24" t="s">
        <v>110</v>
      </c>
      <c r="C24" t="s">
        <v>111</v>
      </c>
      <c r="D24" t="s">
        <v>86</v>
      </c>
      <c r="E24" s="15">
        <v>3000</v>
      </c>
      <c r="F24" s="15"/>
      <c r="G24" s="51"/>
      <c r="I24" s="51"/>
      <c r="J24" s="15"/>
      <c r="K24" s="15"/>
    </row>
    <row r="25" spans="1:11" x14ac:dyDescent="0.25">
      <c r="J25" s="15"/>
    </row>
    <row r="1048563" spans="9:9" x14ac:dyDescent="0.25">
      <c r="I1048563" s="49"/>
    </row>
  </sheetData>
  <autoFilter ref="A2:K2" xr:uid="{6A7978C1-B5A1-4A2F-929C-FBA4260D01CF}"/>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CD1183-3CC5-439F-B923-CAA43BFB27E9}">
  <sheetPr>
    <tabColor theme="4" tint="-0.249977111117893"/>
  </sheetPr>
  <dimension ref="A1:C8"/>
  <sheetViews>
    <sheetView workbookViewId="0">
      <selection activeCell="B1" sqref="B1"/>
    </sheetView>
  </sheetViews>
  <sheetFormatPr defaultRowHeight="15" x14ac:dyDescent="0.25"/>
  <cols>
    <col min="1" max="1" width="12.85546875" customWidth="1"/>
    <col min="2" max="2" width="16" customWidth="1"/>
    <col min="3" max="3" width="10.7109375" bestFit="1" customWidth="1"/>
  </cols>
  <sheetData>
    <row r="1" spans="1:3" ht="15.75" x14ac:dyDescent="0.25">
      <c r="A1" s="65" t="s">
        <v>138</v>
      </c>
      <c r="B1" s="66">
        <f ca="1">WEEKNUM(C1)</f>
        <v>42</v>
      </c>
      <c r="C1" s="64">
        <f ca="1">TODAY()</f>
        <v>44119</v>
      </c>
    </row>
    <row r="2" spans="1:3" ht="30" x14ac:dyDescent="0.25">
      <c r="A2" s="62" t="s">
        <v>41</v>
      </c>
      <c r="B2" s="63" t="s">
        <v>137</v>
      </c>
    </row>
    <row r="3" spans="1:3" x14ac:dyDescent="0.25">
      <c r="A3" t="s">
        <v>132</v>
      </c>
    </row>
    <row r="4" spans="1:3" x14ac:dyDescent="0.25">
      <c r="A4" t="s">
        <v>133</v>
      </c>
    </row>
    <row r="5" spans="1:3" x14ac:dyDescent="0.25">
      <c r="A5" t="s">
        <v>134</v>
      </c>
    </row>
    <row r="6" spans="1:3" x14ac:dyDescent="0.25">
      <c r="A6" t="s">
        <v>135</v>
      </c>
    </row>
    <row r="7" spans="1:3" x14ac:dyDescent="0.25">
      <c r="A7" t="s">
        <v>136</v>
      </c>
    </row>
    <row r="8" spans="1:3" x14ac:dyDescent="0.25">
      <c r="A8" s="62" t="s">
        <v>34</v>
      </c>
      <c r="B8" s="62">
        <f>SUM(B3:B7)</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Operations</vt:lpstr>
      <vt:lpstr>Moyenne-arrond-min&amp;max</vt:lpstr>
      <vt:lpstr>Moyenne min&amp;max</vt:lpstr>
      <vt:lpstr>Si simple</vt:lpstr>
      <vt:lpstr>Si escompte</vt:lpstr>
      <vt:lpstr>Si avec texte</vt:lpstr>
      <vt:lpstr>Si tx TVA</vt:lpstr>
      <vt:lpstr>Si vs CA</vt:lpstr>
      <vt:lpstr>Total</vt:lpstr>
      <vt:lpstr>Dentiste</vt:lpstr>
      <vt:lpstr>Pediatrie</vt:lpstr>
      <vt:lpstr>Cardiologie</vt:lpstr>
      <vt:lpstr>Ortophedie</vt:lpstr>
      <vt:lpstr>Neurologie</vt:lpstr>
      <vt:lpstr>Graphique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Francoise Toussaint</dc:creator>
  <cp:lastModifiedBy>Francoise Toussaint</cp:lastModifiedBy>
  <dcterms:created xsi:type="dcterms:W3CDTF">2020-10-14T17:33:01Z</dcterms:created>
  <dcterms:modified xsi:type="dcterms:W3CDTF">2020-10-15T10:55:29Z</dcterms:modified>
</cp:coreProperties>
</file>