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380.xml" ContentType="application/vnd.openxmlformats-officedocument.drawingml.chart+xml"/>
  <Override PartName="/xl/charts/chart379.xml" ContentType="application/vnd.openxmlformats-officedocument.drawingml.chart+xml"/>
  <Override PartName="/xl/charts/chart381.xml" ContentType="application/vnd.openxmlformats-officedocument.drawingml.chart+xml"/>
  <Override PartName="/xl/charts/chart375.xml" ContentType="application/vnd.openxmlformats-officedocument.drawingml.chart+xml"/>
  <Override PartName="/xl/charts/chart382.xml" ContentType="application/vnd.openxmlformats-officedocument.drawingml.chart+xml"/>
  <Override PartName="/xl/charts/chart376.xml" ContentType="application/vnd.openxmlformats-officedocument.drawingml.chart+xml"/>
  <Override PartName="/xl/charts/chart377.xml" ContentType="application/vnd.openxmlformats-officedocument.drawingml.chart+xml"/>
  <Override PartName="/xl/charts/chart37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OX-1 {08-12-16 15-57}-2.75ug" sheetId="1" state="visible" r:id="rId2"/>
    <sheet name="COX-1 {08-12-16 15-43}-5.5u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<sst xmlns="http://schemas.openxmlformats.org/spreadsheetml/2006/main" count="137" uniqueCount="56">
  <si>
    <t xml:space="preserve">Biochrom Ltd</t>
  </si>
  <si>
    <t xml:space="preserve">Title</t>
  </si>
  <si>
    <t xml:space="preserve">COX</t>
  </si>
  <si>
    <t xml:space="preserve">Operator</t>
  </si>
  <si>
    <t xml:space="preserve">Filename</t>
  </si>
  <si>
    <t xml:space="preserve">COX-1 {08-12-16 15-57}</t>
  </si>
  <si>
    <t xml:space="preserve">Date</t>
  </si>
  <si>
    <t xml:space="preserve">12/8/2016</t>
  </si>
  <si>
    <t xml:space="preserve">Time</t>
  </si>
  <si>
    <t xml:space="preserve">3:58:16 PM</t>
  </si>
  <si>
    <t xml:space="preserve">Comments</t>
  </si>
  <si>
    <t xml:space="preserve">Time Units</t>
  </si>
  <si>
    <t xml:space="preserve">mm:ss</t>
  </si>
  <si>
    <t xml:space="preserve">Lag Time</t>
  </si>
  <si>
    <t xml:space="preserve">0:00 mm:ss</t>
  </si>
  <si>
    <t xml:space="preserve">Assay Time</t>
  </si>
  <si>
    <t xml:space="preserve">2:00 mm:ss</t>
  </si>
  <si>
    <t xml:space="preserve">Time Period</t>
  </si>
  <si>
    <t xml:space="preserve">0:10 mm:ss</t>
  </si>
  <si>
    <t xml:space="preserve">Wavelength</t>
  </si>
  <si>
    <t xml:space="preserve">550.0</t>
  </si>
  <si>
    <t xml:space="preserve">Temperature</t>
  </si>
  <si>
    <t xml:space="preserve">25.0°</t>
  </si>
  <si>
    <t xml:space="preserve">Factor</t>
  </si>
  <si>
    <t xml:space="preserve">1.000</t>
  </si>
  <si>
    <t xml:space="preserve">Concentration</t>
  </si>
  <si>
    <t xml:space="preserve">Units</t>
  </si>
  <si>
    <t xml:space="preserve">Run Mode</t>
  </si>
  <si>
    <t xml:space="preserve">Serial Mode</t>
  </si>
  <si>
    <t xml:space="preserve">Ref Mode</t>
  </si>
  <si>
    <t xml:space="preserve">0</t>
  </si>
  <si>
    <t xml:space="preserve">Ref Assay Mode</t>
  </si>
  <si>
    <t xml:space="preserve">Repeat Reference Mode</t>
  </si>
  <si>
    <t xml:space="preserve">Auto Save</t>
  </si>
  <si>
    <t xml:space="preserve">1 60</t>
  </si>
  <si>
    <t xml:space="preserve">Time (sec)</t>
  </si>
  <si>
    <t xml:space="preserve">Absorbance</t>
  </si>
  <si>
    <t xml:space="preserve">1/Absorbance</t>
  </si>
  <si>
    <t xml:space="preserve">From this:</t>
  </si>
  <si>
    <t xml:space="preserve">K = </t>
  </si>
  <si>
    <t xml:space="preserve">R^2 = </t>
  </si>
  <si>
    <t xml:space="preserve">R^2 =</t>
  </si>
  <si>
    <t xml:space="preserve">ln(Absorbance)</t>
  </si>
  <si>
    <t xml:space="preserve">V</t>
  </si>
  <si>
    <t xml:space="preserve">1/Abs</t>
  </si>
  <si>
    <t xml:space="preserve">1/V</t>
  </si>
  <si>
    <t xml:space="preserve">m</t>
  </si>
  <si>
    <t xml:space="preserve">b</t>
  </si>
  <si>
    <t xml:space="preserve">Vmax</t>
  </si>
  <si>
    <t xml:space="preserve">Km</t>
  </si>
  <si>
    <t xml:space="preserve">From This:</t>
  </si>
  <si>
    <t xml:space="preserve">COX-1 {08-12-16 15-43}</t>
  </si>
  <si>
    <t xml:space="preserve">3:45:20 PM</t>
  </si>
  <si>
    <t xml:space="preserve">Appears Nonlinear</t>
  </si>
  <si>
    <t xml:space="preserve">Quadratic Fit r^2 = 0.999</t>
  </si>
  <si>
    <t xml:space="preserve">**** Appears Nonlinear ****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</si>
</sst>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HH:MM:SS"/>
    <numFmt numFmtId="167" formatCode="#,##0.00"/>
    <numFmt numFmtId="168" formatCode="0.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3333"/>
      <name val="Calibri"/>
      <family val="2"/>
      <charset val="1"/>
    </font>
    <font>
      <b val="true"/>
      <sz val="11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b val="true"/>
      <sz val="11"/>
      <color rgb="FF006600"/>
      <name val="Calibri"/>
      <family val="2"/>
      <charset val="1"/>
    </font>
    <font>
      <sz val="10"/>
      <color rgb="FF006600"/>
      <name val="Arial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Lineweaver-Burk Plot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'COX-1 {08-12-16 15-57}-2.75ug'!$Q$48</c:f>
              <c:strCache>
                <c:ptCount val="1"/>
                <c:pt idx="0">
                  <c:v>1/V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Fit</c:name>
            <c:spPr>
              <a:ln>
                <a:solidFill>
                  <a:srgbClr val="ff420e"/>
                </a:solidFill>
              </a:ln>
            </c:spPr>
            <c:trendlineType val="linear"/>
            <c:forward val="1"/>
            <c:backward val="1"/>
            <c:dispRSqr val="1"/>
            <c:dispEq val="1"/>
          </c:trendline>
          <c:errBars>
            <c:errDir val="y"/>
            <c:errBarType val="both"/>
            <c:errValType val="stdErr"/>
            <c:noEndCap val="0"/>
            <c:val val="0"/>
          </c:errBars>
          <c:xVal>
            <c:numRef>
              <c:f>'COX-1 {08-12-16 15-57}-2.75ug'!$P$49:$P$60</c:f>
              <c:numCache>
                <c:formatCode>General</c:formatCode>
                <c:ptCount val="12"/>
                <c:pt idx="0">
                  <c:v>1.04624398409709</c:v>
                </c:pt>
                <c:pt idx="1">
                  <c:v>1.08672027820039</c:v>
                </c:pt>
                <c:pt idx="2">
                  <c:v>1.12688753662385</c:v>
                </c:pt>
                <c:pt idx="3">
                  <c:v>1.16400884646723</c:v>
                </c:pt>
                <c:pt idx="4">
                  <c:v>1.20889748549323</c:v>
                </c:pt>
                <c:pt idx="5">
                  <c:v>1.25486259254612</c:v>
                </c:pt>
                <c:pt idx="6">
                  <c:v>1.29132231404959</c:v>
                </c:pt>
                <c:pt idx="7">
                  <c:v>1.34517083669626</c:v>
                </c:pt>
                <c:pt idx="8">
                  <c:v>1.39082058414465</c:v>
                </c:pt>
                <c:pt idx="9">
                  <c:v>1.43492610130578</c:v>
                </c:pt>
                <c:pt idx="10">
                  <c:v>1.48126203525404</c:v>
                </c:pt>
                <c:pt idx="11">
                  <c:v>1.52788388082506</c:v>
                </c:pt>
              </c:numCache>
            </c:numRef>
          </c:xVal>
          <c:yVal>
            <c:numRef>
              <c:f>'COX-1 {08-12-16 15-57}-2.75ug'!$Q$49:$Q$60</c:f>
              <c:numCache>
                <c:formatCode>General</c:formatCode>
                <c:ptCount val="12"/>
                <c:pt idx="0">
                  <c:v>-280.898876404494</c:v>
                </c:pt>
                <c:pt idx="1">
                  <c:v>-304.878048780486</c:v>
                </c:pt>
                <c:pt idx="2">
                  <c:v>-353.356890459364</c:v>
                </c:pt>
                <c:pt idx="3">
                  <c:v>-313.479623824453</c:v>
                </c:pt>
                <c:pt idx="4">
                  <c:v>-330.03300330033</c:v>
                </c:pt>
                <c:pt idx="5">
                  <c:v>-444.444444444445</c:v>
                </c:pt>
                <c:pt idx="6">
                  <c:v>-322.580645161288</c:v>
                </c:pt>
                <c:pt idx="7">
                  <c:v>-409.836065573775</c:v>
                </c:pt>
                <c:pt idx="8">
                  <c:v>-452.488687782805</c:v>
                </c:pt>
                <c:pt idx="9">
                  <c:v>-458.715596330274</c:v>
                </c:pt>
                <c:pt idx="10">
                  <c:v>-485.436893203885</c:v>
                </c:pt>
                <c:pt idx="11">
                  <c:v>-581.39534883721</c:v>
                </c:pt>
              </c:numCache>
            </c:numRef>
          </c:yVal>
          <c:smooth val="0"/>
        </c:ser>
        <c:axId val="34554585"/>
        <c:axId val="68544960"/>
      </c:scatterChart>
      <c:valAx>
        <c:axId val="345545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544960"/>
        <c:crossesAt val="0"/>
        <c:crossBetween val="midCat"/>
      </c:valAx>
      <c:valAx>
        <c:axId val="685449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5545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Absorbance vs. Time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'COX-1 {08-12-16 15-57}-2.75ug'!$B$25</c:f>
              <c:strCache>
                <c:ptCount val="1"/>
                <c:pt idx="0">
                  <c:v>Absorbance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Fit</c:name>
            <c:spPr>
              <a:ln>
                <a:solidFill>
                  <a:srgbClr val="ff420e"/>
                </a:solidFill>
              </a:ln>
            </c:spPr>
            <c:trendlineType val="linear"/>
            <c:forward val="40"/>
            <c:backward val="10"/>
            <c:dispRSqr val="1"/>
            <c:dispEq val="1"/>
          </c:trendline>
          <c:errBars>
            <c:errDir val="y"/>
            <c:errBarType val="both"/>
            <c:errValType val="stdErr"/>
            <c:noEndCap val="0"/>
            <c:val val="0"/>
          </c:errBars>
          <c:xVal>
            <c:numRef>
              <c:f>'COX-1 {08-12-16 15-57}-2.75ug'!$A$26:$A$38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'COX-1 {08-12-16 15-57}-2.75ug'!$B$26:$B$38</c:f>
              <c:numCache>
                <c:formatCode>General</c:formatCode>
                <c:ptCount val="13"/>
                <c:pt idx="0">
                  <c:v>0.9558</c:v>
                </c:pt>
                <c:pt idx="1">
                  <c:v>0.9202</c:v>
                </c:pt>
                <c:pt idx="2">
                  <c:v>0.8874</c:v>
                </c:pt>
                <c:pt idx="3">
                  <c:v>0.8591</c:v>
                </c:pt>
                <c:pt idx="4">
                  <c:v>0.8272</c:v>
                </c:pt>
                <c:pt idx="5">
                  <c:v>0.7969</c:v>
                </c:pt>
                <c:pt idx="6">
                  <c:v>0.7744</c:v>
                </c:pt>
                <c:pt idx="7">
                  <c:v>0.7434</c:v>
                </c:pt>
                <c:pt idx="8">
                  <c:v>0.719</c:v>
                </c:pt>
                <c:pt idx="9">
                  <c:v>0.6969</c:v>
                </c:pt>
                <c:pt idx="10">
                  <c:v>0.6751</c:v>
                </c:pt>
                <c:pt idx="11">
                  <c:v>0.6545</c:v>
                </c:pt>
                <c:pt idx="12">
                  <c:v>0.6373</c:v>
                </c:pt>
              </c:numCache>
            </c:numRef>
          </c:yVal>
          <c:smooth val="0"/>
        </c:ser>
        <c:axId val="19126603"/>
        <c:axId val="66638233"/>
      </c:scatterChart>
      <c:valAx>
        <c:axId val="191266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638233"/>
        <c:crosses val="autoZero"/>
        <c:crossBetween val="midCat"/>
      </c:valAx>
      <c:valAx>
        <c:axId val="66638233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1266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ln(Absorbance) vs. Time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'COX-1 {08-12-16 15-57}-2.75ug'!$B$48</c:f>
              <c:strCache>
                <c:ptCount val="1"/>
                <c:pt idx="0">
                  <c:v>ln(Absorbance)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Fit</c:name>
            <c:spPr>
              <a:ln>
                <a:solidFill>
                  <a:srgbClr val="ff420e"/>
                </a:solidFill>
              </a:ln>
            </c:spPr>
            <c:trendlineType val="linear"/>
            <c:forward val="40"/>
            <c:backward val="10"/>
            <c:dispRSqr val="1"/>
            <c:dispEq val="1"/>
          </c:trendline>
          <c:errBars>
            <c:errDir val="y"/>
            <c:errBarType val="both"/>
            <c:errValType val="stdErr"/>
            <c:noEndCap val="0"/>
            <c:val val="0"/>
          </c:errBars>
          <c:xVal>
            <c:numRef>
              <c:f>'COX-1 {08-12-16 15-57}-2.75ug'!$A$49:$A$61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'COX-1 {08-12-16 15-57}-2.75ug'!$B$49:$B$61</c:f>
              <c:numCache>
                <c:formatCode>General</c:formatCode>
                <c:ptCount val="13"/>
                <c:pt idx="0">
                  <c:v>-0.0452065928380791</c:v>
                </c:pt>
                <c:pt idx="1">
                  <c:v>-0.0831642412607688</c:v>
                </c:pt>
                <c:pt idx="2">
                  <c:v>-0.119459440037328</c:v>
                </c:pt>
                <c:pt idx="3">
                  <c:v>-0.151869949338126</c:v>
                </c:pt>
                <c:pt idx="4">
                  <c:v>-0.189708775227972</c:v>
                </c:pt>
                <c:pt idx="5">
                  <c:v>-0.227026078578434</c:v>
                </c:pt>
                <c:pt idx="6">
                  <c:v>-0.25566674301977</c:v>
                </c:pt>
                <c:pt idx="7">
                  <c:v>-0.296521021118985</c:v>
                </c:pt>
                <c:pt idx="8">
                  <c:v>-0.32989392126109</c:v>
                </c:pt>
                <c:pt idx="9">
                  <c:v>-0.361113350537664</c:v>
                </c:pt>
                <c:pt idx="10">
                  <c:v>-0.392894450934312</c:v>
                </c:pt>
                <c:pt idx="11">
                  <c:v>-0.423883693632182</c:v>
                </c:pt>
                <c:pt idx="12">
                  <c:v>-0.450514776661889</c:v>
                </c:pt>
              </c:numCache>
            </c:numRef>
          </c:yVal>
          <c:smooth val="0"/>
        </c:ser>
        <c:axId val="18939983"/>
        <c:axId val="34432365"/>
      </c:scatterChart>
      <c:valAx>
        <c:axId val="18939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432365"/>
        <c:crossesAt val="0"/>
        <c:crossBetween val="midCat"/>
      </c:valAx>
      <c:valAx>
        <c:axId val="34432365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9399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1/Absorbance vs. Time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'COX-1 {08-12-16 15-57}-2.75ug'!$N$25</c:f>
              <c:strCache>
                <c:ptCount val="1"/>
                <c:pt idx="0">
                  <c:v>1/Absorbance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7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Fit</c:name>
            <c:spPr>
              <a:ln>
                <a:solidFill>
                  <a:srgbClr val="ff420e"/>
                </a:solidFill>
              </a:ln>
            </c:spPr>
            <c:trendlineType val="linear"/>
            <c:forward val="40"/>
            <c:backward val="10"/>
            <c:dispRSqr val="1"/>
            <c:dispEq val="1"/>
          </c:trendline>
          <c:errBars>
            <c:errDir val="y"/>
            <c:errBarType val="both"/>
            <c:errValType val="stdErr"/>
            <c:noEndCap val="0"/>
            <c:val val="0"/>
          </c:errBars>
          <c:xVal>
            <c:numRef>
              <c:f>'COX-1 {08-12-16 15-57}-2.75ug'!$M$26:$M$38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'COX-1 {08-12-16 15-57}-2.75ug'!$N$26:$N$38</c:f>
              <c:numCache>
                <c:formatCode>General</c:formatCode>
                <c:ptCount val="13"/>
                <c:pt idx="0">
                  <c:v>1.04624398409709</c:v>
                </c:pt>
                <c:pt idx="1">
                  <c:v>1.08672027820039</c:v>
                </c:pt>
                <c:pt idx="2">
                  <c:v>1.12688753662385</c:v>
                </c:pt>
                <c:pt idx="3">
                  <c:v>1.16400884646723</c:v>
                </c:pt>
                <c:pt idx="4">
                  <c:v>1.20889748549323</c:v>
                </c:pt>
                <c:pt idx="5">
                  <c:v>1.25486259254612</c:v>
                </c:pt>
                <c:pt idx="6">
                  <c:v>1.29132231404959</c:v>
                </c:pt>
                <c:pt idx="7">
                  <c:v>1.34517083669626</c:v>
                </c:pt>
                <c:pt idx="8">
                  <c:v>1.39082058414465</c:v>
                </c:pt>
                <c:pt idx="9">
                  <c:v>1.43492610130578</c:v>
                </c:pt>
                <c:pt idx="10">
                  <c:v>1.48126203525404</c:v>
                </c:pt>
                <c:pt idx="11">
                  <c:v>1.52788388082506</c:v>
                </c:pt>
                <c:pt idx="12">
                  <c:v>1.56911972383493</c:v>
                </c:pt>
              </c:numCache>
            </c:numRef>
          </c:yVal>
          <c:smooth val="0"/>
        </c:ser>
        <c:axId val="92911705"/>
        <c:axId val="33787239"/>
      </c:scatterChart>
      <c:valAx>
        <c:axId val="929117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787239"/>
        <c:crosses val="autoZero"/>
        <c:crossBetween val="midCat"/>
      </c:valAx>
      <c:valAx>
        <c:axId val="33787239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9117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Absorbance vs.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'COX-1 {08-12-16 15-43}-5.5ug'!$B$25</c:f>
              <c:strCache>
                <c:ptCount val="1"/>
                <c:pt idx="0">
                  <c:v>Absorbance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Fit</c:name>
            <c:spPr>
              <a:ln>
                <a:solidFill>
                  <a:srgbClr val="ff420e"/>
                </a:solidFill>
              </a:ln>
            </c:spPr>
            <c:trendlineType val="linear"/>
            <c:forward val="40"/>
            <c:backward val="10"/>
            <c:dispRSqr val="1"/>
            <c:dispEq val="1"/>
          </c:trendline>
          <c:trendline>
            <c:name>Quadratic Fit</c:name>
            <c:spPr>
              <a:ln>
                <a:solidFill>
                  <a:srgbClr val="006600"/>
                </a:solidFill>
              </a:ln>
            </c:spPr>
            <c:trendlineType val="poly"/>
            <c:order val="2"/>
            <c:forward val="40"/>
            <c:backward val="10"/>
            <c:dispRSqr val="1"/>
            <c:dispEq val="0"/>
          </c:trendline>
          <c:errBars>
            <c:errDir val="y"/>
            <c:errBarType val="both"/>
            <c:errValType val="stdErr"/>
            <c:noEndCap val="0"/>
            <c:val val="0"/>
          </c:errBars>
          <c:xVal>
            <c:numRef>
              <c:f>'COX-1 {08-12-16 15-43}-5.5ug'!$A$26:$A$38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'COX-1 {08-12-16 15-43}-5.5ug'!$B$26:$B$38</c:f>
              <c:numCache>
                <c:formatCode>General</c:formatCode>
                <c:ptCount val="13"/>
                <c:pt idx="0">
                  <c:v>0.9539</c:v>
                </c:pt>
                <c:pt idx="1">
                  <c:v>0.8622</c:v>
                </c:pt>
                <c:pt idx="2">
                  <c:v>0.7934</c:v>
                </c:pt>
                <c:pt idx="3">
                  <c:v>0.7174</c:v>
                </c:pt>
                <c:pt idx="4">
                  <c:v>0.6599</c:v>
                </c:pt>
                <c:pt idx="5">
                  <c:v>0.6114</c:v>
                </c:pt>
                <c:pt idx="6">
                  <c:v>0.57</c:v>
                </c:pt>
                <c:pt idx="7">
                  <c:v>0.5354</c:v>
                </c:pt>
                <c:pt idx="8">
                  <c:v>0.5048</c:v>
                </c:pt>
                <c:pt idx="9">
                  <c:v>0.4808</c:v>
                </c:pt>
                <c:pt idx="10">
                  <c:v>0.4587</c:v>
                </c:pt>
                <c:pt idx="11">
                  <c:v>0.4408</c:v>
                </c:pt>
                <c:pt idx="12">
                  <c:v>0.4268</c:v>
                </c:pt>
              </c:numCache>
            </c:numRef>
          </c:yVal>
          <c:smooth val="0"/>
        </c:ser>
        <c:axId val="57404018"/>
        <c:axId val="6640184"/>
      </c:scatterChart>
      <c:valAx>
        <c:axId val="5740401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40184"/>
        <c:crosses val="autoZero"/>
        <c:crossBetween val="midCat"/>
      </c:valAx>
      <c:valAx>
        <c:axId val="6640184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40401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1/Absorbance vs.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'COX-1 {08-12-16 15-43}-5.5ug'!$N$25</c:f>
              <c:strCache>
                <c:ptCount val="1"/>
                <c:pt idx="0">
                  <c:v>1/Absorbance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Fit</c:name>
            <c:spPr>
              <a:ln>
                <a:solidFill>
                  <a:srgbClr val="ff420e"/>
                </a:solidFill>
              </a:ln>
            </c:spPr>
            <c:trendlineType val="linear"/>
            <c:forward val="40"/>
            <c:backward val="10"/>
            <c:dispRSqr val="1"/>
            <c:dispEq val="1"/>
          </c:trendline>
          <c:errBars>
            <c:errDir val="y"/>
            <c:errBarType val="both"/>
            <c:errValType val="stdErr"/>
            <c:noEndCap val="0"/>
            <c:val val="0"/>
          </c:errBars>
          <c:xVal>
            <c:numRef>
              <c:f>'COX-1 {08-12-16 15-43}-5.5ug'!$M$26:$M$38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'COX-1 {08-12-16 15-43}-5.5ug'!$N$26:$N$38</c:f>
              <c:numCache>
                <c:formatCode>General</c:formatCode>
                <c:ptCount val="13"/>
                <c:pt idx="0">
                  <c:v>1.04832791697243</c:v>
                </c:pt>
                <c:pt idx="1">
                  <c:v>1.15982370679657</c:v>
                </c:pt>
                <c:pt idx="2">
                  <c:v>1.26039828585833</c:v>
                </c:pt>
                <c:pt idx="3">
                  <c:v>1.39392249790912</c:v>
                </c:pt>
                <c:pt idx="4">
                  <c:v>1.51538111835127</c:v>
                </c:pt>
                <c:pt idx="5">
                  <c:v>1.63559044815178</c:v>
                </c:pt>
                <c:pt idx="6">
                  <c:v>1.75438596491228</c:v>
                </c:pt>
                <c:pt idx="7">
                  <c:v>1.8677624206201</c:v>
                </c:pt>
                <c:pt idx="8">
                  <c:v>1.98098256735341</c:v>
                </c:pt>
                <c:pt idx="9">
                  <c:v>2.07986688851913</c:v>
                </c:pt>
                <c:pt idx="10">
                  <c:v>2.18007412252017</c:v>
                </c:pt>
                <c:pt idx="11">
                  <c:v>2.26860254083485</c:v>
                </c:pt>
                <c:pt idx="12">
                  <c:v>2.34301780693533</c:v>
                </c:pt>
              </c:numCache>
            </c:numRef>
          </c:yVal>
          <c:smooth val="0"/>
        </c:ser>
        <c:axId val="15079635"/>
        <c:axId val="77782333"/>
      </c:scatterChart>
      <c:valAx>
        <c:axId val="150796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782333"/>
        <c:crosses val="autoZero"/>
        <c:crossBetween val="midCat"/>
      </c:valAx>
      <c:valAx>
        <c:axId val="77782333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0796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ln(Absorbance) vs. Time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'COX-1 {08-12-16 15-43}-5.5ug'!$B$48</c:f>
              <c:strCache>
                <c:ptCount val="1"/>
                <c:pt idx="0">
                  <c:v>ln(Absorbance)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Fit</c:name>
            <c:spPr>
              <a:ln>
                <a:solidFill>
                  <a:srgbClr val="ff420e"/>
                </a:solidFill>
              </a:ln>
            </c:spPr>
            <c:trendlineType val="linear"/>
            <c:forward val="40"/>
            <c:backward val="10"/>
            <c:dispRSqr val="1"/>
            <c:dispEq val="1"/>
          </c:trendline>
          <c:trendline>
            <c:name>Quadratic Fit</c:name>
            <c:spPr>
              <a:ln>
                <a:solidFill>
                  <a:srgbClr val="006600"/>
                </a:solidFill>
              </a:ln>
            </c:spPr>
            <c:trendlineType val="poly"/>
            <c:order val="2"/>
            <c:forward val="40"/>
            <c:backward val="10"/>
            <c:dispRSqr val="1"/>
            <c:dispEq val="0"/>
          </c:trendline>
          <c:errBars>
            <c:errDir val="y"/>
            <c:errBarType val="both"/>
            <c:errValType val="stdErr"/>
            <c:noEndCap val="0"/>
            <c:val val="0"/>
          </c:errBars>
          <c:xVal>
            <c:numRef>
              <c:f>'COX-1 {08-12-16 15-43}-5.5ug'!$A$49:$A$61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'COX-1 {08-12-16 15-43}-5.5ug'!$B$49:$B$61</c:f>
              <c:numCache>
                <c:formatCode>General</c:formatCode>
                <c:ptCount val="13"/>
                <c:pt idx="0">
                  <c:v>-0.0471964348309746</c:v>
                </c:pt>
                <c:pt idx="1">
                  <c:v>-0.148268016669103</c:v>
                </c:pt>
                <c:pt idx="2">
                  <c:v>-0.231427770901907</c:v>
                </c:pt>
                <c:pt idx="3">
                  <c:v>-0.332121713883955</c:v>
                </c:pt>
                <c:pt idx="4">
                  <c:v>-0.415666970592761</c:v>
                </c:pt>
                <c:pt idx="5">
                  <c:v>-0.492003869525403</c:v>
                </c:pt>
                <c:pt idx="6">
                  <c:v>-0.562118918153541</c:v>
                </c:pt>
                <c:pt idx="7">
                  <c:v>-0.624741147895885</c:v>
                </c:pt>
                <c:pt idx="8">
                  <c:v>-0.683592967755134</c:v>
                </c:pt>
                <c:pt idx="9">
                  <c:v>-0.732303895761139</c:v>
                </c:pt>
                <c:pt idx="10">
                  <c:v>-0.779358877379011</c:v>
                </c:pt>
                <c:pt idx="11">
                  <c:v>-0.819164021143432</c:v>
                </c:pt>
                <c:pt idx="12">
                  <c:v>-0.851439759554539</c:v>
                </c:pt>
              </c:numCache>
            </c:numRef>
          </c:yVal>
          <c:smooth val="0"/>
        </c:ser>
        <c:axId val="90667008"/>
        <c:axId val="23616923"/>
      </c:scatterChart>
      <c:valAx>
        <c:axId val="9066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616923"/>
        <c:crossesAt val="0"/>
        <c:crossBetween val="midCat"/>
      </c:valAx>
      <c:valAx>
        <c:axId val="23616923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6670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Lineweaver-Burk Plot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'COX-1 {08-12-16 15-43}-5.5ug'!$Q$48</c:f>
              <c:strCache>
                <c:ptCount val="1"/>
                <c:pt idx="0">
                  <c:v>1/V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Fit</c:name>
            <c:spPr>
              <a:ln>
                <a:solidFill>
                  <a:srgbClr val="ff420e"/>
                </a:solidFill>
              </a:ln>
            </c:spPr>
            <c:trendlineType val="linear"/>
            <c:forward val="1"/>
            <c:backward val="1"/>
            <c:dispRSqr val="1"/>
            <c:dispEq val="1"/>
          </c:trendline>
          <c:errBars>
            <c:errDir val="y"/>
            <c:errBarType val="both"/>
            <c:errValType val="stdErr"/>
            <c:noEndCap val="0"/>
            <c:val val="0"/>
          </c:errBars>
          <c:xVal>
            <c:numRef>
              <c:f>'COX-1 {08-12-16 15-43}-5.5ug'!$P$49:$P$60</c:f>
              <c:numCache>
                <c:formatCode>General</c:formatCode>
                <c:ptCount val="12"/>
                <c:pt idx="0">
                  <c:v>1.04832791697243</c:v>
                </c:pt>
                <c:pt idx="1">
                  <c:v>1.15982370679657</c:v>
                </c:pt>
                <c:pt idx="2">
                  <c:v>1.26039828585833</c:v>
                </c:pt>
                <c:pt idx="3">
                  <c:v>1.39392249790912</c:v>
                </c:pt>
                <c:pt idx="4">
                  <c:v>1.51538111835127</c:v>
                </c:pt>
                <c:pt idx="5">
                  <c:v>1.63559044815178</c:v>
                </c:pt>
                <c:pt idx="6">
                  <c:v>1.75438596491228</c:v>
                </c:pt>
                <c:pt idx="7">
                  <c:v>1.8677624206201</c:v>
                </c:pt>
                <c:pt idx="8">
                  <c:v>1.98098256735341</c:v>
                </c:pt>
                <c:pt idx="9">
                  <c:v>2.07986688851913</c:v>
                </c:pt>
                <c:pt idx="10">
                  <c:v>2.18007412252017</c:v>
                </c:pt>
                <c:pt idx="11">
                  <c:v>2.26860254083485</c:v>
                </c:pt>
              </c:numCache>
            </c:numRef>
          </c:xVal>
          <c:yVal>
            <c:numRef>
              <c:f>'COX-1 {08-12-16 15-43}-5.5ug'!$Q$49:$Q$60</c:f>
              <c:numCache>
                <c:formatCode>General</c:formatCode>
                <c:ptCount val="12"/>
                <c:pt idx="0">
                  <c:v>-109.051254089422</c:v>
                </c:pt>
                <c:pt idx="1">
                  <c:v>-145.348837209303</c:v>
                </c:pt>
                <c:pt idx="2">
                  <c:v>-131.578947368421</c:v>
                </c:pt>
                <c:pt idx="3">
                  <c:v>-173.913043478261</c:v>
                </c:pt>
                <c:pt idx="4">
                  <c:v>-206.18556701031</c:v>
                </c:pt>
                <c:pt idx="5">
                  <c:v>-241.545893719806</c:v>
                </c:pt>
                <c:pt idx="6">
                  <c:v>-289.017341040462</c:v>
                </c:pt>
                <c:pt idx="7">
                  <c:v>-326.797385620915</c:v>
                </c:pt>
                <c:pt idx="8">
                  <c:v>-416.666666666667</c:v>
                </c:pt>
                <c:pt idx="9">
                  <c:v>-452.488687782804</c:v>
                </c:pt>
                <c:pt idx="10">
                  <c:v>-558.659217877096</c:v>
                </c:pt>
                <c:pt idx="11">
                  <c:v>-714.285714285714</c:v>
                </c:pt>
              </c:numCache>
            </c:numRef>
          </c:yVal>
          <c:smooth val="0"/>
        </c:ser>
        <c:axId val="4206180"/>
        <c:axId val="81362144"/>
      </c:scatterChart>
      <c:valAx>
        <c:axId val="42061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362144"/>
        <c:crossesAt val="0"/>
        <c:crossBetween val="midCat"/>
      </c:valAx>
      <c:valAx>
        <c:axId val="813621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0618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75.xml"/><Relationship Id="rId2" Type="http://schemas.openxmlformats.org/officeDocument/2006/relationships/chart" Target="../charts/chart376.xml"/><Relationship Id="rId3" Type="http://schemas.openxmlformats.org/officeDocument/2006/relationships/chart" Target="../charts/chart377.xml"/><Relationship Id="rId4" Type="http://schemas.openxmlformats.org/officeDocument/2006/relationships/chart" Target="../charts/chart37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79.xml"/><Relationship Id="rId2" Type="http://schemas.openxmlformats.org/officeDocument/2006/relationships/chart" Target="../charts/chart380.xml"/><Relationship Id="rId3" Type="http://schemas.openxmlformats.org/officeDocument/2006/relationships/chart" Target="../charts/chart381.xml"/><Relationship Id="rId4" Type="http://schemas.openxmlformats.org/officeDocument/2006/relationships/chart" Target="../charts/chart38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19800</xdr:colOff>
      <xdr:row>40</xdr:row>
      <xdr:rowOff>133200</xdr:rowOff>
    </xdr:from>
    <xdr:to>
      <xdr:col>26</xdr:col>
      <xdr:colOff>378720</xdr:colOff>
      <xdr:row>59</xdr:row>
      <xdr:rowOff>42840</xdr:rowOff>
    </xdr:to>
    <xdr:graphicFrame>
      <xdr:nvGraphicFramePr>
        <xdr:cNvPr id="0" name=""/>
        <xdr:cNvGraphicFramePr/>
      </xdr:nvGraphicFramePr>
      <xdr:xfrm>
        <a:off x="11628720" y="7143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5760</xdr:colOff>
      <xdr:row>18</xdr:row>
      <xdr:rowOff>117720</xdr:rowOff>
    </xdr:from>
    <xdr:to>
      <xdr:col>11</xdr:col>
      <xdr:colOff>242280</xdr:colOff>
      <xdr:row>37</xdr:row>
      <xdr:rowOff>20520</xdr:rowOff>
    </xdr:to>
    <xdr:graphicFrame>
      <xdr:nvGraphicFramePr>
        <xdr:cNvPr id="1" name=""/>
        <xdr:cNvGraphicFramePr/>
      </xdr:nvGraphicFramePr>
      <xdr:xfrm>
        <a:off x="1809000" y="3272400"/>
        <a:ext cx="576216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958320</xdr:colOff>
      <xdr:row>41</xdr:row>
      <xdr:rowOff>107280</xdr:rowOff>
    </xdr:from>
    <xdr:to>
      <xdr:col>11</xdr:col>
      <xdr:colOff>231480</xdr:colOff>
      <xdr:row>60</xdr:row>
      <xdr:rowOff>16920</xdr:rowOff>
    </xdr:to>
    <xdr:graphicFrame>
      <xdr:nvGraphicFramePr>
        <xdr:cNvPr id="2" name=""/>
        <xdr:cNvGraphicFramePr/>
      </xdr:nvGraphicFramePr>
      <xdr:xfrm>
        <a:off x="1800720" y="7292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29520</xdr:colOff>
      <xdr:row>18</xdr:row>
      <xdr:rowOff>78120</xdr:rowOff>
    </xdr:from>
    <xdr:to>
      <xdr:col>23</xdr:col>
      <xdr:colOff>263520</xdr:colOff>
      <xdr:row>36</xdr:row>
      <xdr:rowOff>163080</xdr:rowOff>
    </xdr:to>
    <xdr:graphicFrame>
      <xdr:nvGraphicFramePr>
        <xdr:cNvPr id="3" name=""/>
        <xdr:cNvGraphicFramePr/>
      </xdr:nvGraphicFramePr>
      <xdr:xfrm>
        <a:off x="9713160" y="3232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937440</xdr:colOff>
      <xdr:row>18</xdr:row>
      <xdr:rowOff>117000</xdr:rowOff>
    </xdr:from>
    <xdr:to>
      <xdr:col>11</xdr:col>
      <xdr:colOff>329760</xdr:colOff>
      <xdr:row>37</xdr:row>
      <xdr:rowOff>19800</xdr:rowOff>
    </xdr:to>
    <xdr:graphicFrame>
      <xdr:nvGraphicFramePr>
        <xdr:cNvPr id="4" name=""/>
        <xdr:cNvGraphicFramePr/>
      </xdr:nvGraphicFramePr>
      <xdr:xfrm>
        <a:off x="1789920" y="3271680"/>
        <a:ext cx="5753880" cy="32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939960</xdr:colOff>
      <xdr:row>18</xdr:row>
      <xdr:rowOff>79920</xdr:rowOff>
    </xdr:from>
    <xdr:to>
      <xdr:col>23</xdr:col>
      <xdr:colOff>338400</xdr:colOff>
      <xdr:row>36</xdr:row>
      <xdr:rowOff>164880</xdr:rowOff>
    </xdr:to>
    <xdr:graphicFrame>
      <xdr:nvGraphicFramePr>
        <xdr:cNvPr id="5" name=""/>
        <xdr:cNvGraphicFramePr/>
      </xdr:nvGraphicFramePr>
      <xdr:xfrm>
        <a:off x="9606960" y="3234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956880</xdr:colOff>
      <xdr:row>41</xdr:row>
      <xdr:rowOff>96480</xdr:rowOff>
    </xdr:from>
    <xdr:to>
      <xdr:col>11</xdr:col>
      <xdr:colOff>349200</xdr:colOff>
      <xdr:row>59</xdr:row>
      <xdr:rowOff>174600</xdr:rowOff>
    </xdr:to>
    <xdr:graphicFrame>
      <xdr:nvGraphicFramePr>
        <xdr:cNvPr id="6" name=""/>
        <xdr:cNvGraphicFramePr/>
      </xdr:nvGraphicFramePr>
      <xdr:xfrm>
        <a:off x="1809360" y="7282080"/>
        <a:ext cx="5753880" cy="323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7200</xdr:colOff>
      <xdr:row>40</xdr:row>
      <xdr:rowOff>96480</xdr:rowOff>
    </xdr:from>
    <xdr:to>
      <xdr:col>26</xdr:col>
      <xdr:colOff>360360</xdr:colOff>
      <xdr:row>58</xdr:row>
      <xdr:rowOff>174600</xdr:rowOff>
    </xdr:to>
    <xdr:graphicFrame>
      <xdr:nvGraphicFramePr>
        <xdr:cNvPr id="7" name=""/>
        <xdr:cNvGraphicFramePr/>
      </xdr:nvGraphicFramePr>
      <xdr:xfrm>
        <a:off x="11435040" y="7106760"/>
        <a:ext cx="5753880" cy="323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Y61" activeCellId="0" sqref="Y61"/>
    </sheetView>
  </sheetViews>
  <sheetFormatPr defaultRowHeight="13.8"/>
  <cols>
    <col collapsed="false" hidden="false" max="1" min="1" style="1" width="11.9438775510204"/>
    <col collapsed="false" hidden="false" max="2" min="2" style="1" width="13.6173469387755"/>
    <col collapsed="false" hidden="false" max="3" min="3" style="1" width="10.2755102040816"/>
    <col collapsed="false" hidden="false" max="12" min="4" style="1" width="8.50510204081633"/>
    <col collapsed="false" hidden="false" max="13" min="13" style="1" width="11.25"/>
    <col collapsed="false" hidden="false" max="14" min="14" style="1" width="13.6173469387755"/>
    <col collapsed="false" hidden="false" max="15" min="15" style="1" width="10.2755102040816"/>
    <col collapsed="false" hidden="false" max="1025" min="16" style="1" width="8.5051020408163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  <row r="3" customFormat="false" ht="13.8" hidden="false" customHeight="false" outlineLevel="0" collapsed="false">
      <c r="A3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</row>
    <row r="5" customFormat="false" ht="13.8" hidden="false" customHeight="false" outlineLevel="0" collapsed="false">
      <c r="A5" s="1" t="s">
        <v>6</v>
      </c>
      <c r="B5" s="1" t="s">
        <v>7</v>
      </c>
    </row>
    <row r="6" customFormat="false" ht="13.8" hidden="false" customHeight="false" outlineLevel="0" collapsed="false">
      <c r="A6" s="1" t="s">
        <v>8</v>
      </c>
      <c r="B6" s="1" t="s">
        <v>9</v>
      </c>
    </row>
    <row r="7" customFormat="false" ht="13.8" hidden="false" customHeight="false" outlineLevel="0" collapsed="false">
      <c r="A7" s="1" t="s">
        <v>10</v>
      </c>
    </row>
    <row r="9" customFormat="false" ht="13.8" hidden="false" customHeight="false" outlineLevel="0" collapsed="false">
      <c r="A9" s="1" t="s">
        <v>11</v>
      </c>
      <c r="B9" s="1" t="s">
        <v>12</v>
      </c>
    </row>
    <row r="10" customFormat="false" ht="13.8" hidden="false" customHeight="false" outlineLevel="0" collapsed="false">
      <c r="A10" s="1" t="s">
        <v>13</v>
      </c>
      <c r="B10" s="1" t="s">
        <v>14</v>
      </c>
    </row>
    <row r="11" customFormat="false" ht="13.8" hidden="false" customHeight="false" outlineLevel="0" collapsed="false">
      <c r="A11" s="1" t="s">
        <v>15</v>
      </c>
      <c r="B11" s="1" t="s">
        <v>16</v>
      </c>
    </row>
    <row r="12" customFormat="false" ht="13.8" hidden="false" customHeight="false" outlineLevel="0" collapsed="false">
      <c r="A12" s="1" t="s">
        <v>17</v>
      </c>
      <c r="B12" s="1" t="s">
        <v>18</v>
      </c>
    </row>
    <row r="13" customFormat="false" ht="13.8" hidden="false" customHeight="false" outlineLevel="0" collapsed="false">
      <c r="A13" s="1" t="s">
        <v>19</v>
      </c>
      <c r="B13" s="1" t="s">
        <v>20</v>
      </c>
    </row>
    <row r="14" customFormat="false" ht="13.8" hidden="false" customHeight="false" outlineLevel="0" collapsed="false">
      <c r="A14" s="1" t="s">
        <v>21</v>
      </c>
      <c r="B14" s="1" t="s">
        <v>22</v>
      </c>
    </row>
    <row r="15" customFormat="false" ht="13.8" hidden="false" customHeight="false" outlineLevel="0" collapsed="false">
      <c r="A15" s="1" t="s">
        <v>23</v>
      </c>
      <c r="B15" s="1" t="s">
        <v>24</v>
      </c>
    </row>
    <row r="16" customFormat="false" ht="13.8" hidden="false" customHeight="false" outlineLevel="0" collapsed="false">
      <c r="A16" s="1" t="s">
        <v>25</v>
      </c>
      <c r="B16" s="1" t="s">
        <v>24</v>
      </c>
    </row>
    <row r="17" customFormat="false" ht="13.8" hidden="false" customHeight="false" outlineLevel="0" collapsed="false">
      <c r="A17" s="1" t="s">
        <v>26</v>
      </c>
    </row>
    <row r="19" customFormat="false" ht="13.8" hidden="false" customHeight="false" outlineLevel="0" collapsed="false">
      <c r="A19" s="3" t="s">
        <v>11</v>
      </c>
      <c r="B19" s="4" t="s">
        <v>12</v>
      </c>
      <c r="C19" s="4"/>
      <c r="D19" s="4"/>
      <c r="E19" s="4"/>
      <c r="F19" s="4"/>
      <c r="G19" s="4"/>
      <c r="H19" s="4"/>
      <c r="I19" s="4"/>
      <c r="J19" s="4"/>
      <c r="K19" s="4"/>
      <c r="L19" s="5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</row>
    <row r="20" customFormat="false" ht="13.8" hidden="false" customHeight="false" outlineLevel="0" collapsed="false">
      <c r="A20" s="6" t="s">
        <v>27</v>
      </c>
      <c r="B20" s="1" t="s">
        <v>28</v>
      </c>
      <c r="L20" s="7"/>
      <c r="M20" s="6"/>
      <c r="X20" s="7"/>
    </row>
    <row r="21" customFormat="false" ht="13.8" hidden="false" customHeight="false" outlineLevel="0" collapsed="false">
      <c r="A21" s="6" t="s">
        <v>29</v>
      </c>
      <c r="B21" s="1" t="s">
        <v>30</v>
      </c>
      <c r="L21" s="7"/>
      <c r="M21" s="6"/>
      <c r="X21" s="7"/>
    </row>
    <row r="22" customFormat="false" ht="13.8" hidden="false" customHeight="false" outlineLevel="0" collapsed="false">
      <c r="A22" s="6" t="s">
        <v>31</v>
      </c>
      <c r="B22" s="1" t="s">
        <v>30</v>
      </c>
      <c r="L22" s="7"/>
      <c r="M22" s="6"/>
      <c r="X22" s="7"/>
    </row>
    <row r="23" customFormat="false" ht="13.8" hidden="false" customHeight="false" outlineLevel="0" collapsed="false">
      <c r="A23" s="6" t="s">
        <v>32</v>
      </c>
      <c r="B23" s="1" t="s">
        <v>30</v>
      </c>
      <c r="L23" s="7"/>
      <c r="M23" s="6"/>
      <c r="X23" s="7"/>
    </row>
    <row r="24" customFormat="false" ht="13.8" hidden="false" customHeight="false" outlineLevel="0" collapsed="false">
      <c r="A24" s="6" t="s">
        <v>33</v>
      </c>
      <c r="B24" s="1" t="s">
        <v>34</v>
      </c>
      <c r="L24" s="7"/>
      <c r="M24" s="6"/>
      <c r="X24" s="7"/>
    </row>
    <row r="25" customFormat="false" ht="13.8" hidden="false" customHeight="false" outlineLevel="0" collapsed="false">
      <c r="A25" s="8" t="s">
        <v>35</v>
      </c>
      <c r="B25" s="2" t="s">
        <v>36</v>
      </c>
      <c r="L25" s="7"/>
      <c r="M25" s="8" t="s">
        <v>35</v>
      </c>
      <c r="N25" s="2" t="s">
        <v>37</v>
      </c>
      <c r="X25" s="7"/>
    </row>
    <row r="26" customFormat="false" ht="13.8" hidden="false" customHeight="false" outlineLevel="0" collapsed="false">
      <c r="A26" s="9" t="n">
        <v>0</v>
      </c>
      <c r="B26" s="10" t="n">
        <v>0.9558</v>
      </c>
      <c r="E26" s="11"/>
      <c r="L26" s="7"/>
      <c r="M26" s="9" t="n">
        <v>0</v>
      </c>
      <c r="N26" s="10" t="n">
        <f aca="false">1/B26</f>
        <v>1.04624398409709</v>
      </c>
      <c r="X26" s="7"/>
    </row>
    <row r="27" customFormat="false" ht="13.8" hidden="false" customHeight="false" outlineLevel="0" collapsed="false">
      <c r="A27" s="9" t="n">
        <v>10</v>
      </c>
      <c r="B27" s="10" t="n">
        <v>0.9202</v>
      </c>
      <c r="E27" s="11"/>
      <c r="L27" s="7"/>
      <c r="M27" s="9" t="n">
        <v>10</v>
      </c>
      <c r="N27" s="10" t="n">
        <f aca="false">1/B27</f>
        <v>1.08672027820039</v>
      </c>
      <c r="X27" s="7"/>
    </row>
    <row r="28" customFormat="false" ht="13.8" hidden="false" customHeight="false" outlineLevel="0" collapsed="false">
      <c r="A28" s="9" t="n">
        <v>20</v>
      </c>
      <c r="B28" s="10" t="n">
        <v>0.8874</v>
      </c>
      <c r="E28" s="11"/>
      <c r="L28" s="7"/>
      <c r="M28" s="9" t="n">
        <v>20</v>
      </c>
      <c r="N28" s="10" t="n">
        <f aca="false">1/B28</f>
        <v>1.12688753662385</v>
      </c>
      <c r="X28" s="7"/>
    </row>
    <row r="29" customFormat="false" ht="13.8" hidden="false" customHeight="false" outlineLevel="0" collapsed="false">
      <c r="A29" s="9" t="n">
        <v>30</v>
      </c>
      <c r="B29" s="10" t="n">
        <v>0.8591</v>
      </c>
      <c r="E29" s="11"/>
      <c r="L29" s="7"/>
      <c r="M29" s="9" t="n">
        <v>30</v>
      </c>
      <c r="N29" s="10" t="n">
        <f aca="false">1/B29</f>
        <v>1.16400884646723</v>
      </c>
      <c r="X29" s="7"/>
    </row>
    <row r="30" customFormat="false" ht="13.8" hidden="false" customHeight="false" outlineLevel="0" collapsed="false">
      <c r="A30" s="9" t="n">
        <v>40</v>
      </c>
      <c r="B30" s="10" t="n">
        <v>0.8272</v>
      </c>
      <c r="E30" s="11"/>
      <c r="L30" s="7"/>
      <c r="M30" s="9" t="n">
        <v>40</v>
      </c>
      <c r="N30" s="10" t="n">
        <f aca="false">1/B30</f>
        <v>1.20889748549323</v>
      </c>
      <c r="X30" s="7"/>
    </row>
    <row r="31" customFormat="false" ht="13.8" hidden="false" customHeight="false" outlineLevel="0" collapsed="false">
      <c r="A31" s="9" t="n">
        <v>50</v>
      </c>
      <c r="B31" s="10" t="n">
        <v>0.7969</v>
      </c>
      <c r="E31" s="11"/>
      <c r="L31" s="7"/>
      <c r="M31" s="9" t="n">
        <v>50</v>
      </c>
      <c r="N31" s="10" t="n">
        <f aca="false">1/B31</f>
        <v>1.25486259254612</v>
      </c>
      <c r="X31" s="7"/>
    </row>
    <row r="32" customFormat="false" ht="13.8" hidden="false" customHeight="false" outlineLevel="0" collapsed="false">
      <c r="A32" s="9" t="n">
        <v>60</v>
      </c>
      <c r="B32" s="10" t="n">
        <v>0.7744</v>
      </c>
      <c r="E32" s="11"/>
      <c r="L32" s="7"/>
      <c r="M32" s="9" t="n">
        <v>60</v>
      </c>
      <c r="N32" s="10" t="n">
        <f aca="false">1/B32</f>
        <v>1.29132231404959</v>
      </c>
      <c r="X32" s="7"/>
    </row>
    <row r="33" customFormat="false" ht="13.8" hidden="false" customHeight="false" outlineLevel="0" collapsed="false">
      <c r="A33" s="9" t="n">
        <v>70</v>
      </c>
      <c r="B33" s="10" t="n">
        <v>0.7434</v>
      </c>
      <c r="E33" s="11"/>
      <c r="L33" s="7"/>
      <c r="M33" s="9" t="n">
        <v>70</v>
      </c>
      <c r="N33" s="10" t="n">
        <f aca="false">1/B33</f>
        <v>1.34517083669626</v>
      </c>
      <c r="X33" s="7"/>
    </row>
    <row r="34" customFormat="false" ht="13.8" hidden="false" customHeight="false" outlineLevel="0" collapsed="false">
      <c r="A34" s="9" t="n">
        <v>80</v>
      </c>
      <c r="B34" s="10" t="n">
        <v>0.719</v>
      </c>
      <c r="E34" s="11"/>
      <c r="L34" s="7"/>
      <c r="M34" s="9" t="n">
        <v>80</v>
      </c>
      <c r="N34" s="10" t="n">
        <f aca="false">1/B34</f>
        <v>1.39082058414465</v>
      </c>
      <c r="X34" s="7"/>
    </row>
    <row r="35" customFormat="false" ht="13.8" hidden="false" customHeight="false" outlineLevel="0" collapsed="false">
      <c r="A35" s="9" t="n">
        <v>90</v>
      </c>
      <c r="B35" s="10" t="n">
        <v>0.6969</v>
      </c>
      <c r="E35" s="11"/>
      <c r="L35" s="7"/>
      <c r="M35" s="9" t="n">
        <v>90</v>
      </c>
      <c r="N35" s="10" t="n">
        <f aca="false">1/B35</f>
        <v>1.43492610130578</v>
      </c>
      <c r="X35" s="7"/>
    </row>
    <row r="36" customFormat="false" ht="13.8" hidden="false" customHeight="false" outlineLevel="0" collapsed="false">
      <c r="A36" s="9" t="n">
        <v>100</v>
      </c>
      <c r="B36" s="10" t="n">
        <v>0.6751</v>
      </c>
      <c r="E36" s="11"/>
      <c r="L36" s="7"/>
      <c r="M36" s="9" t="n">
        <v>100</v>
      </c>
      <c r="N36" s="10" t="n">
        <f aca="false">1/B36</f>
        <v>1.48126203525404</v>
      </c>
      <c r="X36" s="7"/>
    </row>
    <row r="37" customFormat="false" ht="13.8" hidden="false" customHeight="false" outlineLevel="0" collapsed="false">
      <c r="A37" s="9" t="n">
        <v>110</v>
      </c>
      <c r="B37" s="10" t="n">
        <v>0.6545</v>
      </c>
      <c r="E37" s="11"/>
      <c r="L37" s="7"/>
      <c r="M37" s="9" t="n">
        <v>110</v>
      </c>
      <c r="N37" s="10" t="n">
        <f aca="false">1/B37</f>
        <v>1.52788388082506</v>
      </c>
      <c r="X37" s="7"/>
    </row>
    <row r="38" customFormat="false" ht="13.8" hidden="false" customHeight="false" outlineLevel="0" collapsed="false">
      <c r="A38" s="9" t="n">
        <v>120</v>
      </c>
      <c r="B38" s="10" t="n">
        <v>0.6373</v>
      </c>
      <c r="E38" s="11"/>
      <c r="L38" s="7"/>
      <c r="M38" s="9" t="n">
        <v>120</v>
      </c>
      <c r="N38" s="10" t="n">
        <f aca="false">1/B38</f>
        <v>1.56911972383493</v>
      </c>
      <c r="X38" s="7"/>
    </row>
    <row r="39" customFormat="false" ht="13.8" hidden="false" customHeight="false" outlineLevel="0" collapsed="false">
      <c r="A39" s="6"/>
      <c r="B39" s="12" t="s">
        <v>38</v>
      </c>
      <c r="C39" s="13" t="s">
        <v>39</v>
      </c>
      <c r="D39" s="14" t="n">
        <v>-0.003</v>
      </c>
      <c r="E39" s="12" t="s">
        <v>40</v>
      </c>
      <c r="F39" s="14" t="n">
        <v>0.992</v>
      </c>
      <c r="L39" s="7"/>
      <c r="M39" s="6"/>
      <c r="N39" s="12" t="s">
        <v>38</v>
      </c>
      <c r="O39" s="13" t="s">
        <v>39</v>
      </c>
      <c r="P39" s="14" t="n">
        <v>0.00441</v>
      </c>
      <c r="Q39" s="12" t="s">
        <v>41</v>
      </c>
      <c r="R39" s="14" t="n">
        <v>0.999</v>
      </c>
      <c r="X39" s="7"/>
    </row>
    <row r="40" customFormat="false" ht="13.8" hidden="false" customHeight="false" outlineLevel="0" collapsed="false">
      <c r="A40" s="15"/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9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8"/>
    </row>
    <row r="41" customFormat="false" ht="13.8" hidden="false" customHeight="false" outlineLevel="0" collapsed="false">
      <c r="A41" s="20"/>
      <c r="B41" s="21"/>
      <c r="C41" s="4"/>
      <c r="D41" s="4"/>
      <c r="E41" s="4"/>
      <c r="F41" s="4"/>
      <c r="G41" s="4"/>
      <c r="H41" s="4"/>
      <c r="I41" s="4"/>
      <c r="J41" s="4"/>
      <c r="K41" s="4"/>
      <c r="L41" s="5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</row>
    <row r="42" customFormat="false" ht="13.8" hidden="false" customHeight="false" outlineLevel="0" collapsed="false">
      <c r="A42" s="22"/>
      <c r="B42" s="0"/>
      <c r="L42" s="7"/>
      <c r="M42" s="6"/>
      <c r="AA42" s="7"/>
    </row>
    <row r="43" customFormat="false" ht="13.8" hidden="false" customHeight="false" outlineLevel="0" collapsed="false">
      <c r="A43" s="22"/>
      <c r="B43" s="0"/>
      <c r="L43" s="7"/>
      <c r="M43" s="6"/>
      <c r="AA43" s="7"/>
    </row>
    <row r="44" customFormat="false" ht="13.8" hidden="false" customHeight="false" outlineLevel="0" collapsed="false">
      <c r="A44" s="22"/>
      <c r="B44" s="0"/>
      <c r="L44" s="7"/>
      <c r="M44" s="6"/>
      <c r="AA44" s="7"/>
    </row>
    <row r="45" customFormat="false" ht="13.8" hidden="false" customHeight="false" outlineLevel="0" collapsed="false">
      <c r="A45" s="22"/>
      <c r="B45" s="0"/>
      <c r="C45" s="0"/>
      <c r="D45" s="0"/>
      <c r="E45" s="0"/>
      <c r="F45" s="0"/>
      <c r="G45" s="0"/>
      <c r="H45" s="0"/>
      <c r="I45" s="0"/>
      <c r="J45" s="0"/>
      <c r="K45" s="0"/>
      <c r="L45" s="23"/>
      <c r="M45" s="6"/>
      <c r="AA45" s="7"/>
    </row>
    <row r="46" customFormat="false" ht="13.8" hidden="false" customHeight="false" outlineLevel="0" collapsed="false">
      <c r="A46" s="22"/>
      <c r="B46" s="0"/>
      <c r="C46" s="0"/>
      <c r="D46" s="0"/>
      <c r="E46" s="0"/>
      <c r="F46" s="0"/>
      <c r="G46" s="0"/>
      <c r="H46" s="0"/>
      <c r="I46" s="0"/>
      <c r="J46" s="0"/>
      <c r="K46" s="0"/>
      <c r="L46" s="23"/>
      <c r="M46" s="6"/>
      <c r="AA46" s="7"/>
    </row>
    <row r="47" customFormat="false" ht="13.8" hidden="false" customHeight="false" outlineLevel="0" collapsed="false">
      <c r="A47" s="22"/>
      <c r="B47" s="0"/>
      <c r="C47" s="0"/>
      <c r="D47" s="0"/>
      <c r="E47" s="0"/>
      <c r="F47" s="0"/>
      <c r="G47" s="0"/>
      <c r="H47" s="0"/>
      <c r="I47" s="0"/>
      <c r="J47" s="0"/>
      <c r="K47" s="0"/>
      <c r="L47" s="23"/>
      <c r="M47" s="6"/>
      <c r="AA47" s="7"/>
    </row>
    <row r="48" customFormat="false" ht="13.8" hidden="false" customHeight="false" outlineLevel="0" collapsed="false">
      <c r="A48" s="8" t="s">
        <v>35</v>
      </c>
      <c r="B48" s="2" t="s">
        <v>42</v>
      </c>
      <c r="L48" s="7"/>
      <c r="M48" s="8" t="s">
        <v>35</v>
      </c>
      <c r="N48" s="2" t="s">
        <v>36</v>
      </c>
      <c r="O48" s="24" t="s">
        <v>43</v>
      </c>
      <c r="P48" s="24" t="s">
        <v>44</v>
      </c>
      <c r="Q48" s="24" t="s">
        <v>45</v>
      </c>
      <c r="AA48" s="7"/>
    </row>
    <row r="49" customFormat="false" ht="13.8" hidden="false" customHeight="false" outlineLevel="0" collapsed="false">
      <c r="A49" s="9" t="n">
        <v>0</v>
      </c>
      <c r="B49" s="10" t="n">
        <f aca="false">LN(B26)</f>
        <v>-0.0452065928380791</v>
      </c>
      <c r="L49" s="7"/>
      <c r="M49" s="25" t="n">
        <v>0</v>
      </c>
      <c r="N49" s="10" t="n">
        <v>0.9558</v>
      </c>
      <c r="O49" s="26" t="n">
        <f aca="false">(N50-N49)/(M50-M49)</f>
        <v>-0.00356000000000001</v>
      </c>
      <c r="P49" s="1" t="n">
        <f aca="false">1/N49</f>
        <v>1.04624398409709</v>
      </c>
      <c r="Q49" s="1" t="n">
        <f aca="false">1/O49</f>
        <v>-280.898876404494</v>
      </c>
      <c r="AA49" s="7"/>
    </row>
    <row r="50" customFormat="false" ht="13.8" hidden="false" customHeight="false" outlineLevel="0" collapsed="false">
      <c r="A50" s="9" t="n">
        <v>10</v>
      </c>
      <c r="B50" s="10" t="n">
        <f aca="false">LN(B27)</f>
        <v>-0.0831642412607688</v>
      </c>
      <c r="L50" s="7"/>
      <c r="M50" s="25" t="n">
        <v>10</v>
      </c>
      <c r="N50" s="10" t="n">
        <v>0.9202</v>
      </c>
      <c r="O50" s="26" t="n">
        <f aca="false">(N51-N50)/(M51-M50)</f>
        <v>-0.00328000000000002</v>
      </c>
      <c r="P50" s="1" t="n">
        <f aca="false">1/N50</f>
        <v>1.08672027820039</v>
      </c>
      <c r="Q50" s="1" t="n">
        <f aca="false">1/O50</f>
        <v>-304.878048780486</v>
      </c>
      <c r="AA50" s="7"/>
    </row>
    <row r="51" customFormat="false" ht="13.8" hidden="false" customHeight="false" outlineLevel="0" collapsed="false">
      <c r="A51" s="9" t="n">
        <v>20</v>
      </c>
      <c r="B51" s="10" t="n">
        <f aca="false">LN(B28)</f>
        <v>-0.119459440037328</v>
      </c>
      <c r="L51" s="7"/>
      <c r="M51" s="25" t="n">
        <v>20</v>
      </c>
      <c r="N51" s="10" t="n">
        <v>0.8874</v>
      </c>
      <c r="O51" s="26" t="n">
        <f aca="false">(N52-N51)/(M52-M51)</f>
        <v>-0.00283</v>
      </c>
      <c r="P51" s="1" t="n">
        <f aca="false">1/N51</f>
        <v>1.12688753662385</v>
      </c>
      <c r="Q51" s="1" t="n">
        <f aca="false">1/O51</f>
        <v>-353.356890459364</v>
      </c>
      <c r="AA51" s="7"/>
    </row>
    <row r="52" customFormat="false" ht="13.8" hidden="false" customHeight="false" outlineLevel="0" collapsed="false">
      <c r="A52" s="9" t="n">
        <v>30</v>
      </c>
      <c r="B52" s="10" t="n">
        <f aca="false">LN(B29)</f>
        <v>-0.151869949338126</v>
      </c>
      <c r="L52" s="7"/>
      <c r="M52" s="25" t="n">
        <v>30</v>
      </c>
      <c r="N52" s="10" t="n">
        <v>0.8591</v>
      </c>
      <c r="O52" s="26" t="n">
        <f aca="false">(N53-N52)/(M53-M52)</f>
        <v>-0.00318999999999998</v>
      </c>
      <c r="P52" s="1" t="n">
        <f aca="false">1/N52</f>
        <v>1.16400884646723</v>
      </c>
      <c r="Q52" s="1" t="n">
        <f aca="false">1/O52</f>
        <v>-313.479623824453</v>
      </c>
      <c r="AA52" s="7"/>
    </row>
    <row r="53" customFormat="false" ht="13.8" hidden="false" customHeight="false" outlineLevel="0" collapsed="false">
      <c r="A53" s="9" t="n">
        <v>40</v>
      </c>
      <c r="B53" s="10" t="n">
        <f aca="false">LN(B30)</f>
        <v>-0.189708775227972</v>
      </c>
      <c r="L53" s="7"/>
      <c r="M53" s="25" t="n">
        <v>40</v>
      </c>
      <c r="N53" s="10" t="n">
        <v>0.8272</v>
      </c>
      <c r="O53" s="26" t="n">
        <f aca="false">(N54-N53)/(M54-M53)</f>
        <v>-0.00303</v>
      </c>
      <c r="P53" s="1" t="n">
        <f aca="false">1/N53</f>
        <v>1.20889748549323</v>
      </c>
      <c r="Q53" s="1" t="n">
        <f aca="false">1/O53</f>
        <v>-330.03300330033</v>
      </c>
      <c r="AA53" s="7"/>
    </row>
    <row r="54" customFormat="false" ht="13.8" hidden="false" customHeight="false" outlineLevel="0" collapsed="false">
      <c r="A54" s="9" t="n">
        <v>50</v>
      </c>
      <c r="B54" s="10" t="n">
        <f aca="false">LN(B31)</f>
        <v>-0.227026078578434</v>
      </c>
      <c r="L54" s="7"/>
      <c r="M54" s="25" t="n">
        <v>50</v>
      </c>
      <c r="N54" s="10" t="n">
        <v>0.7969</v>
      </c>
      <c r="O54" s="26" t="n">
        <f aca="false">(N55-N54)/(M55-M54)</f>
        <v>-0.00225</v>
      </c>
      <c r="P54" s="1" t="n">
        <f aca="false">1/N54</f>
        <v>1.25486259254612</v>
      </c>
      <c r="Q54" s="1" t="n">
        <f aca="false">1/O54</f>
        <v>-444.444444444445</v>
      </c>
      <c r="AA54" s="7"/>
    </row>
    <row r="55" customFormat="false" ht="13.8" hidden="false" customHeight="false" outlineLevel="0" collapsed="false">
      <c r="A55" s="9" t="n">
        <v>60</v>
      </c>
      <c r="B55" s="10" t="n">
        <f aca="false">LN(B32)</f>
        <v>-0.25566674301977</v>
      </c>
      <c r="L55" s="7"/>
      <c r="M55" s="25" t="n">
        <v>60</v>
      </c>
      <c r="N55" s="10" t="n">
        <v>0.7744</v>
      </c>
      <c r="O55" s="26" t="n">
        <f aca="false">(N56-N55)/(M56-M55)</f>
        <v>-0.00310000000000002</v>
      </c>
      <c r="P55" s="1" t="n">
        <f aca="false">1/N55</f>
        <v>1.29132231404959</v>
      </c>
      <c r="Q55" s="1" t="n">
        <f aca="false">1/O55</f>
        <v>-322.580645161288</v>
      </c>
      <c r="AA55" s="7"/>
    </row>
    <row r="56" customFormat="false" ht="13.8" hidden="false" customHeight="false" outlineLevel="0" collapsed="false">
      <c r="A56" s="9" t="n">
        <v>70</v>
      </c>
      <c r="B56" s="10" t="n">
        <f aca="false">LN(B33)</f>
        <v>-0.296521021118985</v>
      </c>
      <c r="L56" s="7"/>
      <c r="M56" s="25" t="n">
        <v>70</v>
      </c>
      <c r="N56" s="10" t="n">
        <v>0.7434</v>
      </c>
      <c r="O56" s="26" t="n">
        <f aca="false">(N57-N56)/(M57-M56)</f>
        <v>-0.00243999999999998</v>
      </c>
      <c r="P56" s="1" t="n">
        <f aca="false">1/N56</f>
        <v>1.34517083669626</v>
      </c>
      <c r="Q56" s="1" t="n">
        <f aca="false">1/O56</f>
        <v>-409.836065573775</v>
      </c>
      <c r="AA56" s="7"/>
    </row>
    <row r="57" customFormat="false" ht="13.8" hidden="false" customHeight="false" outlineLevel="0" collapsed="false">
      <c r="A57" s="9" t="n">
        <v>80</v>
      </c>
      <c r="B57" s="10" t="n">
        <f aca="false">LN(B34)</f>
        <v>-0.32989392126109</v>
      </c>
      <c r="L57" s="7"/>
      <c r="M57" s="25" t="n">
        <v>80</v>
      </c>
      <c r="N57" s="10" t="n">
        <v>0.719</v>
      </c>
      <c r="O57" s="26" t="n">
        <f aca="false">(N58-N57)/(M58-M57)</f>
        <v>-0.00221</v>
      </c>
      <c r="P57" s="1" t="n">
        <f aca="false">1/N57</f>
        <v>1.39082058414465</v>
      </c>
      <c r="Q57" s="1" t="n">
        <f aca="false">1/O57</f>
        <v>-452.488687782805</v>
      </c>
      <c r="AA57" s="7"/>
    </row>
    <row r="58" customFormat="false" ht="13.8" hidden="false" customHeight="false" outlineLevel="0" collapsed="false">
      <c r="A58" s="9" t="n">
        <v>90</v>
      </c>
      <c r="B58" s="10" t="n">
        <f aca="false">LN(B35)</f>
        <v>-0.361113350537664</v>
      </c>
      <c r="L58" s="7"/>
      <c r="M58" s="25" t="n">
        <v>90</v>
      </c>
      <c r="N58" s="10" t="n">
        <v>0.6969</v>
      </c>
      <c r="O58" s="26" t="n">
        <f aca="false">(N59-N58)/(M59-M58)</f>
        <v>-0.00218</v>
      </c>
      <c r="P58" s="1" t="n">
        <f aca="false">1/N58</f>
        <v>1.43492610130578</v>
      </c>
      <c r="Q58" s="1" t="n">
        <f aca="false">1/O58</f>
        <v>-458.715596330274</v>
      </c>
      <c r="AA58" s="7"/>
    </row>
    <row r="59" customFormat="false" ht="13.8" hidden="false" customHeight="false" outlineLevel="0" collapsed="false">
      <c r="A59" s="9" t="n">
        <v>100</v>
      </c>
      <c r="B59" s="10" t="n">
        <f aca="false">LN(B36)</f>
        <v>-0.392894450934312</v>
      </c>
      <c r="L59" s="7"/>
      <c r="M59" s="25" t="n">
        <v>100</v>
      </c>
      <c r="N59" s="10" t="n">
        <v>0.6751</v>
      </c>
      <c r="O59" s="26" t="n">
        <f aca="false">(N60-N59)/(M60-M59)</f>
        <v>-0.00206</v>
      </c>
      <c r="P59" s="1" t="n">
        <f aca="false">1/N59</f>
        <v>1.48126203525404</v>
      </c>
      <c r="Q59" s="1" t="n">
        <f aca="false">1/O59</f>
        <v>-485.436893203885</v>
      </c>
      <c r="AA59" s="7"/>
    </row>
    <row r="60" customFormat="false" ht="13.8" hidden="false" customHeight="false" outlineLevel="0" collapsed="false">
      <c r="A60" s="9" t="n">
        <v>110</v>
      </c>
      <c r="B60" s="10" t="n">
        <f aca="false">LN(B37)</f>
        <v>-0.423883693632182</v>
      </c>
      <c r="L60" s="7"/>
      <c r="M60" s="25" t="n">
        <v>110</v>
      </c>
      <c r="N60" s="10" t="n">
        <v>0.6545</v>
      </c>
      <c r="O60" s="26" t="n">
        <f aca="false">(N61-N60)/(M61-M60)</f>
        <v>-0.00172</v>
      </c>
      <c r="P60" s="1" t="n">
        <f aca="false">1/N60</f>
        <v>1.52788388082506</v>
      </c>
      <c r="Q60" s="1" t="n">
        <f aca="false">1/O60</f>
        <v>-581.39534883721</v>
      </c>
      <c r="R60" s="0"/>
      <c r="S60" s="0"/>
      <c r="T60" s="0"/>
      <c r="U60" s="0"/>
      <c r="AA60" s="7"/>
    </row>
    <row r="61" customFormat="false" ht="13.8" hidden="false" customHeight="false" outlineLevel="0" collapsed="false">
      <c r="A61" s="9" t="n">
        <v>120</v>
      </c>
      <c r="B61" s="10" t="n">
        <f aca="false">LN(B38)</f>
        <v>-0.450514776661889</v>
      </c>
      <c r="L61" s="7"/>
      <c r="M61" s="25" t="n">
        <v>120</v>
      </c>
      <c r="N61" s="10" t="n">
        <v>0.6373</v>
      </c>
      <c r="O61" s="26" t="n">
        <f aca="false">(N62-N61)/(M62-M61)</f>
        <v>0.00531083333333333</v>
      </c>
      <c r="R61" s="27" t="s">
        <v>46</v>
      </c>
      <c r="S61" s="27" t="s">
        <v>47</v>
      </c>
      <c r="T61" s="0"/>
      <c r="U61" s="28" t="s">
        <v>48</v>
      </c>
      <c r="V61" s="28" t="s">
        <v>49</v>
      </c>
      <c r="X61" s="27" t="s">
        <v>41</v>
      </c>
      <c r="Y61" s="27" t="n">
        <v>0.815</v>
      </c>
      <c r="AA61" s="7"/>
    </row>
    <row r="62" customFormat="false" ht="13.8" hidden="false" customHeight="true" outlineLevel="0" collapsed="false">
      <c r="A62" s="6"/>
      <c r="B62" s="12" t="s">
        <v>38</v>
      </c>
      <c r="C62" s="13" t="s">
        <v>39</v>
      </c>
      <c r="D62" s="14" t="n">
        <v>-0.00341</v>
      </c>
      <c r="E62" s="12" t="s">
        <v>40</v>
      </c>
      <c r="F62" s="14" t="n">
        <v>0.999</v>
      </c>
      <c r="L62" s="7"/>
      <c r="M62" s="6"/>
      <c r="N62" s="29"/>
      <c r="O62" s="29"/>
      <c r="P62" s="30" t="s">
        <v>50</v>
      </c>
      <c r="Q62" s="30"/>
      <c r="R62" s="31" t="n">
        <f aca="false" t="array" ref="R62:S62">LINEST(Q49:Q60,P49:P60)</f>
        <v>-519.826685443471</v>
      </c>
      <c r="S62" s="31" t="n">
        <v>270.539775322236</v>
      </c>
      <c r="T62" s="0"/>
      <c r="U62" s="32" t="n">
        <f aca="false">1/S62</f>
        <v>0.00369631415125157</v>
      </c>
      <c r="V62" s="28" t="n">
        <f aca="false">-1/(S62/R62)</f>
        <v>1.9214427336029</v>
      </c>
      <c r="W62" s="29"/>
      <c r="X62" s="29"/>
      <c r="Y62" s="29"/>
      <c r="Z62" s="29"/>
      <c r="AA62" s="7"/>
    </row>
    <row r="63" customFormat="false" ht="13.8" hidden="false" customHeight="false" outlineLevel="0" collapsed="false">
      <c r="A63" s="1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9"/>
      <c r="N63" s="17"/>
      <c r="O63" s="17"/>
      <c r="P63" s="19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"/>
    </row>
  </sheetData>
  <mergeCells count="1">
    <mergeCell ref="P62:Q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3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V64" activeCellId="0" sqref="V64"/>
    </sheetView>
  </sheetViews>
  <sheetFormatPr defaultRowHeight="13.8"/>
  <cols>
    <col collapsed="false" hidden="false" max="1" min="1" style="1" width="12.0867346938776"/>
    <col collapsed="false" hidden="false" max="2" min="2" style="1" width="13.6173469387755"/>
    <col collapsed="false" hidden="false" max="12" min="3" style="1" width="8.50510204081633"/>
    <col collapsed="false" hidden="false" max="13" min="13" style="1" width="12.0867346938776"/>
    <col collapsed="false" hidden="false" max="14" min="14" style="1" width="13.6173469387755"/>
    <col collapsed="false" hidden="false" max="1025" min="15" style="1" width="8.5051020408163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  <row r="3" customFormat="false" ht="13.8" hidden="false" customHeight="false" outlineLevel="0" collapsed="false">
      <c r="A3" s="1" t="s">
        <v>3</v>
      </c>
      <c r="F3" s="2"/>
      <c r="G3" s="2"/>
    </row>
    <row r="4" customFormat="false" ht="13.8" hidden="false" customHeight="false" outlineLevel="0" collapsed="false">
      <c r="A4" s="1" t="s">
        <v>4</v>
      </c>
      <c r="B4" s="1" t="s">
        <v>51</v>
      </c>
      <c r="F4" s="11"/>
      <c r="G4" s="10"/>
    </row>
    <row r="5" customFormat="false" ht="13.8" hidden="false" customHeight="false" outlineLevel="0" collapsed="false">
      <c r="A5" s="1" t="s">
        <v>6</v>
      </c>
      <c r="B5" s="1" t="s">
        <v>7</v>
      </c>
      <c r="F5" s="11"/>
      <c r="G5" s="10"/>
    </row>
    <row r="6" customFormat="false" ht="13.8" hidden="false" customHeight="false" outlineLevel="0" collapsed="false">
      <c r="A6" s="1" t="s">
        <v>8</v>
      </c>
      <c r="B6" s="1" t="s">
        <v>52</v>
      </c>
      <c r="F6" s="11"/>
      <c r="G6" s="10"/>
    </row>
    <row r="7" customFormat="false" ht="13.8" hidden="false" customHeight="false" outlineLevel="0" collapsed="false">
      <c r="A7" s="1" t="s">
        <v>10</v>
      </c>
      <c r="F7" s="11"/>
      <c r="G7" s="10"/>
    </row>
    <row r="8" customFormat="false" ht="13.8" hidden="false" customHeight="false" outlineLevel="0" collapsed="false">
      <c r="F8" s="11"/>
      <c r="G8" s="10"/>
    </row>
    <row r="9" customFormat="false" ht="13.8" hidden="false" customHeight="false" outlineLevel="0" collapsed="false">
      <c r="A9" s="1" t="s">
        <v>11</v>
      </c>
      <c r="B9" s="1" t="s">
        <v>12</v>
      </c>
      <c r="F9" s="11"/>
      <c r="G9" s="10"/>
    </row>
    <row r="10" customFormat="false" ht="13.8" hidden="false" customHeight="false" outlineLevel="0" collapsed="false">
      <c r="A10" s="1" t="s">
        <v>13</v>
      </c>
      <c r="B10" s="1" t="s">
        <v>14</v>
      </c>
      <c r="F10" s="11"/>
      <c r="G10" s="10"/>
    </row>
    <row r="11" customFormat="false" ht="13.8" hidden="false" customHeight="false" outlineLevel="0" collapsed="false">
      <c r="A11" s="1" t="s">
        <v>15</v>
      </c>
      <c r="B11" s="1" t="s">
        <v>16</v>
      </c>
      <c r="F11" s="11"/>
      <c r="G11" s="10"/>
    </row>
    <row r="12" customFormat="false" ht="13.8" hidden="false" customHeight="false" outlineLevel="0" collapsed="false">
      <c r="A12" s="1" t="s">
        <v>17</v>
      </c>
      <c r="B12" s="1" t="s">
        <v>18</v>
      </c>
      <c r="F12" s="11"/>
      <c r="G12" s="10"/>
    </row>
    <row r="13" customFormat="false" ht="13.8" hidden="false" customHeight="false" outlineLevel="0" collapsed="false">
      <c r="A13" s="1" t="s">
        <v>19</v>
      </c>
      <c r="B13" s="1" t="s">
        <v>20</v>
      </c>
      <c r="F13" s="11"/>
      <c r="G13" s="10"/>
    </row>
    <row r="14" customFormat="false" ht="13.8" hidden="false" customHeight="false" outlineLevel="0" collapsed="false">
      <c r="A14" s="1" t="s">
        <v>21</v>
      </c>
      <c r="B14" s="1" t="s">
        <v>22</v>
      </c>
      <c r="F14" s="11"/>
      <c r="G14" s="10"/>
    </row>
    <row r="15" customFormat="false" ht="13.8" hidden="false" customHeight="false" outlineLevel="0" collapsed="false">
      <c r="A15" s="1" t="s">
        <v>23</v>
      </c>
      <c r="B15" s="1" t="s">
        <v>24</v>
      </c>
      <c r="F15" s="11"/>
      <c r="G15" s="10"/>
    </row>
    <row r="16" customFormat="false" ht="13.8" hidden="false" customHeight="false" outlineLevel="0" collapsed="false">
      <c r="A16" s="1" t="s">
        <v>25</v>
      </c>
      <c r="B16" s="1" t="s">
        <v>24</v>
      </c>
      <c r="F16" s="11"/>
      <c r="G16" s="10"/>
    </row>
    <row r="17" customFormat="false" ht="13.8" hidden="false" customHeight="false" outlineLevel="0" collapsed="false">
      <c r="A17" s="1" t="s">
        <v>26</v>
      </c>
    </row>
    <row r="19" customFormat="false" ht="13.8" hidden="false" customHeight="false" outlineLevel="0" collapsed="false">
      <c r="A19" s="3" t="s">
        <v>11</v>
      </c>
      <c r="B19" s="4" t="s">
        <v>12</v>
      </c>
      <c r="C19" s="4"/>
      <c r="D19" s="4"/>
      <c r="E19" s="4"/>
      <c r="F19" s="4"/>
      <c r="G19" s="4"/>
      <c r="H19" s="4"/>
      <c r="I19" s="4"/>
      <c r="J19" s="4"/>
      <c r="K19" s="4"/>
      <c r="L19" s="5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</row>
    <row r="20" customFormat="false" ht="13.8" hidden="false" customHeight="false" outlineLevel="0" collapsed="false">
      <c r="A20" s="6" t="s">
        <v>27</v>
      </c>
      <c r="B20" s="1" t="s">
        <v>28</v>
      </c>
      <c r="L20" s="7"/>
      <c r="M20" s="6"/>
      <c r="X20" s="7"/>
    </row>
    <row r="21" customFormat="false" ht="13.8" hidden="false" customHeight="false" outlineLevel="0" collapsed="false">
      <c r="A21" s="6" t="s">
        <v>29</v>
      </c>
      <c r="B21" s="1" t="s">
        <v>30</v>
      </c>
      <c r="L21" s="7"/>
      <c r="M21" s="6"/>
      <c r="X21" s="7"/>
    </row>
    <row r="22" customFormat="false" ht="13.8" hidden="false" customHeight="false" outlineLevel="0" collapsed="false">
      <c r="A22" s="6" t="s">
        <v>31</v>
      </c>
      <c r="B22" s="1" t="s">
        <v>30</v>
      </c>
      <c r="L22" s="7"/>
      <c r="M22" s="6"/>
      <c r="X22" s="7"/>
    </row>
    <row r="23" customFormat="false" ht="13.8" hidden="false" customHeight="false" outlineLevel="0" collapsed="false">
      <c r="A23" s="6" t="s">
        <v>32</v>
      </c>
      <c r="B23" s="1" t="s">
        <v>30</v>
      </c>
      <c r="L23" s="7"/>
      <c r="M23" s="6"/>
      <c r="X23" s="7"/>
    </row>
    <row r="24" customFormat="false" ht="13.8" hidden="false" customHeight="false" outlineLevel="0" collapsed="false">
      <c r="A24" s="6" t="s">
        <v>33</v>
      </c>
      <c r="B24" s="1" t="s">
        <v>34</v>
      </c>
      <c r="L24" s="7"/>
      <c r="M24" s="6"/>
      <c r="X24" s="7"/>
    </row>
    <row r="25" customFormat="false" ht="13.8" hidden="false" customHeight="false" outlineLevel="0" collapsed="false">
      <c r="A25" s="8" t="s">
        <v>35</v>
      </c>
      <c r="B25" s="2" t="s">
        <v>36</v>
      </c>
      <c r="L25" s="7"/>
      <c r="M25" s="8" t="s">
        <v>35</v>
      </c>
      <c r="N25" s="2" t="s">
        <v>37</v>
      </c>
      <c r="X25" s="7"/>
    </row>
    <row r="26" customFormat="false" ht="13.8" hidden="false" customHeight="false" outlineLevel="0" collapsed="false">
      <c r="A26" s="9" t="n">
        <v>0</v>
      </c>
      <c r="B26" s="10" t="n">
        <v>0.9539</v>
      </c>
      <c r="E26" s="11"/>
      <c r="L26" s="7"/>
      <c r="M26" s="9" t="n">
        <v>0</v>
      </c>
      <c r="N26" s="10" t="n">
        <f aca="false">1/B26</f>
        <v>1.04832791697243</v>
      </c>
      <c r="X26" s="7"/>
    </row>
    <row r="27" customFormat="false" ht="13.8" hidden="false" customHeight="false" outlineLevel="0" collapsed="false">
      <c r="A27" s="9" t="n">
        <v>10</v>
      </c>
      <c r="B27" s="10" t="n">
        <v>0.8622</v>
      </c>
      <c r="E27" s="11"/>
      <c r="L27" s="7"/>
      <c r="M27" s="9" t="n">
        <v>10</v>
      </c>
      <c r="N27" s="10" t="n">
        <f aca="false">1/B27</f>
        <v>1.15982370679657</v>
      </c>
      <c r="X27" s="7"/>
    </row>
    <row r="28" customFormat="false" ht="13.8" hidden="false" customHeight="false" outlineLevel="0" collapsed="false">
      <c r="A28" s="9" t="n">
        <v>20</v>
      </c>
      <c r="B28" s="10" t="n">
        <v>0.7934</v>
      </c>
      <c r="E28" s="11"/>
      <c r="L28" s="7"/>
      <c r="M28" s="9" t="n">
        <v>20</v>
      </c>
      <c r="N28" s="10" t="n">
        <f aca="false">1/B28</f>
        <v>1.26039828585833</v>
      </c>
      <c r="X28" s="7"/>
    </row>
    <row r="29" customFormat="false" ht="13.8" hidden="false" customHeight="false" outlineLevel="0" collapsed="false">
      <c r="A29" s="9" t="n">
        <v>30</v>
      </c>
      <c r="B29" s="10" t="n">
        <v>0.7174</v>
      </c>
      <c r="E29" s="11"/>
      <c r="L29" s="7"/>
      <c r="M29" s="9" t="n">
        <v>30</v>
      </c>
      <c r="N29" s="10" t="n">
        <f aca="false">1/B29</f>
        <v>1.39392249790912</v>
      </c>
      <c r="X29" s="7"/>
    </row>
    <row r="30" customFormat="false" ht="13.8" hidden="false" customHeight="false" outlineLevel="0" collapsed="false">
      <c r="A30" s="9" t="n">
        <v>40</v>
      </c>
      <c r="B30" s="10" t="n">
        <v>0.6599</v>
      </c>
      <c r="E30" s="11"/>
      <c r="L30" s="7"/>
      <c r="M30" s="9" t="n">
        <v>40</v>
      </c>
      <c r="N30" s="10" t="n">
        <f aca="false">1/B30</f>
        <v>1.51538111835127</v>
      </c>
      <c r="X30" s="7"/>
    </row>
    <row r="31" customFormat="false" ht="13.8" hidden="false" customHeight="false" outlineLevel="0" collapsed="false">
      <c r="A31" s="9" t="n">
        <v>50</v>
      </c>
      <c r="B31" s="10" t="n">
        <v>0.6114</v>
      </c>
      <c r="E31" s="11"/>
      <c r="L31" s="7"/>
      <c r="M31" s="9" t="n">
        <v>50</v>
      </c>
      <c r="N31" s="10" t="n">
        <f aca="false">1/B31</f>
        <v>1.63559044815178</v>
      </c>
      <c r="X31" s="7"/>
    </row>
    <row r="32" customFormat="false" ht="13.8" hidden="false" customHeight="false" outlineLevel="0" collapsed="false">
      <c r="A32" s="9" t="n">
        <v>60</v>
      </c>
      <c r="B32" s="10" t="n">
        <v>0.57</v>
      </c>
      <c r="E32" s="11"/>
      <c r="L32" s="7"/>
      <c r="M32" s="9" t="n">
        <v>60</v>
      </c>
      <c r="N32" s="10" t="n">
        <f aca="false">1/B32</f>
        <v>1.75438596491228</v>
      </c>
      <c r="X32" s="7"/>
    </row>
    <row r="33" customFormat="false" ht="13.8" hidden="false" customHeight="false" outlineLevel="0" collapsed="false">
      <c r="A33" s="9" t="n">
        <v>70</v>
      </c>
      <c r="B33" s="10" t="n">
        <v>0.5354</v>
      </c>
      <c r="E33" s="11"/>
      <c r="L33" s="7"/>
      <c r="M33" s="9" t="n">
        <v>70</v>
      </c>
      <c r="N33" s="10" t="n">
        <f aca="false">1/B33</f>
        <v>1.8677624206201</v>
      </c>
      <c r="X33" s="7"/>
    </row>
    <row r="34" customFormat="false" ht="13.8" hidden="false" customHeight="false" outlineLevel="0" collapsed="false">
      <c r="A34" s="9" t="n">
        <v>80</v>
      </c>
      <c r="B34" s="10" t="n">
        <v>0.5048</v>
      </c>
      <c r="E34" s="11"/>
      <c r="L34" s="7"/>
      <c r="M34" s="9" t="n">
        <v>80</v>
      </c>
      <c r="N34" s="10" t="n">
        <f aca="false">1/B34</f>
        <v>1.98098256735341</v>
      </c>
      <c r="X34" s="7"/>
    </row>
    <row r="35" customFormat="false" ht="13.8" hidden="false" customHeight="false" outlineLevel="0" collapsed="false">
      <c r="A35" s="9" t="n">
        <v>90</v>
      </c>
      <c r="B35" s="10" t="n">
        <v>0.4808</v>
      </c>
      <c r="E35" s="11"/>
      <c r="L35" s="7"/>
      <c r="M35" s="9" t="n">
        <v>90</v>
      </c>
      <c r="N35" s="10" t="n">
        <f aca="false">1/B35</f>
        <v>2.07986688851913</v>
      </c>
      <c r="X35" s="7"/>
    </row>
    <row r="36" customFormat="false" ht="13.8" hidden="false" customHeight="false" outlineLevel="0" collapsed="false">
      <c r="A36" s="9" t="n">
        <v>100</v>
      </c>
      <c r="B36" s="10" t="n">
        <v>0.4587</v>
      </c>
      <c r="E36" s="11"/>
      <c r="L36" s="7"/>
      <c r="M36" s="9" t="n">
        <v>100</v>
      </c>
      <c r="N36" s="10" t="n">
        <f aca="false">1/B36</f>
        <v>2.18007412252017</v>
      </c>
      <c r="X36" s="7"/>
    </row>
    <row r="37" customFormat="false" ht="13.8" hidden="false" customHeight="false" outlineLevel="0" collapsed="false">
      <c r="A37" s="9" t="n">
        <v>110</v>
      </c>
      <c r="B37" s="10" t="n">
        <v>0.4408</v>
      </c>
      <c r="E37" s="11"/>
      <c r="L37" s="7"/>
      <c r="M37" s="9" t="n">
        <v>110</v>
      </c>
      <c r="N37" s="10" t="n">
        <f aca="false">1/B37</f>
        <v>2.26860254083485</v>
      </c>
      <c r="X37" s="7"/>
    </row>
    <row r="38" customFormat="false" ht="13.8" hidden="false" customHeight="false" outlineLevel="0" collapsed="false">
      <c r="A38" s="9" t="n">
        <v>120</v>
      </c>
      <c r="B38" s="10" t="n">
        <v>0.4268</v>
      </c>
      <c r="E38" s="11"/>
      <c r="L38" s="7"/>
      <c r="M38" s="9" t="n">
        <v>120</v>
      </c>
      <c r="N38" s="10" t="n">
        <f aca="false">1/B38</f>
        <v>2.34301780693533</v>
      </c>
      <c r="X38" s="7"/>
    </row>
    <row r="39" customFormat="false" ht="13.8" hidden="false" customHeight="true" outlineLevel="0" collapsed="false">
      <c r="A39" s="6"/>
      <c r="B39" s="12" t="s">
        <v>38</v>
      </c>
      <c r="C39" s="13" t="s">
        <v>39</v>
      </c>
      <c r="D39" s="14" t="n">
        <v>-0.004</v>
      </c>
      <c r="E39" s="12" t="s">
        <v>40</v>
      </c>
      <c r="F39" s="14" t="n">
        <v>0.935</v>
      </c>
      <c r="G39" s="33" t="s">
        <v>53</v>
      </c>
      <c r="H39" s="33"/>
      <c r="I39" s="33"/>
      <c r="J39" s="33"/>
      <c r="L39" s="7"/>
      <c r="M39" s="6"/>
      <c r="N39" s="34" t="s">
        <v>38</v>
      </c>
      <c r="O39" s="35" t="s">
        <v>39</v>
      </c>
      <c r="P39" s="36" t="n">
        <v>0.011</v>
      </c>
      <c r="Q39" s="34" t="s">
        <v>41</v>
      </c>
      <c r="R39" s="36" t="n">
        <v>0.997</v>
      </c>
      <c r="X39" s="7"/>
    </row>
    <row r="40" customFormat="false" ht="13.8" hidden="false" customHeight="false" outlineLevel="0" collapsed="false">
      <c r="A40" s="19"/>
      <c r="B40" s="17"/>
      <c r="C40" s="17"/>
      <c r="D40" s="17"/>
      <c r="E40" s="17"/>
      <c r="F40" s="17"/>
      <c r="G40" s="37" t="s">
        <v>54</v>
      </c>
      <c r="H40" s="37"/>
      <c r="I40" s="37"/>
      <c r="J40" s="37"/>
      <c r="K40" s="17"/>
      <c r="L40" s="18"/>
      <c r="M40" s="19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8"/>
    </row>
    <row r="41" customFormat="false" ht="13.8" hidden="false" customHeight="fals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</row>
    <row r="42" customFormat="false" ht="13.8" hidden="false" customHeight="false" outlineLevel="0" collapsed="false">
      <c r="A42" s="6"/>
      <c r="L42" s="7"/>
      <c r="M42" s="6"/>
      <c r="AA42" s="7"/>
    </row>
    <row r="43" customFormat="false" ht="13.8" hidden="false" customHeight="false" outlineLevel="0" collapsed="false">
      <c r="A43" s="6"/>
      <c r="L43" s="7"/>
      <c r="M43" s="6"/>
      <c r="AA43" s="7"/>
    </row>
    <row r="44" customFormat="false" ht="13.8" hidden="false" customHeight="false" outlineLevel="0" collapsed="false">
      <c r="A44" s="6"/>
      <c r="L44" s="7"/>
      <c r="M44" s="6"/>
      <c r="AA44" s="7"/>
    </row>
    <row r="45" customFormat="false" ht="13.8" hidden="false" customHeight="false" outlineLevel="0" collapsed="false">
      <c r="A45" s="6"/>
      <c r="L45" s="7"/>
      <c r="M45" s="6"/>
      <c r="AA45" s="7"/>
    </row>
    <row r="46" customFormat="false" ht="13.8" hidden="false" customHeight="false" outlineLevel="0" collapsed="false">
      <c r="A46" s="6"/>
      <c r="L46" s="7"/>
      <c r="M46" s="6"/>
      <c r="AA46" s="7"/>
    </row>
    <row r="47" customFormat="false" ht="13.8" hidden="false" customHeight="false" outlineLevel="0" collapsed="false">
      <c r="A47" s="6"/>
      <c r="L47" s="7"/>
      <c r="M47" s="6"/>
      <c r="AA47" s="7"/>
    </row>
    <row r="48" customFormat="false" ht="13.8" hidden="false" customHeight="false" outlineLevel="0" collapsed="false">
      <c r="A48" s="8" t="s">
        <v>35</v>
      </c>
      <c r="B48" s="2" t="s">
        <v>42</v>
      </c>
      <c r="L48" s="7"/>
      <c r="M48" s="8" t="s">
        <v>35</v>
      </c>
      <c r="N48" s="2" t="s">
        <v>36</v>
      </c>
      <c r="O48" s="24" t="s">
        <v>43</v>
      </c>
      <c r="P48" s="24" t="s">
        <v>44</v>
      </c>
      <c r="Q48" s="24" t="s">
        <v>45</v>
      </c>
      <c r="AA48" s="7"/>
    </row>
    <row r="49" customFormat="false" ht="13.8" hidden="false" customHeight="false" outlineLevel="0" collapsed="false">
      <c r="A49" s="9" t="n">
        <v>0</v>
      </c>
      <c r="B49" s="10" t="n">
        <f aca="false">LN(B26)</f>
        <v>-0.0471964348309746</v>
      </c>
      <c r="L49" s="7"/>
      <c r="M49" s="9" t="n">
        <v>0</v>
      </c>
      <c r="N49" s="10" t="n">
        <v>0.9539</v>
      </c>
      <c r="O49" s="26" t="n">
        <f aca="false">(N50-N49)/(M50-M49)</f>
        <v>-0.00917000000000002</v>
      </c>
      <c r="P49" s="1" t="n">
        <f aca="false">1/N49</f>
        <v>1.04832791697243</v>
      </c>
      <c r="Q49" s="1" t="n">
        <f aca="false">1/O49</f>
        <v>-109.051254089422</v>
      </c>
      <c r="AA49" s="7"/>
    </row>
    <row r="50" customFormat="false" ht="13.8" hidden="false" customHeight="false" outlineLevel="0" collapsed="false">
      <c r="A50" s="9" t="n">
        <v>10</v>
      </c>
      <c r="B50" s="10" t="n">
        <f aca="false">LN(B27)</f>
        <v>-0.148268016669103</v>
      </c>
      <c r="L50" s="7"/>
      <c r="M50" s="9" t="n">
        <v>10</v>
      </c>
      <c r="N50" s="10" t="n">
        <v>0.8622</v>
      </c>
      <c r="O50" s="26" t="n">
        <f aca="false">(N51-N50)/(M51-M50)</f>
        <v>-0.00687999999999997</v>
      </c>
      <c r="P50" s="1" t="n">
        <f aca="false">1/N50</f>
        <v>1.15982370679657</v>
      </c>
      <c r="Q50" s="1" t="n">
        <f aca="false">1/O50</f>
        <v>-145.348837209303</v>
      </c>
      <c r="AA50" s="7"/>
    </row>
    <row r="51" customFormat="false" ht="13.8" hidden="false" customHeight="false" outlineLevel="0" collapsed="false">
      <c r="A51" s="9" t="n">
        <v>20</v>
      </c>
      <c r="B51" s="10" t="n">
        <f aca="false">LN(B28)</f>
        <v>-0.231427770901907</v>
      </c>
      <c r="L51" s="7"/>
      <c r="M51" s="9" t="n">
        <v>20</v>
      </c>
      <c r="N51" s="10" t="n">
        <v>0.7934</v>
      </c>
      <c r="O51" s="26" t="n">
        <f aca="false">(N52-N51)/(M52-M51)</f>
        <v>-0.00760000000000001</v>
      </c>
      <c r="P51" s="1" t="n">
        <f aca="false">1/N51</f>
        <v>1.26039828585833</v>
      </c>
      <c r="Q51" s="1" t="n">
        <f aca="false">1/O51</f>
        <v>-131.578947368421</v>
      </c>
      <c r="AA51" s="7"/>
    </row>
    <row r="52" customFormat="false" ht="13.8" hidden="false" customHeight="false" outlineLevel="0" collapsed="false">
      <c r="A52" s="9" t="n">
        <v>30</v>
      </c>
      <c r="B52" s="10" t="n">
        <f aca="false">LN(B29)</f>
        <v>-0.332121713883955</v>
      </c>
      <c r="L52" s="7"/>
      <c r="M52" s="9" t="n">
        <v>30</v>
      </c>
      <c r="N52" s="10" t="n">
        <v>0.7174</v>
      </c>
      <c r="O52" s="26" t="n">
        <f aca="false">(N53-N52)/(M53-M52)</f>
        <v>-0.00575</v>
      </c>
      <c r="P52" s="1" t="n">
        <f aca="false">1/N52</f>
        <v>1.39392249790912</v>
      </c>
      <c r="Q52" s="1" t="n">
        <f aca="false">1/O52</f>
        <v>-173.913043478261</v>
      </c>
      <c r="AA52" s="7"/>
    </row>
    <row r="53" customFormat="false" ht="13.8" hidden="false" customHeight="false" outlineLevel="0" collapsed="false">
      <c r="A53" s="9" t="n">
        <v>40</v>
      </c>
      <c r="B53" s="10" t="n">
        <f aca="false">LN(B30)</f>
        <v>-0.415666970592761</v>
      </c>
      <c r="L53" s="7"/>
      <c r="M53" s="9" t="n">
        <v>40</v>
      </c>
      <c r="N53" s="10" t="n">
        <v>0.6599</v>
      </c>
      <c r="O53" s="26" t="n">
        <f aca="false">(N54-N53)/(M54-M53)</f>
        <v>-0.00484999999999999</v>
      </c>
      <c r="P53" s="1" t="n">
        <f aca="false">1/N53</f>
        <v>1.51538111835127</v>
      </c>
      <c r="Q53" s="1" t="n">
        <f aca="false">1/O53</f>
        <v>-206.18556701031</v>
      </c>
      <c r="AA53" s="7"/>
    </row>
    <row r="54" customFormat="false" ht="13.8" hidden="false" customHeight="false" outlineLevel="0" collapsed="false">
      <c r="A54" s="9" t="n">
        <v>50</v>
      </c>
      <c r="B54" s="10" t="n">
        <f aca="false">LN(B31)</f>
        <v>-0.492003869525403</v>
      </c>
      <c r="L54" s="7"/>
      <c r="M54" s="9" t="n">
        <v>50</v>
      </c>
      <c r="N54" s="10" t="n">
        <v>0.6114</v>
      </c>
      <c r="O54" s="26" t="n">
        <f aca="false">(N55-N54)/(M55-M54)</f>
        <v>-0.00414000000000001</v>
      </c>
      <c r="P54" s="1" t="n">
        <f aca="false">1/N54</f>
        <v>1.63559044815178</v>
      </c>
      <c r="Q54" s="1" t="n">
        <f aca="false">1/O54</f>
        <v>-241.545893719806</v>
      </c>
      <c r="AA54" s="7"/>
    </row>
    <row r="55" customFormat="false" ht="13.8" hidden="false" customHeight="false" outlineLevel="0" collapsed="false">
      <c r="A55" s="9" t="n">
        <v>60</v>
      </c>
      <c r="B55" s="10" t="n">
        <f aca="false">LN(B32)</f>
        <v>-0.562118918153541</v>
      </c>
      <c r="L55" s="7"/>
      <c r="M55" s="9" t="n">
        <v>60</v>
      </c>
      <c r="N55" s="10" t="n">
        <v>0.57</v>
      </c>
      <c r="O55" s="26" t="n">
        <f aca="false">(N56-N55)/(M56-M55)</f>
        <v>-0.00346000000000001</v>
      </c>
      <c r="P55" s="1" t="n">
        <f aca="false">1/N55</f>
        <v>1.75438596491228</v>
      </c>
      <c r="Q55" s="1" t="n">
        <f aca="false">1/O55</f>
        <v>-289.017341040462</v>
      </c>
      <c r="AA55" s="7"/>
    </row>
    <row r="56" customFormat="false" ht="13.8" hidden="false" customHeight="false" outlineLevel="0" collapsed="false">
      <c r="A56" s="9" t="n">
        <v>70</v>
      </c>
      <c r="B56" s="10" t="n">
        <f aca="false">LN(B33)</f>
        <v>-0.624741147895885</v>
      </c>
      <c r="L56" s="7"/>
      <c r="M56" s="9" t="n">
        <v>70</v>
      </c>
      <c r="N56" s="10" t="n">
        <v>0.5354</v>
      </c>
      <c r="O56" s="26" t="n">
        <f aca="false">(N57-N56)/(M57-M56)</f>
        <v>-0.00306</v>
      </c>
      <c r="P56" s="1" t="n">
        <f aca="false">1/N56</f>
        <v>1.8677624206201</v>
      </c>
      <c r="Q56" s="1" t="n">
        <f aca="false">1/O56</f>
        <v>-326.797385620915</v>
      </c>
      <c r="AA56" s="7"/>
    </row>
    <row r="57" customFormat="false" ht="13.8" hidden="false" customHeight="false" outlineLevel="0" collapsed="false">
      <c r="A57" s="9" t="n">
        <v>80</v>
      </c>
      <c r="B57" s="10" t="n">
        <f aca="false">LN(B34)</f>
        <v>-0.683592967755134</v>
      </c>
      <c r="L57" s="7"/>
      <c r="M57" s="9" t="n">
        <v>80</v>
      </c>
      <c r="N57" s="10" t="n">
        <v>0.5048</v>
      </c>
      <c r="O57" s="26" t="n">
        <f aca="false">(N58-N57)/(M58-M57)</f>
        <v>-0.0024</v>
      </c>
      <c r="P57" s="1" t="n">
        <f aca="false">1/N57</f>
        <v>1.98098256735341</v>
      </c>
      <c r="Q57" s="1" t="n">
        <f aca="false">1/O57</f>
        <v>-416.666666666667</v>
      </c>
      <c r="AA57" s="7"/>
    </row>
    <row r="58" customFormat="false" ht="13.8" hidden="false" customHeight="false" outlineLevel="0" collapsed="false">
      <c r="A58" s="9" t="n">
        <v>90</v>
      </c>
      <c r="B58" s="10" t="n">
        <f aca="false">LN(B35)</f>
        <v>-0.732303895761139</v>
      </c>
      <c r="L58" s="7"/>
      <c r="M58" s="9" t="n">
        <v>90</v>
      </c>
      <c r="N58" s="10" t="n">
        <v>0.4808</v>
      </c>
      <c r="O58" s="26" t="n">
        <f aca="false">(N59-N58)/(M59-M58)</f>
        <v>-0.00221000000000001</v>
      </c>
      <c r="P58" s="1" t="n">
        <f aca="false">1/N58</f>
        <v>2.07986688851913</v>
      </c>
      <c r="Q58" s="1" t="n">
        <f aca="false">1/O58</f>
        <v>-452.488687782804</v>
      </c>
      <c r="AA58" s="7"/>
    </row>
    <row r="59" customFormat="false" ht="13.8" hidden="false" customHeight="false" outlineLevel="0" collapsed="false">
      <c r="A59" s="9" t="n">
        <v>100</v>
      </c>
      <c r="B59" s="10" t="n">
        <f aca="false">LN(B36)</f>
        <v>-0.779358877379011</v>
      </c>
      <c r="L59" s="7"/>
      <c r="M59" s="9" t="n">
        <v>100</v>
      </c>
      <c r="N59" s="10" t="n">
        <v>0.4587</v>
      </c>
      <c r="O59" s="26" t="n">
        <f aca="false">(N60-N59)/(M60-M59)</f>
        <v>-0.00179</v>
      </c>
      <c r="P59" s="1" t="n">
        <f aca="false">1/N59</f>
        <v>2.18007412252017</v>
      </c>
      <c r="Q59" s="1" t="n">
        <f aca="false">1/O59</f>
        <v>-558.659217877096</v>
      </c>
      <c r="AA59" s="7"/>
    </row>
    <row r="60" customFormat="false" ht="13.8" hidden="false" customHeight="false" outlineLevel="0" collapsed="false">
      <c r="A60" s="9" t="n">
        <v>110</v>
      </c>
      <c r="B60" s="10" t="n">
        <f aca="false">LN(B37)</f>
        <v>-0.819164021143432</v>
      </c>
      <c r="L60" s="7"/>
      <c r="M60" s="9" t="n">
        <v>110</v>
      </c>
      <c r="N60" s="10" t="n">
        <v>0.4408</v>
      </c>
      <c r="O60" s="26" t="n">
        <f aca="false">(N61-N60)/(M61-M60)</f>
        <v>-0.0014</v>
      </c>
      <c r="P60" s="1" t="n">
        <f aca="false">1/N60</f>
        <v>2.26860254083485</v>
      </c>
      <c r="Q60" s="1" t="n">
        <f aca="false">1/O60</f>
        <v>-714.285714285714</v>
      </c>
      <c r="AA60" s="7"/>
    </row>
    <row r="61" customFormat="false" ht="13.8" hidden="false" customHeight="false" outlineLevel="0" collapsed="false">
      <c r="A61" s="9" t="n">
        <v>120</v>
      </c>
      <c r="B61" s="10" t="n">
        <f aca="false">LN(B38)</f>
        <v>-0.851439759554539</v>
      </c>
      <c r="L61" s="7"/>
      <c r="M61" s="9" t="n">
        <v>120</v>
      </c>
      <c r="N61" s="10" t="n">
        <v>0.4268</v>
      </c>
      <c r="O61" s="26" t="n">
        <f aca="false">(N62-N61)/(M62-M61)</f>
        <v>0.00355666666666667</v>
      </c>
      <c r="R61" s="27" t="s">
        <v>46</v>
      </c>
      <c r="S61" s="27" t="s">
        <v>47</v>
      </c>
      <c r="U61" s="38" t="s">
        <v>48</v>
      </c>
      <c r="V61" s="38" t="s">
        <v>49</v>
      </c>
      <c r="X61" s="27" t="s">
        <v>41</v>
      </c>
      <c r="Y61" s="27" t="n">
        <v>0.887</v>
      </c>
      <c r="AA61" s="7"/>
    </row>
    <row r="62" customFormat="false" ht="13.8" hidden="false" customHeight="true" outlineLevel="0" collapsed="false">
      <c r="A62" s="6"/>
      <c r="B62" s="12" t="s">
        <v>38</v>
      </c>
      <c r="C62" s="13" t="s">
        <v>39</v>
      </c>
      <c r="D62" s="14" t="n">
        <v>-0.007</v>
      </c>
      <c r="E62" s="12" t="s">
        <v>40</v>
      </c>
      <c r="F62" s="14" t="n">
        <v>0.977</v>
      </c>
      <c r="G62" s="33" t="s">
        <v>53</v>
      </c>
      <c r="H62" s="33"/>
      <c r="I62" s="33"/>
      <c r="J62" s="33"/>
      <c r="L62" s="7"/>
      <c r="M62" s="6"/>
      <c r="N62" s="29"/>
      <c r="O62" s="29"/>
      <c r="P62" s="30" t="s">
        <v>50</v>
      </c>
      <c r="Q62" s="30"/>
      <c r="R62" s="31" t="n">
        <f aca="false" t="array" ref="R62:S62">LINEST(Q49:Q60,P49:P60)</f>
        <v>-433.513375512736</v>
      </c>
      <c r="S62" s="31" t="n">
        <v>413.969979641596</v>
      </c>
      <c r="U62" s="38" t="n">
        <f aca="false">1/S62</f>
        <v>0.00241563410193602</v>
      </c>
      <c r="V62" s="38" t="n">
        <f aca="false">-1/(S62/R62)</f>
        <v>1.04720969353396</v>
      </c>
      <c r="W62" s="29"/>
      <c r="X62" s="33" t="s">
        <v>55</v>
      </c>
      <c r="Y62" s="33"/>
      <c r="Z62" s="33"/>
      <c r="AA62" s="33"/>
    </row>
    <row r="63" customFormat="false" ht="13.8" hidden="false" customHeight="false" outlineLevel="0" collapsed="false">
      <c r="A63" s="19"/>
      <c r="B63" s="17"/>
      <c r="C63" s="17"/>
      <c r="D63" s="17"/>
      <c r="E63" s="17"/>
      <c r="F63" s="17"/>
      <c r="G63" s="37" t="s">
        <v>54</v>
      </c>
      <c r="H63" s="37"/>
      <c r="I63" s="37"/>
      <c r="J63" s="37"/>
      <c r="K63" s="17"/>
      <c r="L63" s="18"/>
      <c r="M63" s="19"/>
      <c r="N63" s="17"/>
      <c r="O63" s="17"/>
      <c r="P63" s="19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"/>
    </row>
  </sheetData>
  <mergeCells count="6">
    <mergeCell ref="G39:J39"/>
    <mergeCell ref="G40:J40"/>
    <mergeCell ref="G62:J62"/>
    <mergeCell ref="P62:Q62"/>
    <mergeCell ref="X62:AA62"/>
    <mergeCell ref="G63:J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2016-12-22T18:19:36Z</dcterms:created>
  <dc:creator>Chris Seymour</dc:creator>
  <dc:description/>
  <dc:language>en-CA</dc:language>
  <cp:lastModifiedBy/>
  <dcterms:modified xsi:type="dcterms:W3CDTF">2017-01-04T13:31:24Z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