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githome\TTS-1\data\"/>
    </mc:Choice>
  </mc:AlternateContent>
  <xr:revisionPtr revIDLastSave="0" documentId="13_ncr:1_{770C0EA5-0DDE-424D-B14F-BC92F3EFD775}" xr6:coauthVersionLast="45" xr6:coauthVersionMax="45" xr10:uidLastSave="{00000000-0000-0000-0000-000000000000}"/>
  <bookViews>
    <workbookView xWindow="1365" yWindow="525" windowWidth="12375" windowHeight="13575" xr2:uid="{7BDE69FA-6CD4-4108-9B4E-C7231515352E}"/>
  </bookViews>
  <sheets>
    <sheet name="d_SCO_UK_Testing" sheetId="1" r:id="rId1"/>
  </sheets>
  <externalReferences>
    <externalReference r:id="rId2"/>
  </externalReferences>
  <definedNames>
    <definedName name="_Order1" hidden="1">255</definedName>
    <definedName name="_Order2" hidden="1">255</definedName>
    <definedName name="Confirmed" localSheetId="0">OFFSET(#REF!,0,0,COUNTA(#REF!) - 1)</definedName>
    <definedName name="Confirmed">OFFSET(#REF!,0,0,COUNTA(#REF!) - 1)</definedName>
    <definedName name="ConfirmedHosp" localSheetId="0">OFFSET(#REF!,0,0,COUNTA(#REF!)-1)</definedName>
    <definedName name="ConfirmedHosp">OFFSET(#REF!,0,0,COUNTA(#REF!)-1)</definedName>
    <definedName name="Date" localSheetId="0">OFFSET(#REF!,0,0,COUNTA(#REF!) - 1)</definedName>
    <definedName name="Date">OFFSET(#REF!,0,0,COUNTA(#REF!) - 1)</definedName>
    <definedName name="DateHosp" localSheetId="0">OFFSET(#REF!,0,0,COUNTA(#REF!)-1)</definedName>
    <definedName name="DateHosp">OFFSET(#REF!,0,0,COUNTA(#REF!)-1)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84" i="1" l="1"/>
  <c r="X284" i="1"/>
  <c r="W284" i="1"/>
  <c r="T284" i="1"/>
  <c r="R284" i="1"/>
  <c r="Q284" i="1"/>
  <c r="N284" i="1"/>
  <c r="P284" i="1" s="1"/>
  <c r="I284" i="1"/>
  <c r="Z283" i="1"/>
  <c r="X283" i="1"/>
  <c r="W283" i="1"/>
  <c r="T283" i="1"/>
  <c r="R283" i="1"/>
  <c r="Q283" i="1"/>
  <c r="N283" i="1"/>
  <c r="P283" i="1" s="1"/>
  <c r="I283" i="1"/>
  <c r="X282" i="1"/>
  <c r="W282" i="1"/>
  <c r="T282" i="1"/>
  <c r="R282" i="1"/>
  <c r="Q282" i="1"/>
  <c r="P282" i="1"/>
  <c r="N282" i="1"/>
  <c r="Z282" i="1" s="1"/>
  <c r="I282" i="1"/>
  <c r="C282" i="1"/>
  <c r="X281" i="1"/>
  <c r="W281" i="1"/>
  <c r="T281" i="1"/>
  <c r="R281" i="1"/>
  <c r="Q281" i="1"/>
  <c r="N281" i="1"/>
  <c r="P281" i="1" s="1"/>
  <c r="I281" i="1"/>
  <c r="C281" i="1"/>
  <c r="Z280" i="1"/>
  <c r="X280" i="1"/>
  <c r="W280" i="1"/>
  <c r="T280" i="1"/>
  <c r="R280" i="1"/>
  <c r="Q280" i="1"/>
  <c r="N280" i="1"/>
  <c r="P280" i="1" s="1"/>
  <c r="I280" i="1"/>
  <c r="C280" i="1"/>
  <c r="X279" i="1"/>
  <c r="W279" i="1"/>
  <c r="T279" i="1"/>
  <c r="R279" i="1"/>
  <c r="Q279" i="1"/>
  <c r="N279" i="1"/>
  <c r="Z279" i="1" s="1"/>
  <c r="I279" i="1"/>
  <c r="C279" i="1"/>
  <c r="X278" i="1"/>
  <c r="W278" i="1"/>
  <c r="T278" i="1"/>
  <c r="R278" i="1"/>
  <c r="Q278" i="1"/>
  <c r="N278" i="1"/>
  <c r="I278" i="1"/>
  <c r="C278" i="1"/>
  <c r="X277" i="1"/>
  <c r="W277" i="1"/>
  <c r="T277" i="1"/>
  <c r="R277" i="1"/>
  <c r="Q277" i="1"/>
  <c r="P277" i="1"/>
  <c r="N277" i="1"/>
  <c r="I277" i="1"/>
  <c r="C277" i="1"/>
  <c r="X276" i="1"/>
  <c r="W276" i="1"/>
  <c r="T276" i="1"/>
  <c r="R276" i="1"/>
  <c r="Q276" i="1"/>
  <c r="N276" i="1"/>
  <c r="S281" i="1" s="1"/>
  <c r="V281" i="1" s="1"/>
  <c r="I276" i="1"/>
  <c r="C276" i="1"/>
  <c r="Z275" i="1"/>
  <c r="X275" i="1"/>
  <c r="W275" i="1"/>
  <c r="T275" i="1"/>
  <c r="R275" i="1"/>
  <c r="Q275" i="1"/>
  <c r="P275" i="1"/>
  <c r="I275" i="1"/>
  <c r="AB281" i="1" s="1"/>
  <c r="C275" i="1"/>
  <c r="D280" i="1" s="1"/>
  <c r="X274" i="1"/>
  <c r="W274" i="1"/>
  <c r="T274" i="1"/>
  <c r="R274" i="1"/>
  <c r="Q274" i="1"/>
  <c r="N274" i="1"/>
  <c r="Z274" i="1" s="1"/>
  <c r="I274" i="1"/>
  <c r="C274" i="1"/>
  <c r="X273" i="1"/>
  <c r="W273" i="1"/>
  <c r="T273" i="1"/>
  <c r="R273" i="1"/>
  <c r="Q273" i="1"/>
  <c r="N273" i="1"/>
  <c r="I273" i="1"/>
  <c r="C273" i="1"/>
  <c r="Z272" i="1"/>
  <c r="X272" i="1"/>
  <c r="W272" i="1"/>
  <c r="T272" i="1"/>
  <c r="R272" i="1"/>
  <c r="Q272" i="1"/>
  <c r="N272" i="1"/>
  <c r="I272" i="1"/>
  <c r="AB272" i="1" s="1"/>
  <c r="C272" i="1"/>
  <c r="X271" i="1"/>
  <c r="W271" i="1"/>
  <c r="T271" i="1"/>
  <c r="R271" i="1"/>
  <c r="Q271" i="1"/>
  <c r="N271" i="1"/>
  <c r="S277" i="1" s="1"/>
  <c r="I271" i="1"/>
  <c r="C271" i="1"/>
  <c r="X270" i="1"/>
  <c r="W270" i="1"/>
  <c r="T270" i="1"/>
  <c r="R270" i="1"/>
  <c r="Q270" i="1"/>
  <c r="N270" i="1"/>
  <c r="Z270" i="1" s="1"/>
  <c r="I270" i="1"/>
  <c r="C270" i="1"/>
  <c r="X269" i="1"/>
  <c r="W269" i="1"/>
  <c r="T269" i="1"/>
  <c r="R269" i="1"/>
  <c r="Q269" i="1"/>
  <c r="N269" i="1"/>
  <c r="I269" i="1"/>
  <c r="C269" i="1"/>
  <c r="X268" i="1"/>
  <c r="W268" i="1"/>
  <c r="T268" i="1"/>
  <c r="R268" i="1"/>
  <c r="Q268" i="1"/>
  <c r="P268" i="1"/>
  <c r="N268" i="1"/>
  <c r="I268" i="1"/>
  <c r="C268" i="1"/>
  <c r="X267" i="1"/>
  <c r="W267" i="1"/>
  <c r="T267" i="1"/>
  <c r="R267" i="1"/>
  <c r="Q267" i="1"/>
  <c r="N267" i="1"/>
  <c r="P267" i="1" s="1"/>
  <c r="I267" i="1"/>
  <c r="C267" i="1"/>
  <c r="Z266" i="1"/>
  <c r="X266" i="1"/>
  <c r="W266" i="1"/>
  <c r="T266" i="1"/>
  <c r="R266" i="1"/>
  <c r="Q266" i="1"/>
  <c r="N266" i="1"/>
  <c r="I266" i="1"/>
  <c r="C266" i="1"/>
  <c r="X265" i="1"/>
  <c r="W265" i="1"/>
  <c r="T265" i="1"/>
  <c r="R265" i="1"/>
  <c r="Q265" i="1"/>
  <c r="N265" i="1"/>
  <c r="P265" i="1" s="1"/>
  <c r="I265" i="1"/>
  <c r="C265" i="1"/>
  <c r="D271" i="1" s="1"/>
  <c r="X264" i="1"/>
  <c r="W264" i="1"/>
  <c r="T264" i="1"/>
  <c r="R264" i="1"/>
  <c r="Q264" i="1"/>
  <c r="N264" i="1"/>
  <c r="P264" i="1" s="1"/>
  <c r="I264" i="1"/>
  <c r="C264" i="1"/>
  <c r="Z263" i="1"/>
  <c r="X263" i="1"/>
  <c r="W263" i="1"/>
  <c r="T263" i="1"/>
  <c r="R263" i="1"/>
  <c r="Q263" i="1"/>
  <c r="N263" i="1"/>
  <c r="I263" i="1"/>
  <c r="C263" i="1"/>
  <c r="X262" i="1"/>
  <c r="W262" i="1"/>
  <c r="T262" i="1"/>
  <c r="R262" i="1"/>
  <c r="Q262" i="1"/>
  <c r="P262" i="1"/>
  <c r="N262" i="1"/>
  <c r="Z262" i="1" s="1"/>
  <c r="I262" i="1"/>
  <c r="C262" i="1"/>
  <c r="X261" i="1"/>
  <c r="W261" i="1"/>
  <c r="T261" i="1"/>
  <c r="R261" i="1"/>
  <c r="Q261" i="1"/>
  <c r="N261" i="1"/>
  <c r="I261" i="1"/>
  <c r="C261" i="1"/>
  <c r="Z260" i="1"/>
  <c r="X260" i="1"/>
  <c r="W260" i="1"/>
  <c r="T260" i="1"/>
  <c r="R260" i="1"/>
  <c r="Q260" i="1"/>
  <c r="N260" i="1"/>
  <c r="P260" i="1" s="1"/>
  <c r="I260" i="1"/>
  <c r="C260" i="1"/>
  <c r="X259" i="1"/>
  <c r="W259" i="1"/>
  <c r="T259" i="1"/>
  <c r="R259" i="1"/>
  <c r="Q259" i="1"/>
  <c r="N259" i="1"/>
  <c r="P259" i="1" s="1"/>
  <c r="I259" i="1"/>
  <c r="C259" i="1"/>
  <c r="Z258" i="1"/>
  <c r="X258" i="1"/>
  <c r="W258" i="1"/>
  <c r="T258" i="1"/>
  <c r="R258" i="1"/>
  <c r="Q258" i="1"/>
  <c r="P258" i="1"/>
  <c r="N258" i="1"/>
  <c r="I258" i="1"/>
  <c r="AB264" i="1" s="1"/>
  <c r="C258" i="1"/>
  <c r="Z257" i="1"/>
  <c r="X257" i="1"/>
  <c r="W257" i="1"/>
  <c r="T257" i="1"/>
  <c r="R257" i="1"/>
  <c r="Q257" i="1"/>
  <c r="P257" i="1"/>
  <c r="N257" i="1"/>
  <c r="I257" i="1"/>
  <c r="C257" i="1"/>
  <c r="D263" i="1" s="1"/>
  <c r="X256" i="1"/>
  <c r="W256" i="1"/>
  <c r="T256" i="1"/>
  <c r="R256" i="1"/>
  <c r="Q256" i="1"/>
  <c r="N256" i="1"/>
  <c r="P256" i="1" s="1"/>
  <c r="I256" i="1"/>
  <c r="C256" i="1"/>
  <c r="X255" i="1"/>
  <c r="W255" i="1"/>
  <c r="T255" i="1"/>
  <c r="R255" i="1"/>
  <c r="Q255" i="1"/>
  <c r="N255" i="1"/>
  <c r="Z255" i="1" s="1"/>
  <c r="I255" i="1"/>
  <c r="C255" i="1"/>
  <c r="X254" i="1"/>
  <c r="W254" i="1"/>
  <c r="T254" i="1"/>
  <c r="R254" i="1"/>
  <c r="Q254" i="1"/>
  <c r="N254" i="1"/>
  <c r="Z254" i="1" s="1"/>
  <c r="I254" i="1"/>
  <c r="C254" i="1"/>
  <c r="AB253" i="1"/>
  <c r="X253" i="1"/>
  <c r="W253" i="1"/>
  <c r="T253" i="1"/>
  <c r="R253" i="1"/>
  <c r="Q253" i="1"/>
  <c r="N253" i="1"/>
  <c r="I253" i="1"/>
  <c r="D253" i="1"/>
  <c r="C253" i="1"/>
  <c r="Z252" i="1"/>
  <c r="X252" i="1"/>
  <c r="W252" i="1"/>
  <c r="T252" i="1"/>
  <c r="R252" i="1"/>
  <c r="Q252" i="1"/>
  <c r="P252" i="1"/>
  <c r="N252" i="1"/>
  <c r="I252" i="1"/>
  <c r="C252" i="1"/>
  <c r="X251" i="1"/>
  <c r="W251" i="1"/>
  <c r="T251" i="1"/>
  <c r="R251" i="1"/>
  <c r="Q251" i="1"/>
  <c r="N251" i="1"/>
  <c r="I251" i="1"/>
  <c r="C251" i="1"/>
  <c r="X250" i="1"/>
  <c r="W250" i="1"/>
  <c r="T250" i="1"/>
  <c r="R250" i="1"/>
  <c r="Q250" i="1"/>
  <c r="N250" i="1"/>
  <c r="I250" i="1"/>
  <c r="C250" i="1"/>
  <c r="X249" i="1"/>
  <c r="W249" i="1"/>
  <c r="T249" i="1"/>
  <c r="R249" i="1"/>
  <c r="Q249" i="1"/>
  <c r="P249" i="1"/>
  <c r="N249" i="1"/>
  <c r="S254" i="1" s="1"/>
  <c r="V254" i="1" s="1"/>
  <c r="I249" i="1"/>
  <c r="C249" i="1"/>
  <c r="X248" i="1"/>
  <c r="W248" i="1"/>
  <c r="T248" i="1"/>
  <c r="R248" i="1"/>
  <c r="Q248" i="1"/>
  <c r="N248" i="1"/>
  <c r="P248" i="1" s="1"/>
  <c r="I248" i="1"/>
  <c r="C248" i="1"/>
  <c r="X247" i="1"/>
  <c r="W247" i="1"/>
  <c r="T247" i="1"/>
  <c r="R247" i="1"/>
  <c r="Q247" i="1"/>
  <c r="N247" i="1"/>
  <c r="I247" i="1"/>
  <c r="C247" i="1"/>
  <c r="X246" i="1"/>
  <c r="W246" i="1"/>
  <c r="T246" i="1"/>
  <c r="R246" i="1"/>
  <c r="Q246" i="1"/>
  <c r="P246" i="1"/>
  <c r="N246" i="1"/>
  <c r="Z246" i="1" s="1"/>
  <c r="I246" i="1"/>
  <c r="C246" i="1"/>
  <c r="X245" i="1"/>
  <c r="W245" i="1"/>
  <c r="T245" i="1"/>
  <c r="R245" i="1"/>
  <c r="Q245" i="1"/>
  <c r="N245" i="1"/>
  <c r="I245" i="1"/>
  <c r="C245" i="1"/>
  <c r="X244" i="1"/>
  <c r="W244" i="1"/>
  <c r="T244" i="1"/>
  <c r="R244" i="1"/>
  <c r="Q244" i="1"/>
  <c r="N244" i="1"/>
  <c r="I244" i="1"/>
  <c r="C244" i="1"/>
  <c r="X243" i="1"/>
  <c r="W243" i="1"/>
  <c r="R243" i="1"/>
  <c r="Q243" i="1"/>
  <c r="N243" i="1"/>
  <c r="Z243" i="1" s="1"/>
  <c r="I243" i="1"/>
  <c r="C243" i="1"/>
  <c r="X242" i="1"/>
  <c r="W242" i="1"/>
  <c r="R242" i="1"/>
  <c r="Q242" i="1"/>
  <c r="N242" i="1"/>
  <c r="Z242" i="1" s="1"/>
  <c r="I242" i="1"/>
  <c r="AB248" i="1" s="1"/>
  <c r="C242" i="1"/>
  <c r="D244" i="1" s="1"/>
  <c r="Z241" i="1"/>
  <c r="X241" i="1"/>
  <c r="W241" i="1"/>
  <c r="R241" i="1"/>
  <c r="Q241" i="1"/>
  <c r="P241" i="1"/>
  <c r="N241" i="1"/>
  <c r="I241" i="1"/>
  <c r="AB245" i="1" s="1"/>
  <c r="C241" i="1"/>
  <c r="X240" i="1"/>
  <c r="W240" i="1"/>
  <c r="T240" i="1"/>
  <c r="R240" i="1"/>
  <c r="Q240" i="1"/>
  <c r="N240" i="1"/>
  <c r="P240" i="1" s="1"/>
  <c r="I240" i="1"/>
  <c r="C240" i="1"/>
  <c r="X239" i="1"/>
  <c r="W239" i="1"/>
  <c r="R239" i="1"/>
  <c r="Q239" i="1"/>
  <c r="N239" i="1"/>
  <c r="Z239" i="1" s="1"/>
  <c r="I239" i="1"/>
  <c r="C239" i="1"/>
  <c r="X238" i="1"/>
  <c r="W238" i="1"/>
  <c r="R238" i="1"/>
  <c r="Q238" i="1"/>
  <c r="P238" i="1"/>
  <c r="N238" i="1"/>
  <c r="Z238" i="1" s="1"/>
  <c r="I238" i="1"/>
  <c r="C238" i="1"/>
  <c r="X237" i="1"/>
  <c r="W237" i="1"/>
  <c r="R237" i="1"/>
  <c r="Q237" i="1"/>
  <c r="O237" i="1"/>
  <c r="N237" i="1"/>
  <c r="Z237" i="1" s="1"/>
  <c r="I237" i="1"/>
  <c r="C237" i="1"/>
  <c r="X236" i="1"/>
  <c r="W236" i="1"/>
  <c r="T236" i="1"/>
  <c r="R236" i="1"/>
  <c r="Q236" i="1"/>
  <c r="N236" i="1"/>
  <c r="I236" i="1"/>
  <c r="C236" i="1"/>
  <c r="X235" i="1"/>
  <c r="W235" i="1"/>
  <c r="T235" i="1"/>
  <c r="R235" i="1"/>
  <c r="Q235" i="1"/>
  <c r="N235" i="1"/>
  <c r="Z235" i="1" s="1"/>
  <c r="I235" i="1"/>
  <c r="C235" i="1"/>
  <c r="D241" i="1" s="1"/>
  <c r="X234" i="1"/>
  <c r="W234" i="1"/>
  <c r="T234" i="1"/>
  <c r="R234" i="1"/>
  <c r="Q234" i="1"/>
  <c r="N234" i="1"/>
  <c r="Z234" i="1" s="1"/>
  <c r="I234" i="1"/>
  <c r="C234" i="1"/>
  <c r="Z233" i="1"/>
  <c r="X233" i="1"/>
  <c r="W233" i="1"/>
  <c r="T233" i="1"/>
  <c r="R233" i="1"/>
  <c r="Q233" i="1"/>
  <c r="N233" i="1"/>
  <c r="I233" i="1"/>
  <c r="C233" i="1"/>
  <c r="X232" i="1"/>
  <c r="W232" i="1"/>
  <c r="T232" i="1"/>
  <c r="R232" i="1"/>
  <c r="Q232" i="1"/>
  <c r="N232" i="1"/>
  <c r="I232" i="1"/>
  <c r="C232" i="1"/>
  <c r="X231" i="1"/>
  <c r="W231" i="1"/>
  <c r="T231" i="1"/>
  <c r="R231" i="1"/>
  <c r="Q231" i="1"/>
  <c r="P231" i="1"/>
  <c r="N231" i="1"/>
  <c r="S236" i="1" s="1"/>
  <c r="V236" i="1" s="1"/>
  <c r="I231" i="1"/>
  <c r="C231" i="1"/>
  <c r="X230" i="1"/>
  <c r="W230" i="1"/>
  <c r="T230" i="1"/>
  <c r="R230" i="1"/>
  <c r="Q230" i="1"/>
  <c r="N230" i="1"/>
  <c r="I230" i="1"/>
  <c r="C230" i="1"/>
  <c r="X229" i="1"/>
  <c r="W229" i="1"/>
  <c r="T229" i="1"/>
  <c r="R229" i="1"/>
  <c r="Q229" i="1"/>
  <c r="N229" i="1"/>
  <c r="I229" i="1"/>
  <c r="C229" i="1"/>
  <c r="X228" i="1"/>
  <c r="W228" i="1"/>
  <c r="T228" i="1"/>
  <c r="S228" i="1"/>
  <c r="V228" i="1" s="1"/>
  <c r="R228" i="1"/>
  <c r="Q228" i="1"/>
  <c r="N228" i="1"/>
  <c r="I228" i="1"/>
  <c r="C228" i="1"/>
  <c r="Z227" i="1"/>
  <c r="X227" i="1"/>
  <c r="W227" i="1"/>
  <c r="T227" i="1"/>
  <c r="R227" i="1"/>
  <c r="Q227" i="1"/>
  <c r="N227" i="1"/>
  <c r="I227" i="1"/>
  <c r="C227" i="1"/>
  <c r="D230" i="1" s="1"/>
  <c r="X226" i="1"/>
  <c r="W226" i="1"/>
  <c r="T226" i="1"/>
  <c r="R226" i="1"/>
  <c r="Q226" i="1"/>
  <c r="P226" i="1"/>
  <c r="N226" i="1"/>
  <c r="Z226" i="1" s="1"/>
  <c r="I226" i="1"/>
  <c r="AB230" i="1" s="1"/>
  <c r="C226" i="1"/>
  <c r="X225" i="1"/>
  <c r="W225" i="1"/>
  <c r="T225" i="1"/>
  <c r="R225" i="1"/>
  <c r="Q225" i="1"/>
  <c r="N225" i="1"/>
  <c r="P225" i="1" s="1"/>
  <c r="I225" i="1"/>
  <c r="C225" i="1"/>
  <c r="Z224" i="1"/>
  <c r="X224" i="1"/>
  <c r="W224" i="1"/>
  <c r="T224" i="1"/>
  <c r="R224" i="1"/>
  <c r="Q224" i="1"/>
  <c r="N224" i="1"/>
  <c r="I224" i="1"/>
  <c r="C224" i="1"/>
  <c r="X223" i="1"/>
  <c r="W223" i="1"/>
  <c r="T223" i="1"/>
  <c r="R223" i="1"/>
  <c r="Q223" i="1"/>
  <c r="N223" i="1"/>
  <c r="Z223" i="1" s="1"/>
  <c r="I223" i="1"/>
  <c r="C223" i="1"/>
  <c r="X222" i="1"/>
  <c r="W222" i="1"/>
  <c r="T222" i="1"/>
  <c r="R222" i="1"/>
  <c r="Q222" i="1"/>
  <c r="N222" i="1"/>
  <c r="I222" i="1"/>
  <c r="C222" i="1"/>
  <c r="X221" i="1"/>
  <c r="W221" i="1"/>
  <c r="T221" i="1"/>
  <c r="R221" i="1"/>
  <c r="Q221" i="1"/>
  <c r="N221" i="1"/>
  <c r="S225" i="1" s="1"/>
  <c r="V225" i="1" s="1"/>
  <c r="I221" i="1"/>
  <c r="C221" i="1"/>
  <c r="D226" i="1" s="1"/>
  <c r="X220" i="1"/>
  <c r="W220" i="1"/>
  <c r="T220" i="1"/>
  <c r="R220" i="1"/>
  <c r="Q220" i="1"/>
  <c r="N220" i="1"/>
  <c r="Z220" i="1" s="1"/>
  <c r="I220" i="1"/>
  <c r="C220" i="1"/>
  <c r="X219" i="1"/>
  <c r="W219" i="1"/>
  <c r="T219" i="1"/>
  <c r="R219" i="1"/>
  <c r="Q219" i="1"/>
  <c r="P219" i="1"/>
  <c r="N219" i="1"/>
  <c r="I219" i="1"/>
  <c r="C219" i="1"/>
  <c r="Z218" i="1"/>
  <c r="X218" i="1"/>
  <c r="W218" i="1"/>
  <c r="T218" i="1"/>
  <c r="R218" i="1"/>
  <c r="Q218" i="1"/>
  <c r="N218" i="1"/>
  <c r="I218" i="1"/>
  <c r="C218" i="1"/>
  <c r="Z217" i="1"/>
  <c r="X217" i="1"/>
  <c r="W217" i="1"/>
  <c r="T217" i="1"/>
  <c r="R217" i="1"/>
  <c r="Q217" i="1"/>
  <c r="N217" i="1"/>
  <c r="P217" i="1" s="1"/>
  <c r="I217" i="1"/>
  <c r="C217" i="1"/>
  <c r="D223" i="1" s="1"/>
  <c r="X216" i="1"/>
  <c r="W216" i="1"/>
  <c r="T216" i="1"/>
  <c r="R216" i="1"/>
  <c r="Q216" i="1"/>
  <c r="N216" i="1"/>
  <c r="I216" i="1"/>
  <c r="C216" i="1"/>
  <c r="X215" i="1"/>
  <c r="W215" i="1"/>
  <c r="T215" i="1"/>
  <c r="R215" i="1"/>
  <c r="Q215" i="1"/>
  <c r="N215" i="1"/>
  <c r="Z215" i="1" s="1"/>
  <c r="I215" i="1"/>
  <c r="D215" i="1"/>
  <c r="C215" i="1"/>
  <c r="X214" i="1"/>
  <c r="W214" i="1"/>
  <c r="T214" i="1"/>
  <c r="R214" i="1"/>
  <c r="Q214" i="1"/>
  <c r="N214" i="1"/>
  <c r="I214" i="1"/>
  <c r="C214" i="1"/>
  <c r="X213" i="1"/>
  <c r="W213" i="1"/>
  <c r="T213" i="1"/>
  <c r="R213" i="1"/>
  <c r="Q213" i="1"/>
  <c r="N213" i="1"/>
  <c r="I213" i="1"/>
  <c r="C213" i="1"/>
  <c r="X212" i="1"/>
  <c r="W212" i="1"/>
  <c r="T212" i="1"/>
  <c r="R212" i="1"/>
  <c r="Q212" i="1"/>
  <c r="P212" i="1"/>
  <c r="N212" i="1"/>
  <c r="Z212" i="1" s="1"/>
  <c r="I212" i="1"/>
  <c r="C212" i="1"/>
  <c r="X211" i="1"/>
  <c r="W211" i="1"/>
  <c r="T211" i="1"/>
  <c r="R211" i="1"/>
  <c r="Q211" i="1"/>
  <c r="N211" i="1"/>
  <c r="Z211" i="1" s="1"/>
  <c r="I211" i="1"/>
  <c r="C211" i="1"/>
  <c r="Z210" i="1"/>
  <c r="X210" i="1"/>
  <c r="W210" i="1"/>
  <c r="T210" i="1"/>
  <c r="R210" i="1"/>
  <c r="Q210" i="1"/>
  <c r="N210" i="1"/>
  <c r="S216" i="1" s="1"/>
  <c r="I210" i="1"/>
  <c r="C210" i="1"/>
  <c r="X209" i="1"/>
  <c r="W209" i="1"/>
  <c r="T209" i="1"/>
  <c r="R209" i="1"/>
  <c r="Q209" i="1"/>
  <c r="N209" i="1"/>
  <c r="I209" i="1"/>
  <c r="C209" i="1"/>
  <c r="X208" i="1"/>
  <c r="W208" i="1"/>
  <c r="T208" i="1"/>
  <c r="R208" i="1"/>
  <c r="Q208" i="1"/>
  <c r="N208" i="1"/>
  <c r="P208" i="1" s="1"/>
  <c r="I208" i="1"/>
  <c r="C208" i="1"/>
  <c r="D213" i="1" s="1"/>
  <c r="X207" i="1"/>
  <c r="W207" i="1"/>
  <c r="T207" i="1"/>
  <c r="R207" i="1"/>
  <c r="Q207" i="1"/>
  <c r="N207" i="1"/>
  <c r="I207" i="1"/>
  <c r="C207" i="1"/>
  <c r="X206" i="1"/>
  <c r="W206" i="1"/>
  <c r="T206" i="1"/>
  <c r="R206" i="1"/>
  <c r="Q206" i="1"/>
  <c r="N206" i="1"/>
  <c r="I206" i="1"/>
  <c r="C206" i="1"/>
  <c r="X205" i="1"/>
  <c r="W205" i="1"/>
  <c r="T205" i="1"/>
  <c r="R205" i="1"/>
  <c r="Q205" i="1"/>
  <c r="N205" i="1"/>
  <c r="I205" i="1"/>
  <c r="C205" i="1"/>
  <c r="X204" i="1"/>
  <c r="W204" i="1"/>
  <c r="T204" i="1"/>
  <c r="R204" i="1"/>
  <c r="Q204" i="1"/>
  <c r="N204" i="1"/>
  <c r="P204" i="1" s="1"/>
  <c r="I204" i="1"/>
  <c r="C204" i="1"/>
  <c r="X203" i="1"/>
  <c r="W203" i="1"/>
  <c r="T203" i="1"/>
  <c r="R203" i="1"/>
  <c r="Q203" i="1"/>
  <c r="N203" i="1"/>
  <c r="P203" i="1" s="1"/>
  <c r="I203" i="1"/>
  <c r="C203" i="1"/>
  <c r="X202" i="1"/>
  <c r="W202" i="1"/>
  <c r="T202" i="1"/>
  <c r="R202" i="1"/>
  <c r="Q202" i="1"/>
  <c r="N202" i="1"/>
  <c r="Z202" i="1" s="1"/>
  <c r="I202" i="1"/>
  <c r="AB208" i="1" s="1"/>
  <c r="C202" i="1"/>
  <c r="D208" i="1" s="1"/>
  <c r="X201" i="1"/>
  <c r="W201" i="1"/>
  <c r="T201" i="1"/>
  <c r="R201" i="1"/>
  <c r="Q201" i="1"/>
  <c r="N201" i="1"/>
  <c r="I201" i="1"/>
  <c r="AB207" i="1" s="1"/>
  <c r="C201" i="1"/>
  <c r="X200" i="1"/>
  <c r="W200" i="1"/>
  <c r="T200" i="1"/>
  <c r="R200" i="1"/>
  <c r="Q200" i="1"/>
  <c r="N200" i="1"/>
  <c r="Z200" i="1" s="1"/>
  <c r="I200" i="1"/>
  <c r="C200" i="1"/>
  <c r="X199" i="1"/>
  <c r="W199" i="1"/>
  <c r="T199" i="1"/>
  <c r="R199" i="1"/>
  <c r="Q199" i="1"/>
  <c r="N199" i="1"/>
  <c r="S205" i="1" s="1"/>
  <c r="V205" i="1" s="1"/>
  <c r="I199" i="1"/>
  <c r="C199" i="1"/>
  <c r="X198" i="1"/>
  <c r="W198" i="1"/>
  <c r="T198" i="1"/>
  <c r="R198" i="1"/>
  <c r="Q198" i="1"/>
  <c r="N198" i="1"/>
  <c r="I198" i="1"/>
  <c r="C198" i="1"/>
  <c r="X197" i="1"/>
  <c r="W197" i="1"/>
  <c r="T197" i="1"/>
  <c r="R197" i="1"/>
  <c r="Q197" i="1"/>
  <c r="P197" i="1"/>
  <c r="N197" i="1"/>
  <c r="I197" i="1"/>
  <c r="C197" i="1"/>
  <c r="D203" i="1" s="1"/>
  <c r="X196" i="1"/>
  <c r="W196" i="1"/>
  <c r="T196" i="1"/>
  <c r="R196" i="1"/>
  <c r="Q196" i="1"/>
  <c r="P196" i="1"/>
  <c r="N196" i="1"/>
  <c r="S202" i="1" s="1"/>
  <c r="V202" i="1" s="1"/>
  <c r="I196" i="1"/>
  <c r="C196" i="1"/>
  <c r="Z195" i="1"/>
  <c r="X195" i="1"/>
  <c r="W195" i="1"/>
  <c r="T195" i="1"/>
  <c r="S195" i="1"/>
  <c r="R195" i="1"/>
  <c r="Q195" i="1"/>
  <c r="N195" i="1"/>
  <c r="P195" i="1" s="1"/>
  <c r="I195" i="1"/>
  <c r="AB201" i="1" s="1"/>
  <c r="C195" i="1"/>
  <c r="Z194" i="1"/>
  <c r="X194" i="1"/>
  <c r="W194" i="1"/>
  <c r="T194" i="1"/>
  <c r="R194" i="1"/>
  <c r="Q194" i="1"/>
  <c r="N194" i="1"/>
  <c r="I194" i="1"/>
  <c r="C194" i="1"/>
  <c r="X193" i="1"/>
  <c r="W193" i="1"/>
  <c r="T193" i="1"/>
  <c r="R193" i="1"/>
  <c r="Q193" i="1"/>
  <c r="N193" i="1"/>
  <c r="I193" i="1"/>
  <c r="C193" i="1"/>
  <c r="X192" i="1"/>
  <c r="W192" i="1"/>
  <c r="T192" i="1"/>
  <c r="R192" i="1"/>
  <c r="Q192" i="1"/>
  <c r="P192" i="1"/>
  <c r="N192" i="1"/>
  <c r="Z192" i="1" s="1"/>
  <c r="I192" i="1"/>
  <c r="C192" i="1"/>
  <c r="X191" i="1"/>
  <c r="W191" i="1"/>
  <c r="T191" i="1"/>
  <c r="R191" i="1"/>
  <c r="Q191" i="1"/>
  <c r="N191" i="1"/>
  <c r="I191" i="1"/>
  <c r="C191" i="1"/>
  <c r="X190" i="1"/>
  <c r="W190" i="1"/>
  <c r="T190" i="1"/>
  <c r="R190" i="1"/>
  <c r="Q190" i="1"/>
  <c r="P190" i="1"/>
  <c r="N190" i="1"/>
  <c r="I190" i="1"/>
  <c r="C190" i="1"/>
  <c r="X189" i="1"/>
  <c r="W189" i="1"/>
  <c r="T189" i="1"/>
  <c r="R189" i="1"/>
  <c r="Q189" i="1"/>
  <c r="N189" i="1"/>
  <c r="Z189" i="1" s="1"/>
  <c r="I189" i="1"/>
  <c r="C189" i="1"/>
  <c r="D195" i="1" s="1"/>
  <c r="X188" i="1"/>
  <c r="W188" i="1"/>
  <c r="T188" i="1"/>
  <c r="R188" i="1"/>
  <c r="Q188" i="1"/>
  <c r="N188" i="1"/>
  <c r="Y194" i="1" s="1"/>
  <c r="I188" i="1"/>
  <c r="C188" i="1"/>
  <c r="Z187" i="1"/>
  <c r="X187" i="1"/>
  <c r="W187" i="1"/>
  <c r="T187" i="1"/>
  <c r="R187" i="1"/>
  <c r="Q187" i="1"/>
  <c r="N187" i="1"/>
  <c r="P187" i="1" s="1"/>
  <c r="I187" i="1"/>
  <c r="AB192" i="1" s="1"/>
  <c r="C187" i="1"/>
  <c r="D191" i="1" s="1"/>
  <c r="X186" i="1"/>
  <c r="W186" i="1"/>
  <c r="T186" i="1"/>
  <c r="R186" i="1"/>
  <c r="Q186" i="1"/>
  <c r="N186" i="1"/>
  <c r="Z186" i="1" s="1"/>
  <c r="I186" i="1"/>
  <c r="C186" i="1"/>
  <c r="X185" i="1"/>
  <c r="W185" i="1"/>
  <c r="T185" i="1"/>
  <c r="R185" i="1"/>
  <c r="Q185" i="1"/>
  <c r="N185" i="1"/>
  <c r="I185" i="1"/>
  <c r="C185" i="1"/>
  <c r="X184" i="1"/>
  <c r="W184" i="1"/>
  <c r="T184" i="1"/>
  <c r="R184" i="1"/>
  <c r="Q184" i="1"/>
  <c r="N184" i="1"/>
  <c r="Z184" i="1" s="1"/>
  <c r="I184" i="1"/>
  <c r="C184" i="1"/>
  <c r="Y183" i="1"/>
  <c r="X183" i="1"/>
  <c r="W183" i="1"/>
  <c r="T183" i="1"/>
  <c r="R183" i="1"/>
  <c r="Q183" i="1"/>
  <c r="N183" i="1"/>
  <c r="S189" i="1" s="1"/>
  <c r="V189" i="1" s="1"/>
  <c r="I183" i="1"/>
  <c r="C183" i="1"/>
  <c r="X182" i="1"/>
  <c r="W182" i="1"/>
  <c r="T182" i="1"/>
  <c r="R182" i="1"/>
  <c r="Q182" i="1"/>
  <c r="P182" i="1"/>
  <c r="N182" i="1"/>
  <c r="I182" i="1"/>
  <c r="AB186" i="1" s="1"/>
  <c r="C182" i="1"/>
  <c r="X181" i="1"/>
  <c r="W181" i="1"/>
  <c r="T181" i="1"/>
  <c r="R181" i="1"/>
  <c r="Q181" i="1"/>
  <c r="N181" i="1"/>
  <c r="I181" i="1"/>
  <c r="C181" i="1"/>
  <c r="X180" i="1"/>
  <c r="W180" i="1"/>
  <c r="T180" i="1"/>
  <c r="R180" i="1"/>
  <c r="Q180" i="1"/>
  <c r="N180" i="1"/>
  <c r="P180" i="1" s="1"/>
  <c r="I180" i="1"/>
  <c r="AB184" i="1" s="1"/>
  <c r="C180" i="1"/>
  <c r="X179" i="1"/>
  <c r="W179" i="1"/>
  <c r="T179" i="1"/>
  <c r="R179" i="1"/>
  <c r="Q179" i="1"/>
  <c r="N179" i="1"/>
  <c r="P179" i="1" s="1"/>
  <c r="I179" i="1"/>
  <c r="AB185" i="1" s="1"/>
  <c r="C179" i="1"/>
  <c r="X178" i="1"/>
  <c r="W178" i="1"/>
  <c r="T178" i="1"/>
  <c r="R178" i="1"/>
  <c r="Q178" i="1"/>
  <c r="N178" i="1"/>
  <c r="I178" i="1"/>
  <c r="C178" i="1"/>
  <c r="X177" i="1"/>
  <c r="W177" i="1"/>
  <c r="T177" i="1"/>
  <c r="R177" i="1"/>
  <c r="Q177" i="1"/>
  <c r="N177" i="1"/>
  <c r="I177" i="1"/>
  <c r="C177" i="1"/>
  <c r="X176" i="1"/>
  <c r="W176" i="1"/>
  <c r="R176" i="1"/>
  <c r="Q176" i="1"/>
  <c r="P176" i="1"/>
  <c r="N176" i="1"/>
  <c r="I176" i="1"/>
  <c r="AB180" i="1" s="1"/>
  <c r="C176" i="1"/>
  <c r="X175" i="1"/>
  <c r="W175" i="1"/>
  <c r="R175" i="1"/>
  <c r="Q175" i="1"/>
  <c r="N175" i="1"/>
  <c r="I175" i="1"/>
  <c r="C175" i="1"/>
  <c r="X174" i="1"/>
  <c r="W174" i="1"/>
  <c r="R174" i="1"/>
  <c r="Q174" i="1"/>
  <c r="N174" i="1"/>
  <c r="I174" i="1"/>
  <c r="C174" i="1"/>
  <c r="Z173" i="1"/>
  <c r="X173" i="1"/>
  <c r="W173" i="1"/>
  <c r="R173" i="1"/>
  <c r="Q173" i="1"/>
  <c r="P173" i="1"/>
  <c r="N173" i="1"/>
  <c r="I173" i="1"/>
  <c r="C173" i="1"/>
  <c r="X172" i="1"/>
  <c r="W172" i="1"/>
  <c r="R172" i="1"/>
  <c r="Q172" i="1"/>
  <c r="N172" i="1"/>
  <c r="Z172" i="1" s="1"/>
  <c r="I172" i="1"/>
  <c r="AB178" i="1" s="1"/>
  <c r="C172" i="1"/>
  <c r="X171" i="1"/>
  <c r="W171" i="1"/>
  <c r="R171" i="1"/>
  <c r="Q171" i="1"/>
  <c r="N171" i="1"/>
  <c r="S177" i="1" s="1"/>
  <c r="U177" i="1" s="1"/>
  <c r="I171" i="1"/>
  <c r="AB177" i="1" s="1"/>
  <c r="C171" i="1"/>
  <c r="X170" i="1"/>
  <c r="W170" i="1"/>
  <c r="R170" i="1"/>
  <c r="Q170" i="1"/>
  <c r="N170" i="1"/>
  <c r="Z170" i="1" s="1"/>
  <c r="I170" i="1"/>
  <c r="AB176" i="1" s="1"/>
  <c r="C170" i="1"/>
  <c r="X169" i="1"/>
  <c r="W169" i="1"/>
  <c r="R169" i="1"/>
  <c r="Q169" i="1"/>
  <c r="N169" i="1"/>
  <c r="I169" i="1"/>
  <c r="C169" i="1"/>
  <c r="X168" i="1"/>
  <c r="W168" i="1"/>
  <c r="R168" i="1"/>
  <c r="Q168" i="1"/>
  <c r="N168" i="1"/>
  <c r="I168" i="1"/>
  <c r="C168" i="1"/>
  <c r="D174" i="1" s="1"/>
  <c r="Z167" i="1"/>
  <c r="X167" i="1"/>
  <c r="W167" i="1"/>
  <c r="R167" i="1"/>
  <c r="Q167" i="1"/>
  <c r="N167" i="1"/>
  <c r="I167" i="1"/>
  <c r="C167" i="1"/>
  <c r="X166" i="1"/>
  <c r="W166" i="1"/>
  <c r="R166" i="1"/>
  <c r="Q166" i="1"/>
  <c r="N166" i="1"/>
  <c r="Z166" i="1" s="1"/>
  <c r="I166" i="1"/>
  <c r="C166" i="1"/>
  <c r="D172" i="1" s="1"/>
  <c r="X165" i="1"/>
  <c r="W165" i="1"/>
  <c r="R165" i="1"/>
  <c r="Q165" i="1"/>
  <c r="N165" i="1"/>
  <c r="I165" i="1"/>
  <c r="C165" i="1"/>
  <c r="X164" i="1"/>
  <c r="W164" i="1"/>
  <c r="R164" i="1"/>
  <c r="Q164" i="1"/>
  <c r="N164" i="1"/>
  <c r="I164" i="1"/>
  <c r="C164" i="1"/>
  <c r="X163" i="1"/>
  <c r="W163" i="1"/>
  <c r="R163" i="1"/>
  <c r="Q163" i="1"/>
  <c r="N163" i="1"/>
  <c r="Z163" i="1" s="1"/>
  <c r="I163" i="1"/>
  <c r="C163" i="1"/>
  <c r="X162" i="1"/>
  <c r="W162" i="1"/>
  <c r="R162" i="1"/>
  <c r="Q162" i="1"/>
  <c r="N162" i="1"/>
  <c r="Z162" i="1" s="1"/>
  <c r="I162" i="1"/>
  <c r="C162" i="1"/>
  <c r="X161" i="1"/>
  <c r="W161" i="1"/>
  <c r="R161" i="1"/>
  <c r="Q161" i="1"/>
  <c r="N161" i="1"/>
  <c r="S167" i="1" s="1"/>
  <c r="V167" i="1" s="1"/>
  <c r="I161" i="1"/>
  <c r="C161" i="1"/>
  <c r="X160" i="1"/>
  <c r="W160" i="1"/>
  <c r="R160" i="1"/>
  <c r="Q160" i="1"/>
  <c r="N160" i="1"/>
  <c r="I160" i="1"/>
  <c r="AB166" i="1" s="1"/>
  <c r="C160" i="1"/>
  <c r="X159" i="1"/>
  <c r="W159" i="1"/>
  <c r="R159" i="1"/>
  <c r="Q159" i="1"/>
  <c r="N159" i="1"/>
  <c r="I159" i="1"/>
  <c r="C159" i="1"/>
  <c r="X158" i="1"/>
  <c r="W158" i="1"/>
  <c r="R158" i="1"/>
  <c r="Q158" i="1"/>
  <c r="N158" i="1"/>
  <c r="Z158" i="1" s="1"/>
  <c r="I158" i="1"/>
  <c r="C158" i="1"/>
  <c r="X157" i="1"/>
  <c r="W157" i="1"/>
  <c r="R157" i="1"/>
  <c r="Q157" i="1"/>
  <c r="N157" i="1"/>
  <c r="Z157" i="1" s="1"/>
  <c r="I157" i="1"/>
  <c r="C157" i="1"/>
  <c r="X156" i="1"/>
  <c r="W156" i="1"/>
  <c r="R156" i="1"/>
  <c r="Q156" i="1"/>
  <c r="N156" i="1"/>
  <c r="I156" i="1"/>
  <c r="C156" i="1"/>
  <c r="D162" i="1" s="1"/>
  <c r="X155" i="1"/>
  <c r="W155" i="1"/>
  <c r="R155" i="1"/>
  <c r="Q155" i="1"/>
  <c r="N155" i="1"/>
  <c r="Z155" i="1" s="1"/>
  <c r="I155" i="1"/>
  <c r="C155" i="1"/>
  <c r="X154" i="1"/>
  <c r="W154" i="1"/>
  <c r="R154" i="1"/>
  <c r="Q154" i="1"/>
  <c r="N154" i="1"/>
  <c r="Z154" i="1" s="1"/>
  <c r="I154" i="1"/>
  <c r="C154" i="1"/>
  <c r="X153" i="1"/>
  <c r="W153" i="1"/>
  <c r="R153" i="1"/>
  <c r="Q153" i="1"/>
  <c r="N153" i="1"/>
  <c r="I153" i="1"/>
  <c r="C153" i="1"/>
  <c r="X152" i="1"/>
  <c r="W152" i="1"/>
  <c r="R152" i="1"/>
  <c r="Q152" i="1"/>
  <c r="N152" i="1"/>
  <c r="I152" i="1"/>
  <c r="C152" i="1"/>
  <c r="X151" i="1"/>
  <c r="W151" i="1"/>
  <c r="R151" i="1"/>
  <c r="Q151" i="1"/>
  <c r="N151" i="1"/>
  <c r="Z151" i="1" s="1"/>
  <c r="I151" i="1"/>
  <c r="C151" i="1"/>
  <c r="X150" i="1"/>
  <c r="W150" i="1"/>
  <c r="R150" i="1"/>
  <c r="Q150" i="1"/>
  <c r="N150" i="1"/>
  <c r="Z150" i="1" s="1"/>
  <c r="I150" i="1"/>
  <c r="C150" i="1"/>
  <c r="D156" i="1" s="1"/>
  <c r="X149" i="1"/>
  <c r="W149" i="1"/>
  <c r="R149" i="1"/>
  <c r="Q149" i="1"/>
  <c r="N149" i="1"/>
  <c r="I149" i="1"/>
  <c r="C149" i="1"/>
  <c r="X148" i="1"/>
  <c r="W148" i="1"/>
  <c r="R148" i="1"/>
  <c r="Q148" i="1"/>
  <c r="N148" i="1"/>
  <c r="I148" i="1"/>
  <c r="C148" i="1"/>
  <c r="X147" i="1"/>
  <c r="W147" i="1"/>
  <c r="R147" i="1"/>
  <c r="Q147" i="1"/>
  <c r="N147" i="1"/>
  <c r="Z147" i="1" s="1"/>
  <c r="I147" i="1"/>
  <c r="C147" i="1"/>
  <c r="X146" i="1"/>
  <c r="W146" i="1"/>
  <c r="R146" i="1"/>
  <c r="Q146" i="1"/>
  <c r="N146" i="1"/>
  <c r="Z146" i="1" s="1"/>
  <c r="I146" i="1"/>
  <c r="C146" i="1"/>
  <c r="X145" i="1"/>
  <c r="W145" i="1"/>
  <c r="R145" i="1"/>
  <c r="Q145" i="1"/>
  <c r="N145" i="1"/>
  <c r="I145" i="1"/>
  <c r="C145" i="1"/>
  <c r="X144" i="1"/>
  <c r="W144" i="1"/>
  <c r="R144" i="1"/>
  <c r="Q144" i="1"/>
  <c r="N144" i="1"/>
  <c r="I144" i="1"/>
  <c r="C144" i="1"/>
  <c r="X143" i="1"/>
  <c r="W143" i="1"/>
  <c r="R143" i="1"/>
  <c r="Q143" i="1"/>
  <c r="N143" i="1"/>
  <c r="I143" i="1"/>
  <c r="C143" i="1"/>
  <c r="X142" i="1"/>
  <c r="W142" i="1"/>
  <c r="R142" i="1"/>
  <c r="Q142" i="1"/>
  <c r="N142" i="1"/>
  <c r="Z142" i="1" s="1"/>
  <c r="I142" i="1"/>
  <c r="C142" i="1"/>
  <c r="X141" i="1"/>
  <c r="W141" i="1"/>
  <c r="R141" i="1"/>
  <c r="Q141" i="1"/>
  <c r="N141" i="1"/>
  <c r="Z141" i="1" s="1"/>
  <c r="I141" i="1"/>
  <c r="C141" i="1"/>
  <c r="X140" i="1"/>
  <c r="W140" i="1"/>
  <c r="R140" i="1"/>
  <c r="Q140" i="1"/>
  <c r="N140" i="1"/>
  <c r="I140" i="1"/>
  <c r="AB146" i="1" s="1"/>
  <c r="C140" i="1"/>
  <c r="X139" i="1"/>
  <c r="W139" i="1"/>
  <c r="R139" i="1"/>
  <c r="Q139" i="1"/>
  <c r="N139" i="1"/>
  <c r="I139" i="1"/>
  <c r="C139" i="1"/>
  <c r="D145" i="1" s="1"/>
  <c r="X138" i="1"/>
  <c r="W138" i="1"/>
  <c r="R138" i="1"/>
  <c r="Q138" i="1"/>
  <c r="N138" i="1"/>
  <c r="Z138" i="1" s="1"/>
  <c r="I138" i="1"/>
  <c r="C138" i="1"/>
  <c r="D144" i="1" s="1"/>
  <c r="X137" i="1"/>
  <c r="W137" i="1"/>
  <c r="R137" i="1"/>
  <c r="Q137" i="1"/>
  <c r="N137" i="1"/>
  <c r="Z137" i="1" s="1"/>
  <c r="I137" i="1"/>
  <c r="C137" i="1"/>
  <c r="X136" i="1"/>
  <c r="W136" i="1"/>
  <c r="R136" i="1"/>
  <c r="Q136" i="1"/>
  <c r="N136" i="1"/>
  <c r="I136" i="1"/>
  <c r="AB142" i="1" s="1"/>
  <c r="C136" i="1"/>
  <c r="D142" i="1" s="1"/>
  <c r="X135" i="1"/>
  <c r="W135" i="1"/>
  <c r="R135" i="1"/>
  <c r="Q135" i="1"/>
  <c r="N135" i="1"/>
  <c r="I135" i="1"/>
  <c r="C135" i="1"/>
  <c r="X134" i="1"/>
  <c r="W134" i="1"/>
  <c r="R134" i="1"/>
  <c r="Q134" i="1"/>
  <c r="N134" i="1"/>
  <c r="Z134" i="1" s="1"/>
  <c r="I134" i="1"/>
  <c r="C134" i="1"/>
  <c r="D140" i="1" s="1"/>
  <c r="X133" i="1"/>
  <c r="W133" i="1"/>
  <c r="R133" i="1"/>
  <c r="Q133" i="1"/>
  <c r="N133" i="1"/>
  <c r="I133" i="1"/>
  <c r="C133" i="1"/>
  <c r="X132" i="1"/>
  <c r="W132" i="1"/>
  <c r="R132" i="1"/>
  <c r="Q132" i="1"/>
  <c r="N132" i="1"/>
  <c r="I132" i="1"/>
  <c r="C132" i="1"/>
  <c r="X131" i="1"/>
  <c r="W131" i="1"/>
  <c r="R131" i="1"/>
  <c r="Q131" i="1"/>
  <c r="N131" i="1"/>
  <c r="I131" i="1"/>
  <c r="C131" i="1"/>
  <c r="X130" i="1"/>
  <c r="W130" i="1"/>
  <c r="R130" i="1"/>
  <c r="Q130" i="1"/>
  <c r="N130" i="1"/>
  <c r="Z130" i="1" s="1"/>
  <c r="I130" i="1"/>
  <c r="AB136" i="1" s="1"/>
  <c r="C130" i="1"/>
  <c r="X129" i="1"/>
  <c r="W129" i="1"/>
  <c r="R129" i="1"/>
  <c r="Q129" i="1"/>
  <c r="N129" i="1"/>
  <c r="Z129" i="1" s="1"/>
  <c r="I129" i="1"/>
  <c r="C129" i="1"/>
  <c r="X128" i="1"/>
  <c r="W128" i="1"/>
  <c r="R128" i="1"/>
  <c r="Q128" i="1"/>
  <c r="N128" i="1"/>
  <c r="I128" i="1"/>
  <c r="C128" i="1"/>
  <c r="X127" i="1"/>
  <c r="W127" i="1"/>
  <c r="R127" i="1"/>
  <c r="Q127" i="1"/>
  <c r="N127" i="1"/>
  <c r="Z127" i="1" s="1"/>
  <c r="I127" i="1"/>
  <c r="C127" i="1"/>
  <c r="X126" i="1"/>
  <c r="W126" i="1"/>
  <c r="R126" i="1"/>
  <c r="Q126" i="1"/>
  <c r="N126" i="1"/>
  <c r="Z126" i="1" s="1"/>
  <c r="I126" i="1"/>
  <c r="C126" i="1"/>
  <c r="X125" i="1"/>
  <c r="W125" i="1"/>
  <c r="R125" i="1"/>
  <c r="Q125" i="1"/>
  <c r="N125" i="1"/>
  <c r="Z125" i="1" s="1"/>
  <c r="I125" i="1"/>
  <c r="AB131" i="1" s="1"/>
  <c r="C125" i="1"/>
  <c r="X124" i="1"/>
  <c r="W124" i="1"/>
  <c r="R124" i="1"/>
  <c r="Q124" i="1"/>
  <c r="N124" i="1"/>
  <c r="I124" i="1"/>
  <c r="C124" i="1"/>
  <c r="X123" i="1"/>
  <c r="W123" i="1"/>
  <c r="R123" i="1"/>
  <c r="Q123" i="1"/>
  <c r="N123" i="1"/>
  <c r="Y128" i="1" s="1"/>
  <c r="I123" i="1"/>
  <c r="C123" i="1"/>
  <c r="X122" i="1"/>
  <c r="W122" i="1"/>
  <c r="R122" i="1"/>
  <c r="Q122" i="1"/>
  <c r="N122" i="1"/>
  <c r="Z122" i="1" s="1"/>
  <c r="I122" i="1"/>
  <c r="C122" i="1"/>
  <c r="D128" i="1" s="1"/>
  <c r="X121" i="1"/>
  <c r="W121" i="1"/>
  <c r="R121" i="1"/>
  <c r="Q121" i="1"/>
  <c r="N121" i="1"/>
  <c r="Y125" i="1" s="1"/>
  <c r="I121" i="1"/>
  <c r="C121" i="1"/>
  <c r="D127" i="1" s="1"/>
  <c r="X120" i="1"/>
  <c r="W120" i="1"/>
  <c r="R120" i="1"/>
  <c r="Q120" i="1"/>
  <c r="N120" i="1"/>
  <c r="Z120" i="1" s="1"/>
  <c r="M120" i="1"/>
  <c r="I120" i="1"/>
  <c r="C120" i="1"/>
  <c r="X119" i="1"/>
  <c r="W119" i="1"/>
  <c r="R119" i="1"/>
  <c r="Q119" i="1"/>
  <c r="N119" i="1"/>
  <c r="Z119" i="1" s="1"/>
  <c r="I119" i="1"/>
  <c r="C119" i="1"/>
  <c r="X118" i="1"/>
  <c r="W118" i="1"/>
  <c r="R118" i="1"/>
  <c r="Q118" i="1"/>
  <c r="N118" i="1"/>
  <c r="Z118" i="1" s="1"/>
  <c r="I118" i="1"/>
  <c r="C118" i="1"/>
  <c r="X117" i="1"/>
  <c r="W117" i="1"/>
  <c r="R117" i="1"/>
  <c r="Q117" i="1"/>
  <c r="N117" i="1"/>
  <c r="I117" i="1"/>
  <c r="C117" i="1"/>
  <c r="D120" i="1" s="1"/>
  <c r="X116" i="1"/>
  <c r="W116" i="1"/>
  <c r="R116" i="1"/>
  <c r="Q116" i="1"/>
  <c r="N116" i="1"/>
  <c r="Z116" i="1" s="1"/>
  <c r="I116" i="1"/>
  <c r="C116" i="1"/>
  <c r="X115" i="1"/>
  <c r="W115" i="1"/>
  <c r="R115" i="1"/>
  <c r="Q115" i="1"/>
  <c r="N115" i="1"/>
  <c r="Z115" i="1" s="1"/>
  <c r="I115" i="1"/>
  <c r="C115" i="1"/>
  <c r="X114" i="1"/>
  <c r="W114" i="1"/>
  <c r="S114" i="1"/>
  <c r="V114" i="1" s="1"/>
  <c r="R114" i="1"/>
  <c r="Q114" i="1"/>
  <c r="N114" i="1"/>
  <c r="Y120" i="1" s="1"/>
  <c r="I114" i="1"/>
  <c r="C114" i="1"/>
  <c r="X113" i="1"/>
  <c r="W113" i="1"/>
  <c r="R113" i="1"/>
  <c r="Q113" i="1"/>
  <c r="N113" i="1"/>
  <c r="I113" i="1"/>
  <c r="C113" i="1"/>
  <c r="X112" i="1"/>
  <c r="W112" i="1"/>
  <c r="R112" i="1"/>
  <c r="Q112" i="1"/>
  <c r="N112" i="1"/>
  <c r="Z112" i="1" s="1"/>
  <c r="I112" i="1"/>
  <c r="C112" i="1"/>
  <c r="X111" i="1"/>
  <c r="W111" i="1"/>
  <c r="R111" i="1"/>
  <c r="Q111" i="1"/>
  <c r="N111" i="1"/>
  <c r="Z111" i="1" s="1"/>
  <c r="I111" i="1"/>
  <c r="C111" i="1"/>
  <c r="X110" i="1"/>
  <c r="W110" i="1"/>
  <c r="R110" i="1"/>
  <c r="Q110" i="1"/>
  <c r="N110" i="1"/>
  <c r="Y116" i="1" s="1"/>
  <c r="I110" i="1"/>
  <c r="C110" i="1"/>
  <c r="X109" i="1"/>
  <c r="W109" i="1"/>
  <c r="R109" i="1"/>
  <c r="Q109" i="1"/>
  <c r="N109" i="1"/>
  <c r="Y115" i="1" s="1"/>
  <c r="I109" i="1"/>
  <c r="C109" i="1"/>
  <c r="X108" i="1"/>
  <c r="W108" i="1"/>
  <c r="R108" i="1"/>
  <c r="Q108" i="1"/>
  <c r="N108" i="1"/>
  <c r="Z108" i="1" s="1"/>
  <c r="I108" i="1"/>
  <c r="C108" i="1"/>
  <c r="X107" i="1"/>
  <c r="W107" i="1"/>
  <c r="R107" i="1"/>
  <c r="Q107" i="1"/>
  <c r="N107" i="1"/>
  <c r="Z107" i="1" s="1"/>
  <c r="I107" i="1"/>
  <c r="C107" i="1"/>
  <c r="D113" i="1" s="1"/>
  <c r="X106" i="1"/>
  <c r="W106" i="1"/>
  <c r="R106" i="1"/>
  <c r="Q106" i="1"/>
  <c r="N106" i="1"/>
  <c r="Z106" i="1" s="1"/>
  <c r="I106" i="1"/>
  <c r="AB111" i="1" s="1"/>
  <c r="C106" i="1"/>
  <c r="X105" i="1"/>
  <c r="W105" i="1"/>
  <c r="R105" i="1"/>
  <c r="Q105" i="1"/>
  <c r="N105" i="1"/>
  <c r="Y111" i="1" s="1"/>
  <c r="I105" i="1"/>
  <c r="C105" i="1"/>
  <c r="D111" i="1" s="1"/>
  <c r="X104" i="1"/>
  <c r="W104" i="1"/>
  <c r="R104" i="1"/>
  <c r="Q104" i="1"/>
  <c r="N104" i="1"/>
  <c r="Z104" i="1" s="1"/>
  <c r="I104" i="1"/>
  <c r="C104" i="1"/>
  <c r="X103" i="1"/>
  <c r="W103" i="1"/>
  <c r="R103" i="1"/>
  <c r="Q103" i="1"/>
  <c r="N103" i="1"/>
  <c r="I103" i="1"/>
  <c r="C103" i="1"/>
  <c r="D108" i="1" s="1"/>
  <c r="X102" i="1"/>
  <c r="W102" i="1"/>
  <c r="R102" i="1"/>
  <c r="Q102" i="1"/>
  <c r="N102" i="1"/>
  <c r="Z102" i="1" s="1"/>
  <c r="I102" i="1"/>
  <c r="C102" i="1"/>
  <c r="X101" i="1"/>
  <c r="W101" i="1"/>
  <c r="R101" i="1"/>
  <c r="Q101" i="1"/>
  <c r="N101" i="1"/>
  <c r="I101" i="1"/>
  <c r="C101" i="1"/>
  <c r="X100" i="1"/>
  <c r="W100" i="1"/>
  <c r="R100" i="1"/>
  <c r="Q100" i="1"/>
  <c r="N100" i="1"/>
  <c r="Z100" i="1" s="1"/>
  <c r="I100" i="1"/>
  <c r="C100" i="1"/>
  <c r="X99" i="1"/>
  <c r="W99" i="1"/>
  <c r="R99" i="1"/>
  <c r="Q99" i="1"/>
  <c r="N99" i="1"/>
  <c r="Z99" i="1" s="1"/>
  <c r="I99" i="1"/>
  <c r="C99" i="1"/>
  <c r="X98" i="1"/>
  <c r="W98" i="1"/>
  <c r="R98" i="1"/>
  <c r="Q98" i="1"/>
  <c r="N98" i="1"/>
  <c r="Z98" i="1" s="1"/>
  <c r="I98" i="1"/>
  <c r="C98" i="1"/>
  <c r="X97" i="1"/>
  <c r="W97" i="1"/>
  <c r="R97" i="1"/>
  <c r="Q97" i="1"/>
  <c r="N97" i="1"/>
  <c r="I97" i="1"/>
  <c r="C97" i="1"/>
  <c r="X96" i="1"/>
  <c r="W96" i="1"/>
  <c r="R96" i="1"/>
  <c r="Q96" i="1"/>
  <c r="N96" i="1"/>
  <c r="Z96" i="1" s="1"/>
  <c r="I96" i="1"/>
  <c r="C96" i="1"/>
  <c r="X95" i="1"/>
  <c r="W95" i="1"/>
  <c r="R95" i="1"/>
  <c r="Q95" i="1"/>
  <c r="N95" i="1"/>
  <c r="I95" i="1"/>
  <c r="C95" i="1"/>
  <c r="X94" i="1"/>
  <c r="W94" i="1"/>
  <c r="R94" i="1"/>
  <c r="Q94" i="1"/>
  <c r="N94" i="1"/>
  <c r="Z94" i="1" s="1"/>
  <c r="I94" i="1"/>
  <c r="C94" i="1"/>
  <c r="D100" i="1" s="1"/>
  <c r="X93" i="1"/>
  <c r="W93" i="1"/>
  <c r="R93" i="1"/>
  <c r="Q93" i="1"/>
  <c r="N93" i="1"/>
  <c r="Z93" i="1" s="1"/>
  <c r="I93" i="1"/>
  <c r="C93" i="1"/>
  <c r="X92" i="1"/>
  <c r="W92" i="1"/>
  <c r="R92" i="1"/>
  <c r="Q92" i="1"/>
  <c r="N92" i="1"/>
  <c r="Z92" i="1" s="1"/>
  <c r="I92" i="1"/>
  <c r="C92" i="1"/>
  <c r="X91" i="1"/>
  <c r="W91" i="1"/>
  <c r="R91" i="1"/>
  <c r="Q91" i="1"/>
  <c r="N91" i="1"/>
  <c r="I91" i="1"/>
  <c r="C91" i="1"/>
  <c r="D97" i="1" s="1"/>
  <c r="X90" i="1"/>
  <c r="W90" i="1"/>
  <c r="R90" i="1"/>
  <c r="Q90" i="1"/>
  <c r="N90" i="1"/>
  <c r="I90" i="1"/>
  <c r="AB96" i="1" s="1"/>
  <c r="C90" i="1"/>
  <c r="D96" i="1" s="1"/>
  <c r="X89" i="1"/>
  <c r="W89" i="1"/>
  <c r="R89" i="1"/>
  <c r="Q89" i="1"/>
  <c r="N89" i="1"/>
  <c r="I89" i="1"/>
  <c r="AB95" i="1" s="1"/>
  <c r="C89" i="1"/>
  <c r="X88" i="1"/>
  <c r="W88" i="1"/>
  <c r="R88" i="1"/>
  <c r="Q88" i="1"/>
  <c r="N88" i="1"/>
  <c r="I88" i="1"/>
  <c r="AB94" i="1" s="1"/>
  <c r="C88" i="1"/>
  <c r="X87" i="1"/>
  <c r="W87" i="1"/>
  <c r="R87" i="1"/>
  <c r="Q87" i="1"/>
  <c r="N87" i="1"/>
  <c r="Z87" i="1" s="1"/>
  <c r="I87" i="1"/>
  <c r="C87" i="1"/>
  <c r="D93" i="1" s="1"/>
  <c r="X86" i="1"/>
  <c r="W86" i="1"/>
  <c r="R86" i="1"/>
  <c r="Q86" i="1"/>
  <c r="N86" i="1"/>
  <c r="I86" i="1"/>
  <c r="AB92" i="1" s="1"/>
  <c r="C86" i="1"/>
  <c r="X85" i="1"/>
  <c r="W85" i="1"/>
  <c r="R85" i="1"/>
  <c r="Q85" i="1"/>
  <c r="N85" i="1"/>
  <c r="I85" i="1"/>
  <c r="C85" i="1"/>
  <c r="X84" i="1"/>
  <c r="W84" i="1"/>
  <c r="R84" i="1"/>
  <c r="Q84" i="1"/>
  <c r="N84" i="1"/>
  <c r="Z84" i="1" s="1"/>
  <c r="I84" i="1"/>
  <c r="C84" i="1"/>
  <c r="Z83" i="1"/>
  <c r="X83" i="1"/>
  <c r="W83" i="1"/>
  <c r="R83" i="1"/>
  <c r="Q83" i="1"/>
  <c r="N83" i="1"/>
  <c r="I83" i="1"/>
  <c r="AB89" i="1" s="1"/>
  <c r="C83" i="1"/>
  <c r="X82" i="1"/>
  <c r="W82" i="1"/>
  <c r="R82" i="1"/>
  <c r="Q82" i="1"/>
  <c r="N82" i="1"/>
  <c r="Z82" i="1" s="1"/>
  <c r="I82" i="1"/>
  <c r="C82" i="1"/>
  <c r="X81" i="1"/>
  <c r="W81" i="1"/>
  <c r="R81" i="1"/>
  <c r="Q81" i="1"/>
  <c r="N81" i="1"/>
  <c r="I81" i="1"/>
  <c r="C81" i="1"/>
  <c r="D87" i="1" s="1"/>
  <c r="X80" i="1"/>
  <c r="W80" i="1"/>
  <c r="R80" i="1"/>
  <c r="Q80" i="1"/>
  <c r="N80" i="1"/>
  <c r="Y86" i="1" s="1"/>
  <c r="I80" i="1"/>
  <c r="C80" i="1"/>
  <c r="X79" i="1"/>
  <c r="W79" i="1"/>
  <c r="R79" i="1"/>
  <c r="Q79" i="1"/>
  <c r="N79" i="1"/>
  <c r="I79" i="1"/>
  <c r="C79" i="1"/>
  <c r="X78" i="1"/>
  <c r="W78" i="1"/>
  <c r="R78" i="1"/>
  <c r="Q78" i="1"/>
  <c r="N78" i="1"/>
  <c r="Z78" i="1" s="1"/>
  <c r="I78" i="1"/>
  <c r="C78" i="1"/>
  <c r="X77" i="1"/>
  <c r="W77" i="1"/>
  <c r="R77" i="1"/>
  <c r="Q77" i="1"/>
  <c r="N77" i="1"/>
  <c r="I77" i="1"/>
  <c r="C77" i="1"/>
  <c r="D83" i="1" s="1"/>
  <c r="X76" i="1"/>
  <c r="W76" i="1"/>
  <c r="R76" i="1"/>
  <c r="Q76" i="1"/>
  <c r="N76" i="1"/>
  <c r="Z76" i="1" s="1"/>
  <c r="I76" i="1"/>
  <c r="C76" i="1"/>
  <c r="D82" i="1" s="1"/>
  <c r="X75" i="1"/>
  <c r="W75" i="1"/>
  <c r="R75" i="1"/>
  <c r="Q75" i="1"/>
  <c r="N75" i="1"/>
  <c r="I75" i="1"/>
  <c r="AB81" i="1" s="1"/>
  <c r="C75" i="1"/>
  <c r="D81" i="1" s="1"/>
  <c r="Z74" i="1"/>
  <c r="X74" i="1"/>
  <c r="W74" i="1"/>
  <c r="R74" i="1"/>
  <c r="Q74" i="1"/>
  <c r="N74" i="1"/>
  <c r="I74" i="1"/>
  <c r="C74" i="1"/>
  <c r="X73" i="1"/>
  <c r="W73" i="1"/>
  <c r="R73" i="1"/>
  <c r="Q73" i="1"/>
  <c r="N73" i="1"/>
  <c r="Z73" i="1" s="1"/>
  <c r="I73" i="1"/>
  <c r="C73" i="1"/>
  <c r="D79" i="1" s="1"/>
  <c r="X72" i="1"/>
  <c r="W72" i="1"/>
  <c r="R72" i="1"/>
  <c r="Q72" i="1"/>
  <c r="N72" i="1"/>
  <c r="Y78" i="1" s="1"/>
  <c r="I72" i="1"/>
  <c r="C72" i="1"/>
  <c r="X71" i="1"/>
  <c r="W71" i="1"/>
  <c r="R71" i="1"/>
  <c r="Q71" i="1"/>
  <c r="N71" i="1"/>
  <c r="I71" i="1"/>
  <c r="AB77" i="1" s="1"/>
  <c r="C71" i="1"/>
  <c r="X70" i="1"/>
  <c r="W70" i="1"/>
  <c r="R70" i="1"/>
  <c r="Q70" i="1"/>
  <c r="N70" i="1"/>
  <c r="Z70" i="1" s="1"/>
  <c r="I70" i="1"/>
  <c r="C70" i="1"/>
  <c r="D76" i="1" s="1"/>
  <c r="X69" i="1"/>
  <c r="W69" i="1"/>
  <c r="R69" i="1"/>
  <c r="Q69" i="1"/>
  <c r="N69" i="1"/>
  <c r="Z69" i="1" s="1"/>
  <c r="I69" i="1"/>
  <c r="C69" i="1"/>
  <c r="D75" i="1" s="1"/>
  <c r="X68" i="1"/>
  <c r="W68" i="1"/>
  <c r="R68" i="1"/>
  <c r="Q68" i="1"/>
  <c r="N68" i="1"/>
  <c r="Z68" i="1" s="1"/>
  <c r="I68" i="1"/>
  <c r="C68" i="1"/>
  <c r="D74" i="1" s="1"/>
  <c r="X67" i="1"/>
  <c r="W67" i="1"/>
  <c r="R67" i="1"/>
  <c r="Q67" i="1"/>
  <c r="N67" i="1"/>
  <c r="I67" i="1"/>
  <c r="C67" i="1"/>
  <c r="Z66" i="1"/>
  <c r="X66" i="1"/>
  <c r="W66" i="1"/>
  <c r="R66" i="1"/>
  <c r="Q66" i="1"/>
  <c r="N66" i="1"/>
  <c r="I66" i="1"/>
  <c r="AB72" i="1" s="1"/>
  <c r="C66" i="1"/>
  <c r="X65" i="1"/>
  <c r="W65" i="1"/>
  <c r="R65" i="1"/>
  <c r="Q65" i="1"/>
  <c r="N65" i="1"/>
  <c r="Z65" i="1" s="1"/>
  <c r="I65" i="1"/>
  <c r="C65" i="1"/>
  <c r="X64" i="1"/>
  <c r="W64" i="1"/>
  <c r="R64" i="1"/>
  <c r="Q64" i="1"/>
  <c r="N64" i="1"/>
  <c r="I64" i="1"/>
  <c r="C64" i="1"/>
  <c r="X63" i="1"/>
  <c r="W63" i="1"/>
  <c r="R63" i="1"/>
  <c r="Q63" i="1"/>
  <c r="N63" i="1"/>
  <c r="I63" i="1"/>
  <c r="D63" i="1"/>
  <c r="C63" i="1"/>
  <c r="X62" i="1"/>
  <c r="W62" i="1"/>
  <c r="R62" i="1"/>
  <c r="Q62" i="1"/>
  <c r="N62" i="1"/>
  <c r="Z62" i="1" s="1"/>
  <c r="I62" i="1"/>
  <c r="C62" i="1"/>
  <c r="X61" i="1"/>
  <c r="W61" i="1"/>
  <c r="R61" i="1"/>
  <c r="Q61" i="1"/>
  <c r="N61" i="1"/>
  <c r="Z61" i="1" s="1"/>
  <c r="I61" i="1"/>
  <c r="C61" i="1"/>
  <c r="X60" i="1"/>
  <c r="W60" i="1"/>
  <c r="R60" i="1"/>
  <c r="Q60" i="1"/>
  <c r="N60" i="1"/>
  <c r="I60" i="1"/>
  <c r="AB65" i="1" s="1"/>
  <c r="C60" i="1"/>
  <c r="X59" i="1"/>
  <c r="W59" i="1"/>
  <c r="R59" i="1"/>
  <c r="Q59" i="1"/>
  <c r="N59" i="1"/>
  <c r="I59" i="1"/>
  <c r="C59" i="1"/>
  <c r="X58" i="1"/>
  <c r="W58" i="1"/>
  <c r="R58" i="1"/>
  <c r="Q58" i="1"/>
  <c r="N58" i="1"/>
  <c r="I58" i="1"/>
  <c r="C58" i="1"/>
  <c r="X57" i="1"/>
  <c r="W57" i="1"/>
  <c r="R57" i="1"/>
  <c r="Q57" i="1"/>
  <c r="N57" i="1"/>
  <c r="Z57" i="1" s="1"/>
  <c r="I57" i="1"/>
  <c r="AB63" i="1" s="1"/>
  <c r="C57" i="1"/>
  <c r="X56" i="1"/>
  <c r="W56" i="1"/>
  <c r="R56" i="1"/>
  <c r="Q56" i="1"/>
  <c r="N56" i="1"/>
  <c r="Y62" i="1" s="1"/>
  <c r="I56" i="1"/>
  <c r="C56" i="1"/>
  <c r="X55" i="1"/>
  <c r="W55" i="1"/>
  <c r="R55" i="1"/>
  <c r="Q55" i="1"/>
  <c r="N55" i="1"/>
  <c r="I55" i="1"/>
  <c r="AB61" i="1" s="1"/>
  <c r="C55" i="1"/>
  <c r="X54" i="1"/>
  <c r="W54" i="1"/>
  <c r="R54" i="1"/>
  <c r="Q54" i="1"/>
  <c r="N54" i="1"/>
  <c r="I54" i="1"/>
  <c r="C54" i="1"/>
  <c r="X53" i="1"/>
  <c r="W53" i="1"/>
  <c r="R53" i="1"/>
  <c r="Q53" i="1"/>
  <c r="N53" i="1"/>
  <c r="Z53" i="1" s="1"/>
  <c r="I53" i="1"/>
  <c r="C53" i="1"/>
  <c r="X52" i="1"/>
  <c r="W52" i="1"/>
  <c r="R52" i="1"/>
  <c r="Q52" i="1"/>
  <c r="N52" i="1"/>
  <c r="Z52" i="1" s="1"/>
  <c r="I52" i="1"/>
  <c r="C52" i="1"/>
  <c r="Z51" i="1"/>
  <c r="X51" i="1"/>
  <c r="W51" i="1"/>
  <c r="R51" i="1"/>
  <c r="Q51" i="1"/>
  <c r="N51" i="1"/>
  <c r="I51" i="1"/>
  <c r="AB57" i="1" s="1"/>
  <c r="C51" i="1"/>
  <c r="X50" i="1"/>
  <c r="W50" i="1"/>
  <c r="R50" i="1"/>
  <c r="Q50" i="1"/>
  <c r="N50" i="1"/>
  <c r="Z50" i="1" s="1"/>
  <c r="I50" i="1"/>
  <c r="C50" i="1"/>
  <c r="X49" i="1"/>
  <c r="W49" i="1"/>
  <c r="R49" i="1"/>
  <c r="Q49" i="1"/>
  <c r="N49" i="1"/>
  <c r="Z49" i="1" s="1"/>
  <c r="I49" i="1"/>
  <c r="C49" i="1"/>
  <c r="X48" i="1"/>
  <c r="W48" i="1"/>
  <c r="R48" i="1"/>
  <c r="Q48" i="1"/>
  <c r="N48" i="1"/>
  <c r="I48" i="1"/>
  <c r="C48" i="1"/>
  <c r="Z47" i="1"/>
  <c r="X47" i="1"/>
  <c r="W47" i="1"/>
  <c r="R47" i="1"/>
  <c r="Q47" i="1"/>
  <c r="N47" i="1"/>
  <c r="I47" i="1"/>
  <c r="C47" i="1"/>
  <c r="X46" i="1"/>
  <c r="W46" i="1"/>
  <c r="R46" i="1"/>
  <c r="Q46" i="1"/>
  <c r="N46" i="1"/>
  <c r="Y51" i="1" s="1"/>
  <c r="I46" i="1"/>
  <c r="C46" i="1"/>
  <c r="X45" i="1"/>
  <c r="W45" i="1"/>
  <c r="S45" i="1"/>
  <c r="V45" i="1" s="1"/>
  <c r="R45" i="1"/>
  <c r="Q45" i="1"/>
  <c r="N45" i="1"/>
  <c r="Z45" i="1" s="1"/>
  <c r="I45" i="1"/>
  <c r="C45" i="1"/>
  <c r="X44" i="1"/>
  <c r="W44" i="1"/>
  <c r="S44" i="1"/>
  <c r="V44" i="1" s="1"/>
  <c r="R44" i="1"/>
  <c r="Q44" i="1"/>
  <c r="N44" i="1"/>
  <c r="Z44" i="1" s="1"/>
  <c r="I44" i="1"/>
  <c r="C44" i="1"/>
  <c r="Z43" i="1"/>
  <c r="X43" i="1"/>
  <c r="W43" i="1"/>
  <c r="R43" i="1"/>
  <c r="Q43" i="1"/>
  <c r="N43" i="1"/>
  <c r="I43" i="1"/>
  <c r="C43" i="1"/>
  <c r="X42" i="1"/>
  <c r="W42" i="1"/>
  <c r="R42" i="1"/>
  <c r="Q42" i="1"/>
  <c r="N42" i="1"/>
  <c r="I42" i="1"/>
  <c r="AB48" i="1" s="1"/>
  <c r="C42" i="1"/>
  <c r="X41" i="1"/>
  <c r="W41" i="1"/>
  <c r="R41" i="1"/>
  <c r="Q41" i="1"/>
  <c r="N41" i="1"/>
  <c r="Z41" i="1" s="1"/>
  <c r="I41" i="1"/>
  <c r="AB47" i="1" s="1"/>
  <c r="C41" i="1"/>
  <c r="X40" i="1"/>
  <c r="W40" i="1"/>
  <c r="R40" i="1"/>
  <c r="Q40" i="1"/>
  <c r="N40" i="1"/>
  <c r="I40" i="1"/>
  <c r="AB46" i="1" s="1"/>
  <c r="C40" i="1"/>
  <c r="X39" i="1"/>
  <c r="W39" i="1"/>
  <c r="S39" i="1"/>
  <c r="V39" i="1" s="1"/>
  <c r="R39" i="1"/>
  <c r="Q39" i="1"/>
  <c r="N39" i="1"/>
  <c r="Y45" i="1" s="1"/>
  <c r="I39" i="1"/>
  <c r="C39" i="1"/>
  <c r="X38" i="1"/>
  <c r="W38" i="1"/>
  <c r="S38" i="1"/>
  <c r="V38" i="1" s="1"/>
  <c r="R38" i="1"/>
  <c r="Q38" i="1"/>
  <c r="N38" i="1"/>
  <c r="I38" i="1"/>
  <c r="C38" i="1"/>
  <c r="Y37" i="1"/>
  <c r="X37" i="1"/>
  <c r="W37" i="1"/>
  <c r="R37" i="1"/>
  <c r="Q37" i="1"/>
  <c r="N37" i="1"/>
  <c r="S43" i="1" s="1"/>
  <c r="V43" i="1" s="1"/>
  <c r="I37" i="1"/>
  <c r="C37" i="1"/>
  <c r="X36" i="1"/>
  <c r="W36" i="1"/>
  <c r="R36" i="1"/>
  <c r="Q36" i="1"/>
  <c r="N36" i="1"/>
  <c r="I36" i="1"/>
  <c r="C36" i="1"/>
  <c r="X35" i="1"/>
  <c r="W35" i="1"/>
  <c r="R35" i="1"/>
  <c r="Q35" i="1"/>
  <c r="N35" i="1"/>
  <c r="Z35" i="1" s="1"/>
  <c r="I35" i="1"/>
  <c r="C35" i="1"/>
  <c r="D41" i="1" s="1"/>
  <c r="X34" i="1"/>
  <c r="W34" i="1"/>
  <c r="R34" i="1"/>
  <c r="Q34" i="1"/>
  <c r="N34" i="1"/>
  <c r="Z34" i="1" s="1"/>
  <c r="I34" i="1"/>
  <c r="C34" i="1"/>
  <c r="X33" i="1"/>
  <c r="W33" i="1"/>
  <c r="R33" i="1"/>
  <c r="Q33" i="1"/>
  <c r="N33" i="1"/>
  <c r="Y39" i="1" s="1"/>
  <c r="I33" i="1"/>
  <c r="C33" i="1"/>
  <c r="D39" i="1" s="1"/>
  <c r="X32" i="1"/>
  <c r="W32" i="1"/>
  <c r="R32" i="1"/>
  <c r="Q32" i="1"/>
  <c r="N32" i="1"/>
  <c r="Y38" i="1" s="1"/>
  <c r="I32" i="1"/>
  <c r="C32" i="1"/>
  <c r="D38" i="1" s="1"/>
  <c r="Z31" i="1"/>
  <c r="Y31" i="1"/>
  <c r="X31" i="1"/>
  <c r="W31" i="1"/>
  <c r="I31" i="1"/>
  <c r="AB37" i="1" s="1"/>
  <c r="C31" i="1"/>
  <c r="D36" i="1" s="1"/>
  <c r="Z30" i="1"/>
  <c r="Y30" i="1"/>
  <c r="X30" i="1"/>
  <c r="W30" i="1"/>
  <c r="I30" i="1"/>
  <c r="D30" i="1"/>
  <c r="Z29" i="1"/>
  <c r="Y29" i="1"/>
  <c r="X29" i="1"/>
  <c r="W29" i="1"/>
  <c r="I29" i="1"/>
  <c r="AB35" i="1" s="1"/>
  <c r="D29" i="1"/>
  <c r="Z28" i="1"/>
  <c r="Y28" i="1"/>
  <c r="X28" i="1"/>
  <c r="W28" i="1"/>
  <c r="I28" i="1"/>
  <c r="D28" i="1"/>
  <c r="Z27" i="1"/>
  <c r="Y27" i="1"/>
  <c r="X27" i="1"/>
  <c r="W27" i="1"/>
  <c r="I27" i="1"/>
  <c r="D27" i="1"/>
  <c r="Z26" i="1"/>
  <c r="Y26" i="1"/>
  <c r="X26" i="1"/>
  <c r="W26" i="1"/>
  <c r="I26" i="1"/>
  <c r="AB32" i="1" s="1"/>
  <c r="D26" i="1"/>
  <c r="Z25" i="1"/>
  <c r="AA31" i="1" s="1"/>
  <c r="Y25" i="1"/>
  <c r="X25" i="1"/>
  <c r="W25" i="1"/>
  <c r="I25" i="1"/>
  <c r="D25" i="1"/>
  <c r="Z24" i="1"/>
  <c r="Y24" i="1"/>
  <c r="X24" i="1"/>
  <c r="W24" i="1"/>
  <c r="I24" i="1"/>
  <c r="AB30" i="1" s="1"/>
  <c r="D24" i="1"/>
  <c r="Z23" i="1"/>
  <c r="Y23" i="1"/>
  <c r="X23" i="1"/>
  <c r="W23" i="1"/>
  <c r="I23" i="1"/>
  <c r="AB28" i="1" s="1"/>
  <c r="D23" i="1"/>
  <c r="Z22" i="1"/>
  <c r="Y22" i="1"/>
  <c r="X22" i="1"/>
  <c r="W22" i="1"/>
  <c r="I22" i="1"/>
  <c r="D22" i="1"/>
  <c r="Z21" i="1"/>
  <c r="Y21" i="1"/>
  <c r="X21" i="1"/>
  <c r="W21" i="1"/>
  <c r="I21" i="1"/>
  <c r="AB27" i="1" s="1"/>
  <c r="D21" i="1"/>
  <c r="Z20" i="1"/>
  <c r="AA26" i="1" s="1"/>
  <c r="Y20" i="1"/>
  <c r="X20" i="1"/>
  <c r="W20" i="1"/>
  <c r="I20" i="1"/>
  <c r="D20" i="1"/>
  <c r="Z19" i="1"/>
  <c r="Y19" i="1"/>
  <c r="X19" i="1"/>
  <c r="W19" i="1"/>
  <c r="I19" i="1"/>
  <c r="AB25" i="1" s="1"/>
  <c r="D19" i="1"/>
  <c r="Z18" i="1"/>
  <c r="Y18" i="1"/>
  <c r="X18" i="1"/>
  <c r="W18" i="1"/>
  <c r="I18" i="1"/>
  <c r="AB24" i="1" s="1"/>
  <c r="D18" i="1"/>
  <c r="Z17" i="1"/>
  <c r="Y17" i="1"/>
  <c r="X17" i="1"/>
  <c r="W17" i="1"/>
  <c r="I17" i="1"/>
  <c r="AB21" i="1" s="1"/>
  <c r="D17" i="1"/>
  <c r="Z16" i="1"/>
  <c r="AA22" i="1" s="1"/>
  <c r="Y16" i="1"/>
  <c r="X16" i="1"/>
  <c r="W16" i="1"/>
  <c r="I16" i="1"/>
  <c r="AB22" i="1" s="1"/>
  <c r="D16" i="1"/>
  <c r="Z15" i="1"/>
  <c r="Y15" i="1"/>
  <c r="X15" i="1"/>
  <c r="W15" i="1"/>
  <c r="I15" i="1"/>
  <c r="D15" i="1"/>
  <c r="Z14" i="1"/>
  <c r="Y14" i="1"/>
  <c r="X14" i="1"/>
  <c r="W14" i="1"/>
  <c r="I14" i="1"/>
  <c r="D14" i="1"/>
  <c r="Z13" i="1"/>
  <c r="Y13" i="1"/>
  <c r="X13" i="1"/>
  <c r="W13" i="1"/>
  <c r="I13" i="1"/>
  <c r="D13" i="1"/>
  <c r="Z12" i="1"/>
  <c r="AA18" i="1" s="1"/>
  <c r="Y12" i="1"/>
  <c r="X12" i="1"/>
  <c r="W12" i="1"/>
  <c r="I12" i="1"/>
  <c r="D12" i="1"/>
  <c r="Z11" i="1"/>
  <c r="Y11" i="1"/>
  <c r="X11" i="1"/>
  <c r="W11" i="1"/>
  <c r="I11" i="1"/>
  <c r="D11" i="1"/>
  <c r="Z10" i="1"/>
  <c r="Y10" i="1"/>
  <c r="X10" i="1"/>
  <c r="W10" i="1"/>
  <c r="I10" i="1"/>
  <c r="AB16" i="1" s="1"/>
  <c r="D10" i="1"/>
  <c r="Z9" i="1"/>
  <c r="Y9" i="1"/>
  <c r="X9" i="1"/>
  <c r="W9" i="1"/>
  <c r="I9" i="1"/>
  <c r="D9" i="1"/>
  <c r="Z8" i="1"/>
  <c r="Y8" i="1"/>
  <c r="X8" i="1"/>
  <c r="W8" i="1"/>
  <c r="I8" i="1"/>
  <c r="D8" i="1"/>
  <c r="Z7" i="1"/>
  <c r="Y7" i="1"/>
  <c r="X7" i="1"/>
  <c r="W7" i="1"/>
  <c r="I7" i="1"/>
  <c r="Z6" i="1"/>
  <c r="Y6" i="1"/>
  <c r="X6" i="1"/>
  <c r="W6" i="1"/>
  <c r="I6" i="1"/>
  <c r="Z5" i="1"/>
  <c r="Y5" i="1"/>
  <c r="X5" i="1"/>
  <c r="W5" i="1"/>
  <c r="I5" i="1"/>
  <c r="Z4" i="1"/>
  <c r="Y4" i="1"/>
  <c r="X4" i="1"/>
  <c r="W4" i="1"/>
  <c r="I4" i="1"/>
  <c r="Z3" i="1"/>
  <c r="X3" i="1"/>
  <c r="W3" i="1"/>
  <c r="W2" i="1"/>
  <c r="AB15" i="1" l="1"/>
  <c r="AB71" i="1"/>
  <c r="Y235" i="1"/>
  <c r="U254" i="1"/>
  <c r="AA30" i="1"/>
  <c r="Y35" i="1"/>
  <c r="D43" i="1"/>
  <c r="D45" i="1"/>
  <c r="Z39" i="1"/>
  <c r="Y40" i="1"/>
  <c r="D49" i="1"/>
  <c r="D51" i="1"/>
  <c r="D55" i="1"/>
  <c r="Y57" i="1"/>
  <c r="AB60" i="1"/>
  <c r="D67" i="1"/>
  <c r="AB70" i="1"/>
  <c r="Y77" i="1"/>
  <c r="Y81" i="1"/>
  <c r="Y100" i="1"/>
  <c r="S116" i="1"/>
  <c r="V116" i="1" s="1"/>
  <c r="D139" i="1"/>
  <c r="Y144" i="1"/>
  <c r="D152" i="1"/>
  <c r="AB152" i="1"/>
  <c r="D160" i="1"/>
  <c r="P172" i="1"/>
  <c r="AB181" i="1"/>
  <c r="AB183" i="1"/>
  <c r="P188" i="1"/>
  <c r="P200" i="1"/>
  <c r="P215" i="1"/>
  <c r="AB229" i="1"/>
  <c r="S231" i="1"/>
  <c r="V231" i="1" s="1"/>
  <c r="P234" i="1"/>
  <c r="AB241" i="1"/>
  <c r="Z248" i="1"/>
  <c r="AB259" i="1"/>
  <c r="D260" i="1"/>
  <c r="D266" i="1"/>
  <c r="Z265" i="1"/>
  <c r="S278" i="1"/>
  <c r="V278" i="1" s="1"/>
  <c r="S283" i="1"/>
  <c r="V283" i="1" s="1"/>
  <c r="AB284" i="1"/>
  <c r="AB283" i="1"/>
  <c r="AA25" i="1"/>
  <c r="AB188" i="1"/>
  <c r="D207" i="1"/>
  <c r="AB8" i="1"/>
  <c r="AB14" i="1"/>
  <c r="AB18" i="1"/>
  <c r="AA20" i="1"/>
  <c r="AA24" i="1"/>
  <c r="AA29" i="1"/>
  <c r="AB33" i="1"/>
  <c r="Y33" i="1"/>
  <c r="AB43" i="1"/>
  <c r="AB44" i="1"/>
  <c r="AB45" i="1"/>
  <c r="D46" i="1"/>
  <c r="D47" i="1"/>
  <c r="AB49" i="1"/>
  <c r="AB51" i="1"/>
  <c r="D53" i="1"/>
  <c r="D54" i="1"/>
  <c r="AB55" i="1"/>
  <c r="Y60" i="1"/>
  <c r="Y69" i="1"/>
  <c r="Y70" i="1"/>
  <c r="S74" i="1"/>
  <c r="V74" i="1" s="1"/>
  <c r="S86" i="1"/>
  <c r="V86" i="1" s="1"/>
  <c r="S108" i="1"/>
  <c r="V108" i="1" s="1"/>
  <c r="Y110" i="1"/>
  <c r="D150" i="1"/>
  <c r="D170" i="1"/>
  <c r="AB171" i="1"/>
  <c r="S181" i="1"/>
  <c r="V181" i="1" s="1"/>
  <c r="D184" i="1"/>
  <c r="D209" i="1"/>
  <c r="D224" i="1"/>
  <c r="D242" i="1"/>
  <c r="AB254" i="1"/>
  <c r="AB260" i="1"/>
  <c r="AB263" i="1"/>
  <c r="AB266" i="1"/>
  <c r="D272" i="1"/>
  <c r="AA21" i="1"/>
  <c r="U189" i="1"/>
  <c r="AA28" i="1"/>
  <c r="Y43" i="1"/>
  <c r="AB53" i="1"/>
  <c r="AB54" i="1"/>
  <c r="S53" i="1"/>
  <c r="V53" i="1" s="1"/>
  <c r="D65" i="1"/>
  <c r="S70" i="1"/>
  <c r="V70" i="1" s="1"/>
  <c r="S77" i="1"/>
  <c r="V77" i="1" s="1"/>
  <c r="S78" i="1"/>
  <c r="V78" i="1" s="1"/>
  <c r="S81" i="1"/>
  <c r="V81" i="1" s="1"/>
  <c r="AB97" i="1"/>
  <c r="Z110" i="1"/>
  <c r="D119" i="1"/>
  <c r="Z114" i="1"/>
  <c r="S122" i="1"/>
  <c r="V122" i="1" s="1"/>
  <c r="D159" i="1"/>
  <c r="Z161" i="1"/>
  <c r="AB168" i="1"/>
  <c r="S178" i="1"/>
  <c r="Z179" i="1"/>
  <c r="Z203" i="1"/>
  <c r="D218" i="1"/>
  <c r="Y224" i="1"/>
  <c r="P223" i="1"/>
  <c r="Z225" i="1"/>
  <c r="S226" i="1"/>
  <c r="D243" i="1"/>
  <c r="D245" i="1"/>
  <c r="Z240" i="1"/>
  <c r="Y279" i="1"/>
  <c r="Z273" i="1"/>
  <c r="AA279" i="1" s="1"/>
  <c r="P279" i="1"/>
  <c r="Z281" i="1"/>
  <c r="S282" i="1"/>
  <c r="AB26" i="1"/>
  <c r="AB23" i="1"/>
  <c r="AB12" i="1"/>
  <c r="AA19" i="1"/>
  <c r="AA23" i="1"/>
  <c r="AA27" i="1"/>
  <c r="AB31" i="1"/>
  <c r="AB36" i="1"/>
  <c r="AB39" i="1"/>
  <c r="AB40" i="1"/>
  <c r="S42" i="1"/>
  <c r="V42" i="1" s="1"/>
  <c r="S46" i="1"/>
  <c r="V46" i="1" s="1"/>
  <c r="S48" i="1"/>
  <c r="V48" i="1" s="1"/>
  <c r="AB52" i="1"/>
  <c r="S54" i="1"/>
  <c r="V54" i="1" s="1"/>
  <c r="Y66" i="1"/>
  <c r="AB73" i="1"/>
  <c r="AB99" i="1"/>
  <c r="AB115" i="1"/>
  <c r="D146" i="1"/>
  <c r="S151" i="1"/>
  <c r="V151" i="1" s="1"/>
  <c r="D158" i="1"/>
  <c r="U181" i="1"/>
  <c r="P184" i="1"/>
  <c r="AB191" i="1"/>
  <c r="D192" i="1"/>
  <c r="P189" i="1"/>
  <c r="D197" i="1"/>
  <c r="Z196" i="1"/>
  <c r="P218" i="1"/>
  <c r="Z249" i="1"/>
  <c r="P254" i="1"/>
  <c r="Z256" i="1"/>
  <c r="AB267" i="1"/>
  <c r="AB268" i="1"/>
  <c r="S272" i="1"/>
  <c r="V272" i="1" s="1"/>
  <c r="AB271" i="1"/>
  <c r="AB274" i="1"/>
  <c r="P273" i="1"/>
  <c r="D279" i="1"/>
  <c r="U283" i="1"/>
  <c r="AB10" i="1"/>
  <c r="AB29" i="1"/>
  <c r="AB69" i="1"/>
  <c r="Z80" i="1"/>
  <c r="D112" i="1"/>
  <c r="Y114" i="1"/>
  <c r="AB125" i="1"/>
  <c r="Z121" i="1"/>
  <c r="AB167" i="1"/>
  <c r="D178" i="1"/>
  <c r="Z180" i="1"/>
  <c r="Z204" i="1"/>
  <c r="Y225" i="1"/>
  <c r="Y220" i="1"/>
  <c r="D239" i="1"/>
  <c r="AA243" i="1"/>
  <c r="S246" i="1"/>
  <c r="V246" i="1" s="1"/>
  <c r="S261" i="1"/>
  <c r="V261" i="1" s="1"/>
  <c r="Y267" i="1"/>
  <c r="Y274" i="1"/>
  <c r="AB275" i="1"/>
  <c r="AB276" i="1"/>
  <c r="D281" i="1"/>
  <c r="U278" i="1"/>
  <c r="V177" i="1"/>
  <c r="D204" i="1"/>
  <c r="D206" i="1"/>
  <c r="AB204" i="1"/>
  <c r="Z221" i="1"/>
  <c r="AB237" i="1"/>
  <c r="D240" i="1"/>
  <c r="AB258" i="1"/>
  <c r="Z264" i="1"/>
  <c r="Z271" i="1"/>
  <c r="S280" i="1"/>
  <c r="AB280" i="1"/>
  <c r="Y276" i="1"/>
  <c r="AB20" i="1"/>
  <c r="D59" i="1"/>
  <c r="D86" i="1"/>
  <c r="Y118" i="1"/>
  <c r="D124" i="1"/>
  <c r="D126" i="1"/>
  <c r="S155" i="1"/>
  <c r="V155" i="1" s="1"/>
  <c r="S41" i="1"/>
  <c r="V41" i="1" s="1"/>
  <c r="D57" i="1"/>
  <c r="AB59" i="1"/>
  <c r="Y53" i="1"/>
  <c r="D61" i="1"/>
  <c r="AB62" i="1"/>
  <c r="D69" i="1"/>
  <c r="Z64" i="1"/>
  <c r="D72" i="1"/>
  <c r="D73" i="1"/>
  <c r="D77" i="1"/>
  <c r="AB82" i="1"/>
  <c r="AB86" i="1"/>
  <c r="AB87" i="1"/>
  <c r="AB88" i="1"/>
  <c r="D88" i="1"/>
  <c r="Y92" i="1"/>
  <c r="AB93" i="1"/>
  <c r="S92" i="1"/>
  <c r="V92" i="1" s="1"/>
  <c r="AB129" i="1"/>
  <c r="AB130" i="1"/>
  <c r="D141" i="1"/>
  <c r="D154" i="1"/>
  <c r="AB165" i="1"/>
  <c r="Y166" i="1"/>
  <c r="Z188" i="1"/>
  <c r="Y218" i="1"/>
  <c r="D222" i="1"/>
  <c r="P220" i="1"/>
  <c r="AB250" i="1"/>
  <c r="Y251" i="1"/>
  <c r="D264" i="1"/>
  <c r="S269" i="1"/>
  <c r="V269" i="1" s="1"/>
  <c r="P270" i="1"/>
  <c r="AB277" i="1"/>
  <c r="S273" i="1"/>
  <c r="AB282" i="1"/>
  <c r="AA51" i="1"/>
  <c r="AA55" i="1"/>
  <c r="AB11" i="1"/>
  <c r="AB41" i="1"/>
  <c r="Z46" i="1"/>
  <c r="S47" i="1"/>
  <c r="V47" i="1" s="1"/>
  <c r="Y48" i="1"/>
  <c r="S52" i="1"/>
  <c r="V52" i="1" s="1"/>
  <c r="Z54" i="1"/>
  <c r="S55" i="1"/>
  <c r="V55" i="1" s="1"/>
  <c r="Z56" i="1"/>
  <c r="S57" i="1"/>
  <c r="V57" i="1" s="1"/>
  <c r="S63" i="1"/>
  <c r="V63" i="1" s="1"/>
  <c r="S64" i="1"/>
  <c r="V64" i="1" s="1"/>
  <c r="Z58" i="1"/>
  <c r="S59" i="1"/>
  <c r="V59" i="1" s="1"/>
  <c r="Z60" i="1"/>
  <c r="S61" i="1"/>
  <c r="V61" i="1" s="1"/>
  <c r="AB79" i="1"/>
  <c r="AB105" i="1"/>
  <c r="AB106" i="1"/>
  <c r="AB100" i="1"/>
  <c r="AB103" i="1"/>
  <c r="AB159" i="1"/>
  <c r="AB154" i="1"/>
  <c r="AB156" i="1"/>
  <c r="D33" i="1"/>
  <c r="Z33" i="1"/>
  <c r="D35" i="1"/>
  <c r="D37" i="1"/>
  <c r="Z37" i="1"/>
  <c r="AB38" i="1"/>
  <c r="Z40" i="1"/>
  <c r="D48" i="1"/>
  <c r="Z48" i="1"/>
  <c r="D56" i="1"/>
  <c r="D70" i="1"/>
  <c r="Y64" i="1"/>
  <c r="S71" i="1"/>
  <c r="V71" i="1" s="1"/>
  <c r="S72" i="1"/>
  <c r="V72" i="1" s="1"/>
  <c r="Y67" i="1"/>
  <c r="Y82" i="1"/>
  <c r="AB85" i="1"/>
  <c r="Y80" i="1"/>
  <c r="S88" i="1"/>
  <c r="V88" i="1" s="1"/>
  <c r="D89" i="1"/>
  <c r="Y88" i="1"/>
  <c r="D106" i="1"/>
  <c r="Y106" i="1"/>
  <c r="D110" i="1"/>
  <c r="AB141" i="1"/>
  <c r="AB140" i="1"/>
  <c r="AB158" i="1"/>
  <c r="Y159" i="1"/>
  <c r="Y156" i="1"/>
  <c r="S159" i="1"/>
  <c r="V159" i="1" s="1"/>
  <c r="S158" i="1"/>
  <c r="V158" i="1" s="1"/>
  <c r="Y157" i="1"/>
  <c r="Z153" i="1"/>
  <c r="S154" i="1"/>
  <c r="V154" i="1" s="1"/>
  <c r="D166" i="1"/>
  <c r="AB17" i="1"/>
  <c r="AB76" i="1"/>
  <c r="AB84" i="1"/>
  <c r="AB112" i="1"/>
  <c r="AB216" i="1"/>
  <c r="AB214" i="1"/>
  <c r="AB215" i="1"/>
  <c r="Y42" i="1"/>
  <c r="Y47" i="1"/>
  <c r="AB56" i="1"/>
  <c r="Y50" i="1"/>
  <c r="D58" i="1"/>
  <c r="Y55" i="1"/>
  <c r="S56" i="1"/>
  <c r="V56" i="1" s="1"/>
  <c r="S58" i="1"/>
  <c r="V58" i="1" s="1"/>
  <c r="Y59" i="1"/>
  <c r="S60" i="1"/>
  <c r="V60" i="1" s="1"/>
  <c r="Y68" i="1"/>
  <c r="S75" i="1"/>
  <c r="V75" i="1" s="1"/>
  <c r="S76" i="1"/>
  <c r="V76" i="1" s="1"/>
  <c r="Y71" i="1"/>
  <c r="D80" i="1"/>
  <c r="D91" i="1"/>
  <c r="D90" i="1"/>
  <c r="AB90" i="1"/>
  <c r="D101" i="1"/>
  <c r="Y98" i="1"/>
  <c r="Y112" i="1"/>
  <c r="S110" i="1"/>
  <c r="V110" i="1" s="1"/>
  <c r="S112" i="1"/>
  <c r="V112" i="1" s="1"/>
  <c r="D134" i="1"/>
  <c r="D130" i="1"/>
  <c r="D138" i="1"/>
  <c r="AB139" i="1"/>
  <c r="AB9" i="1"/>
  <c r="AB19" i="1"/>
  <c r="D50" i="1"/>
  <c r="Y99" i="1"/>
  <c r="S99" i="1"/>
  <c r="V99" i="1" s="1"/>
  <c r="S109" i="1"/>
  <c r="V109" i="1" s="1"/>
  <c r="Y109" i="1"/>
  <c r="Z103" i="1"/>
  <c r="S140" i="1"/>
  <c r="V140" i="1" s="1"/>
  <c r="Y141" i="1"/>
  <c r="S139" i="1"/>
  <c r="V139" i="1" s="1"/>
  <c r="S138" i="1"/>
  <c r="V138" i="1" s="1"/>
  <c r="S141" i="1"/>
  <c r="V141" i="1" s="1"/>
  <c r="Y140" i="1"/>
  <c r="D31" i="1"/>
  <c r="Y32" i="1"/>
  <c r="D40" i="1"/>
  <c r="Y34" i="1"/>
  <c r="Y36" i="1"/>
  <c r="D44" i="1"/>
  <c r="S40" i="1"/>
  <c r="V40" i="1" s="1"/>
  <c r="Z42" i="1"/>
  <c r="AA48" i="1" s="1"/>
  <c r="AB50" i="1"/>
  <c r="Y44" i="1"/>
  <c r="S51" i="1"/>
  <c r="V51" i="1" s="1"/>
  <c r="AB58" i="1"/>
  <c r="Y52" i="1"/>
  <c r="S66" i="1"/>
  <c r="V66" i="1" s="1"/>
  <c r="Y73" i="1"/>
  <c r="AB74" i="1"/>
  <c r="S69" i="1"/>
  <c r="V69" i="1" s="1"/>
  <c r="D71" i="1"/>
  <c r="AB80" i="1"/>
  <c r="AB83" i="1"/>
  <c r="S82" i="1"/>
  <c r="V82" i="1" s="1"/>
  <c r="S90" i="1"/>
  <c r="V90" i="1" s="1"/>
  <c r="Y90" i="1"/>
  <c r="Y94" i="1"/>
  <c r="Y95" i="1"/>
  <c r="S95" i="1"/>
  <c r="V95" i="1" s="1"/>
  <c r="Z89" i="1"/>
  <c r="AB91" i="1"/>
  <c r="D103" i="1"/>
  <c r="D102" i="1"/>
  <c r="D98" i="1"/>
  <c r="S100" i="1"/>
  <c r="V100" i="1" s="1"/>
  <c r="AB118" i="1"/>
  <c r="S128" i="1"/>
  <c r="V128" i="1" s="1"/>
  <c r="S129" i="1"/>
  <c r="V129" i="1" s="1"/>
  <c r="S124" i="1"/>
  <c r="V124" i="1" s="1"/>
  <c r="Z123" i="1"/>
  <c r="S126" i="1"/>
  <c r="V126" i="1" s="1"/>
  <c r="Y129" i="1"/>
  <c r="S131" i="1"/>
  <c r="V131" i="1" s="1"/>
  <c r="AB138" i="1"/>
  <c r="AB132" i="1"/>
  <c r="D163" i="1"/>
  <c r="S164" i="1"/>
  <c r="V164" i="1" s="1"/>
  <c r="S165" i="1"/>
  <c r="V165" i="1" s="1"/>
  <c r="Y165" i="1"/>
  <c r="S162" i="1"/>
  <c r="V162" i="1" s="1"/>
  <c r="Y164" i="1"/>
  <c r="Y160" i="1"/>
  <c r="Z159" i="1"/>
  <c r="D32" i="1"/>
  <c r="Z32" i="1"/>
  <c r="AA35" i="1" s="1"/>
  <c r="D34" i="1"/>
  <c r="Z36" i="1"/>
  <c r="D52" i="1"/>
  <c r="D60" i="1"/>
  <c r="Y61" i="1"/>
  <c r="Y65" i="1"/>
  <c r="D68" i="1"/>
  <c r="Y74" i="1"/>
  <c r="D78" i="1"/>
  <c r="Y72" i="1"/>
  <c r="S79" i="1"/>
  <c r="V79" i="1" s="1"/>
  <c r="S80" i="1"/>
  <c r="V80" i="1" s="1"/>
  <c r="Y75" i="1"/>
  <c r="D84" i="1"/>
  <c r="Y91" i="1"/>
  <c r="S91" i="1"/>
  <c r="V91" i="1" s="1"/>
  <c r="Z85" i="1"/>
  <c r="AA89" i="1" s="1"/>
  <c r="S96" i="1"/>
  <c r="V96" i="1" s="1"/>
  <c r="S101" i="1"/>
  <c r="V101" i="1" s="1"/>
  <c r="Y101" i="1"/>
  <c r="Z95" i="1"/>
  <c r="AB104" i="1"/>
  <c r="AB113" i="1"/>
  <c r="AB114" i="1"/>
  <c r="Y108" i="1"/>
  <c r="AB117" i="1"/>
  <c r="AB120" i="1"/>
  <c r="AB175" i="1"/>
  <c r="AB174" i="1"/>
  <c r="V195" i="1"/>
  <c r="U195" i="1"/>
  <c r="D42" i="1"/>
  <c r="S62" i="1"/>
  <c r="V62" i="1" s="1"/>
  <c r="S65" i="1"/>
  <c r="V65" i="1" s="1"/>
  <c r="AB13" i="1"/>
  <c r="AB42" i="1"/>
  <c r="Y41" i="1"/>
  <c r="Y49" i="1"/>
  <c r="D62" i="1"/>
  <c r="D64" i="1"/>
  <c r="D66" i="1"/>
  <c r="AB68" i="1"/>
  <c r="AB78" i="1"/>
  <c r="Z72" i="1"/>
  <c r="S73" i="1"/>
  <c r="V73" i="1" s="1"/>
  <c r="AB75" i="1"/>
  <c r="Z86" i="1"/>
  <c r="S97" i="1"/>
  <c r="V97" i="1" s="1"/>
  <c r="Y97" i="1"/>
  <c r="Z91" i="1"/>
  <c r="Y103" i="1"/>
  <c r="S103" i="1"/>
  <c r="V103" i="1" s="1"/>
  <c r="Y102" i="1"/>
  <c r="Z97" i="1"/>
  <c r="S102" i="1"/>
  <c r="V102" i="1" s="1"/>
  <c r="S104" i="1"/>
  <c r="V104" i="1" s="1"/>
  <c r="S106" i="1"/>
  <c r="V106" i="1" s="1"/>
  <c r="AB122" i="1"/>
  <c r="AB121" i="1"/>
  <c r="AB116" i="1"/>
  <c r="S136" i="1"/>
  <c r="V136" i="1" s="1"/>
  <c r="Y137" i="1"/>
  <c r="S137" i="1"/>
  <c r="V137" i="1" s="1"/>
  <c r="Y136" i="1"/>
  <c r="Y135" i="1"/>
  <c r="Y133" i="1"/>
  <c r="Z131" i="1"/>
  <c r="S135" i="1"/>
  <c r="V135" i="1" s="1"/>
  <c r="AB160" i="1"/>
  <c r="AB162" i="1"/>
  <c r="S172" i="1"/>
  <c r="V172" i="1" s="1"/>
  <c r="Y175" i="1"/>
  <c r="Z169" i="1"/>
  <c r="S170" i="1"/>
  <c r="V170" i="1" s="1"/>
  <c r="Y174" i="1"/>
  <c r="S175" i="1"/>
  <c r="V175" i="1" s="1"/>
  <c r="D190" i="1"/>
  <c r="D187" i="1"/>
  <c r="S49" i="1"/>
  <c r="V49" i="1" s="1"/>
  <c r="AB67" i="1"/>
  <c r="D95" i="1"/>
  <c r="D94" i="1"/>
  <c r="AB34" i="1"/>
  <c r="Z38" i="1"/>
  <c r="Y46" i="1"/>
  <c r="S50" i="1"/>
  <c r="V50" i="1" s="1"/>
  <c r="Y54" i="1"/>
  <c r="Y56" i="1"/>
  <c r="AB64" i="1"/>
  <c r="Y58" i="1"/>
  <c r="AB66" i="1"/>
  <c r="S67" i="1"/>
  <c r="V67" i="1" s="1"/>
  <c r="S68" i="1"/>
  <c r="V68" i="1" s="1"/>
  <c r="Y63" i="1"/>
  <c r="Y76" i="1"/>
  <c r="Y84" i="1"/>
  <c r="S83" i="1"/>
  <c r="V83" i="1" s="1"/>
  <c r="S84" i="1"/>
  <c r="V84" i="1" s="1"/>
  <c r="D85" i="1"/>
  <c r="Y79" i="1"/>
  <c r="D92" i="1"/>
  <c r="S98" i="1"/>
  <c r="V98" i="1" s="1"/>
  <c r="S94" i="1"/>
  <c r="V94" i="1" s="1"/>
  <c r="D109" i="1"/>
  <c r="Z135" i="1"/>
  <c r="D169" i="1"/>
  <c r="D168" i="1"/>
  <c r="Y169" i="1"/>
  <c r="D185" i="1"/>
  <c r="D179" i="1"/>
  <c r="Z55" i="1"/>
  <c r="Z59" i="1"/>
  <c r="Z63" i="1"/>
  <c r="Z67" i="1"/>
  <c r="Z71" i="1"/>
  <c r="Z75" i="1"/>
  <c r="S85" i="1"/>
  <c r="V85" i="1" s="1"/>
  <c r="Z79" i="1"/>
  <c r="S89" i="1"/>
  <c r="V89" i="1" s="1"/>
  <c r="Y89" i="1"/>
  <c r="Y85" i="1"/>
  <c r="Z88" i="1"/>
  <c r="AB101" i="1"/>
  <c r="AB102" i="1"/>
  <c r="Y96" i="1"/>
  <c r="AB98" i="1"/>
  <c r="D107" i="1"/>
  <c r="AB109" i="1"/>
  <c r="AB110" i="1"/>
  <c r="Y104" i="1"/>
  <c r="AB107" i="1"/>
  <c r="AB119" i="1"/>
  <c r="D123" i="1"/>
  <c r="D122" i="1"/>
  <c r="S132" i="1"/>
  <c r="V132" i="1" s="1"/>
  <c r="S133" i="1"/>
  <c r="V133" i="1" s="1"/>
  <c r="Y132" i="1"/>
  <c r="AB134" i="1"/>
  <c r="Y138" i="1"/>
  <c r="Y139" i="1"/>
  <c r="D149" i="1"/>
  <c r="D148" i="1"/>
  <c r="Y145" i="1"/>
  <c r="S146" i="1"/>
  <c r="V146" i="1" s="1"/>
  <c r="S149" i="1"/>
  <c r="V149" i="1" s="1"/>
  <c r="Y158" i="1"/>
  <c r="S174" i="1"/>
  <c r="V174" i="1" s="1"/>
  <c r="Z183" i="1"/>
  <c r="P183" i="1"/>
  <c r="Y189" i="1"/>
  <c r="D236" i="1"/>
  <c r="D234" i="1"/>
  <c r="Z90" i="1"/>
  <c r="AA96" i="1" s="1"/>
  <c r="D104" i="1"/>
  <c r="S113" i="1"/>
  <c r="V113" i="1" s="1"/>
  <c r="Y113" i="1"/>
  <c r="D116" i="1"/>
  <c r="D114" i="1"/>
  <c r="D117" i="1"/>
  <c r="AB135" i="1"/>
  <c r="S143" i="1"/>
  <c r="V143" i="1" s="1"/>
  <c r="Y143" i="1"/>
  <c r="AB151" i="1"/>
  <c r="AB148" i="1"/>
  <c r="AB150" i="1"/>
  <c r="Z145" i="1"/>
  <c r="Z193" i="1"/>
  <c r="S199" i="1"/>
  <c r="P193" i="1"/>
  <c r="Y199" i="1"/>
  <c r="Y197" i="1"/>
  <c r="AB226" i="1"/>
  <c r="AB224" i="1"/>
  <c r="AB225" i="1"/>
  <c r="V226" i="1"/>
  <c r="U226" i="1"/>
  <c r="D136" i="1"/>
  <c r="Y151" i="1"/>
  <c r="S150" i="1"/>
  <c r="V150" i="1" s="1"/>
  <c r="Y148" i="1"/>
  <c r="S212" i="1"/>
  <c r="V212" i="1" s="1"/>
  <c r="Z206" i="1"/>
  <c r="Y212" i="1"/>
  <c r="S209" i="1"/>
  <c r="S105" i="1"/>
  <c r="V105" i="1" s="1"/>
  <c r="Y105" i="1"/>
  <c r="Y107" i="1"/>
  <c r="D105" i="1"/>
  <c r="AB108" i="1"/>
  <c r="Y117" i="1"/>
  <c r="S117" i="1"/>
  <c r="V117" i="1" s="1"/>
  <c r="D118" i="1"/>
  <c r="S120" i="1"/>
  <c r="V120" i="1" s="1"/>
  <c r="D121" i="1"/>
  <c r="S123" i="1"/>
  <c r="V123" i="1" s="1"/>
  <c r="AB124" i="1"/>
  <c r="Y127" i="1"/>
  <c r="S127" i="1"/>
  <c r="V127" i="1" s="1"/>
  <c r="S130" i="1"/>
  <c r="V130" i="1" s="1"/>
  <c r="Y131" i="1"/>
  <c r="S142" i="1"/>
  <c r="V142" i="1" s="1"/>
  <c r="P206" i="1"/>
  <c r="Y83" i="1"/>
  <c r="Z77" i="1"/>
  <c r="AA83" i="1" s="1"/>
  <c r="Y87" i="1"/>
  <c r="S87" i="1"/>
  <c r="V87" i="1" s="1"/>
  <c r="Z81" i="1"/>
  <c r="S93" i="1"/>
  <c r="V93" i="1" s="1"/>
  <c r="Y93" i="1"/>
  <c r="D99" i="1"/>
  <c r="D115" i="1"/>
  <c r="Y124" i="1"/>
  <c r="AB128" i="1"/>
  <c r="Y123" i="1"/>
  <c r="D132" i="1"/>
  <c r="D173" i="1"/>
  <c r="V178" i="1"/>
  <c r="U178" i="1"/>
  <c r="D183" i="1"/>
  <c r="Z185" i="1"/>
  <c r="AA190" i="1" s="1"/>
  <c r="S191" i="1"/>
  <c r="P185" i="1"/>
  <c r="Y191" i="1"/>
  <c r="S193" i="1"/>
  <c r="V193" i="1" s="1"/>
  <c r="Y121" i="1"/>
  <c r="S121" i="1"/>
  <c r="V121" i="1" s="1"/>
  <c r="AB126" i="1"/>
  <c r="Y147" i="1"/>
  <c r="S147" i="1"/>
  <c r="V147" i="1" s="1"/>
  <c r="S145" i="1"/>
  <c r="V145" i="1" s="1"/>
  <c r="S152" i="1"/>
  <c r="V152" i="1" s="1"/>
  <c r="S153" i="1"/>
  <c r="V153" i="1" s="1"/>
  <c r="Y153" i="1"/>
  <c r="Y152" i="1"/>
  <c r="D164" i="1"/>
  <c r="S107" i="1"/>
  <c r="V107" i="1" s="1"/>
  <c r="S111" i="1"/>
  <c r="V111" i="1" s="1"/>
  <c r="S115" i="1"/>
  <c r="V115" i="1" s="1"/>
  <c r="AB123" i="1"/>
  <c r="Z117" i="1"/>
  <c r="D125" i="1"/>
  <c r="D137" i="1"/>
  <c r="Z133" i="1"/>
  <c r="S134" i="1"/>
  <c r="V134" i="1" s="1"/>
  <c r="Y146" i="1"/>
  <c r="D147" i="1"/>
  <c r="AB149" i="1"/>
  <c r="Y162" i="1"/>
  <c r="AB163" i="1"/>
  <c r="AB169" i="1"/>
  <c r="AB172" i="1"/>
  <c r="D176" i="1"/>
  <c r="S171" i="1"/>
  <c r="V171" i="1" s="1"/>
  <c r="S192" i="1"/>
  <c r="AB200" i="1"/>
  <c r="AB196" i="1"/>
  <c r="U202" i="1"/>
  <c r="D229" i="1"/>
  <c r="U231" i="1"/>
  <c r="Z101" i="1"/>
  <c r="AA105" i="1" s="1"/>
  <c r="Z105" i="1"/>
  <c r="Z109" i="1"/>
  <c r="AA113" i="1" s="1"/>
  <c r="S119" i="1"/>
  <c r="V119" i="1" s="1"/>
  <c r="Z113" i="1"/>
  <c r="AA119" i="1" s="1"/>
  <c r="S118" i="1"/>
  <c r="V118" i="1" s="1"/>
  <c r="Y119" i="1"/>
  <c r="Y126" i="1"/>
  <c r="Y122" i="1"/>
  <c r="S125" i="1"/>
  <c r="V125" i="1" s="1"/>
  <c r="Y134" i="1"/>
  <c r="D135" i="1"/>
  <c r="AB137" i="1"/>
  <c r="AB147" i="1"/>
  <c r="S148" i="1"/>
  <c r="V148" i="1" s="1"/>
  <c r="Z143" i="1"/>
  <c r="D157" i="1"/>
  <c r="Y163" i="1"/>
  <c r="D167" i="1"/>
  <c r="Y161" i="1"/>
  <c r="S168" i="1"/>
  <c r="V168" i="1" s="1"/>
  <c r="S169" i="1"/>
  <c r="V169" i="1" s="1"/>
  <c r="S180" i="1"/>
  <c r="Y180" i="1"/>
  <c r="Z174" i="1"/>
  <c r="P174" i="1"/>
  <c r="Y179" i="1"/>
  <c r="Y181" i="1"/>
  <c r="D198" i="1"/>
  <c r="D193" i="1"/>
  <c r="S200" i="1"/>
  <c r="V200" i="1" s="1"/>
  <c r="Z197" i="1"/>
  <c r="S203" i="1"/>
  <c r="S201" i="1"/>
  <c r="V201" i="1" s="1"/>
  <c r="Y203" i="1"/>
  <c r="U205" i="1"/>
  <c r="AB222" i="1"/>
  <c r="AB223" i="1"/>
  <c r="AB236" i="1"/>
  <c r="AB231" i="1"/>
  <c r="AB235" i="1"/>
  <c r="U236" i="1"/>
  <c r="Y154" i="1"/>
  <c r="D155" i="1"/>
  <c r="AB157" i="1"/>
  <c r="AB164" i="1"/>
  <c r="AB173" i="1"/>
  <c r="AB170" i="1"/>
  <c r="Z175" i="1"/>
  <c r="Z181" i="1"/>
  <c r="S187" i="1"/>
  <c r="S185" i="1"/>
  <c r="V185" i="1" s="1"/>
  <c r="Y187" i="1"/>
  <c r="Z201" i="1"/>
  <c r="AA206" i="1" s="1"/>
  <c r="S207" i="1"/>
  <c r="P201" i="1"/>
  <c r="Y207" i="1"/>
  <c r="Y210" i="1"/>
  <c r="Z261" i="1"/>
  <c r="S267" i="1"/>
  <c r="V267" i="1" s="1"/>
  <c r="P261" i="1"/>
  <c r="S265" i="1"/>
  <c r="Y130" i="1"/>
  <c r="D133" i="1"/>
  <c r="Y142" i="1"/>
  <c r="D143" i="1"/>
  <c r="AB145" i="1"/>
  <c r="AB155" i="1"/>
  <c r="Y149" i="1"/>
  <c r="S156" i="1"/>
  <c r="V156" i="1" s="1"/>
  <c r="S157" i="1"/>
  <c r="V157" i="1" s="1"/>
  <c r="D161" i="1"/>
  <c r="Y167" i="1"/>
  <c r="D171" i="1"/>
  <c r="S173" i="1"/>
  <c r="V173" i="1" s="1"/>
  <c r="Y172" i="1"/>
  <c r="Y173" i="1"/>
  <c r="Y168" i="1"/>
  <c r="D177" i="1"/>
  <c r="P175" i="1"/>
  <c r="D182" i="1"/>
  <c r="D186" i="1"/>
  <c r="P181" i="1"/>
  <c r="D188" i="1"/>
  <c r="S186" i="1"/>
  <c r="V186" i="1" s="1"/>
  <c r="AB219" i="1"/>
  <c r="Y240" i="1"/>
  <c r="S238" i="1"/>
  <c r="V238" i="1" s="1"/>
  <c r="Y241" i="1"/>
  <c r="Y237" i="1"/>
  <c r="S239" i="1"/>
  <c r="V239" i="1" s="1"/>
  <c r="S241" i="1"/>
  <c r="V241" i="1" s="1"/>
  <c r="P235" i="1"/>
  <c r="S240" i="1"/>
  <c r="V240" i="1" s="1"/>
  <c r="U246" i="1"/>
  <c r="AB127" i="1"/>
  <c r="D129" i="1"/>
  <c r="D131" i="1"/>
  <c r="AB133" i="1"/>
  <c r="AB143" i="1"/>
  <c r="S144" i="1"/>
  <c r="V144" i="1" s="1"/>
  <c r="Z139" i="1"/>
  <c r="AB144" i="1"/>
  <c r="D153" i="1"/>
  <c r="Y155" i="1"/>
  <c r="Z149" i="1"/>
  <c r="AB161" i="1"/>
  <c r="S163" i="1"/>
  <c r="V163" i="1" s="1"/>
  <c r="Y170" i="1"/>
  <c r="Z165" i="1"/>
  <c r="S166" i="1"/>
  <c r="V166" i="1" s="1"/>
  <c r="Y171" i="1"/>
  <c r="AB179" i="1"/>
  <c r="Y176" i="1"/>
  <c r="D180" i="1"/>
  <c r="U186" i="1"/>
  <c r="D199" i="1"/>
  <c r="V216" i="1"/>
  <c r="U216" i="1"/>
  <c r="AB232" i="1"/>
  <c r="D252" i="1"/>
  <c r="D247" i="1"/>
  <c r="D246" i="1"/>
  <c r="Y150" i="1"/>
  <c r="D151" i="1"/>
  <c r="AB153" i="1"/>
  <c r="S160" i="1"/>
  <c r="V160" i="1" s="1"/>
  <c r="S161" i="1"/>
  <c r="V161" i="1" s="1"/>
  <c r="D165" i="1"/>
  <c r="D175" i="1"/>
  <c r="Y177" i="1"/>
  <c r="Z171" i="1"/>
  <c r="P171" i="1"/>
  <c r="S176" i="1"/>
  <c r="V176" i="1" s="1"/>
  <c r="S179" i="1"/>
  <c r="S182" i="1"/>
  <c r="V182" i="1" s="1"/>
  <c r="Y182" i="1"/>
  <c r="Z176" i="1"/>
  <c r="S184" i="1"/>
  <c r="P178" i="1"/>
  <c r="Y184" i="1"/>
  <c r="Z178" i="1"/>
  <c r="D189" i="1"/>
  <c r="S196" i="1"/>
  <c r="V196" i="1" s="1"/>
  <c r="Y196" i="1"/>
  <c r="Z190" i="1"/>
  <c r="D202" i="1"/>
  <c r="D201" i="1"/>
  <c r="Z199" i="1"/>
  <c r="P199" i="1"/>
  <c r="Y205" i="1"/>
  <c r="D200" i="1"/>
  <c r="D233" i="1"/>
  <c r="D232" i="1"/>
  <c r="AB244" i="1"/>
  <c r="AB240" i="1"/>
  <c r="AB242" i="1"/>
  <c r="AB239" i="1"/>
  <c r="Y250" i="1"/>
  <c r="S250" i="1"/>
  <c r="V250" i="1" s="1"/>
  <c r="Y249" i="1"/>
  <c r="Z244" i="1"/>
  <c r="P244" i="1"/>
  <c r="Z124" i="1"/>
  <c r="Z128" i="1"/>
  <c r="AA132" i="1" s="1"/>
  <c r="Z132" i="1"/>
  <c r="Z136" i="1"/>
  <c r="Z140" i="1"/>
  <c r="Z144" i="1"/>
  <c r="Z148" i="1"/>
  <c r="Z152" i="1"/>
  <c r="Z156" i="1"/>
  <c r="Z160" i="1"/>
  <c r="AA164" i="1" s="1"/>
  <c r="Z164" i="1"/>
  <c r="Z168" i="1"/>
  <c r="Y186" i="1"/>
  <c r="AB190" i="1"/>
  <c r="AB195" i="1"/>
  <c r="AB197" i="1"/>
  <c r="AB194" i="1"/>
  <c r="AB203" i="1"/>
  <c r="AB206" i="1"/>
  <c r="AB213" i="1"/>
  <c r="AB210" i="1"/>
  <c r="S233" i="1"/>
  <c r="V233" i="1" s="1"/>
  <c r="P227" i="1"/>
  <c r="Y233" i="1"/>
  <c r="S232" i="1"/>
  <c r="S245" i="1"/>
  <c r="V245" i="1" s="1"/>
  <c r="P239" i="1"/>
  <c r="Y245" i="1"/>
  <c r="Y242" i="1"/>
  <c r="S243" i="1"/>
  <c r="V243" i="1" s="1"/>
  <c r="V282" i="1"/>
  <c r="U282" i="1"/>
  <c r="Y178" i="1"/>
  <c r="S188" i="1"/>
  <c r="V188" i="1" s="1"/>
  <c r="Z182" i="1"/>
  <c r="U188" i="1"/>
  <c r="Z191" i="1"/>
  <c r="P191" i="1"/>
  <c r="AB199" i="1"/>
  <c r="S194" i="1"/>
  <c r="V194" i="1" s="1"/>
  <c r="Y202" i="1"/>
  <c r="S197" i="1"/>
  <c r="V197" i="1" s="1"/>
  <c r="S204" i="1"/>
  <c r="V204" i="1" s="1"/>
  <c r="Z198" i="1"/>
  <c r="S211" i="1"/>
  <c r="V211" i="1" s="1"/>
  <c r="Y211" i="1"/>
  <c r="Z205" i="1"/>
  <c r="Y213" i="1"/>
  <c r="S213" i="1"/>
  <c r="Z207" i="1"/>
  <c r="P207" i="1"/>
  <c r="S210" i="1"/>
  <c r="V210" i="1" s="1"/>
  <c r="U212" i="1"/>
  <c r="S219" i="1"/>
  <c r="V219" i="1" s="1"/>
  <c r="Y219" i="1"/>
  <c r="P213" i="1"/>
  <c r="Z213" i="1"/>
  <c r="AB227" i="1"/>
  <c r="Z228" i="1"/>
  <c r="S234" i="1"/>
  <c r="Y234" i="1"/>
  <c r="Y228" i="1"/>
  <c r="Y239" i="1"/>
  <c r="AB246" i="1"/>
  <c r="Z253" i="1"/>
  <c r="AA258" i="1" s="1"/>
  <c r="S259" i="1"/>
  <c r="V259" i="1" s="1"/>
  <c r="P253" i="1"/>
  <c r="Y259" i="1"/>
  <c r="AA281" i="1"/>
  <c r="U197" i="1"/>
  <c r="P198" i="1"/>
  <c r="D205" i="1"/>
  <c r="S208" i="1"/>
  <c r="V208" i="1" s="1"/>
  <c r="P205" i="1"/>
  <c r="D214" i="1"/>
  <c r="Y215" i="1"/>
  <c r="Z209" i="1"/>
  <c r="P209" i="1"/>
  <c r="D211" i="1"/>
  <c r="AB211" i="1"/>
  <c r="Y214" i="1"/>
  <c r="S227" i="1"/>
  <c r="V227" i="1" s="1"/>
  <c r="Y227" i="1"/>
  <c r="P228" i="1"/>
  <c r="S237" i="1"/>
  <c r="V237" i="1" s="1"/>
  <c r="AB238" i="1"/>
  <c r="S248" i="1"/>
  <c r="V248" i="1" s="1"/>
  <c r="Y248" i="1"/>
  <c r="S247" i="1"/>
  <c r="U248" i="1"/>
  <c r="V280" i="1"/>
  <c r="U280" i="1"/>
  <c r="U279" i="1"/>
  <c r="D181" i="1"/>
  <c r="Z177" i="1"/>
  <c r="S183" i="1"/>
  <c r="D194" i="1"/>
  <c r="D196" i="1"/>
  <c r="AB193" i="1"/>
  <c r="D210" i="1"/>
  <c r="AB209" i="1"/>
  <c r="AB220" i="1"/>
  <c r="S215" i="1"/>
  <c r="P221" i="1"/>
  <c r="S230" i="1"/>
  <c r="V230" i="1" s="1"/>
  <c r="P224" i="1"/>
  <c r="Y230" i="1"/>
  <c r="D231" i="1"/>
  <c r="U227" i="1"/>
  <c r="D238" i="1"/>
  <c r="D237" i="1"/>
  <c r="P242" i="1"/>
  <c r="S256" i="1"/>
  <c r="V256" i="1" s="1"/>
  <c r="Y256" i="1"/>
  <c r="Z250" i="1"/>
  <c r="AA252" i="1" s="1"/>
  <c r="S255" i="1"/>
  <c r="AB255" i="1"/>
  <c r="AB257" i="1"/>
  <c r="AB256" i="1"/>
  <c r="D258" i="1"/>
  <c r="D278" i="1"/>
  <c r="D277" i="1"/>
  <c r="AA278" i="1"/>
  <c r="V273" i="1"/>
  <c r="U273" i="1"/>
  <c r="AB182" i="1"/>
  <c r="P177" i="1"/>
  <c r="AB187" i="1"/>
  <c r="AB189" i="1"/>
  <c r="Y188" i="1"/>
  <c r="AB198" i="1"/>
  <c r="Y195" i="1"/>
  <c r="AB205" i="1"/>
  <c r="AB202" i="1"/>
  <c r="Y204" i="1"/>
  <c r="AB212" i="1"/>
  <c r="D216" i="1"/>
  <c r="AB218" i="1"/>
  <c r="AB217" i="1"/>
  <c r="Z214" i="1"/>
  <c r="P214" i="1"/>
  <c r="S220" i="1"/>
  <c r="V220" i="1" s="1"/>
  <c r="D221" i="1"/>
  <c r="Y217" i="1"/>
  <c r="U233" i="1"/>
  <c r="AA240" i="1"/>
  <c r="AB243" i="1"/>
  <c r="P250" i="1"/>
  <c r="P251" i="1"/>
  <c r="Y257" i="1"/>
  <c r="Z251" i="1"/>
  <c r="S257" i="1"/>
  <c r="D255" i="1"/>
  <c r="AA261" i="1"/>
  <c r="V277" i="1"/>
  <c r="U277" i="1"/>
  <c r="Y190" i="1"/>
  <c r="Y198" i="1"/>
  <c r="Y206" i="1"/>
  <c r="S214" i="1"/>
  <c r="V214" i="1" s="1"/>
  <c r="D217" i="1"/>
  <c r="U219" i="1"/>
  <c r="D228" i="1"/>
  <c r="U225" i="1"/>
  <c r="D235" i="1"/>
  <c r="Z230" i="1"/>
  <c r="P230" i="1"/>
  <c r="AB252" i="1"/>
  <c r="S253" i="1"/>
  <c r="V253" i="1" s="1"/>
  <c r="P247" i="1"/>
  <c r="Y253" i="1"/>
  <c r="Z247" i="1"/>
  <c r="Y255" i="1"/>
  <c r="D262" i="1"/>
  <c r="D261" i="1"/>
  <c r="S264" i="1"/>
  <c r="V264" i="1" s="1"/>
  <c r="U261" i="1"/>
  <c r="D270" i="1"/>
  <c r="D269" i="1"/>
  <c r="D274" i="1"/>
  <c r="D282" i="1"/>
  <c r="T243" i="1"/>
  <c r="U243" i="1" s="1"/>
  <c r="T241" i="1"/>
  <c r="U241" i="1" s="1"/>
  <c r="P237" i="1"/>
  <c r="T239" i="1"/>
  <c r="U239" i="1" s="1"/>
  <c r="Y247" i="1"/>
  <c r="AB247" i="1"/>
  <c r="AB249" i="1"/>
  <c r="D251" i="1"/>
  <c r="D249" i="1"/>
  <c r="U250" i="1"/>
  <c r="D275" i="1"/>
  <c r="D276" i="1"/>
  <c r="S190" i="1"/>
  <c r="V190" i="1" s="1"/>
  <c r="Y192" i="1"/>
  <c r="S198" i="1"/>
  <c r="V198" i="1" s="1"/>
  <c r="Y200" i="1"/>
  <c r="S206" i="1"/>
  <c r="V206" i="1" s="1"/>
  <c r="Y208" i="1"/>
  <c r="Y216" i="1"/>
  <c r="AB221" i="1"/>
  <c r="S222" i="1"/>
  <c r="P216" i="1"/>
  <c r="Z216" i="1"/>
  <c r="S217" i="1"/>
  <c r="V217" i="1" s="1"/>
  <c r="S218" i="1"/>
  <c r="D225" i="1"/>
  <c r="AB228" i="1"/>
  <c r="S224" i="1"/>
  <c r="V224" i="1" s="1"/>
  <c r="U228" i="1"/>
  <c r="S242" i="1"/>
  <c r="V242" i="1" s="1"/>
  <c r="Z236" i="1"/>
  <c r="AA242" i="1" s="1"/>
  <c r="T242" i="1"/>
  <c r="Y243" i="1"/>
  <c r="D254" i="1"/>
  <c r="U251" i="1"/>
  <c r="Y258" i="1"/>
  <c r="AA266" i="1"/>
  <c r="S284" i="1"/>
  <c r="Y283" i="1"/>
  <c r="Y284" i="1"/>
  <c r="Z278" i="1"/>
  <c r="AA284" i="1" s="1"/>
  <c r="P278" i="1"/>
  <c r="U281" i="1"/>
  <c r="Y185" i="1"/>
  <c r="P186" i="1"/>
  <c r="Y193" i="1"/>
  <c r="P194" i="1"/>
  <c r="Y201" i="1"/>
  <c r="P202" i="1"/>
  <c r="D212" i="1"/>
  <c r="Z208" i="1"/>
  <c r="AA214" i="1" s="1"/>
  <c r="Y209" i="1"/>
  <c r="P210" i="1"/>
  <c r="D220" i="1"/>
  <c r="U217" i="1"/>
  <c r="D227" i="1"/>
  <c r="Z222" i="1"/>
  <c r="AA227" i="1" s="1"/>
  <c r="P222" i="1"/>
  <c r="Y222" i="1"/>
  <c r="Y232" i="1"/>
  <c r="S235" i="1"/>
  <c r="V235" i="1" s="1"/>
  <c r="P236" i="1"/>
  <c r="Y236" i="1"/>
  <c r="T238" i="1"/>
  <c r="P243" i="1"/>
  <c r="AB251" i="1"/>
  <c r="D256" i="1"/>
  <c r="Y266" i="1"/>
  <c r="D267" i="1"/>
  <c r="D268" i="1"/>
  <c r="Y275" i="1"/>
  <c r="Z269" i="1"/>
  <c r="S275" i="1"/>
  <c r="V275" i="1" s="1"/>
  <c r="P269" i="1"/>
  <c r="U272" i="1"/>
  <c r="P211" i="1"/>
  <c r="D219" i="1"/>
  <c r="Z219" i="1"/>
  <c r="AA225" i="1" s="1"/>
  <c r="S223" i="1"/>
  <c r="V223" i="1" s="1"/>
  <c r="Y226" i="1"/>
  <c r="AB234" i="1"/>
  <c r="P229" i="1"/>
  <c r="Z229" i="1"/>
  <c r="Y238" i="1"/>
  <c r="P232" i="1"/>
  <c r="Z232" i="1"/>
  <c r="AA238" i="1" s="1"/>
  <c r="AB233" i="1"/>
  <c r="T237" i="1"/>
  <c r="D248" i="1"/>
  <c r="D250" i="1"/>
  <c r="Z245" i="1"/>
  <c r="S251" i="1"/>
  <c r="V251" i="1" s="1"/>
  <c r="P245" i="1"/>
  <c r="S249" i="1"/>
  <c r="D259" i="1"/>
  <c r="D257" i="1"/>
  <c r="Y263" i="1"/>
  <c r="U258" i="1"/>
  <c r="Y271" i="1"/>
  <c r="U267" i="1"/>
  <c r="AA280" i="1"/>
  <c r="Y221" i="1"/>
  <c r="Y229" i="1"/>
  <c r="Y244" i="1"/>
  <c r="Y252" i="1"/>
  <c r="S258" i="1"/>
  <c r="V258" i="1" s="1"/>
  <c r="Z259" i="1"/>
  <c r="AA265" i="1" s="1"/>
  <c r="Y260" i="1"/>
  <c r="AB265" i="1"/>
  <c r="S266" i="1"/>
  <c r="V266" i="1" s="1"/>
  <c r="Z267" i="1"/>
  <c r="Y268" i="1"/>
  <c r="AB273" i="1"/>
  <c r="S274" i="1"/>
  <c r="V274" i="1" s="1"/>
  <c r="Z276" i="1"/>
  <c r="Y277" i="1"/>
  <c r="Y261" i="1"/>
  <c r="D265" i="1"/>
  <c r="Z268" i="1"/>
  <c r="Y269" i="1"/>
  <c r="D273" i="1"/>
  <c r="S276" i="1"/>
  <c r="V276" i="1" s="1"/>
  <c r="Z277" i="1"/>
  <c r="AA283" i="1" s="1"/>
  <c r="Y278" i="1"/>
  <c r="S221" i="1"/>
  <c r="Y223" i="1"/>
  <c r="S229" i="1"/>
  <c r="Y231" i="1"/>
  <c r="S244" i="1"/>
  <c r="Y246" i="1"/>
  <c r="S252" i="1"/>
  <c r="Y254" i="1"/>
  <c r="P255" i="1"/>
  <c r="S260" i="1"/>
  <c r="Y262" i="1"/>
  <c r="P263" i="1"/>
  <c r="S268" i="1"/>
  <c r="Y270" i="1"/>
  <c r="P271" i="1"/>
  <c r="Z231" i="1"/>
  <c r="P233" i="1"/>
  <c r="P272" i="1"/>
  <c r="Y280" i="1"/>
  <c r="AB261" i="1"/>
  <c r="S262" i="1"/>
  <c r="V262" i="1" s="1"/>
  <c r="Y264" i="1"/>
  <c r="AB269" i="1"/>
  <c r="S270" i="1"/>
  <c r="V270" i="1" s="1"/>
  <c r="Y272" i="1"/>
  <c r="AB278" i="1"/>
  <c r="S279" i="1"/>
  <c r="V279" i="1" s="1"/>
  <c r="Y281" i="1"/>
  <c r="AB262" i="1"/>
  <c r="S263" i="1"/>
  <c r="Y265" i="1"/>
  <c r="P266" i="1"/>
  <c r="AB270" i="1"/>
  <c r="S271" i="1"/>
  <c r="Y273" i="1"/>
  <c r="P274" i="1"/>
  <c r="AB279" i="1"/>
  <c r="Y282" i="1"/>
  <c r="P276" i="1"/>
  <c r="AA130" i="1" l="1"/>
  <c r="AA171" i="1"/>
  <c r="AA145" i="1"/>
  <c r="AA189" i="1"/>
  <c r="AA269" i="1"/>
  <c r="U237" i="1"/>
  <c r="AA275" i="1"/>
  <c r="AA158" i="1"/>
  <c r="AA116" i="1"/>
  <c r="AA81" i="1"/>
  <c r="AA90" i="1"/>
  <c r="AA162" i="1"/>
  <c r="U242" i="1"/>
  <c r="AA262" i="1"/>
  <c r="U245" i="1"/>
  <c r="AA232" i="1"/>
  <c r="AA197" i="1"/>
  <c r="U259" i="1"/>
  <c r="AA153" i="1"/>
  <c r="AA248" i="1"/>
  <c r="U185" i="1"/>
  <c r="U193" i="1"/>
  <c r="AA102" i="1"/>
  <c r="AA75" i="1"/>
  <c r="AA44" i="1"/>
  <c r="AA43" i="1"/>
  <c r="AA257" i="1"/>
  <c r="AA204" i="1"/>
  <c r="AA93" i="1"/>
  <c r="AA224" i="1"/>
  <c r="AA213" i="1"/>
  <c r="AA186" i="1"/>
  <c r="AA87" i="1"/>
  <c r="AA67" i="1"/>
  <c r="AA140" i="1"/>
  <c r="AA52" i="1"/>
  <c r="AA276" i="1"/>
  <c r="U235" i="1"/>
  <c r="AA183" i="1"/>
  <c r="AA216" i="1"/>
  <c r="AA188" i="1"/>
  <c r="AA174" i="1"/>
  <c r="U240" i="1"/>
  <c r="AA111" i="1"/>
  <c r="AA65" i="1"/>
  <c r="AA42" i="1"/>
  <c r="U269" i="1"/>
  <c r="AA209" i="1"/>
  <c r="AA233" i="1"/>
  <c r="U230" i="1"/>
  <c r="U210" i="1"/>
  <c r="AA168" i="1"/>
  <c r="AA138" i="1"/>
  <c r="AA184" i="1"/>
  <c r="AA200" i="1"/>
  <c r="AA61" i="1"/>
  <c r="AA124" i="1"/>
  <c r="AA54" i="1"/>
  <c r="AA62" i="1"/>
  <c r="U264" i="1"/>
  <c r="V284" i="1"/>
  <c r="U284" i="1"/>
  <c r="AA260" i="1"/>
  <c r="AA229" i="1"/>
  <c r="U220" i="1"/>
  <c r="U183" i="1"/>
  <c r="V183" i="1"/>
  <c r="AA264" i="1"/>
  <c r="AA166" i="1"/>
  <c r="AA134" i="1"/>
  <c r="AA196" i="1"/>
  <c r="AA195" i="1"/>
  <c r="AA182" i="1"/>
  <c r="U211" i="1"/>
  <c r="AA181" i="1"/>
  <c r="AA178" i="1"/>
  <c r="AA156" i="1"/>
  <c r="AA107" i="1"/>
  <c r="AA123" i="1"/>
  <c r="AA201" i="1"/>
  <c r="AA126" i="1"/>
  <c r="AA110" i="1"/>
  <c r="AA85" i="1"/>
  <c r="AA92" i="1"/>
  <c r="AA118" i="1"/>
  <c r="AA120" i="1"/>
  <c r="AA86" i="1"/>
  <c r="AA106" i="1"/>
  <c r="AA33" i="1"/>
  <c r="AA41" i="1"/>
  <c r="AA56" i="1"/>
  <c r="V192" i="1"/>
  <c r="U192" i="1"/>
  <c r="U229" i="1"/>
  <c r="V229" i="1"/>
  <c r="AA274" i="1"/>
  <c r="AA273" i="1"/>
  <c r="U275" i="1"/>
  <c r="AA222" i="1"/>
  <c r="AA220" i="1"/>
  <c r="V255" i="1"/>
  <c r="U255" i="1"/>
  <c r="V215" i="1"/>
  <c r="U215" i="1"/>
  <c r="U256" i="1"/>
  <c r="AA215" i="1"/>
  <c r="U204" i="1"/>
  <c r="V232" i="1"/>
  <c r="U232" i="1"/>
  <c r="U201" i="1"/>
  <c r="U194" i="1"/>
  <c r="AA152" i="1"/>
  <c r="AA268" i="1"/>
  <c r="U182" i="1"/>
  <c r="AA172" i="1"/>
  <c r="AA149" i="1"/>
  <c r="U270" i="1"/>
  <c r="AA192" i="1"/>
  <c r="AA157" i="1"/>
  <c r="AA133" i="1"/>
  <c r="AA117" i="1"/>
  <c r="AA122" i="1"/>
  <c r="AA103" i="1"/>
  <c r="AA91" i="1"/>
  <c r="AA95" i="1"/>
  <c r="AA46" i="1"/>
  <c r="AA88" i="1"/>
  <c r="AA84" i="1"/>
  <c r="V260" i="1"/>
  <c r="U260" i="1"/>
  <c r="V199" i="1"/>
  <c r="U199" i="1"/>
  <c r="AA193" i="1"/>
  <c r="AA80" i="1"/>
  <c r="V221" i="1"/>
  <c r="U221" i="1"/>
  <c r="V249" i="1"/>
  <c r="U249" i="1"/>
  <c r="V222" i="1"/>
  <c r="U222" i="1"/>
  <c r="V247" i="1"/>
  <c r="U247" i="1"/>
  <c r="AA219" i="1"/>
  <c r="AA218" i="1"/>
  <c r="AA217" i="1"/>
  <c r="V213" i="1"/>
  <c r="U213" i="1"/>
  <c r="U190" i="1"/>
  <c r="AA154" i="1"/>
  <c r="AA250" i="1"/>
  <c r="U179" i="1"/>
  <c r="V179" i="1"/>
  <c r="AA207" i="1"/>
  <c r="V203" i="1"/>
  <c r="U203" i="1"/>
  <c r="U191" i="1"/>
  <c r="V191" i="1"/>
  <c r="AA199" i="1"/>
  <c r="AA77" i="1"/>
  <c r="AA136" i="1"/>
  <c r="AA137" i="1"/>
  <c r="AA78" i="1"/>
  <c r="AA194" i="1"/>
  <c r="AA129" i="1"/>
  <c r="AA128" i="1"/>
  <c r="AA104" i="1"/>
  <c r="AA109" i="1"/>
  <c r="AA79" i="1"/>
  <c r="AA82" i="1"/>
  <c r="AA40" i="1"/>
  <c r="AA58" i="1"/>
  <c r="AA256" i="1"/>
  <c r="AA255" i="1"/>
  <c r="AA254" i="1"/>
  <c r="V265" i="1"/>
  <c r="U265" i="1"/>
  <c r="AA237" i="1"/>
  <c r="AA228" i="1"/>
  <c r="AA226" i="1"/>
  <c r="U274" i="1"/>
  <c r="U253" i="1"/>
  <c r="AA150" i="1"/>
  <c r="AA239" i="1"/>
  <c r="AA245" i="1"/>
  <c r="AA167" i="1"/>
  <c r="U224" i="1"/>
  <c r="AA203" i="1"/>
  <c r="AA191" i="1"/>
  <c r="U223" i="1"/>
  <c r="AA144" i="1"/>
  <c r="AA151" i="1"/>
  <c r="AA271" i="1"/>
  <c r="AA94" i="1"/>
  <c r="AA73" i="1"/>
  <c r="AA175" i="1"/>
  <c r="AA37" i="1"/>
  <c r="AA38" i="1"/>
  <c r="AA74" i="1"/>
  <c r="AA108" i="1"/>
  <c r="AA159" i="1"/>
  <c r="AA147" i="1"/>
  <c r="AA32" i="1"/>
  <c r="AA34" i="1"/>
  <c r="AA50" i="1"/>
  <c r="AA53" i="1"/>
  <c r="V271" i="1"/>
  <c r="U271" i="1"/>
  <c r="V252" i="1"/>
  <c r="U252" i="1"/>
  <c r="AA282" i="1"/>
  <c r="U266" i="1"/>
  <c r="U238" i="1"/>
  <c r="AA236" i="1"/>
  <c r="V257" i="1"/>
  <c r="U257" i="1"/>
  <c r="AA208" i="1"/>
  <c r="V234" i="1"/>
  <c r="U234" i="1"/>
  <c r="U206" i="1"/>
  <c r="AA146" i="1"/>
  <c r="AA205" i="1"/>
  <c r="U196" i="1"/>
  <c r="AA267" i="1"/>
  <c r="AA180" i="1"/>
  <c r="AA223" i="1"/>
  <c r="AA139" i="1"/>
  <c r="U200" i="1"/>
  <c r="V209" i="1"/>
  <c r="U209" i="1"/>
  <c r="AA272" i="1"/>
  <c r="AA127" i="1"/>
  <c r="AA69" i="1"/>
  <c r="AA143" i="1"/>
  <c r="AA71" i="1"/>
  <c r="AA70" i="1"/>
  <c r="AA97" i="1"/>
  <c r="AA101" i="1"/>
  <c r="AA66" i="1"/>
  <c r="AA60" i="1"/>
  <c r="AA76" i="1"/>
  <c r="AA36" i="1"/>
  <c r="AA45" i="1"/>
  <c r="V263" i="1"/>
  <c r="U263" i="1"/>
  <c r="AA251" i="1"/>
  <c r="AA235" i="1"/>
  <c r="U276" i="1"/>
  <c r="AA270" i="1"/>
  <c r="AA277" i="1"/>
  <c r="AA246" i="1"/>
  <c r="AA259" i="1"/>
  <c r="AA234" i="1"/>
  <c r="AA211" i="1"/>
  <c r="AA210" i="1"/>
  <c r="AA142" i="1"/>
  <c r="AA177" i="1"/>
  <c r="AA179" i="1"/>
  <c r="AA155" i="1"/>
  <c r="AA198" i="1"/>
  <c r="AA176" i="1"/>
  <c r="AA160" i="1"/>
  <c r="AA241" i="1"/>
  <c r="V187" i="1"/>
  <c r="U187" i="1"/>
  <c r="AA115" i="1"/>
  <c r="AA202" i="1"/>
  <c r="U198" i="1"/>
  <c r="AA244" i="1"/>
  <c r="AA135" i="1"/>
  <c r="U208" i="1"/>
  <c r="AA163" i="1"/>
  <c r="AA148" i="1"/>
  <c r="AA141" i="1"/>
  <c r="AA63" i="1"/>
  <c r="AA165" i="1"/>
  <c r="AA112" i="1"/>
  <c r="AA39" i="1"/>
  <c r="AA72" i="1"/>
  <c r="AA98" i="1"/>
  <c r="AA99" i="1"/>
  <c r="AA59" i="1"/>
  <c r="U207" i="1"/>
  <c r="V207" i="1"/>
  <c r="V268" i="1"/>
  <c r="U268" i="1"/>
  <c r="U244" i="1"/>
  <c r="V244" i="1"/>
  <c r="AA221" i="1"/>
  <c r="V218" i="1"/>
  <c r="U218" i="1"/>
  <c r="U262" i="1"/>
  <c r="AA253" i="1"/>
  <c r="AA263" i="1"/>
  <c r="AA247" i="1"/>
  <c r="AA230" i="1"/>
  <c r="AA170" i="1"/>
  <c r="AA169" i="1"/>
  <c r="AA249" i="1"/>
  <c r="AA231" i="1"/>
  <c r="V184" i="1"/>
  <c r="U184" i="1"/>
  <c r="AA187" i="1"/>
  <c r="AA185" i="1"/>
  <c r="U214" i="1"/>
  <c r="V180" i="1"/>
  <c r="U180" i="1"/>
  <c r="AA173" i="1"/>
  <c r="AA114" i="1"/>
  <c r="AA212" i="1"/>
  <c r="AA131" i="1"/>
  <c r="AA161" i="1"/>
  <c r="AA125" i="1"/>
  <c r="AA121" i="1"/>
  <c r="AA100" i="1"/>
  <c r="AA64" i="1"/>
  <c r="AA57" i="1"/>
  <c r="AA47" i="1"/>
  <c r="AA68" i="1"/>
  <c r="AA49" i="1"/>
</calcChain>
</file>

<file path=xl/sharedStrings.xml><?xml version="1.0" encoding="utf-8"?>
<sst xmlns="http://schemas.openxmlformats.org/spreadsheetml/2006/main" count="28" uniqueCount="28">
  <si>
    <t>Date notified</t>
  </si>
  <si>
    <t>UK Daily Tests</t>
  </si>
  <si>
    <t>UK Daily Tests per 100,000</t>
  </si>
  <si>
    <t>UK Daily Tests per 100,000 MA</t>
  </si>
  <si>
    <t>People Reported Negative</t>
  </si>
  <si>
    <t>People Reported Positive</t>
  </si>
  <si>
    <t>People Reported Total</t>
  </si>
  <si>
    <t>Daily New Cases</t>
  </si>
  <si>
    <t>ratio New cases to people newly tested</t>
  </si>
  <si>
    <t>NHS Reported Tests Daily</t>
  </si>
  <si>
    <t>NHS Reported Tests Cumulative</t>
  </si>
  <si>
    <t>UK Gov Reported Tests Daily</t>
  </si>
  <si>
    <t>UK Gov Reported Tests Cumulative</t>
  </si>
  <si>
    <t>Scot daily tests</t>
  </si>
  <si>
    <t>Total daily positive reported</t>
  </si>
  <si>
    <t>Percent Daily Positive</t>
  </si>
  <si>
    <t>People with first test 7 days</t>
  </si>
  <si>
    <t>Positive cases 7 days</t>
  </si>
  <si>
    <t>Tests reported 7 days</t>
  </si>
  <si>
    <t>Positive tests 7 days</t>
  </si>
  <si>
    <t>Test positivity 7 days</t>
  </si>
  <si>
    <t>Scot daily tests per 1,000</t>
  </si>
  <si>
    <t>Daily New Cases MA</t>
  </si>
  <si>
    <t>Percent DNC</t>
  </si>
  <si>
    <t>daily tests 7 day MA</t>
  </si>
  <si>
    <t>Sco daily tests per 100,000</t>
  </si>
  <si>
    <t>Sco Daily Tests per 100,000 MA</t>
  </si>
  <si>
    <t>Percent Daily Positive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</si>
</sst>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0.000%"/>
    <numFmt numFmtId="168" formatCode="_(* #,##0.000000_);_(* \(#,##0.000000\);_(* &quot;-&quot;??_);_(@_)"/>
    <numFmt numFmtId="169" formatCode="_-* #,##0_-;\-* #,##0_-;_-* &quot;-&quot;??_-;_-@_-"/>
    <numFmt numFmtId="170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11"/>
      <name val="Verdana"/>
      <family val="2"/>
    </font>
    <font>
      <b/>
      <sz val="11"/>
      <name val="Verdana"/>
      <family val="2"/>
    </font>
    <font>
      <sz val="10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0" tint="-0.499984740745262"/>
      <name val="Verdana"/>
      <family val="2"/>
    </font>
    <font>
      <sz val="10"/>
      <color theme="1"/>
      <name val="Verdana"/>
      <family val="2"/>
    </font>
    <font>
      <sz val="10"/>
      <color rgb="FF333333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3" fillId="3" borderId="3" xfId="0" applyFont="1" applyFill="1" applyBorder="1" applyAlignment="1">
      <alignment vertical="center" wrapText="1"/>
    </xf>
    <xf numFmtId="166" fontId="4" fillId="3" borderId="4" xfId="1" applyNumberFormat="1" applyFont="1" applyFill="1" applyBorder="1" applyAlignment="1">
      <alignment horizontal="center" vertical="center" wrapText="1"/>
    </xf>
    <xf numFmtId="166" fontId="4" fillId="2" borderId="5" xfId="1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166" fontId="4" fillId="3" borderId="5" xfId="1" applyNumberFormat="1" applyFont="1" applyFill="1" applyBorder="1" applyAlignment="1">
      <alignment horizontal="center" vertical="center" wrapText="1"/>
    </xf>
    <xf numFmtId="167" fontId="4" fillId="3" borderId="5" xfId="2" applyNumberFormat="1" applyFont="1" applyFill="1" applyBorder="1" applyAlignment="1">
      <alignment horizontal="center" vertical="center" wrapText="1"/>
    </xf>
    <xf numFmtId="168" fontId="4" fillId="3" borderId="5" xfId="1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164" fontId="5" fillId="2" borderId="5" xfId="1" applyFont="1" applyFill="1" applyBorder="1" applyAlignment="1">
      <alignment horizontal="center" vertical="center" wrapText="1"/>
    </xf>
    <xf numFmtId="164" fontId="4" fillId="2" borderId="6" xfId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wrapText="1"/>
    </xf>
    <xf numFmtId="14" fontId="7" fillId="4" borderId="1" xfId="0" applyNumberFormat="1" applyFont="1" applyFill="1" applyBorder="1" applyAlignment="1">
      <alignment horizontal="right" vertical="center"/>
    </xf>
    <xf numFmtId="166" fontId="7" fillId="4" borderId="0" xfId="1" applyNumberFormat="1" applyFont="1" applyFill="1" applyBorder="1" applyAlignment="1">
      <alignment horizontal="right" vertical="center"/>
    </xf>
    <xf numFmtId="165" fontId="7" fillId="2" borderId="0" xfId="1" applyNumberFormat="1" applyFont="1" applyFill="1" applyBorder="1" applyAlignment="1">
      <alignment horizontal="right" vertical="center"/>
    </xf>
    <xf numFmtId="3" fontId="7" fillId="4" borderId="2" xfId="0" applyNumberFormat="1" applyFont="1" applyFill="1" applyBorder="1" applyAlignment="1">
      <alignment horizontal="right" vertical="center"/>
    </xf>
    <xf numFmtId="3" fontId="7" fillId="4" borderId="0" xfId="0" applyNumberFormat="1" applyFont="1" applyFill="1" applyAlignment="1">
      <alignment horizontal="right" vertical="center"/>
    </xf>
    <xf numFmtId="3" fontId="7" fillId="4" borderId="7" xfId="0" applyNumberFormat="1" applyFont="1" applyFill="1" applyBorder="1" applyAlignment="1">
      <alignment horizontal="right" vertical="center"/>
    </xf>
    <xf numFmtId="0" fontId="3" fillId="4" borderId="7" xfId="0" applyFont="1" applyFill="1" applyBorder="1" applyAlignment="1">
      <alignment vertical="center" wrapText="1"/>
    </xf>
    <xf numFmtId="0" fontId="2" fillId="0" borderId="2" xfId="0" applyFont="1" applyBorder="1"/>
    <xf numFmtId="0" fontId="2" fillId="0" borderId="1" xfId="0" applyFont="1" applyBorder="1"/>
    <xf numFmtId="166" fontId="8" fillId="0" borderId="7" xfId="1" applyNumberFormat="1" applyFont="1" applyBorder="1" applyAlignment="1">
      <alignment wrapText="1"/>
    </xf>
    <xf numFmtId="166" fontId="8" fillId="0" borderId="1" xfId="1" applyNumberFormat="1" applyFont="1" applyFill="1" applyBorder="1" applyAlignment="1">
      <alignment wrapText="1"/>
    </xf>
    <xf numFmtId="167" fontId="8" fillId="0" borderId="7" xfId="2" applyNumberFormat="1" applyFont="1" applyFill="1" applyBorder="1" applyAlignment="1">
      <alignment wrapText="1"/>
    </xf>
    <xf numFmtId="166" fontId="8" fillId="0" borderId="1" xfId="1" applyNumberFormat="1" applyFont="1" applyBorder="1" applyAlignment="1">
      <alignment wrapText="1"/>
    </xf>
    <xf numFmtId="166" fontId="8" fillId="0" borderId="0" xfId="1" applyNumberFormat="1" applyFont="1" applyBorder="1" applyAlignment="1">
      <alignment wrapText="1"/>
    </xf>
    <xf numFmtId="166" fontId="8" fillId="0" borderId="7" xfId="1" applyNumberFormat="1" applyFont="1" applyFill="1" applyBorder="1" applyAlignment="1">
      <alignment wrapText="1"/>
    </xf>
    <xf numFmtId="168" fontId="8" fillId="0" borderId="1" xfId="1" applyNumberFormat="1" applyFont="1" applyBorder="1" applyAlignment="1">
      <alignment wrapText="1"/>
    </xf>
    <xf numFmtId="3" fontId="7" fillId="2" borderId="7" xfId="0" applyNumberFormat="1" applyFont="1" applyFill="1" applyBorder="1" applyAlignment="1">
      <alignment horizontal="right" vertical="center"/>
    </xf>
    <xf numFmtId="3" fontId="9" fillId="2" borderId="7" xfId="0" applyNumberFormat="1" applyFont="1" applyFill="1" applyBorder="1" applyAlignment="1">
      <alignment horizontal="right" vertical="center"/>
    </xf>
    <xf numFmtId="169" fontId="2" fillId="2" borderId="0" xfId="0" applyNumberFormat="1" applyFont="1" applyFill="1"/>
    <xf numFmtId="164" fontId="2" fillId="2" borderId="0" xfId="1" applyFont="1" applyFill="1"/>
    <xf numFmtId="43" fontId="2" fillId="2" borderId="0" xfId="0" applyNumberFormat="1" applyFont="1" applyFill="1"/>
    <xf numFmtId="3" fontId="2" fillId="0" borderId="0" xfId="0" applyNumberFormat="1" applyFont="1"/>
    <xf numFmtId="3" fontId="9" fillId="4" borderId="7" xfId="0" applyNumberFormat="1" applyFont="1" applyFill="1" applyBorder="1" applyAlignment="1">
      <alignment horizontal="right" vertical="center"/>
    </xf>
    <xf numFmtId="169" fontId="10" fillId="0" borderId="7" xfId="1" applyNumberFormat="1" applyFont="1" applyFill="1" applyBorder="1"/>
    <xf numFmtId="166" fontId="10" fillId="0" borderId="0" xfId="1" applyNumberFormat="1" applyFont="1" applyFill="1" applyBorder="1"/>
    <xf numFmtId="167" fontId="10" fillId="0" borderId="2" xfId="2" applyNumberFormat="1" applyFont="1" applyFill="1" applyBorder="1"/>
    <xf numFmtId="169" fontId="10" fillId="0" borderId="2" xfId="1" applyNumberFormat="1" applyFont="1" applyFill="1" applyBorder="1"/>
    <xf numFmtId="169" fontId="10" fillId="0" borderId="1" xfId="1" applyNumberFormat="1" applyFont="1" applyFill="1" applyBorder="1"/>
    <xf numFmtId="168" fontId="10" fillId="0" borderId="1" xfId="1" applyNumberFormat="1" applyFont="1" applyFill="1" applyBorder="1"/>
    <xf numFmtId="170" fontId="9" fillId="2" borderId="7" xfId="2" applyNumberFormat="1" applyFont="1" applyFill="1" applyBorder="1" applyAlignment="1">
      <alignment horizontal="right" vertical="center"/>
    </xf>
    <xf numFmtId="170" fontId="9" fillId="4" borderId="7" xfId="2" applyNumberFormat="1" applyFont="1" applyFill="1" applyBorder="1" applyAlignment="1">
      <alignment horizontal="right" vertical="center"/>
    </xf>
    <xf numFmtId="0" fontId="10" fillId="0" borderId="0" xfId="0" applyFont="1"/>
    <xf numFmtId="3" fontId="10" fillId="4" borderId="2" xfId="0" applyNumberFormat="1" applyFont="1" applyFill="1" applyBorder="1" applyAlignment="1">
      <alignment horizontal="right"/>
    </xf>
    <xf numFmtId="3" fontId="10" fillId="4" borderId="0" xfId="0" applyNumberFormat="1" applyFont="1" applyFill="1" applyAlignment="1">
      <alignment horizontal="right"/>
    </xf>
    <xf numFmtId="3" fontId="10" fillId="4" borderId="7" xfId="0" applyNumberFormat="1" applyFont="1" applyFill="1" applyBorder="1" applyAlignment="1">
      <alignment horizontal="right"/>
    </xf>
    <xf numFmtId="166" fontId="2" fillId="0" borderId="0" xfId="1" applyNumberFormat="1" applyFont="1"/>
    <xf numFmtId="169" fontId="10" fillId="0" borderId="2" xfId="1" applyNumberFormat="1" applyFont="1" applyBorder="1"/>
    <xf numFmtId="169" fontId="10" fillId="0" borderId="1" xfId="1" applyNumberFormat="1" applyFont="1" applyBorder="1"/>
    <xf numFmtId="14" fontId="7" fillId="0" borderId="0" xfId="0" applyNumberFormat="1" applyFont="1" applyAlignment="1">
      <alignment horizontal="right" vertical="center"/>
    </xf>
    <xf numFmtId="3" fontId="10" fillId="0" borderId="2" xfId="0" applyNumberFormat="1" applyFont="1" applyBorder="1" applyAlignment="1">
      <alignment horizontal="right"/>
    </xf>
    <xf numFmtId="3" fontId="10" fillId="0" borderId="0" xfId="0" applyNumberFormat="1" applyFont="1" applyAlignment="1">
      <alignment horizontal="right"/>
    </xf>
    <xf numFmtId="3" fontId="10" fillId="0" borderId="7" xfId="0" applyNumberFormat="1" applyFont="1" applyBorder="1" applyAlignment="1">
      <alignment horizontal="right"/>
    </xf>
    <xf numFmtId="14" fontId="7" fillId="0" borderId="1" xfId="0" applyNumberFormat="1" applyFont="1" applyBorder="1" applyAlignment="1">
      <alignment horizontal="right" vertical="center"/>
    </xf>
    <xf numFmtId="3" fontId="10" fillId="0" borderId="0" xfId="0" applyNumberFormat="1" applyFont="1"/>
    <xf numFmtId="3" fontId="10" fillId="0" borderId="7" xfId="0" applyNumberFormat="1" applyFont="1" applyBorder="1"/>
    <xf numFmtId="3" fontId="10" fillId="4" borderId="1" xfId="0" applyNumberFormat="1" applyFont="1" applyFill="1" applyBorder="1" applyAlignment="1">
      <alignment horizontal="right"/>
    </xf>
    <xf numFmtId="3" fontId="10" fillId="0" borderId="1" xfId="0" applyNumberFormat="1" applyFont="1" applyBorder="1"/>
    <xf numFmtId="169" fontId="10" fillId="0" borderId="1" xfId="0" applyNumberFormat="1" applyFont="1" applyBorder="1"/>
    <xf numFmtId="166" fontId="10" fillId="0" borderId="2" xfId="1" applyNumberFormat="1" applyFont="1" applyFill="1" applyBorder="1"/>
    <xf numFmtId="166" fontId="10" fillId="0" borderId="1" xfId="1" applyNumberFormat="1" applyFont="1" applyBorder="1"/>
    <xf numFmtId="166" fontId="10" fillId="0" borderId="2" xfId="1" applyNumberFormat="1" applyFont="1" applyBorder="1"/>
    <xf numFmtId="14" fontId="7" fillId="0" borderId="8" xfId="0" applyNumberFormat="1" applyFont="1" applyBorder="1" applyAlignment="1">
      <alignment horizontal="right" vertical="center"/>
    </xf>
    <xf numFmtId="3" fontId="10" fillId="0" borderId="9" xfId="0" applyNumberFormat="1" applyFont="1" applyBorder="1"/>
    <xf numFmtId="3" fontId="10" fillId="0" borderId="8" xfId="0" applyNumberFormat="1" applyFont="1" applyBorder="1"/>
    <xf numFmtId="166" fontId="10" fillId="0" borderId="10" xfId="1" applyNumberFormat="1" applyFont="1" applyBorder="1"/>
    <xf numFmtId="166" fontId="10" fillId="0" borderId="8" xfId="1" applyNumberFormat="1" applyFont="1" applyBorder="1"/>
    <xf numFmtId="169" fontId="10" fillId="0" borderId="11" xfId="1" applyNumberFormat="1" applyFont="1" applyFill="1" applyBorder="1"/>
    <xf numFmtId="166" fontId="10" fillId="0" borderId="9" xfId="1" applyNumberFormat="1" applyFont="1" applyFill="1" applyBorder="1"/>
    <xf numFmtId="167" fontId="10" fillId="0" borderId="10" xfId="2" applyNumberFormat="1" applyFont="1" applyFill="1" applyBorder="1"/>
    <xf numFmtId="169" fontId="10" fillId="0" borderId="10" xfId="1" applyNumberFormat="1" applyFont="1" applyFill="1" applyBorder="1"/>
    <xf numFmtId="169" fontId="10" fillId="0" borderId="8" xfId="1" applyNumberFormat="1" applyFont="1" applyFill="1" applyBorder="1"/>
    <xf numFmtId="168" fontId="10" fillId="0" borderId="8" xfId="1" applyNumberFormat="1" applyFont="1" applyFill="1" applyBorder="1"/>
    <xf numFmtId="166" fontId="10" fillId="0" borderId="1" xfId="1" applyNumberFormat="1" applyFont="1" applyFill="1" applyBorder="1"/>
    <xf numFmtId="3" fontId="11" fillId="0" borderId="0" xfId="0" applyNumberFormat="1" applyFont="1" applyAlignment="1">
      <alignment horizontal="right" vertical="center" wrapText="1"/>
    </xf>
    <xf numFmtId="3" fontId="7" fillId="0" borderId="1" xfId="0" applyNumberFormat="1" applyFont="1" applyBorder="1" applyAlignment="1">
      <alignment horizontal="right"/>
    </xf>
    <xf numFmtId="166" fontId="10" fillId="0" borderId="0" xfId="1" applyNumberFormat="1" applyFont="1"/>
    <xf numFmtId="166" fontId="10" fillId="0" borderId="7" xfId="1" applyNumberFormat="1" applyFont="1" applyBorder="1"/>
    <xf numFmtId="167" fontId="10" fillId="0" borderId="0" xfId="2" applyNumberFormat="1" applyFont="1" applyFill="1"/>
    <xf numFmtId="166" fontId="10" fillId="0" borderId="1" xfId="0" applyNumberFormat="1" applyFont="1" applyBorder="1"/>
    <xf numFmtId="14" fontId="10" fillId="0" borderId="0" xfId="0" applyNumberFormat="1" applyFont="1"/>
    <xf numFmtId="170" fontId="10" fillId="0" borderId="1" xfId="2" applyNumberFormat="1" applyFont="1" applyFill="1" applyBorder="1"/>
    <xf numFmtId="0" fontId="10" fillId="0" borderId="7" xfId="0" applyFont="1" applyBorder="1"/>
    <xf numFmtId="170" fontId="10" fillId="0" borderId="0" xfId="2" applyNumberFormat="1" applyFont="1" applyFill="1"/>
    <xf numFmtId="165" fontId="2" fillId="2" borderId="0" xfId="1" applyNumberFormat="1" applyFont="1" applyFill="1"/>
    <xf numFmtId="166" fontId="2" fillId="0" borderId="0" xfId="1" applyNumberFormat="1" applyFont="1" applyFill="1"/>
    <xf numFmtId="167" fontId="2" fillId="0" borderId="0" xfId="2" applyNumberFormat="1" applyFont="1" applyFill="1"/>
    <xf numFmtId="166" fontId="2" fillId="0" borderId="0" xfId="1" applyNumberFormat="1" applyFont="1" applyBorder="1"/>
    <xf numFmtId="166" fontId="2" fillId="0" borderId="0" xfId="1" applyNumberFormat="1" applyFont="1" applyFill="1" applyBorder="1"/>
    <xf numFmtId="168" fontId="2" fillId="0" borderId="1" xfId="1" applyNumberFormat="1" applyFont="1" applyBorder="1"/>
    <xf numFmtId="0" fontId="10" fillId="2" borderId="0" xfId="0" applyFont="1" applyFill="1"/>
    <xf numFmtId="0" fontId="9" fillId="2" borderId="0" xfId="0" applyFont="1" applyFill="1"/>
    <xf numFmtId="0" fontId="2" fillId="2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_SCO-UK-Testing-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_cases_by_hb"/>
      <sheetName val="d_SCO_UK_Testing"/>
      <sheetName val="MK DATA"/>
    </sheetNames>
    <sheetDataSet>
      <sheetData sheetId="0">
        <row r="3">
          <cell r="S3" t="str">
            <v>NHS Ayrshire &amp; Arran</v>
          </cell>
        </row>
      </sheetData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9924-25B8-451A-BA7C-9B3C93BB6C8F}">
  <sheetPr>
    <tabColor rgb="FF92D050"/>
  </sheetPr>
  <dimension ref="A1:AF285"/>
  <sheetViews>
    <sheetView showGridLines="0" tabSelected="1" zoomScale="70" zoomScaleNormal="70" workbookViewId="0">
      <selection activeCell="C7" sqref="C7"/>
    </sheetView>
  </sheetViews>
  <sheetFormatPr defaultRowHeight="14.25" x14ac:dyDescent="0.2"/>
  <cols>
    <col min="1" max="1" width="14.42578125" style="1" customWidth="1"/>
    <col min="2" max="2" width="14.42578125" style="50" customWidth="1"/>
    <col min="3" max="4" width="14.42578125" style="88" customWidth="1"/>
    <col min="5" max="5" width="13.85546875" style="46" bestFit="1" customWidth="1"/>
    <col min="6" max="6" width="12.42578125" style="46" customWidth="1"/>
    <col min="7" max="7" width="13.5703125" style="46" customWidth="1"/>
    <col min="8" max="9" width="15.5703125" style="46" customWidth="1"/>
    <col min="10" max="10" width="16.42578125" style="1" customWidth="1"/>
    <col min="11" max="11" width="16" style="1" customWidth="1"/>
    <col min="12" max="12" width="14.5703125" style="1" customWidth="1"/>
    <col min="13" max="13" width="18.42578125" style="1" customWidth="1"/>
    <col min="14" max="14" width="11.42578125" style="50" customWidth="1"/>
    <col min="15" max="15" width="11.42578125" style="89" customWidth="1"/>
    <col min="16" max="16" width="11.42578125" style="90" customWidth="1"/>
    <col min="17" max="17" width="12.5703125" style="50" customWidth="1"/>
    <col min="18" max="18" width="11.42578125" style="50" customWidth="1"/>
    <col min="19" max="19" width="12.5703125" style="91" customWidth="1"/>
    <col min="20" max="21" width="12.5703125" style="92" customWidth="1"/>
    <col min="22" max="22" width="13.5703125" style="93" customWidth="1"/>
    <col min="23" max="23" width="15.5703125" style="94" customWidth="1"/>
    <col min="24" max="24" width="15.5703125" style="95" customWidth="1"/>
    <col min="25" max="25" width="14.42578125" style="96" customWidth="1"/>
    <col min="26" max="26" width="15" style="34" customWidth="1"/>
    <col min="27" max="27" width="11.5703125" style="96" bestFit="1" customWidth="1"/>
    <col min="28" max="28" width="11.5703125" style="34" bestFit="1" customWidth="1"/>
    <col min="29" max="16384" width="9.140625" style="1"/>
  </cols>
  <sheetData>
    <row r="1" spans="1:32" s="14" customFormat="1" ht="90.75" customHeight="1" thickBot="1" x14ac:dyDescent="0.25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7" t="s">
        <v>13</v>
      </c>
      <c r="O1" s="7" t="s">
        <v>14</v>
      </c>
      <c r="P1" s="8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9" t="s">
        <v>21</v>
      </c>
      <c r="W1" s="10" t="s">
        <v>22</v>
      </c>
      <c r="X1" s="10" t="s">
        <v>23</v>
      </c>
      <c r="Y1" s="11" t="s">
        <v>24</v>
      </c>
      <c r="Z1" s="12" t="s">
        <v>25</v>
      </c>
      <c r="AA1" s="11" t="s">
        <v>26</v>
      </c>
      <c r="AB1" s="13" t="s">
        <v>27</v>
      </c>
    </row>
    <row r="2" spans="1:32" x14ac:dyDescent="0.2">
      <c r="A2" s="15">
        <v>43892</v>
      </c>
      <c r="B2" s="16">
        <v>0</v>
      </c>
      <c r="C2" s="17">
        <v>0</v>
      </c>
      <c r="D2" s="17">
        <v>0</v>
      </c>
      <c r="E2" s="18">
        <v>814</v>
      </c>
      <c r="F2" s="19">
        <v>1</v>
      </c>
      <c r="G2" s="19">
        <v>815</v>
      </c>
      <c r="H2" s="20">
        <v>1</v>
      </c>
      <c r="I2" s="21"/>
      <c r="L2" s="22"/>
      <c r="M2" s="23"/>
      <c r="N2" s="24"/>
      <c r="O2" s="25"/>
      <c r="P2" s="26"/>
      <c r="Q2" s="27"/>
      <c r="R2" s="24"/>
      <c r="S2" s="28"/>
      <c r="T2" s="29"/>
      <c r="U2" s="29"/>
      <c r="V2" s="30"/>
      <c r="W2" s="31">
        <f>H2</f>
        <v>1</v>
      </c>
      <c r="X2" s="32">
        <v>0</v>
      </c>
      <c r="Y2" s="33"/>
      <c r="AA2" s="35">
        <v>0</v>
      </c>
      <c r="AC2" s="36"/>
      <c r="AD2" s="36"/>
      <c r="AE2" s="36"/>
      <c r="AF2" s="36"/>
    </row>
    <row r="3" spans="1:32" x14ac:dyDescent="0.2">
      <c r="A3" s="15">
        <v>43893</v>
      </c>
      <c r="B3" s="16">
        <v>0</v>
      </c>
      <c r="C3" s="17">
        <v>0</v>
      </c>
      <c r="D3" s="17">
        <v>0</v>
      </c>
      <c r="E3" s="18">
        <v>914</v>
      </c>
      <c r="F3" s="19">
        <v>1</v>
      </c>
      <c r="G3" s="19">
        <v>915</v>
      </c>
      <c r="H3" s="20">
        <v>0</v>
      </c>
      <c r="I3" s="37"/>
      <c r="L3" s="22"/>
      <c r="M3" s="23"/>
      <c r="N3" s="38"/>
      <c r="O3" s="39"/>
      <c r="P3" s="40"/>
      <c r="Q3" s="41"/>
      <c r="R3" s="41"/>
      <c r="S3" s="38"/>
      <c r="T3" s="42"/>
      <c r="U3" s="42"/>
      <c r="V3" s="43"/>
      <c r="W3" s="31">
        <f>H3</f>
        <v>0</v>
      </c>
      <c r="X3" s="44">
        <f t="shared" ref="X3:X66" si="0">H3/(G3-G2)</f>
        <v>0</v>
      </c>
      <c r="Y3" s="33"/>
      <c r="Z3" s="34">
        <f t="shared" ref="Z3:Z66" si="1">N3/54.633</f>
        <v>0</v>
      </c>
      <c r="AA3" s="35">
        <v>0</v>
      </c>
      <c r="AC3" s="36"/>
      <c r="AD3" s="36"/>
      <c r="AE3" s="36"/>
      <c r="AF3" s="36"/>
    </row>
    <row r="4" spans="1:32" x14ac:dyDescent="0.2">
      <c r="A4" s="15">
        <v>43894</v>
      </c>
      <c r="B4" s="16">
        <v>0</v>
      </c>
      <c r="C4" s="17">
        <v>0</v>
      </c>
      <c r="D4" s="17">
        <v>0</v>
      </c>
      <c r="E4" s="18">
        <v>1043</v>
      </c>
      <c r="F4" s="19">
        <v>3</v>
      </c>
      <c r="G4" s="19">
        <v>1046</v>
      </c>
      <c r="H4" s="20">
        <v>2</v>
      </c>
      <c r="I4" s="45">
        <f>H4/(G4-G3)</f>
        <v>1.5267175572519083E-2</v>
      </c>
      <c r="L4" s="22"/>
      <c r="M4" s="23"/>
      <c r="N4" s="38"/>
      <c r="O4" s="39"/>
      <c r="P4" s="40"/>
      <c r="Q4" s="41"/>
      <c r="R4" s="41"/>
      <c r="S4" s="38"/>
      <c r="T4" s="42"/>
      <c r="U4" s="42"/>
      <c r="V4" s="43"/>
      <c r="W4" s="31">
        <f>H4</f>
        <v>2</v>
      </c>
      <c r="X4" s="44">
        <f t="shared" si="0"/>
        <v>1.5267175572519083E-2</v>
      </c>
      <c r="Y4" s="33">
        <f>SUM(N1:N4)</f>
        <v>0</v>
      </c>
      <c r="Z4" s="34">
        <f t="shared" si="1"/>
        <v>0</v>
      </c>
      <c r="AA4" s="35">
        <v>0</v>
      </c>
      <c r="AC4" s="36"/>
      <c r="AD4" s="36"/>
      <c r="AE4" s="36"/>
      <c r="AF4" s="36"/>
    </row>
    <row r="5" spans="1:32" x14ac:dyDescent="0.2">
      <c r="A5" s="15">
        <v>43895</v>
      </c>
      <c r="B5" s="16">
        <v>0</v>
      </c>
      <c r="C5" s="17">
        <v>0</v>
      </c>
      <c r="D5" s="17">
        <v>0</v>
      </c>
      <c r="E5" s="18">
        <v>1250</v>
      </c>
      <c r="F5" s="19">
        <v>6</v>
      </c>
      <c r="G5" s="19">
        <v>1256</v>
      </c>
      <c r="H5" s="20">
        <v>3</v>
      </c>
      <c r="I5" s="45">
        <f t="shared" ref="I5:I68" si="2">H5/(G5-G4)</f>
        <v>1.4285714285714285E-2</v>
      </c>
      <c r="L5" s="22"/>
      <c r="M5" s="23"/>
      <c r="N5" s="38"/>
      <c r="O5" s="39"/>
      <c r="P5" s="40"/>
      <c r="Q5" s="41"/>
      <c r="R5" s="41"/>
      <c r="S5" s="38"/>
      <c r="T5" s="42"/>
      <c r="U5" s="42"/>
      <c r="V5" s="43"/>
      <c r="W5" s="31">
        <f>H5</f>
        <v>3</v>
      </c>
      <c r="X5" s="44">
        <f t="shared" si="0"/>
        <v>1.4285714285714285E-2</v>
      </c>
      <c r="Y5" s="33">
        <f>SUM(N1:N5)/7</f>
        <v>0</v>
      </c>
      <c r="Z5" s="34">
        <f t="shared" si="1"/>
        <v>0</v>
      </c>
      <c r="AA5" s="35">
        <v>0</v>
      </c>
      <c r="AC5" s="36"/>
      <c r="AD5" s="36"/>
      <c r="AE5" s="36"/>
      <c r="AF5" s="36"/>
    </row>
    <row r="6" spans="1:32" x14ac:dyDescent="0.2">
      <c r="A6" s="15">
        <v>43896</v>
      </c>
      <c r="B6" s="16">
        <v>0</v>
      </c>
      <c r="C6" s="17">
        <v>0</v>
      </c>
      <c r="D6" s="17">
        <v>0</v>
      </c>
      <c r="E6" s="18">
        <v>1514</v>
      </c>
      <c r="F6" s="19">
        <v>11</v>
      </c>
      <c r="G6" s="19">
        <v>1525</v>
      </c>
      <c r="H6" s="20">
        <v>5</v>
      </c>
      <c r="I6" s="45">
        <f t="shared" si="2"/>
        <v>1.858736059479554E-2</v>
      </c>
      <c r="L6" s="22"/>
      <c r="M6" s="23"/>
      <c r="N6" s="38"/>
      <c r="O6" s="39"/>
      <c r="P6" s="40"/>
      <c r="Q6" s="41"/>
      <c r="R6" s="41"/>
      <c r="S6" s="38"/>
      <c r="T6" s="42"/>
      <c r="U6" s="42"/>
      <c r="V6" s="43"/>
      <c r="W6" s="31">
        <f>H6</f>
        <v>5</v>
      </c>
      <c r="X6" s="44">
        <f t="shared" si="0"/>
        <v>1.858736059479554E-2</v>
      </c>
      <c r="Y6" s="33">
        <f>SUM(N1:N6)/7</f>
        <v>0</v>
      </c>
      <c r="Z6" s="34">
        <f t="shared" si="1"/>
        <v>0</v>
      </c>
      <c r="AA6" s="35">
        <v>0</v>
      </c>
      <c r="AC6" s="36"/>
      <c r="AD6" s="36"/>
      <c r="AE6" s="36"/>
      <c r="AF6" s="36"/>
    </row>
    <row r="7" spans="1:32" x14ac:dyDescent="0.2">
      <c r="A7" s="15">
        <v>43897</v>
      </c>
      <c r="B7" s="16">
        <v>0</v>
      </c>
      <c r="C7" s="17">
        <v>0</v>
      </c>
      <c r="D7" s="17">
        <v>0</v>
      </c>
      <c r="E7" s="18">
        <v>1664</v>
      </c>
      <c r="F7" s="19">
        <v>16</v>
      </c>
      <c r="G7" s="19">
        <v>1680</v>
      </c>
      <c r="H7" s="20">
        <v>5</v>
      </c>
      <c r="I7" s="45">
        <f t="shared" si="2"/>
        <v>3.2258064516129031E-2</v>
      </c>
      <c r="L7" s="22"/>
      <c r="M7" s="23"/>
      <c r="N7" s="38"/>
      <c r="O7" s="39"/>
      <c r="P7" s="40"/>
      <c r="Q7" s="41"/>
      <c r="R7" s="41"/>
      <c r="S7" s="38"/>
      <c r="T7" s="42"/>
      <c r="U7" s="42"/>
      <c r="V7" s="43"/>
      <c r="W7" s="31">
        <f t="shared" ref="W7:W70" si="3">SUM(H1:H7)/7</f>
        <v>2.2857142857142856</v>
      </c>
      <c r="X7" s="44">
        <f t="shared" si="0"/>
        <v>3.2258064516129031E-2</v>
      </c>
      <c r="Y7" s="33">
        <f t="shared" ref="Y7:Y66" si="4">SUM(N1:N7)/7</f>
        <v>0</v>
      </c>
      <c r="Z7" s="34">
        <f t="shared" si="1"/>
        <v>0</v>
      </c>
      <c r="AA7" s="35">
        <v>0</v>
      </c>
      <c r="AC7" s="36"/>
      <c r="AD7" s="36"/>
      <c r="AE7" s="36"/>
      <c r="AF7" s="36"/>
    </row>
    <row r="8" spans="1:32" x14ac:dyDescent="0.2">
      <c r="A8" s="15">
        <v>43898</v>
      </c>
      <c r="B8" s="16">
        <v>0</v>
      </c>
      <c r="C8" s="17">
        <v>0</v>
      </c>
      <c r="D8" s="17">
        <f t="shared" ref="D8:D9" si="5">SUM(C2:C8)/7</f>
        <v>0</v>
      </c>
      <c r="E8" s="18">
        <v>1939</v>
      </c>
      <c r="F8" s="19">
        <v>18</v>
      </c>
      <c r="G8" s="19">
        <v>1957</v>
      </c>
      <c r="H8" s="20">
        <v>2</v>
      </c>
      <c r="I8" s="45">
        <f t="shared" si="2"/>
        <v>7.2202166064981952E-3</v>
      </c>
      <c r="L8" s="22"/>
      <c r="M8" s="23"/>
      <c r="N8" s="38"/>
      <c r="O8" s="39"/>
      <c r="P8" s="40"/>
      <c r="Q8" s="41"/>
      <c r="R8" s="41"/>
      <c r="S8" s="38"/>
      <c r="T8" s="42"/>
      <c r="U8" s="42"/>
      <c r="V8" s="43"/>
      <c r="W8" s="31">
        <f t="shared" si="3"/>
        <v>2.5714285714285716</v>
      </c>
      <c r="X8" s="44">
        <f t="shared" si="0"/>
        <v>7.2202166064981952E-3</v>
      </c>
      <c r="Y8" s="33">
        <f t="shared" si="4"/>
        <v>0</v>
      </c>
      <c r="Z8" s="34">
        <f t="shared" si="1"/>
        <v>0</v>
      </c>
      <c r="AA8" s="35">
        <v>0</v>
      </c>
      <c r="AB8" s="34">
        <f>SUM(I2:I8)*100/7</f>
        <v>1.2516933082236592</v>
      </c>
      <c r="AC8" s="36"/>
      <c r="AD8" s="36"/>
      <c r="AE8" s="36"/>
      <c r="AF8" s="36"/>
    </row>
    <row r="9" spans="1:32" x14ac:dyDescent="0.2">
      <c r="A9" s="15">
        <v>43899</v>
      </c>
      <c r="B9" s="16">
        <v>0</v>
      </c>
      <c r="C9" s="17">
        <v>0</v>
      </c>
      <c r="D9" s="17">
        <f t="shared" si="5"/>
        <v>0</v>
      </c>
      <c r="E9" s="18">
        <v>2078</v>
      </c>
      <c r="F9" s="19">
        <v>23</v>
      </c>
      <c r="G9" s="19">
        <v>2101</v>
      </c>
      <c r="H9" s="20">
        <v>5</v>
      </c>
      <c r="I9" s="45">
        <f t="shared" si="2"/>
        <v>3.4722222222222224E-2</v>
      </c>
      <c r="L9" s="22"/>
      <c r="M9" s="23"/>
      <c r="N9" s="38"/>
      <c r="O9" s="39"/>
      <c r="P9" s="40"/>
      <c r="Q9" s="41"/>
      <c r="R9" s="41"/>
      <c r="S9" s="38"/>
      <c r="T9" s="42"/>
      <c r="U9" s="42"/>
      <c r="V9" s="43"/>
      <c r="W9" s="31">
        <f t="shared" si="3"/>
        <v>3.1428571428571428</v>
      </c>
      <c r="X9" s="44">
        <f t="shared" si="0"/>
        <v>3.4722222222222224E-2</v>
      </c>
      <c r="Y9" s="33">
        <f t="shared" si="4"/>
        <v>0</v>
      </c>
      <c r="Z9" s="34">
        <f t="shared" si="1"/>
        <v>0</v>
      </c>
      <c r="AA9" s="35">
        <v>0</v>
      </c>
      <c r="AB9" s="34">
        <f t="shared" ref="AB9:AB72" si="6">SUM(I3:I9)*100/7</f>
        <v>1.7477250542554053</v>
      </c>
      <c r="AC9" s="36"/>
      <c r="AD9" s="36"/>
      <c r="AE9" s="36"/>
      <c r="AF9" s="36"/>
    </row>
    <row r="10" spans="1:32" x14ac:dyDescent="0.2">
      <c r="A10" s="15">
        <v>43900</v>
      </c>
      <c r="B10" s="16">
        <v>0</v>
      </c>
      <c r="C10" s="17">
        <v>0</v>
      </c>
      <c r="D10" s="17">
        <f>SUM(C4:C10)/7</f>
        <v>0</v>
      </c>
      <c r="E10" s="18">
        <v>2207</v>
      </c>
      <c r="F10" s="19">
        <v>27</v>
      </c>
      <c r="G10" s="19">
        <v>2234</v>
      </c>
      <c r="H10" s="20">
        <v>4</v>
      </c>
      <c r="I10" s="45">
        <f t="shared" si="2"/>
        <v>3.007518796992481E-2</v>
      </c>
      <c r="L10" s="22"/>
      <c r="M10" s="23"/>
      <c r="N10" s="38"/>
      <c r="O10" s="39"/>
      <c r="P10" s="40"/>
      <c r="Q10" s="41"/>
      <c r="R10" s="41"/>
      <c r="S10" s="38"/>
      <c r="T10" s="42"/>
      <c r="U10" s="42"/>
      <c r="V10" s="43"/>
      <c r="W10" s="31">
        <f t="shared" si="3"/>
        <v>3.7142857142857144</v>
      </c>
      <c r="X10" s="44">
        <f t="shared" si="0"/>
        <v>3.007518796992481E-2</v>
      </c>
      <c r="Y10" s="33">
        <f t="shared" si="4"/>
        <v>0</v>
      </c>
      <c r="Z10" s="34">
        <f t="shared" si="1"/>
        <v>0</v>
      </c>
      <c r="AA10" s="35">
        <v>0</v>
      </c>
      <c r="AB10" s="34">
        <f t="shared" si="6"/>
        <v>2.1773705966829024</v>
      </c>
      <c r="AC10" s="36"/>
      <c r="AD10" s="36"/>
      <c r="AE10" s="36"/>
      <c r="AF10" s="36"/>
    </row>
    <row r="11" spans="1:32" x14ac:dyDescent="0.2">
      <c r="A11" s="15">
        <v>43901</v>
      </c>
      <c r="B11" s="16">
        <v>0</v>
      </c>
      <c r="C11" s="17">
        <v>0</v>
      </c>
      <c r="D11" s="17">
        <f t="shared" ref="D11:D74" si="7">SUM(C5:C11)/7</f>
        <v>0</v>
      </c>
      <c r="E11" s="18">
        <v>2280</v>
      </c>
      <c r="F11" s="19">
        <v>36</v>
      </c>
      <c r="G11" s="19">
        <v>2316</v>
      </c>
      <c r="H11" s="20">
        <v>9</v>
      </c>
      <c r="I11" s="45">
        <f t="shared" si="2"/>
        <v>0.10975609756097561</v>
      </c>
      <c r="L11" s="22"/>
      <c r="M11" s="23"/>
      <c r="N11" s="38"/>
      <c r="O11" s="39"/>
      <c r="P11" s="40"/>
      <c r="Q11" s="41"/>
      <c r="R11" s="41"/>
      <c r="S11" s="38"/>
      <c r="T11" s="42"/>
      <c r="U11" s="42"/>
      <c r="V11" s="43"/>
      <c r="W11" s="31">
        <f t="shared" si="3"/>
        <v>4.7142857142857144</v>
      </c>
      <c r="X11" s="44">
        <f t="shared" si="0"/>
        <v>0.10975609756097561</v>
      </c>
      <c r="Y11" s="33">
        <f t="shared" si="4"/>
        <v>0</v>
      </c>
      <c r="Z11" s="34">
        <f t="shared" si="1"/>
        <v>0</v>
      </c>
      <c r="AA11" s="35">
        <v>0</v>
      </c>
      <c r="AB11" s="34">
        <f t="shared" si="6"/>
        <v>3.5272123393751387</v>
      </c>
      <c r="AC11" s="36"/>
      <c r="AD11" s="36"/>
      <c r="AE11" s="36"/>
      <c r="AF11" s="36"/>
    </row>
    <row r="12" spans="1:32" x14ac:dyDescent="0.2">
      <c r="A12" s="15">
        <v>43902</v>
      </c>
      <c r="B12" s="16">
        <v>0</v>
      </c>
      <c r="C12" s="17">
        <v>0</v>
      </c>
      <c r="D12" s="17">
        <f t="shared" si="7"/>
        <v>0</v>
      </c>
      <c r="E12" s="18">
        <v>2832</v>
      </c>
      <c r="F12" s="19">
        <v>60</v>
      </c>
      <c r="G12" s="19">
        <v>2892</v>
      </c>
      <c r="H12" s="20">
        <v>24</v>
      </c>
      <c r="I12" s="45">
        <f t="shared" si="2"/>
        <v>4.1666666666666664E-2</v>
      </c>
      <c r="L12" s="22"/>
      <c r="M12" s="23"/>
      <c r="N12" s="38"/>
      <c r="O12" s="39"/>
      <c r="P12" s="40"/>
      <c r="Q12" s="41"/>
      <c r="R12" s="41"/>
      <c r="S12" s="38"/>
      <c r="T12" s="42"/>
      <c r="U12" s="42"/>
      <c r="V12" s="43"/>
      <c r="W12" s="31">
        <f t="shared" si="3"/>
        <v>7.7142857142857144</v>
      </c>
      <c r="X12" s="44">
        <f t="shared" si="0"/>
        <v>4.1666666666666664E-2</v>
      </c>
      <c r="Y12" s="33">
        <f t="shared" si="4"/>
        <v>0</v>
      </c>
      <c r="Z12" s="34">
        <f t="shared" si="1"/>
        <v>0</v>
      </c>
      <c r="AA12" s="35">
        <v>0</v>
      </c>
      <c r="AB12" s="34">
        <f t="shared" si="6"/>
        <v>3.918368801960173</v>
      </c>
      <c r="AC12" s="36"/>
      <c r="AD12" s="36"/>
      <c r="AE12" s="36"/>
      <c r="AF12" s="36"/>
    </row>
    <row r="13" spans="1:32" x14ac:dyDescent="0.2">
      <c r="A13" s="15">
        <v>43903</v>
      </c>
      <c r="B13" s="16">
        <v>0</v>
      </c>
      <c r="C13" s="17">
        <v>0</v>
      </c>
      <c r="D13" s="17">
        <f t="shared" si="7"/>
        <v>0</v>
      </c>
      <c r="E13" s="18">
        <v>3229</v>
      </c>
      <c r="F13" s="19">
        <v>85</v>
      </c>
      <c r="G13" s="19">
        <v>3314</v>
      </c>
      <c r="H13" s="20">
        <v>25</v>
      </c>
      <c r="I13" s="45">
        <f t="shared" si="2"/>
        <v>5.9241706161137442E-2</v>
      </c>
      <c r="L13" s="22"/>
      <c r="M13" s="23"/>
      <c r="N13" s="38"/>
      <c r="O13" s="39"/>
      <c r="P13" s="40"/>
      <c r="Q13" s="41"/>
      <c r="R13" s="41"/>
      <c r="S13" s="38"/>
      <c r="T13" s="42"/>
      <c r="U13" s="42"/>
      <c r="V13" s="43"/>
      <c r="W13" s="31">
        <f t="shared" si="3"/>
        <v>10.571428571428571</v>
      </c>
      <c r="X13" s="44">
        <f t="shared" si="0"/>
        <v>5.9241706161137442E-2</v>
      </c>
      <c r="Y13" s="33">
        <f t="shared" si="4"/>
        <v>0</v>
      </c>
      <c r="Z13" s="34">
        <f t="shared" si="1"/>
        <v>0</v>
      </c>
      <c r="AA13" s="35">
        <v>0</v>
      </c>
      <c r="AB13" s="34">
        <f t="shared" si="6"/>
        <v>4.4991451671936282</v>
      </c>
      <c r="AC13" s="36"/>
      <c r="AD13" s="36"/>
      <c r="AE13" s="36"/>
      <c r="AF13" s="36"/>
    </row>
    <row r="14" spans="1:32" x14ac:dyDescent="0.2">
      <c r="A14" s="15">
        <v>43904</v>
      </c>
      <c r="B14" s="16">
        <v>0</v>
      </c>
      <c r="C14" s="17">
        <v>0</v>
      </c>
      <c r="D14" s="17">
        <f t="shared" si="7"/>
        <v>0</v>
      </c>
      <c r="E14" s="18">
        <v>3594</v>
      </c>
      <c r="F14" s="19">
        <v>121</v>
      </c>
      <c r="G14" s="19">
        <v>3715</v>
      </c>
      <c r="H14" s="20">
        <v>36</v>
      </c>
      <c r="I14" s="45">
        <f t="shared" si="2"/>
        <v>8.9775561097256859E-2</v>
      </c>
      <c r="L14" s="22"/>
      <c r="M14" s="23"/>
      <c r="N14" s="38"/>
      <c r="O14" s="39"/>
      <c r="P14" s="40"/>
      <c r="Q14" s="41"/>
      <c r="R14" s="41"/>
      <c r="S14" s="38"/>
      <c r="T14" s="42"/>
      <c r="U14" s="42"/>
      <c r="V14" s="43"/>
      <c r="W14" s="31">
        <f t="shared" si="3"/>
        <v>15</v>
      </c>
      <c r="X14" s="44">
        <f t="shared" si="0"/>
        <v>8.9775561097256859E-2</v>
      </c>
      <c r="Y14" s="33">
        <f t="shared" si="4"/>
        <v>0</v>
      </c>
      <c r="Z14" s="34">
        <f t="shared" si="1"/>
        <v>0</v>
      </c>
      <c r="AA14" s="35">
        <v>0</v>
      </c>
      <c r="AB14" s="34">
        <f t="shared" si="6"/>
        <v>5.3208236897811698</v>
      </c>
      <c r="AC14" s="36"/>
      <c r="AD14" s="36"/>
      <c r="AE14" s="36"/>
      <c r="AF14" s="36"/>
    </row>
    <row r="15" spans="1:32" x14ac:dyDescent="0.2">
      <c r="A15" s="15">
        <v>43905</v>
      </c>
      <c r="B15" s="16">
        <v>0</v>
      </c>
      <c r="C15" s="17">
        <v>0</v>
      </c>
      <c r="D15" s="17">
        <f t="shared" si="7"/>
        <v>0</v>
      </c>
      <c r="E15" s="18">
        <v>4087</v>
      </c>
      <c r="F15" s="19">
        <v>153</v>
      </c>
      <c r="G15" s="19">
        <v>4240</v>
      </c>
      <c r="H15" s="20">
        <v>32</v>
      </c>
      <c r="I15" s="45">
        <f t="shared" si="2"/>
        <v>6.0952380952380952E-2</v>
      </c>
      <c r="L15" s="22"/>
      <c r="M15" s="23"/>
      <c r="N15" s="38"/>
      <c r="O15" s="39"/>
      <c r="P15" s="40"/>
      <c r="Q15" s="41"/>
      <c r="R15" s="41"/>
      <c r="S15" s="38"/>
      <c r="T15" s="42"/>
      <c r="U15" s="42"/>
      <c r="V15" s="43"/>
      <c r="W15" s="31">
        <f t="shared" si="3"/>
        <v>19.285714285714285</v>
      </c>
      <c r="X15" s="44">
        <f t="shared" si="0"/>
        <v>6.0952380952380952E-2</v>
      </c>
      <c r="Y15" s="33">
        <f t="shared" si="4"/>
        <v>0</v>
      </c>
      <c r="Z15" s="34">
        <f t="shared" si="1"/>
        <v>0</v>
      </c>
      <c r="AA15" s="35">
        <v>0</v>
      </c>
      <c r="AB15" s="34">
        <f t="shared" si="6"/>
        <v>6.0884260375794943</v>
      </c>
      <c r="AC15" s="36"/>
      <c r="AD15" s="36"/>
      <c r="AE15" s="36"/>
      <c r="AF15" s="36"/>
    </row>
    <row r="16" spans="1:32" x14ac:dyDescent="0.2">
      <c r="A16" s="15">
        <v>43906</v>
      </c>
      <c r="B16" s="16">
        <v>0</v>
      </c>
      <c r="C16" s="17">
        <v>0</v>
      </c>
      <c r="D16" s="17">
        <f t="shared" si="7"/>
        <v>0</v>
      </c>
      <c r="E16" s="18">
        <v>4724</v>
      </c>
      <c r="F16" s="19">
        <v>171</v>
      </c>
      <c r="G16" s="19">
        <v>4895</v>
      </c>
      <c r="H16" s="20">
        <v>18</v>
      </c>
      <c r="I16" s="45">
        <f t="shared" si="2"/>
        <v>2.748091603053435E-2</v>
      </c>
      <c r="K16" s="46"/>
      <c r="L16" s="22"/>
      <c r="M16" s="23"/>
      <c r="N16" s="38"/>
      <c r="O16" s="39"/>
      <c r="P16" s="40"/>
      <c r="Q16" s="41"/>
      <c r="R16" s="41"/>
      <c r="S16" s="38"/>
      <c r="T16" s="42"/>
      <c r="U16" s="42"/>
      <c r="V16" s="43"/>
      <c r="W16" s="31">
        <f t="shared" si="3"/>
        <v>21.142857142857142</v>
      </c>
      <c r="X16" s="44">
        <f t="shared" si="0"/>
        <v>2.748091603053435E-2</v>
      </c>
      <c r="Y16" s="33">
        <f t="shared" si="4"/>
        <v>0</v>
      </c>
      <c r="Z16" s="34">
        <f t="shared" si="1"/>
        <v>0</v>
      </c>
      <c r="AA16" s="35">
        <v>0</v>
      </c>
      <c r="AB16" s="34">
        <f t="shared" si="6"/>
        <v>5.9849788062696661</v>
      </c>
      <c r="AC16" s="36"/>
      <c r="AD16" s="36"/>
      <c r="AE16" s="36"/>
      <c r="AF16" s="36"/>
    </row>
    <row r="17" spans="1:32" x14ac:dyDescent="0.2">
      <c r="A17" s="15">
        <v>43907</v>
      </c>
      <c r="B17" s="16">
        <v>0</v>
      </c>
      <c r="C17" s="17">
        <v>0</v>
      </c>
      <c r="D17" s="17">
        <f t="shared" si="7"/>
        <v>0</v>
      </c>
      <c r="E17" s="18">
        <v>5051</v>
      </c>
      <c r="F17" s="19">
        <v>195</v>
      </c>
      <c r="G17" s="19">
        <v>5246</v>
      </c>
      <c r="H17" s="20">
        <v>24</v>
      </c>
      <c r="I17" s="45">
        <f t="shared" si="2"/>
        <v>6.8376068376068383E-2</v>
      </c>
      <c r="L17" s="22"/>
      <c r="M17" s="23"/>
      <c r="N17" s="38"/>
      <c r="O17" s="39"/>
      <c r="P17" s="40"/>
      <c r="Q17" s="41"/>
      <c r="R17" s="41"/>
      <c r="S17" s="38"/>
      <c r="T17" s="42"/>
      <c r="U17" s="42"/>
      <c r="V17" s="43"/>
      <c r="W17" s="31">
        <f t="shared" si="3"/>
        <v>24</v>
      </c>
      <c r="X17" s="44">
        <f t="shared" si="0"/>
        <v>6.8376068376068383E-2</v>
      </c>
      <c r="Y17" s="33">
        <f t="shared" si="4"/>
        <v>0</v>
      </c>
      <c r="Z17" s="34">
        <f t="shared" si="1"/>
        <v>0</v>
      </c>
      <c r="AA17" s="35">
        <v>0</v>
      </c>
      <c r="AB17" s="34">
        <f t="shared" si="6"/>
        <v>6.5321342406431473</v>
      </c>
      <c r="AC17" s="36"/>
      <c r="AD17" s="36"/>
      <c r="AE17" s="36"/>
      <c r="AF17" s="36"/>
    </row>
    <row r="18" spans="1:32" x14ac:dyDescent="0.2">
      <c r="A18" s="15">
        <v>43908</v>
      </c>
      <c r="B18" s="16">
        <v>0</v>
      </c>
      <c r="C18" s="17">
        <v>0</v>
      </c>
      <c r="D18" s="17">
        <f t="shared" si="7"/>
        <v>0</v>
      </c>
      <c r="E18" s="18">
        <v>5864</v>
      </c>
      <c r="F18" s="19">
        <v>227</v>
      </c>
      <c r="G18" s="19">
        <v>6091</v>
      </c>
      <c r="H18" s="20">
        <v>32</v>
      </c>
      <c r="I18" s="45">
        <f t="shared" si="2"/>
        <v>3.7869822485207101E-2</v>
      </c>
      <c r="L18" s="22"/>
      <c r="M18" s="23"/>
      <c r="N18" s="38"/>
      <c r="O18" s="39"/>
      <c r="P18" s="40"/>
      <c r="Q18" s="41"/>
      <c r="R18" s="41"/>
      <c r="S18" s="38"/>
      <c r="T18" s="42"/>
      <c r="U18" s="42"/>
      <c r="V18" s="43"/>
      <c r="W18" s="31">
        <f t="shared" si="3"/>
        <v>27.285714285714285</v>
      </c>
      <c r="X18" s="44">
        <f t="shared" si="0"/>
        <v>3.7869822485207101E-2</v>
      </c>
      <c r="Y18" s="33">
        <f t="shared" si="4"/>
        <v>0</v>
      </c>
      <c r="Z18" s="34">
        <f t="shared" si="1"/>
        <v>0</v>
      </c>
      <c r="AA18" s="35">
        <f t="shared" ref="AA18:AA60" si="8">SUM(Z12:Z18)/7</f>
        <v>0</v>
      </c>
      <c r="AB18" s="34">
        <f t="shared" si="6"/>
        <v>5.5051874538464531</v>
      </c>
      <c r="AC18" s="36"/>
      <c r="AD18" s="36"/>
      <c r="AE18" s="36"/>
      <c r="AF18" s="36"/>
    </row>
    <row r="19" spans="1:32" x14ac:dyDescent="0.2">
      <c r="A19" s="15">
        <v>43909</v>
      </c>
      <c r="B19" s="16">
        <v>0</v>
      </c>
      <c r="C19" s="17">
        <v>0</v>
      </c>
      <c r="D19" s="17">
        <f t="shared" si="7"/>
        <v>0</v>
      </c>
      <c r="E19" s="18">
        <v>6506</v>
      </c>
      <c r="F19" s="19">
        <v>266</v>
      </c>
      <c r="G19" s="19">
        <v>6772</v>
      </c>
      <c r="H19" s="20">
        <v>39</v>
      </c>
      <c r="I19" s="45">
        <f t="shared" si="2"/>
        <v>5.7268722466960353E-2</v>
      </c>
      <c r="L19" s="22"/>
      <c r="M19" s="23"/>
      <c r="N19" s="38"/>
      <c r="O19" s="39"/>
      <c r="P19" s="40"/>
      <c r="Q19" s="41"/>
      <c r="R19" s="41"/>
      <c r="S19" s="38"/>
      <c r="T19" s="42"/>
      <c r="U19" s="42"/>
      <c r="V19" s="43"/>
      <c r="W19" s="31">
        <f t="shared" si="3"/>
        <v>29.428571428571427</v>
      </c>
      <c r="X19" s="44">
        <f t="shared" si="0"/>
        <v>5.7268722466960353E-2</v>
      </c>
      <c r="Y19" s="33">
        <f t="shared" si="4"/>
        <v>0</v>
      </c>
      <c r="Z19" s="34">
        <f t="shared" si="1"/>
        <v>0</v>
      </c>
      <c r="AA19" s="35">
        <f t="shared" si="8"/>
        <v>0</v>
      </c>
      <c r="AB19" s="34">
        <f t="shared" si="6"/>
        <v>5.7280739652792203</v>
      </c>
      <c r="AC19" s="36"/>
      <c r="AD19" s="36"/>
      <c r="AE19" s="36"/>
      <c r="AF19" s="36"/>
    </row>
    <row r="20" spans="1:32" x14ac:dyDescent="0.2">
      <c r="A20" s="15">
        <v>43910</v>
      </c>
      <c r="B20" s="16">
        <v>0</v>
      </c>
      <c r="C20" s="17">
        <v>0</v>
      </c>
      <c r="D20" s="17">
        <f t="shared" si="7"/>
        <v>0</v>
      </c>
      <c r="E20" s="18">
        <v>7228</v>
      </c>
      <c r="F20" s="19">
        <v>322</v>
      </c>
      <c r="G20" s="19">
        <v>7550</v>
      </c>
      <c r="H20" s="20">
        <v>56</v>
      </c>
      <c r="I20" s="45">
        <f t="shared" si="2"/>
        <v>7.1979434447300775E-2</v>
      </c>
      <c r="L20" s="22"/>
      <c r="M20" s="23"/>
      <c r="N20" s="38"/>
      <c r="O20" s="39"/>
      <c r="P20" s="40"/>
      <c r="Q20" s="41"/>
      <c r="R20" s="41"/>
      <c r="S20" s="38"/>
      <c r="T20" s="42"/>
      <c r="U20" s="42"/>
      <c r="V20" s="43"/>
      <c r="W20" s="31">
        <f t="shared" si="3"/>
        <v>33.857142857142854</v>
      </c>
      <c r="X20" s="44">
        <f t="shared" si="0"/>
        <v>7.1979434447300775E-2</v>
      </c>
      <c r="Y20" s="33">
        <f t="shared" si="4"/>
        <v>0</v>
      </c>
      <c r="Z20" s="34">
        <f t="shared" si="1"/>
        <v>0</v>
      </c>
      <c r="AA20" s="35">
        <f t="shared" si="8"/>
        <v>0</v>
      </c>
      <c r="AB20" s="34">
        <f t="shared" si="6"/>
        <v>5.9100415122244101</v>
      </c>
      <c r="AC20" s="36"/>
      <c r="AD20" s="36"/>
      <c r="AE20" s="36"/>
      <c r="AF20" s="36"/>
    </row>
    <row r="21" spans="1:32" x14ac:dyDescent="0.2">
      <c r="A21" s="15">
        <v>43911</v>
      </c>
      <c r="B21" s="16">
        <v>0</v>
      </c>
      <c r="C21" s="17">
        <v>0</v>
      </c>
      <c r="D21" s="17">
        <f t="shared" si="7"/>
        <v>0</v>
      </c>
      <c r="E21" s="18">
        <v>7886</v>
      </c>
      <c r="F21" s="19">
        <v>373</v>
      </c>
      <c r="G21" s="19">
        <v>8259</v>
      </c>
      <c r="H21" s="20">
        <v>51</v>
      </c>
      <c r="I21" s="45">
        <f t="shared" si="2"/>
        <v>7.1932299012693934E-2</v>
      </c>
      <c r="L21" s="22"/>
      <c r="M21" s="23"/>
      <c r="N21" s="38"/>
      <c r="O21" s="39"/>
      <c r="P21" s="40"/>
      <c r="Q21" s="41"/>
      <c r="R21" s="41"/>
      <c r="S21" s="38"/>
      <c r="T21" s="42"/>
      <c r="U21" s="42"/>
      <c r="V21" s="43"/>
      <c r="W21" s="31">
        <f t="shared" si="3"/>
        <v>36</v>
      </c>
      <c r="X21" s="44">
        <f t="shared" si="0"/>
        <v>7.1932299012693934E-2</v>
      </c>
      <c r="Y21" s="33">
        <f t="shared" si="4"/>
        <v>0</v>
      </c>
      <c r="Z21" s="34">
        <f t="shared" si="1"/>
        <v>0</v>
      </c>
      <c r="AA21" s="35">
        <f t="shared" si="8"/>
        <v>0</v>
      </c>
      <c r="AB21" s="34">
        <f t="shared" si="6"/>
        <v>5.6551377681592268</v>
      </c>
      <c r="AC21" s="36"/>
      <c r="AD21" s="36"/>
      <c r="AE21" s="36"/>
      <c r="AF21" s="36"/>
    </row>
    <row r="22" spans="1:32" x14ac:dyDescent="0.2">
      <c r="A22" s="15">
        <v>43912</v>
      </c>
      <c r="B22" s="16">
        <v>0</v>
      </c>
      <c r="C22" s="17">
        <v>0</v>
      </c>
      <c r="D22" s="17">
        <f t="shared" si="7"/>
        <v>0</v>
      </c>
      <c r="E22" s="18">
        <v>8263</v>
      </c>
      <c r="F22" s="19">
        <v>416</v>
      </c>
      <c r="G22" s="19">
        <v>8679</v>
      </c>
      <c r="H22" s="20">
        <v>43</v>
      </c>
      <c r="I22" s="45">
        <f t="shared" si="2"/>
        <v>0.10238095238095238</v>
      </c>
      <c r="L22" s="22"/>
      <c r="M22" s="23"/>
      <c r="N22" s="38"/>
      <c r="O22" s="39"/>
      <c r="P22" s="40"/>
      <c r="Q22" s="41"/>
      <c r="R22" s="41"/>
      <c r="S22" s="38"/>
      <c r="T22" s="42"/>
      <c r="U22" s="42"/>
      <c r="V22" s="43"/>
      <c r="W22" s="31">
        <f t="shared" si="3"/>
        <v>37.571428571428569</v>
      </c>
      <c r="X22" s="44">
        <f t="shared" si="0"/>
        <v>0.10238095238095238</v>
      </c>
      <c r="Y22" s="33">
        <f t="shared" si="4"/>
        <v>0</v>
      </c>
      <c r="Z22" s="34">
        <f t="shared" si="1"/>
        <v>0</v>
      </c>
      <c r="AA22" s="35">
        <f t="shared" si="8"/>
        <v>0</v>
      </c>
      <c r="AB22" s="34">
        <f t="shared" si="6"/>
        <v>6.2469745028531047</v>
      </c>
      <c r="AC22" s="36"/>
      <c r="AD22" s="36"/>
      <c r="AE22" s="36"/>
      <c r="AF22" s="36"/>
    </row>
    <row r="23" spans="1:32" x14ac:dyDescent="0.2">
      <c r="A23" s="15">
        <v>43913</v>
      </c>
      <c r="B23" s="16">
        <v>0</v>
      </c>
      <c r="C23" s="17">
        <v>0</v>
      </c>
      <c r="D23" s="17">
        <f t="shared" si="7"/>
        <v>0</v>
      </c>
      <c r="E23" s="18">
        <v>8865</v>
      </c>
      <c r="F23" s="19">
        <v>499</v>
      </c>
      <c r="G23" s="19">
        <v>9364</v>
      </c>
      <c r="H23" s="20">
        <v>83</v>
      </c>
      <c r="I23" s="45">
        <f t="shared" si="2"/>
        <v>0.12116788321167883</v>
      </c>
      <c r="L23" s="22"/>
      <c r="M23" s="23"/>
      <c r="N23" s="38"/>
      <c r="O23" s="39"/>
      <c r="P23" s="40"/>
      <c r="Q23" s="41"/>
      <c r="R23" s="41"/>
      <c r="S23" s="38"/>
      <c r="T23" s="42"/>
      <c r="U23" s="42"/>
      <c r="V23" s="43"/>
      <c r="W23" s="31">
        <f t="shared" si="3"/>
        <v>46.857142857142854</v>
      </c>
      <c r="X23" s="44">
        <f t="shared" si="0"/>
        <v>0.12116788321167883</v>
      </c>
      <c r="Y23" s="33">
        <f t="shared" si="4"/>
        <v>0</v>
      </c>
      <c r="Z23" s="34">
        <f t="shared" si="1"/>
        <v>0</v>
      </c>
      <c r="AA23" s="35">
        <f t="shared" si="8"/>
        <v>0</v>
      </c>
      <c r="AB23" s="34">
        <f t="shared" si="6"/>
        <v>7.5853597482980248</v>
      </c>
      <c r="AC23" s="36"/>
      <c r="AD23" s="36"/>
      <c r="AE23" s="36"/>
      <c r="AF23" s="36"/>
    </row>
    <row r="24" spans="1:32" x14ac:dyDescent="0.2">
      <c r="A24" s="15">
        <v>43914</v>
      </c>
      <c r="B24" s="16">
        <v>0</v>
      </c>
      <c r="C24" s="17">
        <v>0</v>
      </c>
      <c r="D24" s="17">
        <f t="shared" si="7"/>
        <v>0</v>
      </c>
      <c r="E24" s="47">
        <v>9384</v>
      </c>
      <c r="F24" s="48">
        <v>584</v>
      </c>
      <c r="G24" s="48">
        <v>9968</v>
      </c>
      <c r="H24" s="49">
        <v>85</v>
      </c>
      <c r="I24" s="45">
        <f t="shared" si="2"/>
        <v>0.14072847682119205</v>
      </c>
      <c r="L24" s="22"/>
      <c r="M24" s="23"/>
      <c r="N24" s="38"/>
      <c r="O24" s="39"/>
      <c r="P24" s="40"/>
      <c r="Q24" s="41"/>
      <c r="R24" s="41"/>
      <c r="S24" s="38"/>
      <c r="T24" s="42"/>
      <c r="U24" s="42"/>
      <c r="V24" s="43"/>
      <c r="W24" s="31">
        <f t="shared" si="3"/>
        <v>55.571428571428569</v>
      </c>
      <c r="X24" s="44">
        <f t="shared" si="0"/>
        <v>0.14072847682119205</v>
      </c>
      <c r="Y24" s="33">
        <f t="shared" si="4"/>
        <v>0</v>
      </c>
      <c r="Z24" s="34">
        <f t="shared" si="1"/>
        <v>0</v>
      </c>
      <c r="AA24" s="35">
        <f t="shared" si="8"/>
        <v>0</v>
      </c>
      <c r="AB24" s="34">
        <f t="shared" si="6"/>
        <v>8.6189655832283627</v>
      </c>
      <c r="AC24" s="36"/>
      <c r="AD24" s="36"/>
      <c r="AE24" s="36"/>
      <c r="AF24" s="36"/>
    </row>
    <row r="25" spans="1:32" x14ac:dyDescent="0.2">
      <c r="A25" s="15">
        <v>43915</v>
      </c>
      <c r="B25" s="16">
        <v>0</v>
      </c>
      <c r="C25" s="17">
        <v>0</v>
      </c>
      <c r="D25" s="17">
        <f t="shared" si="7"/>
        <v>0</v>
      </c>
      <c r="E25" s="48">
        <v>9957</v>
      </c>
      <c r="F25" s="48">
        <v>719</v>
      </c>
      <c r="G25" s="48">
        <v>10676</v>
      </c>
      <c r="H25" s="49">
        <v>135</v>
      </c>
      <c r="I25" s="45">
        <f t="shared" si="2"/>
        <v>0.19067796610169491</v>
      </c>
      <c r="L25" s="22"/>
      <c r="M25" s="23"/>
      <c r="N25" s="38"/>
      <c r="O25" s="39"/>
      <c r="P25" s="40"/>
      <c r="Q25" s="41"/>
      <c r="R25" s="41"/>
      <c r="S25" s="38"/>
      <c r="T25" s="42"/>
      <c r="U25" s="42"/>
      <c r="V25" s="43"/>
      <c r="W25" s="31">
        <f t="shared" si="3"/>
        <v>70.285714285714292</v>
      </c>
      <c r="X25" s="44">
        <f t="shared" si="0"/>
        <v>0.19067796610169491</v>
      </c>
      <c r="Y25" s="33">
        <f t="shared" si="4"/>
        <v>0</v>
      </c>
      <c r="Z25" s="34">
        <f t="shared" si="1"/>
        <v>0</v>
      </c>
      <c r="AA25" s="35">
        <f t="shared" si="8"/>
        <v>0</v>
      </c>
      <c r="AB25" s="34">
        <f t="shared" si="6"/>
        <v>10.801939063463903</v>
      </c>
      <c r="AC25" s="36"/>
      <c r="AD25" s="36"/>
      <c r="AE25" s="36"/>
      <c r="AF25" s="36"/>
    </row>
    <row r="26" spans="1:32" x14ac:dyDescent="0.2">
      <c r="A26" s="15">
        <v>43916</v>
      </c>
      <c r="B26" s="16">
        <v>0</v>
      </c>
      <c r="C26" s="17">
        <v>0</v>
      </c>
      <c r="D26" s="17">
        <f t="shared" si="7"/>
        <v>0</v>
      </c>
      <c r="E26" s="19">
        <v>10593</v>
      </c>
      <c r="F26" s="19">
        <v>894</v>
      </c>
      <c r="G26" s="19">
        <v>11487</v>
      </c>
      <c r="H26" s="20">
        <v>175</v>
      </c>
      <c r="I26" s="45">
        <f t="shared" si="2"/>
        <v>0.21578298397040691</v>
      </c>
      <c r="L26" s="22"/>
      <c r="M26" s="23"/>
      <c r="N26" s="38"/>
      <c r="O26" s="39"/>
      <c r="P26" s="40"/>
      <c r="Q26" s="41"/>
      <c r="R26" s="41"/>
      <c r="S26" s="38"/>
      <c r="T26" s="42"/>
      <c r="U26" s="42"/>
      <c r="V26" s="43"/>
      <c r="W26" s="31">
        <f t="shared" si="3"/>
        <v>89.714285714285708</v>
      </c>
      <c r="X26" s="44">
        <f t="shared" si="0"/>
        <v>0.21578298397040691</v>
      </c>
      <c r="Y26" s="33">
        <f t="shared" si="4"/>
        <v>0</v>
      </c>
      <c r="Z26" s="34">
        <f t="shared" si="1"/>
        <v>0</v>
      </c>
      <c r="AA26" s="35">
        <f t="shared" si="8"/>
        <v>0</v>
      </c>
      <c r="AB26" s="34">
        <f t="shared" si="6"/>
        <v>13.06642851351314</v>
      </c>
      <c r="AC26" s="36"/>
      <c r="AD26" s="36"/>
      <c r="AE26" s="36"/>
      <c r="AF26" s="36"/>
    </row>
    <row r="27" spans="1:32" x14ac:dyDescent="0.2">
      <c r="A27" s="15">
        <v>43917</v>
      </c>
      <c r="B27" s="16">
        <v>0</v>
      </c>
      <c r="C27" s="17">
        <v>0</v>
      </c>
      <c r="D27" s="17">
        <f t="shared" si="7"/>
        <v>0</v>
      </c>
      <c r="E27" s="19">
        <v>11214</v>
      </c>
      <c r="F27" s="19">
        <v>1059</v>
      </c>
      <c r="G27" s="19">
        <v>12273</v>
      </c>
      <c r="H27" s="20">
        <v>165</v>
      </c>
      <c r="I27" s="45">
        <f t="shared" si="2"/>
        <v>0.20992366412213739</v>
      </c>
      <c r="L27" s="22"/>
      <c r="M27" s="23"/>
      <c r="N27" s="38"/>
      <c r="O27" s="39"/>
      <c r="P27" s="40"/>
      <c r="Q27" s="41"/>
      <c r="R27" s="41"/>
      <c r="S27" s="38"/>
      <c r="T27" s="42"/>
      <c r="U27" s="42"/>
      <c r="V27" s="43"/>
      <c r="W27" s="31">
        <f t="shared" si="3"/>
        <v>105.28571428571429</v>
      </c>
      <c r="X27" s="44">
        <f t="shared" si="0"/>
        <v>0.20992366412213739</v>
      </c>
      <c r="Y27" s="33">
        <f t="shared" si="4"/>
        <v>0</v>
      </c>
      <c r="Z27" s="34">
        <f t="shared" si="1"/>
        <v>0</v>
      </c>
      <c r="AA27" s="35">
        <f t="shared" si="8"/>
        <v>0</v>
      </c>
      <c r="AB27" s="34">
        <f t="shared" si="6"/>
        <v>15.037060366010804</v>
      </c>
    </row>
    <row r="28" spans="1:32" x14ac:dyDescent="0.2">
      <c r="A28" s="15">
        <v>43918</v>
      </c>
      <c r="B28" s="16">
        <v>0</v>
      </c>
      <c r="C28" s="17">
        <v>0</v>
      </c>
      <c r="D28" s="17">
        <f t="shared" si="7"/>
        <v>0</v>
      </c>
      <c r="E28" s="47">
        <v>11888</v>
      </c>
      <c r="F28" s="48">
        <v>1245</v>
      </c>
      <c r="G28" s="48">
        <v>13133</v>
      </c>
      <c r="H28" s="49">
        <v>186</v>
      </c>
      <c r="I28" s="45">
        <f t="shared" si="2"/>
        <v>0.21627906976744185</v>
      </c>
      <c r="L28" s="22"/>
      <c r="M28" s="23"/>
      <c r="N28" s="38"/>
      <c r="O28" s="39"/>
      <c r="P28" s="40"/>
      <c r="Q28" s="41"/>
      <c r="R28" s="41"/>
      <c r="S28" s="38"/>
      <c r="T28" s="42"/>
      <c r="U28" s="42"/>
      <c r="V28" s="43"/>
      <c r="W28" s="31">
        <f t="shared" si="3"/>
        <v>124.57142857142857</v>
      </c>
      <c r="X28" s="44">
        <f t="shared" si="0"/>
        <v>0.21627906976744185</v>
      </c>
      <c r="Y28" s="33">
        <f t="shared" si="4"/>
        <v>0</v>
      </c>
      <c r="Z28" s="34">
        <f t="shared" si="1"/>
        <v>0</v>
      </c>
      <c r="AA28" s="35">
        <f t="shared" si="8"/>
        <v>0</v>
      </c>
      <c r="AB28" s="34">
        <f t="shared" si="6"/>
        <v>17.099157091078634</v>
      </c>
    </row>
    <row r="29" spans="1:32" x14ac:dyDescent="0.2">
      <c r="A29" s="15">
        <v>43919</v>
      </c>
      <c r="B29" s="16">
        <v>0</v>
      </c>
      <c r="C29" s="17">
        <v>0</v>
      </c>
      <c r="D29" s="17">
        <f t="shared" si="7"/>
        <v>0</v>
      </c>
      <c r="E29" s="47">
        <v>12505</v>
      </c>
      <c r="F29" s="48">
        <v>1384</v>
      </c>
      <c r="G29" s="48">
        <v>13889</v>
      </c>
      <c r="H29" s="49">
        <v>139</v>
      </c>
      <c r="I29" s="45">
        <f t="shared" si="2"/>
        <v>0.18386243386243387</v>
      </c>
      <c r="L29" s="22"/>
      <c r="M29" s="23"/>
      <c r="N29" s="38"/>
      <c r="O29" s="39"/>
      <c r="P29" s="40"/>
      <c r="Q29" s="41"/>
      <c r="R29" s="41"/>
      <c r="S29" s="38"/>
      <c r="T29" s="42"/>
      <c r="U29" s="42"/>
      <c r="V29" s="43"/>
      <c r="W29" s="31">
        <f t="shared" si="3"/>
        <v>138.28571428571428</v>
      </c>
      <c r="X29" s="44">
        <f t="shared" si="0"/>
        <v>0.18386243386243387</v>
      </c>
      <c r="Y29" s="33">
        <f t="shared" si="4"/>
        <v>0</v>
      </c>
      <c r="Z29" s="34">
        <f t="shared" si="1"/>
        <v>0</v>
      </c>
      <c r="AA29" s="35">
        <f t="shared" si="8"/>
        <v>0</v>
      </c>
      <c r="AB29" s="34">
        <f t="shared" si="6"/>
        <v>18.263178255099799</v>
      </c>
    </row>
    <row r="30" spans="1:32" x14ac:dyDescent="0.2">
      <c r="A30" s="15">
        <v>43920</v>
      </c>
      <c r="B30" s="16">
        <v>0</v>
      </c>
      <c r="C30" s="17">
        <v>0</v>
      </c>
      <c r="D30" s="17">
        <f t="shared" si="7"/>
        <v>0</v>
      </c>
      <c r="E30" s="47">
        <v>13061</v>
      </c>
      <c r="F30" s="48">
        <v>1563</v>
      </c>
      <c r="G30" s="48">
        <v>14624</v>
      </c>
      <c r="H30" s="49">
        <v>179</v>
      </c>
      <c r="I30" s="45">
        <f t="shared" si="2"/>
        <v>0.24353741496598638</v>
      </c>
      <c r="L30" s="22"/>
      <c r="M30" s="23"/>
      <c r="N30" s="38"/>
      <c r="O30" s="39"/>
      <c r="P30" s="40"/>
      <c r="Q30" s="41"/>
      <c r="R30" s="41"/>
      <c r="S30" s="38"/>
      <c r="T30" s="42"/>
      <c r="U30" s="42"/>
      <c r="V30" s="43"/>
      <c r="W30" s="31">
        <f t="shared" si="3"/>
        <v>152</v>
      </c>
      <c r="X30" s="44">
        <f t="shared" si="0"/>
        <v>0.24353741496598638</v>
      </c>
      <c r="Y30" s="33">
        <f t="shared" si="4"/>
        <v>0</v>
      </c>
      <c r="Z30" s="34">
        <f t="shared" si="1"/>
        <v>0</v>
      </c>
      <c r="AA30" s="35">
        <f t="shared" si="8"/>
        <v>0</v>
      </c>
      <c r="AB30" s="34">
        <f t="shared" si="6"/>
        <v>20.011314423018479</v>
      </c>
    </row>
    <row r="31" spans="1:32" x14ac:dyDescent="0.2">
      <c r="A31" s="15">
        <v>43921</v>
      </c>
      <c r="B31" s="50">
        <v>11896</v>
      </c>
      <c r="C31" s="17">
        <f>B31/660</f>
        <v>18.024242424242424</v>
      </c>
      <c r="D31" s="17">
        <f t="shared" si="7"/>
        <v>2.5748917748917748</v>
      </c>
      <c r="E31" s="47">
        <v>13902</v>
      </c>
      <c r="F31" s="48">
        <v>1993</v>
      </c>
      <c r="G31" s="48">
        <v>15895</v>
      </c>
      <c r="H31" s="49">
        <v>430</v>
      </c>
      <c r="I31" s="45">
        <f t="shared" si="2"/>
        <v>0.33831628638867034</v>
      </c>
      <c r="L31" s="22"/>
      <c r="M31" s="23"/>
      <c r="N31" s="38"/>
      <c r="O31" s="39"/>
      <c r="P31" s="40"/>
      <c r="Q31" s="41"/>
      <c r="R31" s="41"/>
      <c r="S31" s="38"/>
      <c r="T31" s="42"/>
      <c r="U31" s="42"/>
      <c r="V31" s="43"/>
      <c r="W31" s="31">
        <f t="shared" si="3"/>
        <v>201.28571428571428</v>
      </c>
      <c r="X31" s="44">
        <f t="shared" si="0"/>
        <v>0.33831628638867034</v>
      </c>
      <c r="Y31" s="33">
        <f t="shared" si="4"/>
        <v>0</v>
      </c>
      <c r="Z31" s="34">
        <f t="shared" si="1"/>
        <v>0</v>
      </c>
      <c r="AA31" s="35">
        <f t="shared" si="8"/>
        <v>0</v>
      </c>
      <c r="AB31" s="34">
        <f t="shared" si="6"/>
        <v>22.833997416839594</v>
      </c>
    </row>
    <row r="32" spans="1:32" x14ac:dyDescent="0.2">
      <c r="A32" s="15">
        <v>43922</v>
      </c>
      <c r="B32" s="50">
        <v>11947</v>
      </c>
      <c r="C32" s="17">
        <f t="shared" ref="C32:C95" si="9">B32/660</f>
        <v>18.101515151515152</v>
      </c>
      <c r="D32" s="17">
        <f>SUM(C26:C32)/7</f>
        <v>5.160822510822511</v>
      </c>
      <c r="E32" s="47">
        <v>14697</v>
      </c>
      <c r="F32" s="48">
        <v>2310</v>
      </c>
      <c r="G32" s="48">
        <v>17007</v>
      </c>
      <c r="H32" s="49">
        <v>317</v>
      </c>
      <c r="I32" s="45">
        <f t="shared" si="2"/>
        <v>0.28507194244604317</v>
      </c>
      <c r="J32" s="48">
        <v>1710</v>
      </c>
      <c r="K32" s="48">
        <v>23324</v>
      </c>
      <c r="L32" s="22"/>
      <c r="M32" s="23"/>
      <c r="N32" s="38">
        <f t="shared" ref="N32:N95" si="10">J32+L32</f>
        <v>1710</v>
      </c>
      <c r="O32" s="39"/>
      <c r="P32" s="40"/>
      <c r="Q32" s="41">
        <f t="shared" ref="Q32:Q95" si="11">G32-G25</f>
        <v>6331</v>
      </c>
      <c r="R32" s="41">
        <f t="shared" ref="R32:R95" si="12">SUM(H26:H32)</f>
        <v>1591</v>
      </c>
      <c r="S32" s="38"/>
      <c r="T32" s="42"/>
      <c r="U32" s="42"/>
      <c r="V32" s="43"/>
      <c r="W32" s="31">
        <f t="shared" si="3"/>
        <v>227.28571428571428</v>
      </c>
      <c r="X32" s="44">
        <f t="shared" si="0"/>
        <v>0.28507194244604317</v>
      </c>
      <c r="Y32" s="33">
        <f t="shared" si="4"/>
        <v>244.28571428571428</v>
      </c>
      <c r="Z32" s="34">
        <f t="shared" si="1"/>
        <v>31.299763878974243</v>
      </c>
      <c r="AA32" s="35">
        <f t="shared" si="8"/>
        <v>4.4713948398534633</v>
      </c>
      <c r="AB32" s="34">
        <f t="shared" si="6"/>
        <v>24.182482793187432</v>
      </c>
    </row>
    <row r="33" spans="1:28" x14ac:dyDescent="0.2">
      <c r="A33" s="15">
        <v>43923</v>
      </c>
      <c r="B33" s="50">
        <v>13623</v>
      </c>
      <c r="C33" s="17">
        <f t="shared" si="9"/>
        <v>20.640909090909091</v>
      </c>
      <c r="D33" s="17">
        <f t="shared" si="7"/>
        <v>8.1095238095238091</v>
      </c>
      <c r="E33" s="47">
        <v>15526</v>
      </c>
      <c r="F33" s="48">
        <v>2602</v>
      </c>
      <c r="G33" s="48">
        <v>18128</v>
      </c>
      <c r="H33" s="49">
        <v>292</v>
      </c>
      <c r="I33" s="45">
        <f t="shared" si="2"/>
        <v>0.26048171275646742</v>
      </c>
      <c r="J33" s="48">
        <v>1118</v>
      </c>
      <c r="K33" s="48">
        <v>24442</v>
      </c>
      <c r="L33" s="22"/>
      <c r="M33" s="23"/>
      <c r="N33" s="38">
        <f t="shared" si="10"/>
        <v>1118</v>
      </c>
      <c r="O33" s="39"/>
      <c r="P33" s="40"/>
      <c r="Q33" s="41">
        <f t="shared" si="11"/>
        <v>6641</v>
      </c>
      <c r="R33" s="41">
        <f t="shared" si="12"/>
        <v>1708</v>
      </c>
      <c r="S33" s="38"/>
      <c r="T33" s="42"/>
      <c r="U33" s="42"/>
      <c r="V33" s="43"/>
      <c r="W33" s="31">
        <f t="shared" si="3"/>
        <v>244</v>
      </c>
      <c r="X33" s="44">
        <f t="shared" si="0"/>
        <v>0.26048171275646742</v>
      </c>
      <c r="Y33" s="33">
        <f t="shared" si="4"/>
        <v>404</v>
      </c>
      <c r="Z33" s="34">
        <f t="shared" si="1"/>
        <v>20.463822231984331</v>
      </c>
      <c r="AA33" s="35">
        <f t="shared" si="8"/>
        <v>7.3947980158512241</v>
      </c>
      <c r="AB33" s="34">
        <f t="shared" si="6"/>
        <v>24.821036061559717</v>
      </c>
    </row>
    <row r="34" spans="1:28" x14ac:dyDescent="0.2">
      <c r="A34" s="15">
        <v>43924</v>
      </c>
      <c r="B34" s="50">
        <v>14629</v>
      </c>
      <c r="C34" s="17">
        <f t="shared" si="9"/>
        <v>22.165151515151514</v>
      </c>
      <c r="D34" s="17">
        <f t="shared" si="7"/>
        <v>11.275974025974026</v>
      </c>
      <c r="E34" s="47">
        <v>16534</v>
      </c>
      <c r="F34" s="48">
        <v>3001</v>
      </c>
      <c r="G34" s="48">
        <v>19535</v>
      </c>
      <c r="H34" s="49">
        <v>399</v>
      </c>
      <c r="I34" s="45">
        <f t="shared" si="2"/>
        <v>0.28358208955223879</v>
      </c>
      <c r="J34" s="48">
        <v>1526</v>
      </c>
      <c r="K34" s="48">
        <v>25968</v>
      </c>
      <c r="L34" s="22"/>
      <c r="M34" s="23"/>
      <c r="N34" s="38">
        <f t="shared" si="10"/>
        <v>1526</v>
      </c>
      <c r="O34" s="39"/>
      <c r="P34" s="40"/>
      <c r="Q34" s="41">
        <f t="shared" si="11"/>
        <v>7262</v>
      </c>
      <c r="R34" s="41">
        <f t="shared" si="12"/>
        <v>1942</v>
      </c>
      <c r="S34" s="38"/>
      <c r="T34" s="42"/>
      <c r="U34" s="42"/>
      <c r="V34" s="43"/>
      <c r="W34" s="31">
        <f t="shared" si="3"/>
        <v>277.42857142857144</v>
      </c>
      <c r="X34" s="44">
        <f t="shared" si="0"/>
        <v>0.28358208955223879</v>
      </c>
      <c r="Y34" s="33">
        <f t="shared" si="4"/>
        <v>622</v>
      </c>
      <c r="Z34" s="34">
        <f t="shared" si="1"/>
        <v>27.931836069774675</v>
      </c>
      <c r="AA34" s="35">
        <f t="shared" si="8"/>
        <v>11.385060311533321</v>
      </c>
      <c r="AB34" s="34">
        <f t="shared" si="6"/>
        <v>25.873299281989741</v>
      </c>
    </row>
    <row r="35" spans="1:28" x14ac:dyDescent="0.2">
      <c r="A35" s="15">
        <v>43925</v>
      </c>
      <c r="B35" s="50">
        <v>16080</v>
      </c>
      <c r="C35" s="17">
        <f t="shared" si="9"/>
        <v>24.363636363636363</v>
      </c>
      <c r="D35" s="17">
        <f t="shared" si="7"/>
        <v>14.756493506493507</v>
      </c>
      <c r="E35" s="47">
        <v>17453</v>
      </c>
      <c r="F35" s="48">
        <v>3345</v>
      </c>
      <c r="G35" s="48">
        <v>20798</v>
      </c>
      <c r="H35" s="49">
        <v>344</v>
      </c>
      <c r="I35" s="45">
        <f t="shared" si="2"/>
        <v>0.27236737925574028</v>
      </c>
      <c r="J35" s="48">
        <v>1522</v>
      </c>
      <c r="K35" s="48">
        <v>27490</v>
      </c>
      <c r="L35" s="22"/>
      <c r="M35" s="23"/>
      <c r="N35" s="38">
        <f t="shared" si="10"/>
        <v>1522</v>
      </c>
      <c r="O35" s="39"/>
      <c r="P35" s="40"/>
      <c r="Q35" s="41">
        <f t="shared" si="11"/>
        <v>7665</v>
      </c>
      <c r="R35" s="41">
        <f t="shared" si="12"/>
        <v>2100</v>
      </c>
      <c r="S35" s="38"/>
      <c r="T35" s="42"/>
      <c r="U35" s="42"/>
      <c r="V35" s="43"/>
      <c r="W35" s="31">
        <f t="shared" si="3"/>
        <v>300</v>
      </c>
      <c r="X35" s="44">
        <f t="shared" si="0"/>
        <v>0.27236737925574028</v>
      </c>
      <c r="Y35" s="33">
        <f t="shared" si="4"/>
        <v>839.42857142857144</v>
      </c>
      <c r="Z35" s="34">
        <f t="shared" si="1"/>
        <v>27.858620247835557</v>
      </c>
      <c r="AA35" s="35">
        <f t="shared" si="8"/>
        <v>15.364863204081258</v>
      </c>
      <c r="AB35" s="34">
        <f t="shared" si="6"/>
        <v>26.674560846108289</v>
      </c>
    </row>
    <row r="36" spans="1:28" x14ac:dyDescent="0.2">
      <c r="A36" s="15">
        <v>43926</v>
      </c>
      <c r="B36" s="50">
        <v>13238</v>
      </c>
      <c r="C36" s="17">
        <f t="shared" si="9"/>
        <v>20.057575757575759</v>
      </c>
      <c r="D36" s="17">
        <f t="shared" si="7"/>
        <v>17.621861471861472</v>
      </c>
      <c r="E36" s="47">
        <v>19437</v>
      </c>
      <c r="F36" s="48">
        <v>3706</v>
      </c>
      <c r="G36" s="48">
        <v>23143</v>
      </c>
      <c r="H36" s="49">
        <v>361</v>
      </c>
      <c r="I36" s="45">
        <f t="shared" si="2"/>
        <v>0.15394456289978678</v>
      </c>
      <c r="J36" s="48">
        <v>3018</v>
      </c>
      <c r="K36" s="48">
        <v>30508</v>
      </c>
      <c r="L36" s="22"/>
      <c r="M36" s="23"/>
      <c r="N36" s="38">
        <f t="shared" si="10"/>
        <v>3018</v>
      </c>
      <c r="O36" s="39"/>
      <c r="P36" s="40"/>
      <c r="Q36" s="41">
        <f t="shared" si="11"/>
        <v>9254</v>
      </c>
      <c r="R36" s="41">
        <f t="shared" si="12"/>
        <v>2322</v>
      </c>
      <c r="S36" s="38"/>
      <c r="T36" s="42"/>
      <c r="U36" s="42"/>
      <c r="V36" s="43"/>
      <c r="W36" s="31">
        <f t="shared" si="3"/>
        <v>331.71428571428572</v>
      </c>
      <c r="X36" s="44">
        <f t="shared" si="0"/>
        <v>0.15394456289978678</v>
      </c>
      <c r="Y36" s="33">
        <f t="shared" si="4"/>
        <v>1270.5714285714287</v>
      </c>
      <c r="Z36" s="34">
        <f t="shared" si="1"/>
        <v>55.241337653066822</v>
      </c>
      <c r="AA36" s="35">
        <f t="shared" si="8"/>
        <v>23.25648286880509</v>
      </c>
      <c r="AB36" s="34">
        <f t="shared" si="6"/>
        <v>26.247162689499046</v>
      </c>
    </row>
    <row r="37" spans="1:28" x14ac:dyDescent="0.2">
      <c r="A37" s="15">
        <v>43927</v>
      </c>
      <c r="B37" s="50">
        <v>13775</v>
      </c>
      <c r="C37" s="17">
        <f t="shared" si="9"/>
        <v>20.871212121212121</v>
      </c>
      <c r="D37" s="17">
        <f t="shared" si="7"/>
        <v>20.603463203463203</v>
      </c>
      <c r="E37" s="47">
        <v>20075</v>
      </c>
      <c r="F37" s="48">
        <v>3961</v>
      </c>
      <c r="G37" s="48">
        <v>24036</v>
      </c>
      <c r="H37" s="49">
        <v>255</v>
      </c>
      <c r="I37" s="45">
        <f t="shared" si="2"/>
        <v>0.28555431131019038</v>
      </c>
      <c r="J37" s="48">
        <v>1006</v>
      </c>
      <c r="K37" s="48">
        <v>31514</v>
      </c>
      <c r="L37" s="51">
        <v>42</v>
      </c>
      <c r="M37" s="52">
        <v>42</v>
      </c>
      <c r="N37" s="38">
        <f t="shared" si="10"/>
        <v>1048</v>
      </c>
      <c r="O37" s="39"/>
      <c r="P37" s="40"/>
      <c r="Q37" s="41">
        <f t="shared" si="11"/>
        <v>9412</v>
      </c>
      <c r="R37" s="41">
        <f t="shared" si="12"/>
        <v>2398</v>
      </c>
      <c r="S37" s="38"/>
      <c r="T37" s="42"/>
      <c r="U37" s="42"/>
      <c r="V37" s="43"/>
      <c r="W37" s="31">
        <f t="shared" si="3"/>
        <v>342.57142857142856</v>
      </c>
      <c r="X37" s="44">
        <f t="shared" si="0"/>
        <v>0.28555431131019038</v>
      </c>
      <c r="Y37" s="33">
        <f t="shared" si="4"/>
        <v>1420.2857142857142</v>
      </c>
      <c r="Z37" s="34">
        <f t="shared" si="1"/>
        <v>19.182545348049711</v>
      </c>
      <c r="AA37" s="35">
        <f t="shared" si="8"/>
        <v>25.99684648995505</v>
      </c>
      <c r="AB37" s="34">
        <f t="shared" si="6"/>
        <v>26.847404065844817</v>
      </c>
    </row>
    <row r="38" spans="1:28" x14ac:dyDescent="0.2">
      <c r="A38" s="15">
        <v>43928</v>
      </c>
      <c r="B38" s="50">
        <v>14423</v>
      </c>
      <c r="C38" s="17">
        <f t="shared" si="9"/>
        <v>21.853030303030302</v>
      </c>
      <c r="D38" s="17">
        <f t="shared" si="7"/>
        <v>21.1504329004329</v>
      </c>
      <c r="E38" s="47">
        <v>20793</v>
      </c>
      <c r="F38" s="48">
        <v>4229</v>
      </c>
      <c r="G38" s="48">
        <v>25022</v>
      </c>
      <c r="H38" s="49">
        <v>268</v>
      </c>
      <c r="I38" s="45">
        <f t="shared" si="2"/>
        <v>0.27180527383367142</v>
      </c>
      <c r="J38" s="48">
        <v>1097</v>
      </c>
      <c r="K38" s="48">
        <v>32611</v>
      </c>
      <c r="L38" s="51">
        <v>124</v>
      </c>
      <c r="M38" s="52">
        <v>166</v>
      </c>
      <c r="N38" s="38">
        <f t="shared" si="10"/>
        <v>1221</v>
      </c>
      <c r="O38" s="39"/>
      <c r="P38" s="40"/>
      <c r="Q38" s="41">
        <f t="shared" si="11"/>
        <v>9127</v>
      </c>
      <c r="R38" s="41">
        <f t="shared" si="12"/>
        <v>2236</v>
      </c>
      <c r="S38" s="38">
        <f t="shared" ref="S38:S101" si="13">SUM(N32:N38)</f>
        <v>11163</v>
      </c>
      <c r="T38" s="42"/>
      <c r="U38" s="42"/>
      <c r="V38" s="43">
        <f t="shared" ref="V38:V101" si="14">S38/5463.3</f>
        <v>2.0432705507660205</v>
      </c>
      <c r="W38" s="31">
        <f t="shared" si="3"/>
        <v>319.42857142857144</v>
      </c>
      <c r="X38" s="44">
        <f t="shared" si="0"/>
        <v>0.27180527383367142</v>
      </c>
      <c r="Y38" s="33">
        <f t="shared" si="4"/>
        <v>1594.7142857142858</v>
      </c>
      <c r="Z38" s="34">
        <f t="shared" si="1"/>
        <v>22.349129646916698</v>
      </c>
      <c r="AA38" s="35">
        <f t="shared" si="8"/>
        <v>29.189579296657435</v>
      </c>
      <c r="AB38" s="34">
        <f t="shared" si="6"/>
        <v>25.897246743630546</v>
      </c>
    </row>
    <row r="39" spans="1:28" x14ac:dyDescent="0.2">
      <c r="A39" s="15">
        <v>43929</v>
      </c>
      <c r="B39" s="50">
        <v>16443</v>
      </c>
      <c r="C39" s="17">
        <f t="shared" si="9"/>
        <v>24.913636363636364</v>
      </c>
      <c r="D39" s="17">
        <f t="shared" si="7"/>
        <v>22.123593073593074</v>
      </c>
      <c r="E39" s="47">
        <v>21661</v>
      </c>
      <c r="F39" s="48">
        <v>4565</v>
      </c>
      <c r="G39" s="48">
        <v>26226</v>
      </c>
      <c r="H39" s="49">
        <v>336</v>
      </c>
      <c r="I39" s="45">
        <f t="shared" si="2"/>
        <v>0.27906976744186046</v>
      </c>
      <c r="J39" s="48">
        <v>1555</v>
      </c>
      <c r="K39" s="48">
        <v>34166</v>
      </c>
      <c r="L39" s="51">
        <v>154</v>
      </c>
      <c r="M39" s="52">
        <v>320</v>
      </c>
      <c r="N39" s="38">
        <f t="shared" si="10"/>
        <v>1709</v>
      </c>
      <c r="O39" s="39"/>
      <c r="P39" s="40"/>
      <c r="Q39" s="41">
        <f t="shared" si="11"/>
        <v>9219</v>
      </c>
      <c r="R39" s="41">
        <f t="shared" si="12"/>
        <v>2255</v>
      </c>
      <c r="S39" s="38">
        <f t="shared" si="13"/>
        <v>11162</v>
      </c>
      <c r="T39" s="42"/>
      <c r="U39" s="42"/>
      <c r="V39" s="43">
        <f t="shared" si="14"/>
        <v>2.0430875112111728</v>
      </c>
      <c r="W39" s="31">
        <f t="shared" si="3"/>
        <v>322.14285714285717</v>
      </c>
      <c r="X39" s="44">
        <f t="shared" si="0"/>
        <v>0.27906976744186046</v>
      </c>
      <c r="Y39" s="33">
        <f t="shared" si="4"/>
        <v>1594.5714285714287</v>
      </c>
      <c r="Z39" s="34">
        <f t="shared" si="1"/>
        <v>31.281459923489464</v>
      </c>
      <c r="AA39" s="35">
        <f t="shared" si="8"/>
        <v>29.186964445873894</v>
      </c>
      <c r="AB39" s="34">
        <f t="shared" si="6"/>
        <v>25.811501386427931</v>
      </c>
    </row>
    <row r="40" spans="1:28" x14ac:dyDescent="0.2">
      <c r="A40" s="15">
        <v>43930</v>
      </c>
      <c r="B40" s="50">
        <v>19116</v>
      </c>
      <c r="C40" s="17">
        <f t="shared" si="9"/>
        <v>28.963636363636365</v>
      </c>
      <c r="D40" s="17">
        <f t="shared" si="7"/>
        <v>23.312554112554114</v>
      </c>
      <c r="E40" s="47">
        <v>22561</v>
      </c>
      <c r="F40" s="48">
        <v>4957</v>
      </c>
      <c r="G40" s="48">
        <v>27518</v>
      </c>
      <c r="H40" s="49">
        <v>392</v>
      </c>
      <c r="I40" s="45">
        <f t="shared" si="2"/>
        <v>0.30340557275541796</v>
      </c>
      <c r="J40" s="48">
        <v>1644</v>
      </c>
      <c r="K40" s="48">
        <v>35810</v>
      </c>
      <c r="L40" s="51">
        <v>130</v>
      </c>
      <c r="M40" s="52">
        <v>450</v>
      </c>
      <c r="N40" s="38">
        <f t="shared" si="10"/>
        <v>1774</v>
      </c>
      <c r="O40" s="39"/>
      <c r="P40" s="40"/>
      <c r="Q40" s="41">
        <f t="shared" si="11"/>
        <v>9390</v>
      </c>
      <c r="R40" s="41">
        <f t="shared" si="12"/>
        <v>2355</v>
      </c>
      <c r="S40" s="38">
        <f t="shared" si="13"/>
        <v>11818</v>
      </c>
      <c r="T40" s="42"/>
      <c r="U40" s="42"/>
      <c r="V40" s="43">
        <f t="shared" si="14"/>
        <v>2.1631614591913313</v>
      </c>
      <c r="W40" s="31">
        <f t="shared" si="3"/>
        <v>336.42857142857144</v>
      </c>
      <c r="X40" s="44">
        <f t="shared" si="0"/>
        <v>0.30340557275541796</v>
      </c>
      <c r="Y40" s="33">
        <f t="shared" si="4"/>
        <v>1688.2857142857142</v>
      </c>
      <c r="Z40" s="34">
        <f t="shared" si="1"/>
        <v>32.471217030000183</v>
      </c>
      <c r="AA40" s="35">
        <f t="shared" si="8"/>
        <v>30.902306559876159</v>
      </c>
      <c r="AB40" s="34">
        <f t="shared" si="6"/>
        <v>26.424699386412946</v>
      </c>
    </row>
    <row r="41" spans="1:28" x14ac:dyDescent="0.2">
      <c r="A41" s="15">
        <v>43931</v>
      </c>
      <c r="B41" s="50">
        <v>18091</v>
      </c>
      <c r="C41" s="17">
        <f t="shared" si="9"/>
        <v>27.41060606060606</v>
      </c>
      <c r="D41" s="17">
        <f t="shared" si="7"/>
        <v>24.061904761904763</v>
      </c>
      <c r="E41" s="47">
        <v>23377</v>
      </c>
      <c r="F41" s="48">
        <v>5275</v>
      </c>
      <c r="G41" s="48">
        <v>28652</v>
      </c>
      <c r="H41" s="49">
        <v>318</v>
      </c>
      <c r="I41" s="45">
        <f t="shared" si="2"/>
        <v>0.28042328042328041</v>
      </c>
      <c r="J41" s="48">
        <v>1391</v>
      </c>
      <c r="K41" s="48">
        <v>37201</v>
      </c>
      <c r="L41" s="51">
        <v>176</v>
      </c>
      <c r="M41" s="52">
        <v>626</v>
      </c>
      <c r="N41" s="38">
        <f t="shared" si="10"/>
        <v>1567</v>
      </c>
      <c r="O41" s="39"/>
      <c r="P41" s="40"/>
      <c r="Q41" s="41">
        <f t="shared" si="11"/>
        <v>9117</v>
      </c>
      <c r="R41" s="41">
        <f t="shared" si="12"/>
        <v>2274</v>
      </c>
      <c r="S41" s="38">
        <f t="shared" si="13"/>
        <v>11859</v>
      </c>
      <c r="T41" s="42"/>
      <c r="U41" s="42"/>
      <c r="V41" s="43">
        <f t="shared" si="14"/>
        <v>2.1706660809400913</v>
      </c>
      <c r="W41" s="31">
        <f t="shared" si="3"/>
        <v>324.85714285714283</v>
      </c>
      <c r="X41" s="44">
        <f t="shared" si="0"/>
        <v>0.28042328042328041</v>
      </c>
      <c r="Y41" s="33">
        <f t="shared" si="4"/>
        <v>1694.1428571428571</v>
      </c>
      <c r="Z41" s="34">
        <f t="shared" si="1"/>
        <v>28.682298244650667</v>
      </c>
      <c r="AA41" s="35">
        <f t="shared" si="8"/>
        <v>31.009515442001305</v>
      </c>
      <c r="AB41" s="34">
        <f t="shared" si="6"/>
        <v>26.379573541713537</v>
      </c>
    </row>
    <row r="42" spans="1:28" x14ac:dyDescent="0.2">
      <c r="A42" s="15">
        <v>43932</v>
      </c>
      <c r="B42" s="50">
        <v>18000</v>
      </c>
      <c r="C42" s="17">
        <f t="shared" si="9"/>
        <v>27.272727272727273</v>
      </c>
      <c r="D42" s="17">
        <f t="shared" si="7"/>
        <v>24.477489177489179</v>
      </c>
      <c r="E42" s="47">
        <v>24313</v>
      </c>
      <c r="F42" s="48">
        <v>5590</v>
      </c>
      <c r="G42" s="48">
        <v>29903</v>
      </c>
      <c r="H42" s="49">
        <v>315</v>
      </c>
      <c r="I42" s="45">
        <f t="shared" si="2"/>
        <v>0.25179856115107913</v>
      </c>
      <c r="J42" s="48">
        <v>1580</v>
      </c>
      <c r="K42" s="48">
        <v>38781</v>
      </c>
      <c r="L42" s="51">
        <v>207</v>
      </c>
      <c r="M42" s="52">
        <v>833</v>
      </c>
      <c r="N42" s="38">
        <f t="shared" si="10"/>
        <v>1787</v>
      </c>
      <c r="O42" s="39"/>
      <c r="P42" s="40"/>
      <c r="Q42" s="41">
        <f t="shared" si="11"/>
        <v>9105</v>
      </c>
      <c r="R42" s="41">
        <f t="shared" si="12"/>
        <v>2245</v>
      </c>
      <c r="S42" s="38">
        <f t="shared" si="13"/>
        <v>12124</v>
      </c>
      <c r="T42" s="42"/>
      <c r="U42" s="42"/>
      <c r="V42" s="43">
        <f t="shared" si="14"/>
        <v>2.2191715629747586</v>
      </c>
      <c r="W42" s="31">
        <f t="shared" si="3"/>
        <v>320.71428571428572</v>
      </c>
      <c r="X42" s="44">
        <f t="shared" si="0"/>
        <v>0.25179856115107913</v>
      </c>
      <c r="Y42" s="33">
        <f t="shared" si="4"/>
        <v>1732</v>
      </c>
      <c r="Z42" s="34">
        <f t="shared" si="1"/>
        <v>32.709168451302325</v>
      </c>
      <c r="AA42" s="35">
        <f t="shared" si="8"/>
        <v>31.702450899639413</v>
      </c>
      <c r="AB42" s="34">
        <f t="shared" si="6"/>
        <v>26.085733283075523</v>
      </c>
    </row>
    <row r="43" spans="1:28" x14ac:dyDescent="0.2">
      <c r="A43" s="15">
        <v>43933</v>
      </c>
      <c r="B43" s="50">
        <v>14506</v>
      </c>
      <c r="C43" s="17">
        <f t="shared" si="9"/>
        <v>21.97878787878788</v>
      </c>
      <c r="D43" s="17">
        <f t="shared" si="7"/>
        <v>24.751948051948052</v>
      </c>
      <c r="E43" s="48">
        <v>25202</v>
      </c>
      <c r="F43" s="48">
        <v>5912</v>
      </c>
      <c r="G43" s="48">
        <v>31114</v>
      </c>
      <c r="H43" s="49">
        <v>322</v>
      </c>
      <c r="I43" s="45">
        <f t="shared" si="2"/>
        <v>0.26589595375722541</v>
      </c>
      <c r="J43" s="48">
        <v>1475</v>
      </c>
      <c r="K43" s="48">
        <v>40256</v>
      </c>
      <c r="L43" s="51">
        <v>142</v>
      </c>
      <c r="M43" s="52">
        <v>975</v>
      </c>
      <c r="N43" s="38">
        <f t="shared" si="10"/>
        <v>1617</v>
      </c>
      <c r="O43" s="39"/>
      <c r="P43" s="40"/>
      <c r="Q43" s="41">
        <f t="shared" si="11"/>
        <v>7971</v>
      </c>
      <c r="R43" s="41">
        <f t="shared" si="12"/>
        <v>2206</v>
      </c>
      <c r="S43" s="38">
        <f t="shared" si="13"/>
        <v>10723</v>
      </c>
      <c r="T43" s="42"/>
      <c r="U43" s="42"/>
      <c r="V43" s="43">
        <f t="shared" si="14"/>
        <v>1.9627331466329874</v>
      </c>
      <c r="W43" s="31">
        <f t="shared" si="3"/>
        <v>315.14285714285717</v>
      </c>
      <c r="X43" s="44">
        <f t="shared" si="0"/>
        <v>0.26589595375722541</v>
      </c>
      <c r="Y43" s="33">
        <f t="shared" si="4"/>
        <v>1531.8571428571429</v>
      </c>
      <c r="Z43" s="34">
        <f t="shared" si="1"/>
        <v>29.597496018889682</v>
      </c>
      <c r="AA43" s="35">
        <f t="shared" si="8"/>
        <v>28.039044951899818</v>
      </c>
      <c r="AB43" s="34">
        <f t="shared" si="6"/>
        <v>27.685038866753217</v>
      </c>
    </row>
    <row r="44" spans="1:28" x14ac:dyDescent="0.2">
      <c r="A44" s="15">
        <v>43934</v>
      </c>
      <c r="B44" s="50">
        <v>14982</v>
      </c>
      <c r="C44" s="17">
        <f t="shared" si="9"/>
        <v>22.7</v>
      </c>
      <c r="D44" s="17">
        <f t="shared" si="7"/>
        <v>25.01320346320346</v>
      </c>
      <c r="E44" s="48">
        <v>25746</v>
      </c>
      <c r="F44" s="48">
        <v>6067</v>
      </c>
      <c r="G44" s="48">
        <v>31813</v>
      </c>
      <c r="H44" s="49">
        <v>155</v>
      </c>
      <c r="I44" s="45">
        <f t="shared" si="2"/>
        <v>0.22174535050071531</v>
      </c>
      <c r="J44" s="48">
        <v>873</v>
      </c>
      <c r="K44" s="48">
        <v>41129</v>
      </c>
      <c r="L44" s="51">
        <v>84</v>
      </c>
      <c r="M44" s="52">
        <v>1059</v>
      </c>
      <c r="N44" s="38">
        <f t="shared" si="10"/>
        <v>957</v>
      </c>
      <c r="O44" s="39"/>
      <c r="P44" s="40"/>
      <c r="Q44" s="41">
        <f t="shared" si="11"/>
        <v>7777</v>
      </c>
      <c r="R44" s="41">
        <f t="shared" si="12"/>
        <v>2106</v>
      </c>
      <c r="S44" s="38">
        <f t="shared" si="13"/>
        <v>10632</v>
      </c>
      <c r="T44" s="42"/>
      <c r="U44" s="42"/>
      <c r="V44" s="43">
        <f t="shared" si="14"/>
        <v>1.9460765471418373</v>
      </c>
      <c r="W44" s="31">
        <f t="shared" si="3"/>
        <v>300.85714285714283</v>
      </c>
      <c r="X44" s="44">
        <f t="shared" si="0"/>
        <v>0.22174535050071531</v>
      </c>
      <c r="Y44" s="33">
        <f t="shared" si="4"/>
        <v>1518.8571428571429</v>
      </c>
      <c r="Z44" s="34">
        <f t="shared" si="1"/>
        <v>17.516885398934708</v>
      </c>
      <c r="AA44" s="35">
        <f t="shared" si="8"/>
        <v>27.801093530597676</v>
      </c>
      <c r="AB44" s="34">
        <f t="shared" si="6"/>
        <v>26.773482283760718</v>
      </c>
    </row>
    <row r="45" spans="1:28" x14ac:dyDescent="0.2">
      <c r="A45" s="53">
        <v>43935</v>
      </c>
      <c r="B45" s="50">
        <v>15994</v>
      </c>
      <c r="C45" s="17">
        <f t="shared" si="9"/>
        <v>24.233333333333334</v>
      </c>
      <c r="D45" s="17">
        <f t="shared" si="7"/>
        <v>25.353246753246747</v>
      </c>
      <c r="E45" s="54">
        <v>26497</v>
      </c>
      <c r="F45" s="55">
        <v>6358</v>
      </c>
      <c r="G45" s="55">
        <v>32855</v>
      </c>
      <c r="H45" s="56">
        <v>291</v>
      </c>
      <c r="I45" s="45">
        <f t="shared" si="2"/>
        <v>0.27927063339731284</v>
      </c>
      <c r="J45" s="48">
        <v>1370</v>
      </c>
      <c r="K45" s="48">
        <v>42499</v>
      </c>
      <c r="L45" s="51">
        <v>59</v>
      </c>
      <c r="M45" s="52">
        <v>1118</v>
      </c>
      <c r="N45" s="38">
        <f t="shared" si="10"/>
        <v>1429</v>
      </c>
      <c r="O45" s="39"/>
      <c r="P45" s="40"/>
      <c r="Q45" s="41">
        <f t="shared" si="11"/>
        <v>7833</v>
      </c>
      <c r="R45" s="41">
        <f t="shared" si="12"/>
        <v>2129</v>
      </c>
      <c r="S45" s="38">
        <f t="shared" si="13"/>
        <v>10840</v>
      </c>
      <c r="T45" s="42"/>
      <c r="U45" s="42"/>
      <c r="V45" s="43">
        <f t="shared" si="14"/>
        <v>1.9841487745501802</v>
      </c>
      <c r="W45" s="31">
        <f t="shared" si="3"/>
        <v>304.14285714285717</v>
      </c>
      <c r="X45" s="44">
        <f t="shared" si="0"/>
        <v>0.27927063339731284</v>
      </c>
      <c r="Y45" s="33">
        <f t="shared" si="4"/>
        <v>1548.5714285714287</v>
      </c>
      <c r="Z45" s="34">
        <f t="shared" si="1"/>
        <v>26.156352387750992</v>
      </c>
      <c r="AA45" s="35">
        <f t="shared" si="8"/>
        <v>28.344982493574001</v>
      </c>
      <c r="AB45" s="34">
        <f t="shared" si="6"/>
        <v>26.880130277527023</v>
      </c>
    </row>
    <row r="46" spans="1:28" x14ac:dyDescent="0.2">
      <c r="A46" s="57">
        <v>43936</v>
      </c>
      <c r="B46" s="50">
        <v>18665</v>
      </c>
      <c r="C46" s="17">
        <f t="shared" si="9"/>
        <v>28.280303030303031</v>
      </c>
      <c r="D46" s="17">
        <f t="shared" si="7"/>
        <v>25.834199134199135</v>
      </c>
      <c r="E46" s="55">
        <v>27316</v>
      </c>
      <c r="F46" s="55">
        <v>6748</v>
      </c>
      <c r="G46" s="55">
        <v>34064</v>
      </c>
      <c r="H46" s="56">
        <v>390</v>
      </c>
      <c r="I46" s="45">
        <f t="shared" si="2"/>
        <v>0.32258064516129031</v>
      </c>
      <c r="J46" s="48">
        <v>1610</v>
      </c>
      <c r="K46" s="48">
        <v>44109</v>
      </c>
      <c r="L46" s="51">
        <v>124</v>
      </c>
      <c r="M46" s="52">
        <v>1242</v>
      </c>
      <c r="N46" s="38">
        <f t="shared" si="10"/>
        <v>1734</v>
      </c>
      <c r="O46" s="39"/>
      <c r="P46" s="40"/>
      <c r="Q46" s="41">
        <f t="shared" si="11"/>
        <v>7838</v>
      </c>
      <c r="R46" s="41">
        <f t="shared" si="12"/>
        <v>2183</v>
      </c>
      <c r="S46" s="38">
        <f t="shared" si="13"/>
        <v>10865</v>
      </c>
      <c r="T46" s="42"/>
      <c r="U46" s="42"/>
      <c r="V46" s="43">
        <f t="shared" si="14"/>
        <v>1.9887247634213754</v>
      </c>
      <c r="W46" s="31">
        <f t="shared" si="3"/>
        <v>311.85714285714283</v>
      </c>
      <c r="X46" s="44">
        <f t="shared" si="0"/>
        <v>0.32258064516129031</v>
      </c>
      <c r="Y46" s="33">
        <f t="shared" si="4"/>
        <v>1552.1428571428571</v>
      </c>
      <c r="Z46" s="34">
        <f t="shared" si="1"/>
        <v>31.73905881060897</v>
      </c>
      <c r="AA46" s="35">
        <f t="shared" si="8"/>
        <v>28.410353763162504</v>
      </c>
      <c r="AB46" s="34">
        <f t="shared" si="6"/>
        <v>27.501714244947447</v>
      </c>
    </row>
    <row r="47" spans="1:28" x14ac:dyDescent="0.2">
      <c r="A47" s="57">
        <v>43937</v>
      </c>
      <c r="B47" s="50">
        <v>21328</v>
      </c>
      <c r="C47" s="17">
        <f t="shared" si="9"/>
        <v>32.315151515151513</v>
      </c>
      <c r="D47" s="17">
        <f t="shared" si="7"/>
        <v>26.312987012987012</v>
      </c>
      <c r="E47" s="48">
        <v>28290</v>
      </c>
      <c r="F47" s="55">
        <v>7102</v>
      </c>
      <c r="G47" s="55">
        <v>35392</v>
      </c>
      <c r="H47" s="56">
        <v>354</v>
      </c>
      <c r="I47" s="45">
        <f t="shared" si="2"/>
        <v>0.26656626506024095</v>
      </c>
      <c r="J47" s="48">
        <v>1707</v>
      </c>
      <c r="K47" s="48">
        <v>45816</v>
      </c>
      <c r="L47" s="51">
        <v>129</v>
      </c>
      <c r="M47" s="52">
        <v>1371</v>
      </c>
      <c r="N47" s="38">
        <f t="shared" si="10"/>
        <v>1836</v>
      </c>
      <c r="O47" s="39"/>
      <c r="P47" s="40"/>
      <c r="Q47" s="41">
        <f t="shared" si="11"/>
        <v>7874</v>
      </c>
      <c r="R47" s="41">
        <f t="shared" si="12"/>
        <v>2145</v>
      </c>
      <c r="S47" s="38">
        <f t="shared" si="13"/>
        <v>10927</v>
      </c>
      <c r="T47" s="42"/>
      <c r="U47" s="42"/>
      <c r="V47" s="43">
        <f t="shared" si="14"/>
        <v>2.000073215821939</v>
      </c>
      <c r="W47" s="31">
        <f t="shared" si="3"/>
        <v>306.42857142857144</v>
      </c>
      <c r="X47" s="44">
        <f t="shared" si="0"/>
        <v>0.26656626506024095</v>
      </c>
      <c r="Y47" s="33">
        <f t="shared" si="4"/>
        <v>1561</v>
      </c>
      <c r="Z47" s="34">
        <f t="shared" si="1"/>
        <v>33.606062270056555</v>
      </c>
      <c r="AA47" s="35">
        <f t="shared" si="8"/>
        <v>28.572474511741984</v>
      </c>
      <c r="AB47" s="34">
        <f t="shared" si="6"/>
        <v>26.975438420730633</v>
      </c>
    </row>
    <row r="48" spans="1:28" x14ac:dyDescent="0.2">
      <c r="A48" s="57">
        <v>43938</v>
      </c>
      <c r="B48" s="50">
        <v>21389</v>
      </c>
      <c r="C48" s="17">
        <f t="shared" si="9"/>
        <v>32.407575757575756</v>
      </c>
      <c r="D48" s="17">
        <f t="shared" si="7"/>
        <v>27.026839826839826</v>
      </c>
      <c r="E48" s="55">
        <v>29228</v>
      </c>
      <c r="F48" s="55">
        <v>7409</v>
      </c>
      <c r="G48" s="55">
        <v>36637</v>
      </c>
      <c r="H48" s="56">
        <v>307</v>
      </c>
      <c r="I48" s="45">
        <f t="shared" si="2"/>
        <v>0.2465863453815261</v>
      </c>
      <c r="J48" s="48">
        <v>1541</v>
      </c>
      <c r="K48" s="48">
        <v>47357</v>
      </c>
      <c r="L48" s="51">
        <v>141</v>
      </c>
      <c r="M48" s="52">
        <v>1512</v>
      </c>
      <c r="N48" s="38">
        <f t="shared" si="10"/>
        <v>1682</v>
      </c>
      <c r="O48" s="39"/>
      <c r="P48" s="40"/>
      <c r="Q48" s="41">
        <f t="shared" si="11"/>
        <v>7985</v>
      </c>
      <c r="R48" s="41">
        <f t="shared" si="12"/>
        <v>2134</v>
      </c>
      <c r="S48" s="38">
        <f t="shared" si="13"/>
        <v>11042</v>
      </c>
      <c r="T48" s="42"/>
      <c r="U48" s="42"/>
      <c r="V48" s="43">
        <f t="shared" si="14"/>
        <v>2.0211227646294363</v>
      </c>
      <c r="W48" s="31">
        <f t="shared" si="3"/>
        <v>304.85714285714283</v>
      </c>
      <c r="X48" s="44">
        <f t="shared" si="0"/>
        <v>0.2465863453815261</v>
      </c>
      <c r="Y48" s="33">
        <f t="shared" si="4"/>
        <v>1577.4285714285713</v>
      </c>
      <c r="Z48" s="34">
        <f t="shared" si="1"/>
        <v>30.787253125400397</v>
      </c>
      <c r="AA48" s="35">
        <f t="shared" si="8"/>
        <v>28.873182351849088</v>
      </c>
      <c r="AB48" s="34">
        <f t="shared" si="6"/>
        <v>26.492053634419854</v>
      </c>
    </row>
    <row r="49" spans="1:28" x14ac:dyDescent="0.2">
      <c r="A49" s="57">
        <v>43939</v>
      </c>
      <c r="B49" s="50">
        <v>21626</v>
      </c>
      <c r="C49" s="17">
        <f t="shared" si="9"/>
        <v>32.766666666666666</v>
      </c>
      <c r="D49" s="17">
        <f t="shared" si="7"/>
        <v>27.811688311688311</v>
      </c>
      <c r="E49" s="55">
        <v>30413</v>
      </c>
      <c r="F49" s="55">
        <v>7820</v>
      </c>
      <c r="G49" s="55">
        <v>38233</v>
      </c>
      <c r="H49" s="56">
        <v>411</v>
      </c>
      <c r="I49" s="45">
        <f t="shared" si="2"/>
        <v>0.2575187969924812</v>
      </c>
      <c r="J49" s="48">
        <v>1907</v>
      </c>
      <c r="K49" s="48">
        <v>49264</v>
      </c>
      <c r="L49" s="51">
        <v>108</v>
      </c>
      <c r="M49" s="52">
        <v>1620</v>
      </c>
      <c r="N49" s="38">
        <f t="shared" si="10"/>
        <v>2015</v>
      </c>
      <c r="O49" s="39"/>
      <c r="P49" s="40"/>
      <c r="Q49" s="41">
        <f t="shared" si="11"/>
        <v>8330</v>
      </c>
      <c r="R49" s="41">
        <f t="shared" si="12"/>
        <v>2230</v>
      </c>
      <c r="S49" s="38">
        <f t="shared" si="13"/>
        <v>11270</v>
      </c>
      <c r="T49" s="42"/>
      <c r="U49" s="42"/>
      <c r="V49" s="43">
        <f t="shared" si="14"/>
        <v>2.0628557831347352</v>
      </c>
      <c r="W49" s="31">
        <f t="shared" si="3"/>
        <v>318.57142857142856</v>
      </c>
      <c r="X49" s="44">
        <f t="shared" si="0"/>
        <v>0.2575187969924812</v>
      </c>
      <c r="Y49" s="33">
        <f t="shared" si="4"/>
        <v>1610</v>
      </c>
      <c r="Z49" s="34">
        <f t="shared" si="1"/>
        <v>36.882470301832221</v>
      </c>
      <c r="AA49" s="35">
        <f t="shared" si="8"/>
        <v>29.469368330496224</v>
      </c>
      <c r="AB49" s="34">
        <f t="shared" si="6"/>
        <v>26.573771289297031</v>
      </c>
    </row>
    <row r="50" spans="1:28" x14ac:dyDescent="0.2">
      <c r="A50" s="57">
        <v>43940</v>
      </c>
      <c r="B50" s="50">
        <v>19316</v>
      </c>
      <c r="C50" s="17">
        <f t="shared" si="9"/>
        <v>29.266666666666666</v>
      </c>
      <c r="D50" s="17">
        <f t="shared" si="7"/>
        <v>28.852813852813849</v>
      </c>
      <c r="E50" s="55">
        <v>31425</v>
      </c>
      <c r="F50" s="55">
        <v>8187</v>
      </c>
      <c r="G50" s="55">
        <v>39612</v>
      </c>
      <c r="H50" s="56">
        <v>367</v>
      </c>
      <c r="I50" s="45">
        <f t="shared" si="2"/>
        <v>0.26613488034807831</v>
      </c>
      <c r="J50" s="48">
        <v>1555</v>
      </c>
      <c r="K50" s="48">
        <v>50819</v>
      </c>
      <c r="L50" s="51">
        <v>154</v>
      </c>
      <c r="M50" s="52">
        <v>1774</v>
      </c>
      <c r="N50" s="38">
        <f t="shared" si="10"/>
        <v>1709</v>
      </c>
      <c r="O50" s="39"/>
      <c r="P50" s="40"/>
      <c r="Q50" s="41">
        <f t="shared" si="11"/>
        <v>8498</v>
      </c>
      <c r="R50" s="41">
        <f t="shared" si="12"/>
        <v>2275</v>
      </c>
      <c r="S50" s="38">
        <f t="shared" si="13"/>
        <v>11362</v>
      </c>
      <c r="T50" s="42"/>
      <c r="U50" s="42"/>
      <c r="V50" s="43">
        <f t="shared" si="14"/>
        <v>2.0796954221807331</v>
      </c>
      <c r="W50" s="31">
        <f t="shared" si="3"/>
        <v>325</v>
      </c>
      <c r="X50" s="44">
        <f t="shared" si="0"/>
        <v>0.26613488034807831</v>
      </c>
      <c r="Y50" s="33">
        <f t="shared" si="4"/>
        <v>1623.1428571428571</v>
      </c>
      <c r="Z50" s="34">
        <f t="shared" si="1"/>
        <v>31.281459923489464</v>
      </c>
      <c r="AA50" s="35">
        <f t="shared" si="8"/>
        <v>29.7099346025819</v>
      </c>
      <c r="AB50" s="34">
        <f t="shared" si="6"/>
        <v>26.577184526309214</v>
      </c>
    </row>
    <row r="51" spans="1:28" x14ac:dyDescent="0.2">
      <c r="A51" s="57">
        <v>43941</v>
      </c>
      <c r="B51" s="50">
        <v>17970</v>
      </c>
      <c r="C51" s="17">
        <f t="shared" si="9"/>
        <v>27.227272727272727</v>
      </c>
      <c r="D51" s="17">
        <f t="shared" si="7"/>
        <v>29.499567099567095</v>
      </c>
      <c r="E51" s="55">
        <v>32250</v>
      </c>
      <c r="F51" s="55">
        <v>8450</v>
      </c>
      <c r="G51" s="55">
        <v>40700</v>
      </c>
      <c r="H51" s="56">
        <v>263</v>
      </c>
      <c r="I51" s="45">
        <f t="shared" si="2"/>
        <v>0.24172794117647059</v>
      </c>
      <c r="J51" s="48">
        <v>1255</v>
      </c>
      <c r="K51" s="48">
        <v>52074</v>
      </c>
      <c r="L51" s="51">
        <v>77</v>
      </c>
      <c r="M51" s="52">
        <v>1851</v>
      </c>
      <c r="N51" s="38">
        <f t="shared" si="10"/>
        <v>1332</v>
      </c>
      <c r="O51" s="39"/>
      <c r="P51" s="40"/>
      <c r="Q51" s="41">
        <f t="shared" si="11"/>
        <v>8887</v>
      </c>
      <c r="R51" s="41">
        <f t="shared" si="12"/>
        <v>2383</v>
      </c>
      <c r="S51" s="38">
        <f t="shared" si="13"/>
        <v>11737</v>
      </c>
      <c r="T51" s="42"/>
      <c r="U51" s="42"/>
      <c r="V51" s="43">
        <f t="shared" si="14"/>
        <v>2.148335255248659</v>
      </c>
      <c r="W51" s="31">
        <f t="shared" si="3"/>
        <v>340.42857142857144</v>
      </c>
      <c r="X51" s="44">
        <f t="shared" si="0"/>
        <v>0.24172794117647059</v>
      </c>
      <c r="Y51" s="33">
        <f t="shared" si="4"/>
        <v>1676.7142857142858</v>
      </c>
      <c r="Z51" s="34">
        <f t="shared" si="1"/>
        <v>24.380868705727305</v>
      </c>
      <c r="AA51" s="35">
        <f t="shared" si="8"/>
        <v>30.690503646409415</v>
      </c>
      <c r="AB51" s="34">
        <f t="shared" si="6"/>
        <v>26.862650107391431</v>
      </c>
    </row>
    <row r="52" spans="1:28" x14ac:dyDescent="0.2">
      <c r="A52" s="57">
        <v>43942</v>
      </c>
      <c r="B52" s="1">
        <v>22763</v>
      </c>
      <c r="C52" s="17">
        <f t="shared" si="9"/>
        <v>34.489393939393942</v>
      </c>
      <c r="D52" s="17">
        <f t="shared" si="7"/>
        <v>30.964718614718613</v>
      </c>
      <c r="E52" s="55">
        <v>33027</v>
      </c>
      <c r="F52" s="55">
        <v>8672</v>
      </c>
      <c r="G52" s="55">
        <v>41699</v>
      </c>
      <c r="H52" s="56">
        <v>222</v>
      </c>
      <c r="I52" s="45">
        <f t="shared" si="2"/>
        <v>0.22222222222222221</v>
      </c>
      <c r="J52" s="48">
        <v>1333</v>
      </c>
      <c r="K52" s="48">
        <v>53407</v>
      </c>
      <c r="L52" s="51">
        <v>68</v>
      </c>
      <c r="M52" s="52">
        <v>1919</v>
      </c>
      <c r="N52" s="38">
        <f t="shared" si="10"/>
        <v>1401</v>
      </c>
      <c r="O52" s="39"/>
      <c r="P52" s="40"/>
      <c r="Q52" s="41">
        <f t="shared" si="11"/>
        <v>8844</v>
      </c>
      <c r="R52" s="41">
        <f t="shared" si="12"/>
        <v>2314</v>
      </c>
      <c r="S52" s="38">
        <f t="shared" si="13"/>
        <v>11709</v>
      </c>
      <c r="T52" s="42"/>
      <c r="U52" s="42"/>
      <c r="V52" s="43">
        <f t="shared" si="14"/>
        <v>2.1432101477129208</v>
      </c>
      <c r="W52" s="31">
        <f t="shared" si="3"/>
        <v>330.57142857142856</v>
      </c>
      <c r="X52" s="44">
        <f t="shared" si="0"/>
        <v>0.22222222222222221</v>
      </c>
      <c r="Y52" s="33">
        <f t="shared" si="4"/>
        <v>1672.7142857142858</v>
      </c>
      <c r="Z52" s="34">
        <f t="shared" si="1"/>
        <v>25.643841634177143</v>
      </c>
      <c r="AA52" s="35">
        <f t="shared" si="8"/>
        <v>30.617287824470292</v>
      </c>
      <c r="AB52" s="34">
        <f t="shared" si="6"/>
        <v>26.047672804890137</v>
      </c>
    </row>
    <row r="53" spans="1:28" x14ac:dyDescent="0.2">
      <c r="A53" s="57">
        <v>43943</v>
      </c>
      <c r="B53" s="1">
        <v>23073</v>
      </c>
      <c r="C53" s="17">
        <f t="shared" si="9"/>
        <v>34.959090909090911</v>
      </c>
      <c r="D53" s="17">
        <f t="shared" si="7"/>
        <v>31.918831168831169</v>
      </c>
      <c r="E53" s="55">
        <v>34271</v>
      </c>
      <c r="F53" s="55">
        <v>9038</v>
      </c>
      <c r="G53" s="55">
        <v>43309</v>
      </c>
      <c r="H53" s="56">
        <v>366</v>
      </c>
      <c r="I53" s="45">
        <f t="shared" si="2"/>
        <v>0.22732919254658385</v>
      </c>
      <c r="J53" s="48">
        <v>2099</v>
      </c>
      <c r="K53" s="48">
        <v>55506</v>
      </c>
      <c r="L53" s="51">
        <v>125</v>
      </c>
      <c r="M53" s="52">
        <v>2044</v>
      </c>
      <c r="N53" s="38">
        <f t="shared" si="10"/>
        <v>2224</v>
      </c>
      <c r="O53" s="39"/>
      <c r="P53" s="40"/>
      <c r="Q53" s="41">
        <f t="shared" si="11"/>
        <v>9245</v>
      </c>
      <c r="R53" s="41">
        <f t="shared" si="12"/>
        <v>2290</v>
      </c>
      <c r="S53" s="38">
        <f t="shared" si="13"/>
        <v>12199</v>
      </c>
      <c r="T53" s="42"/>
      <c r="U53" s="42"/>
      <c r="V53" s="43">
        <f t="shared" si="14"/>
        <v>2.232899529588344</v>
      </c>
      <c r="W53" s="31">
        <f t="shared" si="3"/>
        <v>327.14285714285717</v>
      </c>
      <c r="X53" s="44">
        <f t="shared" si="0"/>
        <v>0.22732919254658385</v>
      </c>
      <c r="Y53" s="33">
        <f t="shared" si="4"/>
        <v>1742.7142857142858</v>
      </c>
      <c r="Z53" s="34">
        <f t="shared" si="1"/>
        <v>40.707996998151302</v>
      </c>
      <c r="AA53" s="35">
        <f t="shared" si="8"/>
        <v>31.898564708404908</v>
      </c>
      <c r="AB53" s="34">
        <f t="shared" si="6"/>
        <v>24.686937767537188</v>
      </c>
    </row>
    <row r="54" spans="1:28" x14ac:dyDescent="0.2">
      <c r="A54" s="57">
        <v>43944</v>
      </c>
      <c r="B54" s="1">
        <v>28024</v>
      </c>
      <c r="C54" s="17">
        <f t="shared" si="9"/>
        <v>42.460606060606061</v>
      </c>
      <c r="D54" s="17">
        <f t="shared" si="7"/>
        <v>33.368181818181817</v>
      </c>
      <c r="E54" s="55">
        <v>35390</v>
      </c>
      <c r="F54" s="55">
        <v>9409</v>
      </c>
      <c r="G54" s="55">
        <v>44799</v>
      </c>
      <c r="H54" s="56">
        <v>371</v>
      </c>
      <c r="I54" s="45">
        <f t="shared" si="2"/>
        <v>0.24899328859060402</v>
      </c>
      <c r="J54" s="48">
        <v>2033</v>
      </c>
      <c r="K54" s="48">
        <v>57539</v>
      </c>
      <c r="L54" s="51">
        <v>151</v>
      </c>
      <c r="M54" s="52">
        <v>2195</v>
      </c>
      <c r="N54" s="38">
        <f t="shared" si="10"/>
        <v>2184</v>
      </c>
      <c r="O54" s="39"/>
      <c r="P54" s="40"/>
      <c r="Q54" s="41">
        <f t="shared" si="11"/>
        <v>9407</v>
      </c>
      <c r="R54" s="41">
        <f t="shared" si="12"/>
        <v>2307</v>
      </c>
      <c r="S54" s="38">
        <f t="shared" si="13"/>
        <v>12547</v>
      </c>
      <c r="T54" s="42"/>
      <c r="U54" s="42"/>
      <c r="V54" s="43">
        <f t="shared" si="14"/>
        <v>2.2965972946753794</v>
      </c>
      <c r="W54" s="31">
        <f t="shared" si="3"/>
        <v>329.57142857142856</v>
      </c>
      <c r="X54" s="44">
        <f t="shared" si="0"/>
        <v>0.24899328859060402</v>
      </c>
      <c r="Y54" s="33">
        <f t="shared" si="4"/>
        <v>1792.4285714285713</v>
      </c>
      <c r="Z54" s="34">
        <f t="shared" si="1"/>
        <v>39.975838778760085</v>
      </c>
      <c r="AA54" s="35">
        <f t="shared" si="8"/>
        <v>32.808532781076842</v>
      </c>
      <c r="AB54" s="34">
        <f t="shared" si="6"/>
        <v>24.435895246542376</v>
      </c>
    </row>
    <row r="55" spans="1:28" x14ac:dyDescent="0.2">
      <c r="A55" s="57">
        <v>43945</v>
      </c>
      <c r="B55" s="1">
        <v>28225</v>
      </c>
      <c r="C55" s="17">
        <f t="shared" si="9"/>
        <v>42.765151515151516</v>
      </c>
      <c r="D55" s="17">
        <f t="shared" si="7"/>
        <v>34.847835497835497</v>
      </c>
      <c r="E55" s="55">
        <v>36392</v>
      </c>
      <c r="F55" s="55">
        <v>9697</v>
      </c>
      <c r="G55" s="55">
        <v>46089</v>
      </c>
      <c r="H55" s="56">
        <v>288</v>
      </c>
      <c r="I55" s="45">
        <f t="shared" si="2"/>
        <v>0.22325581395348837</v>
      </c>
      <c r="J55" s="48">
        <v>1624</v>
      </c>
      <c r="K55" s="48">
        <v>59163</v>
      </c>
      <c r="L55" s="51">
        <v>148</v>
      </c>
      <c r="M55" s="52">
        <v>2343</v>
      </c>
      <c r="N55" s="38">
        <f t="shared" si="10"/>
        <v>1772</v>
      </c>
      <c r="O55" s="39"/>
      <c r="P55" s="40"/>
      <c r="Q55" s="41">
        <f t="shared" si="11"/>
        <v>9452</v>
      </c>
      <c r="R55" s="41">
        <f t="shared" si="12"/>
        <v>2288</v>
      </c>
      <c r="S55" s="38">
        <f t="shared" si="13"/>
        <v>12637</v>
      </c>
      <c r="T55" s="42"/>
      <c r="U55" s="42"/>
      <c r="V55" s="43">
        <f t="shared" si="14"/>
        <v>2.3130708546116816</v>
      </c>
      <c r="W55" s="31">
        <f t="shared" si="3"/>
        <v>326.85714285714283</v>
      </c>
      <c r="X55" s="44">
        <f t="shared" si="0"/>
        <v>0.22325581395348837</v>
      </c>
      <c r="Y55" s="33">
        <f t="shared" si="4"/>
        <v>1805.2857142857142</v>
      </c>
      <c r="Z55" s="34">
        <f t="shared" si="1"/>
        <v>32.434609119030618</v>
      </c>
      <c r="AA55" s="35">
        <f t="shared" si="8"/>
        <v>33.043869351595454</v>
      </c>
      <c r="AB55" s="34">
        <f t="shared" si="6"/>
        <v>24.102601940427551</v>
      </c>
    </row>
    <row r="56" spans="1:28" x14ac:dyDescent="0.2">
      <c r="A56" s="57">
        <v>43946</v>
      </c>
      <c r="B56" s="1">
        <v>29058</v>
      </c>
      <c r="C56" s="17">
        <f t="shared" si="9"/>
        <v>44.027272727272724</v>
      </c>
      <c r="D56" s="17">
        <f t="shared" si="7"/>
        <v>36.456493506493509</v>
      </c>
      <c r="E56" s="55">
        <v>37698</v>
      </c>
      <c r="F56" s="55">
        <v>10051</v>
      </c>
      <c r="G56" s="55">
        <v>47749</v>
      </c>
      <c r="H56" s="56">
        <v>354</v>
      </c>
      <c r="I56" s="45">
        <f t="shared" si="2"/>
        <v>0.21325301204819277</v>
      </c>
      <c r="J56" s="48">
        <v>2059</v>
      </c>
      <c r="K56" s="48">
        <v>61222</v>
      </c>
      <c r="L56" s="51">
        <v>163</v>
      </c>
      <c r="M56" s="52">
        <v>2506</v>
      </c>
      <c r="N56" s="38">
        <f t="shared" si="10"/>
        <v>2222</v>
      </c>
      <c r="O56" s="39"/>
      <c r="P56" s="40"/>
      <c r="Q56" s="41">
        <f t="shared" si="11"/>
        <v>9516</v>
      </c>
      <c r="R56" s="41">
        <f t="shared" si="12"/>
        <v>2231</v>
      </c>
      <c r="S56" s="38">
        <f t="shared" si="13"/>
        <v>12844</v>
      </c>
      <c r="T56" s="42"/>
      <c r="U56" s="42"/>
      <c r="V56" s="43">
        <f t="shared" si="14"/>
        <v>2.3509600424651764</v>
      </c>
      <c r="W56" s="31">
        <f t="shared" si="3"/>
        <v>318.71428571428572</v>
      </c>
      <c r="X56" s="44">
        <f t="shared" si="0"/>
        <v>0.21325301204819277</v>
      </c>
      <c r="Y56" s="33">
        <f t="shared" si="4"/>
        <v>1834.8571428571429</v>
      </c>
      <c r="Z56" s="34">
        <f t="shared" si="1"/>
        <v>40.671389087181737</v>
      </c>
      <c r="AA56" s="35">
        <f t="shared" si="8"/>
        <v>33.585143463788242</v>
      </c>
      <c r="AB56" s="34">
        <f t="shared" si="6"/>
        <v>23.470233584080574</v>
      </c>
    </row>
    <row r="57" spans="1:28" x14ac:dyDescent="0.2">
      <c r="A57" s="57">
        <v>43947</v>
      </c>
      <c r="B57" s="1">
        <v>31610</v>
      </c>
      <c r="C57" s="17">
        <f t="shared" si="9"/>
        <v>47.893939393939391</v>
      </c>
      <c r="D57" s="17">
        <f t="shared" si="7"/>
        <v>39.117532467532477</v>
      </c>
      <c r="E57" s="55">
        <v>38833</v>
      </c>
      <c r="F57" s="55">
        <v>10324</v>
      </c>
      <c r="G57" s="55">
        <v>49157</v>
      </c>
      <c r="H57" s="56">
        <v>273</v>
      </c>
      <c r="I57" s="45">
        <f t="shared" si="2"/>
        <v>0.19389204545454544</v>
      </c>
      <c r="J57" s="48">
        <v>1455</v>
      </c>
      <c r="K57" s="48">
        <v>62677</v>
      </c>
      <c r="L57" s="51">
        <v>643</v>
      </c>
      <c r="M57" s="52">
        <v>3149</v>
      </c>
      <c r="N57" s="38">
        <f t="shared" si="10"/>
        <v>2098</v>
      </c>
      <c r="O57" s="39"/>
      <c r="P57" s="40"/>
      <c r="Q57" s="41">
        <f t="shared" si="11"/>
        <v>9545</v>
      </c>
      <c r="R57" s="41">
        <f t="shared" si="12"/>
        <v>2137</v>
      </c>
      <c r="S57" s="38">
        <f t="shared" si="13"/>
        <v>13233</v>
      </c>
      <c r="T57" s="42"/>
      <c r="U57" s="42"/>
      <c r="V57" s="43">
        <f t="shared" si="14"/>
        <v>2.4221624293009718</v>
      </c>
      <c r="W57" s="31">
        <f t="shared" si="3"/>
        <v>305.28571428571428</v>
      </c>
      <c r="X57" s="44">
        <f t="shared" si="0"/>
        <v>0.19389204545454544</v>
      </c>
      <c r="Y57" s="33">
        <f t="shared" si="4"/>
        <v>1890.4285714285713</v>
      </c>
      <c r="Z57" s="34">
        <f t="shared" si="1"/>
        <v>38.401698607068987</v>
      </c>
      <c r="AA57" s="35">
        <f t="shared" si="8"/>
        <v>34.602320418585315</v>
      </c>
      <c r="AB57" s="34">
        <f t="shared" si="6"/>
        <v>22.438193085601533</v>
      </c>
    </row>
    <row r="58" spans="1:28" x14ac:dyDescent="0.2">
      <c r="A58" s="57">
        <v>43948</v>
      </c>
      <c r="B58" s="1">
        <v>31453</v>
      </c>
      <c r="C58" s="17">
        <f t="shared" si="9"/>
        <v>47.656060606060606</v>
      </c>
      <c r="D58" s="17">
        <f t="shared" si="7"/>
        <v>42.035930735930734</v>
      </c>
      <c r="E58" s="55">
        <v>39773</v>
      </c>
      <c r="F58" s="55">
        <v>10521</v>
      </c>
      <c r="G58" s="55">
        <v>50294</v>
      </c>
      <c r="H58" s="56">
        <v>197</v>
      </c>
      <c r="I58" s="45">
        <f t="shared" si="2"/>
        <v>0.17326297273526825</v>
      </c>
      <c r="J58" s="48">
        <v>1265</v>
      </c>
      <c r="K58" s="48">
        <v>63942</v>
      </c>
      <c r="L58" s="51">
        <v>1343</v>
      </c>
      <c r="M58" s="52">
        <v>4492</v>
      </c>
      <c r="N58" s="38">
        <f t="shared" si="10"/>
        <v>2608</v>
      </c>
      <c r="O58" s="39"/>
      <c r="P58" s="40"/>
      <c r="Q58" s="41">
        <f t="shared" si="11"/>
        <v>9594</v>
      </c>
      <c r="R58" s="41">
        <f t="shared" si="12"/>
        <v>2071</v>
      </c>
      <c r="S58" s="38">
        <f t="shared" si="13"/>
        <v>14509</v>
      </c>
      <c r="T58" s="42"/>
      <c r="U58" s="42"/>
      <c r="V58" s="43">
        <f t="shared" si="14"/>
        <v>2.655720901286768</v>
      </c>
      <c r="W58" s="31">
        <f t="shared" si="3"/>
        <v>295.85714285714283</v>
      </c>
      <c r="X58" s="44">
        <f t="shared" si="0"/>
        <v>0.17326297273526825</v>
      </c>
      <c r="Y58" s="33">
        <f t="shared" si="4"/>
        <v>2072.7142857142858</v>
      </c>
      <c r="Z58" s="34">
        <f t="shared" si="1"/>
        <v>47.736715904306919</v>
      </c>
      <c r="AA58" s="35">
        <f t="shared" si="8"/>
        <v>37.938870018382396</v>
      </c>
      <c r="AB58" s="34">
        <f t="shared" si="6"/>
        <v>21.46012210787007</v>
      </c>
    </row>
    <row r="59" spans="1:28" x14ac:dyDescent="0.2">
      <c r="A59" s="57">
        <v>43949</v>
      </c>
      <c r="B59" s="1">
        <v>45263</v>
      </c>
      <c r="C59" s="17">
        <f t="shared" si="9"/>
        <v>68.580303030303028</v>
      </c>
      <c r="D59" s="17">
        <f t="shared" si="7"/>
        <v>46.906060606060599</v>
      </c>
      <c r="E59" s="55">
        <v>40728</v>
      </c>
      <c r="F59" s="55">
        <v>10721</v>
      </c>
      <c r="G59" s="55">
        <v>51449</v>
      </c>
      <c r="H59" s="56">
        <v>200</v>
      </c>
      <c r="I59" s="45">
        <f t="shared" si="2"/>
        <v>0.17316017316017315</v>
      </c>
      <c r="J59" s="48">
        <v>1557</v>
      </c>
      <c r="K59" s="48">
        <v>65499</v>
      </c>
      <c r="L59" s="51">
        <v>1070</v>
      </c>
      <c r="M59" s="52">
        <v>5562</v>
      </c>
      <c r="N59" s="38">
        <f t="shared" si="10"/>
        <v>2627</v>
      </c>
      <c r="O59" s="39"/>
      <c r="P59" s="40"/>
      <c r="Q59" s="41">
        <f t="shared" si="11"/>
        <v>9750</v>
      </c>
      <c r="R59" s="41">
        <f t="shared" si="12"/>
        <v>2049</v>
      </c>
      <c r="S59" s="38">
        <f t="shared" si="13"/>
        <v>15735</v>
      </c>
      <c r="T59" s="42"/>
      <c r="U59" s="42"/>
      <c r="V59" s="43">
        <f t="shared" si="14"/>
        <v>2.8801273955301738</v>
      </c>
      <c r="W59" s="31">
        <f t="shared" si="3"/>
        <v>292.71428571428572</v>
      </c>
      <c r="X59" s="44">
        <f t="shared" si="0"/>
        <v>0.17316017316017315</v>
      </c>
      <c r="Y59" s="33">
        <f t="shared" si="4"/>
        <v>2247.8571428571427</v>
      </c>
      <c r="Z59" s="34">
        <f t="shared" si="1"/>
        <v>48.084491058517742</v>
      </c>
      <c r="AA59" s="35">
        <f t="shared" si="8"/>
        <v>41.144677079002484</v>
      </c>
      <c r="AB59" s="34">
        <f t="shared" si="6"/>
        <v>20.759235692697938</v>
      </c>
    </row>
    <row r="60" spans="1:28" x14ac:dyDescent="0.2">
      <c r="A60" s="57">
        <v>43950</v>
      </c>
      <c r="B60" s="1">
        <v>65643</v>
      </c>
      <c r="C60" s="17">
        <f t="shared" si="9"/>
        <v>99.459090909090904</v>
      </c>
      <c r="D60" s="17">
        <f t="shared" si="7"/>
        <v>56.120346320346314</v>
      </c>
      <c r="E60" s="55">
        <v>42048</v>
      </c>
      <c r="F60" s="55">
        <v>11034</v>
      </c>
      <c r="G60" s="55">
        <v>53082</v>
      </c>
      <c r="H60" s="56">
        <v>313</v>
      </c>
      <c r="I60" s="45">
        <f t="shared" si="2"/>
        <v>0.19167176974892836</v>
      </c>
      <c r="J60" s="48">
        <v>2405</v>
      </c>
      <c r="K60" s="48">
        <v>67904</v>
      </c>
      <c r="L60" s="51">
        <v>1066</v>
      </c>
      <c r="M60" s="52">
        <v>6628</v>
      </c>
      <c r="N60" s="38">
        <f t="shared" si="10"/>
        <v>3471</v>
      </c>
      <c r="O60" s="39"/>
      <c r="P60" s="40"/>
      <c r="Q60" s="41">
        <f t="shared" si="11"/>
        <v>9773</v>
      </c>
      <c r="R60" s="41">
        <f t="shared" si="12"/>
        <v>1996</v>
      </c>
      <c r="S60" s="38">
        <f t="shared" si="13"/>
        <v>16982</v>
      </c>
      <c r="T60" s="42"/>
      <c r="U60" s="42"/>
      <c r="V60" s="43">
        <f t="shared" si="14"/>
        <v>3.1083777204253837</v>
      </c>
      <c r="W60" s="31">
        <f t="shared" si="3"/>
        <v>285.14285714285717</v>
      </c>
      <c r="X60" s="44">
        <f t="shared" si="0"/>
        <v>0.19167176974892836</v>
      </c>
      <c r="Y60" s="33">
        <f t="shared" si="4"/>
        <v>2426</v>
      </c>
      <c r="Z60" s="34">
        <f t="shared" si="1"/>
        <v>63.53302948767228</v>
      </c>
      <c r="AA60" s="35">
        <f t="shared" si="8"/>
        <v>44.405396006076913</v>
      </c>
      <c r="AB60" s="34">
        <f t="shared" si="6"/>
        <v>20.249843938445714</v>
      </c>
    </row>
    <row r="61" spans="1:28" x14ac:dyDescent="0.2">
      <c r="A61" s="57">
        <v>43951</v>
      </c>
      <c r="B61" s="1">
        <v>83143</v>
      </c>
      <c r="C61" s="17">
        <f t="shared" si="9"/>
        <v>125.97424242424242</v>
      </c>
      <c r="D61" s="17">
        <f t="shared" si="7"/>
        <v>68.050865800865807</v>
      </c>
      <c r="E61" s="58">
        <v>43286</v>
      </c>
      <c r="F61" s="58">
        <v>11353</v>
      </c>
      <c r="G61" s="58">
        <v>54639</v>
      </c>
      <c r="H61" s="59">
        <v>319</v>
      </c>
      <c r="I61" s="45">
        <f t="shared" si="2"/>
        <v>0.20488118175979447</v>
      </c>
      <c r="J61" s="48">
        <v>2406</v>
      </c>
      <c r="K61" s="48">
        <v>72447</v>
      </c>
      <c r="L61" s="51">
        <v>2016</v>
      </c>
      <c r="M61" s="52">
        <v>8644</v>
      </c>
      <c r="N61" s="38">
        <f t="shared" si="10"/>
        <v>4422</v>
      </c>
      <c r="O61" s="39"/>
      <c r="P61" s="40"/>
      <c r="Q61" s="41">
        <f t="shared" si="11"/>
        <v>9840</v>
      </c>
      <c r="R61" s="41">
        <f t="shared" si="12"/>
        <v>1944</v>
      </c>
      <c r="S61" s="38">
        <f t="shared" si="13"/>
        <v>19220</v>
      </c>
      <c r="T61" s="42"/>
      <c r="U61" s="42"/>
      <c r="V61" s="43">
        <f t="shared" si="14"/>
        <v>3.5180202441747661</v>
      </c>
      <c r="W61" s="31">
        <f t="shared" si="3"/>
        <v>277.71428571428572</v>
      </c>
      <c r="X61" s="44">
        <f t="shared" si="0"/>
        <v>0.20488118175979447</v>
      </c>
      <c r="Y61" s="33">
        <f t="shared" si="4"/>
        <v>2745.7142857142858</v>
      </c>
      <c r="Z61" s="34">
        <f t="shared" si="1"/>
        <v>80.940091153698305</v>
      </c>
      <c r="AA61" s="35">
        <f t="shared" ref="AA61:AA124" si="15">SUM(Z55:Z61)/7</f>
        <v>50.257432059639505</v>
      </c>
      <c r="AB61" s="34">
        <f t="shared" si="6"/>
        <v>19.619670983719868</v>
      </c>
    </row>
    <row r="62" spans="1:28" x14ac:dyDescent="0.2">
      <c r="A62" s="57">
        <v>43952</v>
      </c>
      <c r="B62" s="1">
        <v>74142</v>
      </c>
      <c r="C62" s="17">
        <f t="shared" si="9"/>
        <v>112.33636363636364</v>
      </c>
      <c r="D62" s="17">
        <f t="shared" si="7"/>
        <v>77.989610389610377</v>
      </c>
      <c r="E62" s="55">
        <v>45048</v>
      </c>
      <c r="F62" s="55">
        <v>11654</v>
      </c>
      <c r="G62" s="55">
        <v>56702</v>
      </c>
      <c r="H62" s="56">
        <v>301</v>
      </c>
      <c r="I62" s="45">
        <f t="shared" si="2"/>
        <v>0.14590402326708676</v>
      </c>
      <c r="J62" s="48">
        <v>2537</v>
      </c>
      <c r="K62" s="48">
        <v>74984</v>
      </c>
      <c r="L62" s="51">
        <v>2124</v>
      </c>
      <c r="M62" s="52">
        <v>10768</v>
      </c>
      <c r="N62" s="38">
        <f t="shared" si="10"/>
        <v>4661</v>
      </c>
      <c r="O62" s="39"/>
      <c r="P62" s="40"/>
      <c r="Q62" s="41">
        <f t="shared" si="11"/>
        <v>10613</v>
      </c>
      <c r="R62" s="41">
        <f t="shared" si="12"/>
        <v>1957</v>
      </c>
      <c r="S62" s="38">
        <f t="shared" si="13"/>
        <v>22109</v>
      </c>
      <c r="T62" s="42"/>
      <c r="U62" s="42"/>
      <c r="V62" s="43">
        <f t="shared" si="14"/>
        <v>4.0468215181300682</v>
      </c>
      <c r="W62" s="31">
        <f t="shared" si="3"/>
        <v>279.57142857142856</v>
      </c>
      <c r="X62" s="44">
        <f t="shared" si="0"/>
        <v>0.14590402326708676</v>
      </c>
      <c r="Y62" s="33">
        <f t="shared" si="4"/>
        <v>3158.4285714285716</v>
      </c>
      <c r="Z62" s="34">
        <f t="shared" si="1"/>
        <v>85.314736514560792</v>
      </c>
      <c r="AA62" s="35">
        <f t="shared" si="15"/>
        <v>57.811735973286673</v>
      </c>
      <c r="AB62" s="34">
        <f t="shared" si="6"/>
        <v>18.514645402485559</v>
      </c>
    </row>
    <row r="63" spans="1:28" x14ac:dyDescent="0.2">
      <c r="A63" s="57">
        <v>43953</v>
      </c>
      <c r="B63" s="1">
        <v>63559</v>
      </c>
      <c r="C63" s="17">
        <f t="shared" si="9"/>
        <v>96.301515151515147</v>
      </c>
      <c r="D63" s="17">
        <f t="shared" si="7"/>
        <v>85.457359307359297</v>
      </c>
      <c r="E63" s="55">
        <v>46906</v>
      </c>
      <c r="F63" s="55">
        <v>11927</v>
      </c>
      <c r="G63" s="55">
        <v>58833</v>
      </c>
      <c r="H63" s="56">
        <v>273</v>
      </c>
      <c r="I63" s="45">
        <f t="shared" si="2"/>
        <v>0.12810886907555138</v>
      </c>
      <c r="J63" s="48">
        <v>2921</v>
      </c>
      <c r="K63" s="48">
        <v>77905</v>
      </c>
      <c r="L63" s="51">
        <v>2392</v>
      </c>
      <c r="M63" s="52">
        <v>13160</v>
      </c>
      <c r="N63" s="38">
        <f t="shared" si="10"/>
        <v>5313</v>
      </c>
      <c r="O63" s="39"/>
      <c r="P63" s="40"/>
      <c r="Q63" s="41">
        <f t="shared" si="11"/>
        <v>11084</v>
      </c>
      <c r="R63" s="41">
        <f t="shared" si="12"/>
        <v>1876</v>
      </c>
      <c r="S63" s="38">
        <f t="shared" si="13"/>
        <v>25200</v>
      </c>
      <c r="T63" s="42"/>
      <c r="U63" s="42"/>
      <c r="V63" s="43">
        <f t="shared" si="14"/>
        <v>4.6125967821646254</v>
      </c>
      <c r="W63" s="31">
        <f t="shared" si="3"/>
        <v>268</v>
      </c>
      <c r="X63" s="44">
        <f t="shared" si="0"/>
        <v>0.12810886907555138</v>
      </c>
      <c r="Y63" s="33">
        <f t="shared" si="4"/>
        <v>3600</v>
      </c>
      <c r="Z63" s="34">
        <f t="shared" si="1"/>
        <v>97.248915490637529</v>
      </c>
      <c r="AA63" s="35">
        <f t="shared" si="15"/>
        <v>65.894239745208935</v>
      </c>
      <c r="AB63" s="34">
        <f t="shared" si="6"/>
        <v>17.298300502876394</v>
      </c>
    </row>
    <row r="64" spans="1:28" x14ac:dyDescent="0.2">
      <c r="A64" s="57">
        <v>43954</v>
      </c>
      <c r="B64" s="1">
        <v>68203</v>
      </c>
      <c r="C64" s="17">
        <f t="shared" si="9"/>
        <v>103.33787878787879</v>
      </c>
      <c r="D64" s="17">
        <f t="shared" si="7"/>
        <v>93.377922077922079</v>
      </c>
      <c r="E64" s="58">
        <v>48198</v>
      </c>
      <c r="F64" s="58">
        <v>12097</v>
      </c>
      <c r="G64" s="58">
        <v>60295</v>
      </c>
      <c r="H64" s="59">
        <v>170</v>
      </c>
      <c r="I64" s="45">
        <f t="shared" si="2"/>
        <v>0.11627906976744186</v>
      </c>
      <c r="J64" s="48">
        <v>1986</v>
      </c>
      <c r="K64" s="48">
        <v>79891</v>
      </c>
      <c r="L64" s="51">
        <v>1734</v>
      </c>
      <c r="M64" s="52">
        <v>14894</v>
      </c>
      <c r="N64" s="38">
        <f t="shared" si="10"/>
        <v>3720</v>
      </c>
      <c r="O64" s="39"/>
      <c r="P64" s="40"/>
      <c r="Q64" s="41">
        <f t="shared" si="11"/>
        <v>11138</v>
      </c>
      <c r="R64" s="41">
        <f t="shared" si="12"/>
        <v>1773</v>
      </c>
      <c r="S64" s="38">
        <f t="shared" si="13"/>
        <v>26822</v>
      </c>
      <c r="T64" s="42"/>
      <c r="U64" s="42"/>
      <c r="V64" s="43">
        <f t="shared" si="14"/>
        <v>4.9094869401277617</v>
      </c>
      <c r="W64" s="31">
        <f t="shared" si="3"/>
        <v>253.28571428571428</v>
      </c>
      <c r="X64" s="44">
        <f t="shared" si="0"/>
        <v>0.11627906976744186</v>
      </c>
      <c r="Y64" s="33">
        <f t="shared" si="4"/>
        <v>3831.7142857142858</v>
      </c>
      <c r="Z64" s="34">
        <f t="shared" si="1"/>
        <v>68.090714403382563</v>
      </c>
      <c r="AA64" s="35">
        <f t="shared" si="15"/>
        <v>70.135527716110872</v>
      </c>
      <c r="AB64" s="34">
        <f t="shared" si="6"/>
        <v>16.189543707346346</v>
      </c>
    </row>
    <row r="65" spans="1:28" x14ac:dyDescent="0.2">
      <c r="A65" s="57">
        <v>43955</v>
      </c>
      <c r="B65" s="1">
        <v>72630</v>
      </c>
      <c r="C65" s="17">
        <f t="shared" si="9"/>
        <v>110.04545454545455</v>
      </c>
      <c r="D65" s="17">
        <f t="shared" si="7"/>
        <v>102.29069264069264</v>
      </c>
      <c r="E65" s="58">
        <v>49430</v>
      </c>
      <c r="F65" s="58">
        <v>12266</v>
      </c>
      <c r="G65" s="58">
        <v>61696</v>
      </c>
      <c r="H65" s="59">
        <v>169</v>
      </c>
      <c r="I65" s="45">
        <f t="shared" si="2"/>
        <v>0.1206281227694504</v>
      </c>
      <c r="J65" s="48">
        <v>1949</v>
      </c>
      <c r="K65" s="48">
        <v>81840</v>
      </c>
      <c r="L65" s="51">
        <v>1845</v>
      </c>
      <c r="M65" s="52">
        <v>16739</v>
      </c>
      <c r="N65" s="38">
        <f t="shared" si="10"/>
        <v>3794</v>
      </c>
      <c r="O65" s="39"/>
      <c r="P65" s="40"/>
      <c r="Q65" s="41">
        <f t="shared" si="11"/>
        <v>11402</v>
      </c>
      <c r="R65" s="41">
        <f t="shared" si="12"/>
        <v>1745</v>
      </c>
      <c r="S65" s="38">
        <f t="shared" si="13"/>
        <v>28008</v>
      </c>
      <c r="T65" s="42"/>
      <c r="U65" s="42"/>
      <c r="V65" s="43">
        <f t="shared" si="14"/>
        <v>5.1265718521772552</v>
      </c>
      <c r="W65" s="31">
        <f t="shared" si="3"/>
        <v>249.28571428571428</v>
      </c>
      <c r="X65" s="44">
        <f t="shared" si="0"/>
        <v>0.1206281227694504</v>
      </c>
      <c r="Y65" s="33">
        <f t="shared" si="4"/>
        <v>4001.1428571428573</v>
      </c>
      <c r="Z65" s="34">
        <f t="shared" si="1"/>
        <v>69.445207109256302</v>
      </c>
      <c r="AA65" s="35">
        <f t="shared" si="15"/>
        <v>73.236740745389369</v>
      </c>
      <c r="AB65" s="34">
        <f t="shared" si="6"/>
        <v>15.437617279263234</v>
      </c>
    </row>
    <row r="66" spans="1:28" x14ac:dyDescent="0.2">
      <c r="A66" s="57">
        <v>43956</v>
      </c>
      <c r="B66" s="1">
        <v>66919</v>
      </c>
      <c r="C66" s="17">
        <f t="shared" si="9"/>
        <v>101.39242424242424</v>
      </c>
      <c r="D66" s="17">
        <f t="shared" si="7"/>
        <v>106.97813852813852</v>
      </c>
      <c r="E66" s="58">
        <v>50874</v>
      </c>
      <c r="F66" s="58">
        <v>12437</v>
      </c>
      <c r="G66" s="58">
        <v>63311</v>
      </c>
      <c r="H66" s="59">
        <v>171</v>
      </c>
      <c r="I66" s="45">
        <f t="shared" si="2"/>
        <v>0.10588235294117647</v>
      </c>
      <c r="J66" s="48">
        <v>2445</v>
      </c>
      <c r="K66" s="48">
        <v>84285</v>
      </c>
      <c r="L66" s="51">
        <v>1478</v>
      </c>
      <c r="M66" s="52">
        <v>18217</v>
      </c>
      <c r="N66" s="38">
        <f t="shared" si="10"/>
        <v>3923</v>
      </c>
      <c r="O66" s="39"/>
      <c r="P66" s="40"/>
      <c r="Q66" s="41">
        <f t="shared" si="11"/>
        <v>11862</v>
      </c>
      <c r="R66" s="41">
        <f t="shared" si="12"/>
        <v>1716</v>
      </c>
      <c r="S66" s="38">
        <f t="shared" si="13"/>
        <v>29304</v>
      </c>
      <c r="T66" s="42"/>
      <c r="U66" s="42"/>
      <c r="V66" s="43">
        <f t="shared" si="14"/>
        <v>5.3637911152600077</v>
      </c>
      <c r="W66" s="31">
        <f t="shared" si="3"/>
        <v>245.14285714285714</v>
      </c>
      <c r="X66" s="44">
        <f t="shared" si="0"/>
        <v>0.10588235294117647</v>
      </c>
      <c r="Y66" s="33">
        <f t="shared" si="4"/>
        <v>4186.2857142857147</v>
      </c>
      <c r="Z66" s="34">
        <f t="shared" si="1"/>
        <v>71.806417366792957</v>
      </c>
      <c r="AA66" s="35">
        <f t="shared" si="15"/>
        <v>76.625587360857253</v>
      </c>
      <c r="AB66" s="34">
        <f t="shared" si="6"/>
        <v>14.476505561848997</v>
      </c>
    </row>
    <row r="67" spans="1:28" x14ac:dyDescent="0.2">
      <c r="A67" s="57">
        <v>43957</v>
      </c>
      <c r="B67" s="1">
        <v>74455</v>
      </c>
      <c r="C67" s="17">
        <f t="shared" si="9"/>
        <v>112.81060606060606</v>
      </c>
      <c r="D67" s="17">
        <f t="shared" si="7"/>
        <v>108.88549783549784</v>
      </c>
      <c r="E67" s="58">
        <v>52416</v>
      </c>
      <c r="F67" s="58">
        <v>12709</v>
      </c>
      <c r="G67" s="58">
        <v>65125</v>
      </c>
      <c r="H67" s="59">
        <v>272</v>
      </c>
      <c r="I67" s="45">
        <f t="shared" si="2"/>
        <v>0.14994487320837926</v>
      </c>
      <c r="J67" s="48">
        <v>3036</v>
      </c>
      <c r="K67" s="48">
        <v>87321</v>
      </c>
      <c r="L67" s="51">
        <v>1647</v>
      </c>
      <c r="M67" s="52">
        <v>19864</v>
      </c>
      <c r="N67" s="38">
        <f t="shared" si="10"/>
        <v>4683</v>
      </c>
      <c r="O67" s="39"/>
      <c r="P67" s="40"/>
      <c r="Q67" s="41">
        <f t="shared" si="11"/>
        <v>12043</v>
      </c>
      <c r="R67" s="41">
        <f t="shared" si="12"/>
        <v>1675</v>
      </c>
      <c r="S67" s="38">
        <f t="shared" si="13"/>
        <v>30516</v>
      </c>
      <c r="T67" s="42"/>
      <c r="U67" s="42"/>
      <c r="V67" s="43">
        <f t="shared" si="14"/>
        <v>5.5856350557355441</v>
      </c>
      <c r="W67" s="31">
        <f t="shared" si="3"/>
        <v>239.28571428571428</v>
      </c>
      <c r="X67" s="44">
        <f t="shared" ref="X67:X130" si="16">H67/(G67-G66)</f>
        <v>0.14994487320837926</v>
      </c>
      <c r="Y67" s="33">
        <f t="shared" ref="Y67:Y130" si="17">SUM(N61:N67)/7</f>
        <v>4359.4285714285716</v>
      </c>
      <c r="Z67" s="34">
        <f t="shared" ref="Z67:Z130" si="18">N67/54.633</f>
        <v>85.717423535225961</v>
      </c>
      <c r="AA67" s="35">
        <f t="shared" si="15"/>
        <v>79.794786510507791</v>
      </c>
      <c r="AB67" s="34">
        <f t="shared" si="6"/>
        <v>13.880407039841151</v>
      </c>
    </row>
    <row r="68" spans="1:28" x14ac:dyDescent="0.2">
      <c r="A68" s="57">
        <v>43958</v>
      </c>
      <c r="B68" s="1">
        <v>77466</v>
      </c>
      <c r="C68" s="17">
        <f t="shared" si="9"/>
        <v>117.37272727272727</v>
      </c>
      <c r="D68" s="17">
        <f t="shared" si="7"/>
        <v>107.65670995670996</v>
      </c>
      <c r="E68" s="58">
        <v>54173</v>
      </c>
      <c r="F68" s="58">
        <v>12924</v>
      </c>
      <c r="G68" s="58">
        <v>67097</v>
      </c>
      <c r="H68" s="59">
        <v>215</v>
      </c>
      <c r="I68" s="45">
        <f t="shared" si="2"/>
        <v>0.10902636916835699</v>
      </c>
      <c r="J68" s="48">
        <v>3174</v>
      </c>
      <c r="K68" s="48">
        <v>90495</v>
      </c>
      <c r="L68" s="51">
        <v>1905</v>
      </c>
      <c r="M68" s="52">
        <v>21769</v>
      </c>
      <c r="N68" s="38">
        <f t="shared" si="10"/>
        <v>5079</v>
      </c>
      <c r="O68" s="39"/>
      <c r="P68" s="40"/>
      <c r="Q68" s="41">
        <f t="shared" si="11"/>
        <v>12458</v>
      </c>
      <c r="R68" s="41">
        <f t="shared" si="12"/>
        <v>1571</v>
      </c>
      <c r="S68" s="38">
        <f t="shared" si="13"/>
        <v>31173</v>
      </c>
      <c r="T68" s="42"/>
      <c r="U68" s="42"/>
      <c r="V68" s="43">
        <f t="shared" si="14"/>
        <v>5.7058920432705502</v>
      </c>
      <c r="W68" s="31">
        <f t="shared" si="3"/>
        <v>224.42857142857142</v>
      </c>
      <c r="X68" s="44">
        <f t="shared" si="16"/>
        <v>0.10902636916835699</v>
      </c>
      <c r="Y68" s="33">
        <f t="shared" si="17"/>
        <v>4453.2857142857147</v>
      </c>
      <c r="Z68" s="34">
        <f t="shared" si="18"/>
        <v>92.965789907198939</v>
      </c>
      <c r="AA68" s="35">
        <f t="shared" si="15"/>
        <v>81.51274347529359</v>
      </c>
      <c r="AB68" s="34">
        <f t="shared" si="6"/>
        <v>12.511052574249186</v>
      </c>
    </row>
    <row r="69" spans="1:28" x14ac:dyDescent="0.2">
      <c r="A69" s="57">
        <v>43959</v>
      </c>
      <c r="B69" s="1">
        <v>76963</v>
      </c>
      <c r="C69" s="17">
        <f t="shared" si="9"/>
        <v>116.61060606060606</v>
      </c>
      <c r="D69" s="17">
        <f t="shared" si="7"/>
        <v>108.26731601731602</v>
      </c>
      <c r="E69" s="58">
        <v>56042</v>
      </c>
      <c r="F69" s="58">
        <v>13149</v>
      </c>
      <c r="G69" s="58">
        <v>69191</v>
      </c>
      <c r="H69" s="59">
        <v>225</v>
      </c>
      <c r="I69" s="45">
        <f t="shared" ref="I69:I132" si="19">H69/(G69-G68)</f>
        <v>0.10744985673352435</v>
      </c>
      <c r="J69" s="48">
        <v>3075</v>
      </c>
      <c r="K69" s="48">
        <v>93570</v>
      </c>
      <c r="L69" s="51">
        <v>1657</v>
      </c>
      <c r="M69" s="52">
        <v>23426</v>
      </c>
      <c r="N69" s="38">
        <f t="shared" si="10"/>
        <v>4732</v>
      </c>
      <c r="O69" s="39"/>
      <c r="P69" s="40"/>
      <c r="Q69" s="41">
        <f t="shared" si="11"/>
        <v>12489</v>
      </c>
      <c r="R69" s="41">
        <f t="shared" si="12"/>
        <v>1495</v>
      </c>
      <c r="S69" s="38">
        <f t="shared" si="13"/>
        <v>31244</v>
      </c>
      <c r="T69" s="42"/>
      <c r="U69" s="42"/>
      <c r="V69" s="43">
        <f t="shared" si="14"/>
        <v>5.7188878516647446</v>
      </c>
      <c r="W69" s="31">
        <f t="shared" si="3"/>
        <v>213.57142857142858</v>
      </c>
      <c r="X69" s="44">
        <f t="shared" si="16"/>
        <v>0.10744985673352435</v>
      </c>
      <c r="Y69" s="33">
        <f t="shared" si="17"/>
        <v>4463.4285714285716</v>
      </c>
      <c r="Z69" s="34">
        <f t="shared" si="18"/>
        <v>86.614317353980198</v>
      </c>
      <c r="AA69" s="35">
        <f t="shared" si="15"/>
        <v>81.698397880924929</v>
      </c>
      <c r="AB69" s="34">
        <f t="shared" si="6"/>
        <v>11.961707338055438</v>
      </c>
    </row>
    <row r="70" spans="1:28" x14ac:dyDescent="0.2">
      <c r="A70" s="57">
        <v>43960</v>
      </c>
      <c r="B70" s="1">
        <v>77152</v>
      </c>
      <c r="C70" s="17">
        <f t="shared" si="9"/>
        <v>116.89696969696969</v>
      </c>
      <c r="D70" s="17">
        <f t="shared" si="7"/>
        <v>111.20952380952382</v>
      </c>
      <c r="E70" s="58">
        <v>57787</v>
      </c>
      <c r="F70" s="58">
        <v>13305</v>
      </c>
      <c r="G70" s="58">
        <v>71092</v>
      </c>
      <c r="H70" s="59">
        <v>156</v>
      </c>
      <c r="I70" s="45">
        <f t="shared" si="19"/>
        <v>8.2062072593371907E-2</v>
      </c>
      <c r="J70" s="48">
        <v>2769</v>
      </c>
      <c r="K70" s="48">
        <v>96339</v>
      </c>
      <c r="L70" s="51">
        <v>1628</v>
      </c>
      <c r="M70" s="52">
        <v>25054</v>
      </c>
      <c r="N70" s="38">
        <f t="shared" si="10"/>
        <v>4397</v>
      </c>
      <c r="O70" s="39"/>
      <c r="P70" s="40"/>
      <c r="Q70" s="41">
        <f t="shared" si="11"/>
        <v>12259</v>
      </c>
      <c r="R70" s="41">
        <f t="shared" si="12"/>
        <v>1378</v>
      </c>
      <c r="S70" s="38">
        <f t="shared" si="13"/>
        <v>30328</v>
      </c>
      <c r="T70" s="42"/>
      <c r="U70" s="42"/>
      <c r="V70" s="43">
        <f t="shared" si="14"/>
        <v>5.5512236194241575</v>
      </c>
      <c r="W70" s="31">
        <f t="shared" si="3"/>
        <v>196.85714285714286</v>
      </c>
      <c r="X70" s="44">
        <f t="shared" si="16"/>
        <v>8.2062072593371907E-2</v>
      </c>
      <c r="Y70" s="33">
        <f t="shared" si="17"/>
        <v>4332.5714285714284</v>
      </c>
      <c r="Z70" s="34">
        <f t="shared" si="18"/>
        <v>80.482492266578802</v>
      </c>
      <c r="AA70" s="35">
        <f t="shared" si="15"/>
        <v>79.303194563202254</v>
      </c>
      <c r="AB70" s="34">
        <f t="shared" si="6"/>
        <v>11.303895959738588</v>
      </c>
    </row>
    <row r="71" spans="1:28" x14ac:dyDescent="0.2">
      <c r="A71" s="57">
        <v>43961</v>
      </c>
      <c r="B71" s="1">
        <v>76507</v>
      </c>
      <c r="C71" s="17">
        <f t="shared" si="9"/>
        <v>115.91969696969697</v>
      </c>
      <c r="D71" s="17">
        <f t="shared" si="7"/>
        <v>113.0069264069264</v>
      </c>
      <c r="E71" s="58">
        <v>59197</v>
      </c>
      <c r="F71" s="58">
        <v>13486</v>
      </c>
      <c r="G71" s="58">
        <v>72683</v>
      </c>
      <c r="H71" s="59">
        <v>181</v>
      </c>
      <c r="I71" s="45">
        <f t="shared" si="19"/>
        <v>0.11376492771841609</v>
      </c>
      <c r="J71" s="48">
        <v>2437</v>
      </c>
      <c r="K71" s="48">
        <v>98776</v>
      </c>
      <c r="L71" s="51">
        <v>1355</v>
      </c>
      <c r="M71" s="52">
        <v>26409</v>
      </c>
      <c r="N71" s="38">
        <f t="shared" si="10"/>
        <v>3792</v>
      </c>
      <c r="O71" s="39"/>
      <c r="P71" s="40"/>
      <c r="Q71" s="41">
        <f t="shared" si="11"/>
        <v>12388</v>
      </c>
      <c r="R71" s="41">
        <f t="shared" si="12"/>
        <v>1389</v>
      </c>
      <c r="S71" s="38">
        <f t="shared" si="13"/>
        <v>30400</v>
      </c>
      <c r="T71" s="42"/>
      <c r="U71" s="42"/>
      <c r="V71" s="43">
        <f t="shared" si="14"/>
        <v>5.5644024673731991</v>
      </c>
      <c r="W71" s="31">
        <f t="shared" ref="W71:W134" si="20">SUM(H65:H71)/7</f>
        <v>198.42857142857142</v>
      </c>
      <c r="X71" s="44">
        <f t="shared" si="16"/>
        <v>0.11376492771841609</v>
      </c>
      <c r="Y71" s="33">
        <f t="shared" si="17"/>
        <v>4342.8571428571431</v>
      </c>
      <c r="Z71" s="34">
        <f t="shared" si="18"/>
        <v>69.408599198286751</v>
      </c>
      <c r="AA71" s="35">
        <f t="shared" si="15"/>
        <v>79.491463819617124</v>
      </c>
      <c r="AB71" s="34">
        <f t="shared" si="6"/>
        <v>11.267979644752506</v>
      </c>
    </row>
    <row r="72" spans="1:28" x14ac:dyDescent="0.2">
      <c r="A72" s="57">
        <v>43962</v>
      </c>
      <c r="B72" s="1">
        <v>70332</v>
      </c>
      <c r="C72" s="17">
        <f t="shared" si="9"/>
        <v>106.56363636363636</v>
      </c>
      <c r="D72" s="17">
        <f t="shared" si="7"/>
        <v>112.5095238095238</v>
      </c>
      <c r="E72" s="58">
        <v>60436</v>
      </c>
      <c r="F72" s="58">
        <v>13627</v>
      </c>
      <c r="G72" s="58">
        <v>74063</v>
      </c>
      <c r="H72" s="59">
        <v>141</v>
      </c>
      <c r="I72" s="45">
        <f t="shared" si="19"/>
        <v>0.10217391304347827</v>
      </c>
      <c r="J72" s="48">
        <v>2346</v>
      </c>
      <c r="K72" s="48">
        <v>101122</v>
      </c>
      <c r="L72" s="51">
        <v>1238</v>
      </c>
      <c r="M72" s="52">
        <v>27647</v>
      </c>
      <c r="N72" s="38">
        <f t="shared" si="10"/>
        <v>3584</v>
      </c>
      <c r="O72" s="39"/>
      <c r="P72" s="40"/>
      <c r="Q72" s="41">
        <f t="shared" si="11"/>
        <v>12367</v>
      </c>
      <c r="R72" s="41">
        <f t="shared" si="12"/>
        <v>1361</v>
      </c>
      <c r="S72" s="38">
        <f t="shared" si="13"/>
        <v>30190</v>
      </c>
      <c r="T72" s="42"/>
      <c r="U72" s="42"/>
      <c r="V72" s="43">
        <f t="shared" si="14"/>
        <v>5.5259641608551604</v>
      </c>
      <c r="W72" s="31">
        <f t="shared" si="20"/>
        <v>194.42857142857142</v>
      </c>
      <c r="X72" s="44">
        <f t="shared" si="16"/>
        <v>0.10217391304347827</v>
      </c>
      <c r="Y72" s="33">
        <f t="shared" si="17"/>
        <v>4312.8571428571431</v>
      </c>
      <c r="Z72" s="34">
        <f t="shared" si="18"/>
        <v>65.601376457452446</v>
      </c>
      <c r="AA72" s="35">
        <f t="shared" si="15"/>
        <v>78.942345155073738</v>
      </c>
      <c r="AB72" s="34">
        <f t="shared" si="6"/>
        <v>11.004348077238619</v>
      </c>
    </row>
    <row r="73" spans="1:28" x14ac:dyDescent="0.2">
      <c r="A73" s="57">
        <v>43963</v>
      </c>
      <c r="B73" s="1">
        <v>74593</v>
      </c>
      <c r="C73" s="17">
        <f t="shared" si="9"/>
        <v>113.01969696969697</v>
      </c>
      <c r="D73" s="17">
        <f t="shared" si="7"/>
        <v>114.17056277056278</v>
      </c>
      <c r="E73" s="58">
        <v>61807</v>
      </c>
      <c r="F73" s="58">
        <v>13763</v>
      </c>
      <c r="G73" s="58">
        <v>75570</v>
      </c>
      <c r="H73" s="59">
        <v>136</v>
      </c>
      <c r="I73" s="45">
        <f t="shared" si="19"/>
        <v>9.0245520902455204E-2</v>
      </c>
      <c r="J73" s="48">
        <v>2539</v>
      </c>
      <c r="K73" s="48">
        <v>103661</v>
      </c>
      <c r="L73" s="51">
        <v>1544</v>
      </c>
      <c r="M73" s="52">
        <v>29191</v>
      </c>
      <c r="N73" s="38">
        <f t="shared" si="10"/>
        <v>4083</v>
      </c>
      <c r="O73" s="39"/>
      <c r="P73" s="40"/>
      <c r="Q73" s="41">
        <f t="shared" si="11"/>
        <v>12259</v>
      </c>
      <c r="R73" s="41">
        <f t="shared" si="12"/>
        <v>1326</v>
      </c>
      <c r="S73" s="38">
        <f t="shared" si="13"/>
        <v>30350</v>
      </c>
      <c r="T73" s="42"/>
      <c r="U73" s="42"/>
      <c r="V73" s="43">
        <f t="shared" si="14"/>
        <v>5.5552504896308088</v>
      </c>
      <c r="W73" s="31">
        <f t="shared" si="20"/>
        <v>189.42857142857142</v>
      </c>
      <c r="X73" s="44">
        <f t="shared" si="16"/>
        <v>9.0245520902455204E-2</v>
      </c>
      <c r="Y73" s="33">
        <f t="shared" si="17"/>
        <v>4335.7142857142853</v>
      </c>
      <c r="Z73" s="34">
        <f t="shared" si="18"/>
        <v>74.735050244357808</v>
      </c>
      <c r="AA73" s="35">
        <f t="shared" si="15"/>
        <v>79.360721280440131</v>
      </c>
      <c r="AB73" s="34">
        <f t="shared" ref="AB73:AB136" si="21">SUM(I67:I73)*100/7</f>
        <v>10.780964762399742</v>
      </c>
    </row>
    <row r="74" spans="1:28" x14ac:dyDescent="0.2">
      <c r="A74" s="57">
        <v>43964</v>
      </c>
      <c r="B74" s="1">
        <v>83182</v>
      </c>
      <c r="C74" s="17">
        <f t="shared" si="9"/>
        <v>126.03333333333333</v>
      </c>
      <c r="D74" s="17">
        <f t="shared" si="7"/>
        <v>116.05952380952381</v>
      </c>
      <c r="E74" s="58">
        <v>63821</v>
      </c>
      <c r="F74" s="58">
        <v>13929</v>
      </c>
      <c r="G74" s="58">
        <v>77750</v>
      </c>
      <c r="H74" s="59">
        <v>166</v>
      </c>
      <c r="I74" s="45">
        <f t="shared" si="19"/>
        <v>7.6146788990825692E-2</v>
      </c>
      <c r="J74" s="48">
        <v>3591</v>
      </c>
      <c r="K74" s="48">
        <v>107252</v>
      </c>
      <c r="L74" s="51">
        <v>1517</v>
      </c>
      <c r="M74" s="52">
        <v>30708</v>
      </c>
      <c r="N74" s="38">
        <f t="shared" si="10"/>
        <v>5108</v>
      </c>
      <c r="O74" s="39"/>
      <c r="P74" s="40"/>
      <c r="Q74" s="41">
        <f t="shared" si="11"/>
        <v>12625</v>
      </c>
      <c r="R74" s="41">
        <f t="shared" si="12"/>
        <v>1220</v>
      </c>
      <c r="S74" s="38">
        <f t="shared" si="13"/>
        <v>30775</v>
      </c>
      <c r="T74" s="42"/>
      <c r="U74" s="42"/>
      <c r="V74" s="43">
        <f t="shared" si="14"/>
        <v>5.633042300441125</v>
      </c>
      <c r="W74" s="31">
        <f t="shared" si="20"/>
        <v>174.28571428571428</v>
      </c>
      <c r="X74" s="44">
        <f t="shared" si="16"/>
        <v>7.6146788990825692E-2</v>
      </c>
      <c r="Y74" s="33">
        <f t="shared" si="17"/>
        <v>4396.4285714285716</v>
      </c>
      <c r="Z74" s="34">
        <f t="shared" si="18"/>
        <v>93.496604616257571</v>
      </c>
      <c r="AA74" s="35">
        <f t="shared" si="15"/>
        <v>80.472032863444639</v>
      </c>
      <c r="AB74" s="34">
        <f t="shared" si="21"/>
        <v>9.726706416434693</v>
      </c>
    </row>
    <row r="75" spans="1:28" x14ac:dyDescent="0.2">
      <c r="A75" s="57">
        <v>43965</v>
      </c>
      <c r="B75" s="1">
        <v>84693</v>
      </c>
      <c r="C75" s="17">
        <f t="shared" si="9"/>
        <v>128.32272727272726</v>
      </c>
      <c r="D75" s="17">
        <f t="shared" ref="D75:D138" si="22">SUM(C69:C75)/7</f>
        <v>117.62380952380951</v>
      </c>
      <c r="E75" s="58">
        <v>66158</v>
      </c>
      <c r="F75" s="58">
        <v>14117</v>
      </c>
      <c r="G75" s="58">
        <v>80275</v>
      </c>
      <c r="H75" s="59">
        <v>188</v>
      </c>
      <c r="I75" s="45">
        <f t="shared" si="19"/>
        <v>7.4455445544554452E-2</v>
      </c>
      <c r="J75" s="48">
        <v>4009</v>
      </c>
      <c r="K75" s="48">
        <v>111261</v>
      </c>
      <c r="L75" s="51">
        <v>1820</v>
      </c>
      <c r="M75" s="52">
        <v>32528</v>
      </c>
      <c r="N75" s="38">
        <f t="shared" si="10"/>
        <v>5829</v>
      </c>
      <c r="O75" s="39"/>
      <c r="P75" s="40"/>
      <c r="Q75" s="41">
        <f t="shared" si="11"/>
        <v>13178</v>
      </c>
      <c r="R75" s="41">
        <f t="shared" si="12"/>
        <v>1193</v>
      </c>
      <c r="S75" s="38">
        <f t="shared" si="13"/>
        <v>31525</v>
      </c>
      <c r="T75" s="42"/>
      <c r="U75" s="42"/>
      <c r="V75" s="43">
        <f t="shared" si="14"/>
        <v>5.7703219665769767</v>
      </c>
      <c r="W75" s="31">
        <f t="shared" si="20"/>
        <v>170.42857142857142</v>
      </c>
      <c r="X75" s="44">
        <f t="shared" si="16"/>
        <v>7.4455445544554452E-2</v>
      </c>
      <c r="Y75" s="33">
        <f t="shared" si="17"/>
        <v>4503.5714285714284</v>
      </c>
      <c r="Z75" s="34">
        <f t="shared" si="18"/>
        <v>106.69375652078413</v>
      </c>
      <c r="AA75" s="35">
        <f t="shared" si="15"/>
        <v>82.433170951099669</v>
      </c>
      <c r="AB75" s="34">
        <f t="shared" si="21"/>
        <v>9.2328360789518005</v>
      </c>
    </row>
    <row r="76" spans="1:28" x14ac:dyDescent="0.2">
      <c r="A76" s="57">
        <v>43966</v>
      </c>
      <c r="B76" s="1">
        <v>91342</v>
      </c>
      <c r="C76" s="17">
        <f t="shared" si="9"/>
        <v>138.39696969696971</v>
      </c>
      <c r="D76" s="17">
        <f t="shared" si="22"/>
        <v>120.73614718614718</v>
      </c>
      <c r="E76" s="58">
        <v>68006</v>
      </c>
      <c r="F76" s="58">
        <v>14260</v>
      </c>
      <c r="G76" s="58">
        <v>82266</v>
      </c>
      <c r="H76" s="59">
        <v>143</v>
      </c>
      <c r="I76" s="45">
        <f t="shared" si="19"/>
        <v>7.18232044198895E-2</v>
      </c>
      <c r="J76" s="48">
        <v>3221</v>
      </c>
      <c r="K76" s="48">
        <v>114482</v>
      </c>
      <c r="L76" s="51">
        <v>1992</v>
      </c>
      <c r="M76" s="52">
        <v>34520</v>
      </c>
      <c r="N76" s="38">
        <f t="shared" si="10"/>
        <v>5213</v>
      </c>
      <c r="O76" s="39"/>
      <c r="P76" s="40"/>
      <c r="Q76" s="41">
        <f t="shared" si="11"/>
        <v>13075</v>
      </c>
      <c r="R76" s="41">
        <f t="shared" si="12"/>
        <v>1111</v>
      </c>
      <c r="S76" s="38">
        <f t="shared" si="13"/>
        <v>32006</v>
      </c>
      <c r="T76" s="42"/>
      <c r="U76" s="42"/>
      <c r="V76" s="43">
        <f t="shared" si="14"/>
        <v>5.85836399245877</v>
      </c>
      <c r="W76" s="31">
        <f t="shared" si="20"/>
        <v>158.71428571428572</v>
      </c>
      <c r="X76" s="44">
        <f t="shared" si="16"/>
        <v>7.18232044198895E-2</v>
      </c>
      <c r="Y76" s="33">
        <f t="shared" si="17"/>
        <v>4572.2857142857147</v>
      </c>
      <c r="Z76" s="34">
        <f t="shared" si="18"/>
        <v>95.418519942159492</v>
      </c>
      <c r="AA76" s="35">
        <f t="shared" si="15"/>
        <v>83.690914177982421</v>
      </c>
      <c r="AB76" s="34">
        <f t="shared" si="21"/>
        <v>8.7238839030427293</v>
      </c>
    </row>
    <row r="77" spans="1:28" x14ac:dyDescent="0.2">
      <c r="A77" s="57">
        <v>43967</v>
      </c>
      <c r="B77" s="1">
        <v>91360</v>
      </c>
      <c r="C77" s="17">
        <f t="shared" si="9"/>
        <v>138.42424242424244</v>
      </c>
      <c r="D77" s="17">
        <f t="shared" si="22"/>
        <v>123.81147186147184</v>
      </c>
      <c r="E77" s="58">
        <v>71157</v>
      </c>
      <c r="F77" s="58">
        <v>14447</v>
      </c>
      <c r="G77" s="58">
        <v>85604</v>
      </c>
      <c r="H77" s="59">
        <v>187</v>
      </c>
      <c r="I77" s="45">
        <f t="shared" si="19"/>
        <v>5.6021569802276815E-2</v>
      </c>
      <c r="J77" s="48">
        <v>4840</v>
      </c>
      <c r="K77" s="48">
        <v>119322</v>
      </c>
      <c r="L77" s="51">
        <v>1679</v>
      </c>
      <c r="M77" s="52">
        <v>36199</v>
      </c>
      <c r="N77" s="38">
        <f t="shared" si="10"/>
        <v>6519</v>
      </c>
      <c r="O77" s="39"/>
      <c r="P77" s="40"/>
      <c r="Q77" s="41">
        <f t="shared" si="11"/>
        <v>14512</v>
      </c>
      <c r="R77" s="41">
        <f t="shared" si="12"/>
        <v>1142</v>
      </c>
      <c r="S77" s="38">
        <f t="shared" si="13"/>
        <v>34128</v>
      </c>
      <c r="T77" s="42"/>
      <c r="U77" s="42"/>
      <c r="V77" s="43">
        <f t="shared" si="14"/>
        <v>6.2467739278458074</v>
      </c>
      <c r="W77" s="31">
        <f t="shared" si="20"/>
        <v>163.14285714285714</v>
      </c>
      <c r="X77" s="44">
        <f t="shared" si="16"/>
        <v>5.6021569802276815E-2</v>
      </c>
      <c r="Y77" s="33">
        <f t="shared" si="17"/>
        <v>4875.4285714285716</v>
      </c>
      <c r="Z77" s="34">
        <f t="shared" si="18"/>
        <v>119.32348580528252</v>
      </c>
      <c r="AA77" s="35">
        <f t="shared" si="15"/>
        <v>89.239627540654382</v>
      </c>
      <c r="AB77" s="34">
        <f t="shared" si="21"/>
        <v>8.3518767203127986</v>
      </c>
    </row>
    <row r="78" spans="1:28" x14ac:dyDescent="0.2">
      <c r="A78" s="57">
        <v>43968</v>
      </c>
      <c r="B78" s="1">
        <v>81278</v>
      </c>
      <c r="C78" s="17">
        <f t="shared" si="9"/>
        <v>123.14848484848486</v>
      </c>
      <c r="D78" s="17">
        <f t="shared" si="22"/>
        <v>124.84415584415584</v>
      </c>
      <c r="E78" s="58">
        <v>73123</v>
      </c>
      <c r="F78" s="58">
        <v>14537</v>
      </c>
      <c r="G78" s="58">
        <v>87660</v>
      </c>
      <c r="H78" s="59">
        <v>90</v>
      </c>
      <c r="I78" s="45">
        <f t="shared" si="19"/>
        <v>4.3774319066147857E-2</v>
      </c>
      <c r="J78" s="48">
        <v>3043</v>
      </c>
      <c r="K78" s="48">
        <v>122365</v>
      </c>
      <c r="L78" s="51">
        <v>1678</v>
      </c>
      <c r="M78" s="52">
        <v>37877</v>
      </c>
      <c r="N78" s="38">
        <f t="shared" si="10"/>
        <v>4721</v>
      </c>
      <c r="O78" s="39"/>
      <c r="P78" s="40"/>
      <c r="Q78" s="41">
        <f t="shared" si="11"/>
        <v>14977</v>
      </c>
      <c r="R78" s="41">
        <f t="shared" si="12"/>
        <v>1051</v>
      </c>
      <c r="S78" s="38">
        <f t="shared" si="13"/>
        <v>35057</v>
      </c>
      <c r="T78" s="42"/>
      <c r="U78" s="42"/>
      <c r="V78" s="43">
        <f t="shared" si="14"/>
        <v>6.4168176742994163</v>
      </c>
      <c r="W78" s="31">
        <f t="shared" si="20"/>
        <v>150.14285714285714</v>
      </c>
      <c r="X78" s="44">
        <f t="shared" si="16"/>
        <v>4.3774319066147857E-2</v>
      </c>
      <c r="Y78" s="33">
        <f t="shared" si="17"/>
        <v>5008.1428571428569</v>
      </c>
      <c r="Z78" s="34">
        <f t="shared" si="18"/>
        <v>86.412973843647606</v>
      </c>
      <c r="AA78" s="35">
        <f t="shared" si="15"/>
        <v>91.668823918563064</v>
      </c>
      <c r="AB78" s="34">
        <f t="shared" si="21"/>
        <v>7.3520108824232526</v>
      </c>
    </row>
    <row r="79" spans="1:28" x14ac:dyDescent="0.2">
      <c r="A79" s="57">
        <v>43969</v>
      </c>
      <c r="B79" s="1">
        <v>70074</v>
      </c>
      <c r="C79" s="17">
        <f t="shared" si="9"/>
        <v>106.17272727272727</v>
      </c>
      <c r="D79" s="17">
        <f t="shared" si="22"/>
        <v>124.78831168831168</v>
      </c>
      <c r="E79" s="58">
        <v>74346</v>
      </c>
      <c r="F79" s="58">
        <v>14594</v>
      </c>
      <c r="G79" s="58">
        <v>88940</v>
      </c>
      <c r="H79" s="59">
        <v>57</v>
      </c>
      <c r="I79" s="45">
        <f t="shared" si="19"/>
        <v>4.4531250000000001E-2</v>
      </c>
      <c r="J79" s="48">
        <v>2317</v>
      </c>
      <c r="K79" s="60">
        <v>124682</v>
      </c>
      <c r="L79" s="51">
        <v>1158</v>
      </c>
      <c r="M79" s="52">
        <v>39035</v>
      </c>
      <c r="N79" s="38">
        <f t="shared" si="10"/>
        <v>3475</v>
      </c>
      <c r="O79" s="39"/>
      <c r="P79" s="40"/>
      <c r="Q79" s="41">
        <f t="shared" si="11"/>
        <v>14877</v>
      </c>
      <c r="R79" s="41">
        <f t="shared" si="12"/>
        <v>967</v>
      </c>
      <c r="S79" s="38">
        <f t="shared" si="13"/>
        <v>34948</v>
      </c>
      <c r="T79" s="42"/>
      <c r="U79" s="42"/>
      <c r="V79" s="43">
        <f t="shared" si="14"/>
        <v>6.3968663628210054</v>
      </c>
      <c r="W79" s="31">
        <f t="shared" si="20"/>
        <v>138.14285714285714</v>
      </c>
      <c r="X79" s="44">
        <f t="shared" si="16"/>
        <v>4.4531250000000001E-2</v>
      </c>
      <c r="Y79" s="33">
        <f t="shared" si="17"/>
        <v>4992.5714285714284</v>
      </c>
      <c r="Z79" s="34">
        <f t="shared" si="18"/>
        <v>63.606245309611403</v>
      </c>
      <c r="AA79" s="35">
        <f t="shared" si="15"/>
        <v>91.383805183157207</v>
      </c>
      <c r="AB79" s="34">
        <f t="shared" si="21"/>
        <v>6.5285442675164225</v>
      </c>
    </row>
    <row r="80" spans="1:28" x14ac:dyDescent="0.2">
      <c r="A80" s="57">
        <v>43970</v>
      </c>
      <c r="B80" s="1">
        <v>86041</v>
      </c>
      <c r="C80" s="17">
        <f t="shared" si="9"/>
        <v>130.36515151515152</v>
      </c>
      <c r="D80" s="17">
        <f t="shared" si="22"/>
        <v>127.26623376623377</v>
      </c>
      <c r="E80" s="58">
        <v>75766</v>
      </c>
      <c r="F80" s="58">
        <v>14655</v>
      </c>
      <c r="G80" s="58">
        <v>90421</v>
      </c>
      <c r="H80" s="59">
        <v>61</v>
      </c>
      <c r="I80" s="45">
        <f t="shared" si="19"/>
        <v>4.1188386225523295E-2</v>
      </c>
      <c r="J80" s="48">
        <v>2854</v>
      </c>
      <c r="K80" s="48">
        <v>127536</v>
      </c>
      <c r="L80" s="51">
        <v>1705</v>
      </c>
      <c r="M80" s="52">
        <v>40740</v>
      </c>
      <c r="N80" s="38">
        <f t="shared" si="10"/>
        <v>4559</v>
      </c>
      <c r="O80" s="39"/>
      <c r="P80" s="40"/>
      <c r="Q80" s="41">
        <f t="shared" si="11"/>
        <v>14851</v>
      </c>
      <c r="R80" s="41">
        <f t="shared" si="12"/>
        <v>892</v>
      </c>
      <c r="S80" s="38">
        <f t="shared" si="13"/>
        <v>35424</v>
      </c>
      <c r="T80" s="42"/>
      <c r="U80" s="42"/>
      <c r="V80" s="43">
        <f t="shared" si="14"/>
        <v>6.4839931909285591</v>
      </c>
      <c r="W80" s="31">
        <f t="shared" si="20"/>
        <v>127.42857142857143</v>
      </c>
      <c r="X80" s="44">
        <f t="shared" si="16"/>
        <v>4.1188386225523295E-2</v>
      </c>
      <c r="Y80" s="33">
        <f t="shared" si="17"/>
        <v>5060.5714285714284</v>
      </c>
      <c r="Z80" s="34">
        <f t="shared" si="18"/>
        <v>83.447733055113204</v>
      </c>
      <c r="AA80" s="35">
        <f t="shared" si="15"/>
        <v>92.628474156122266</v>
      </c>
      <c r="AB80" s="34">
        <f t="shared" si="21"/>
        <v>5.8277280578459658</v>
      </c>
    </row>
    <row r="81" spans="1:28" x14ac:dyDescent="0.2">
      <c r="A81" s="57">
        <v>43971</v>
      </c>
      <c r="B81" s="1">
        <v>86634</v>
      </c>
      <c r="C81" s="17">
        <f t="shared" si="9"/>
        <v>131.26363636363635</v>
      </c>
      <c r="D81" s="17">
        <f t="shared" si="22"/>
        <v>128.01341991341991</v>
      </c>
      <c r="E81" s="58">
        <v>77843</v>
      </c>
      <c r="F81" s="58">
        <v>14751</v>
      </c>
      <c r="G81" s="58">
        <v>92594</v>
      </c>
      <c r="H81" s="59">
        <v>96</v>
      </c>
      <c r="I81" s="45">
        <f t="shared" si="19"/>
        <v>4.4178554993097099E-2</v>
      </c>
      <c r="J81" s="48">
        <v>3699</v>
      </c>
      <c r="K81" s="48">
        <v>131235</v>
      </c>
      <c r="L81" s="51">
        <v>2653</v>
      </c>
      <c r="M81" s="52">
        <v>43393</v>
      </c>
      <c r="N81" s="38">
        <f t="shared" si="10"/>
        <v>6352</v>
      </c>
      <c r="O81" s="39"/>
      <c r="P81" s="40"/>
      <c r="Q81" s="41">
        <f t="shared" si="11"/>
        <v>14844</v>
      </c>
      <c r="R81" s="41">
        <f t="shared" si="12"/>
        <v>822</v>
      </c>
      <c r="S81" s="38">
        <f t="shared" si="13"/>
        <v>36668</v>
      </c>
      <c r="T81" s="42"/>
      <c r="U81" s="42"/>
      <c r="V81" s="43">
        <f t="shared" si="14"/>
        <v>6.711694397159226</v>
      </c>
      <c r="W81" s="31">
        <f t="shared" si="20"/>
        <v>117.42857142857143</v>
      </c>
      <c r="X81" s="44">
        <f t="shared" si="16"/>
        <v>4.4178554993097099E-2</v>
      </c>
      <c r="Y81" s="33">
        <f t="shared" si="17"/>
        <v>5238.2857142857147</v>
      </c>
      <c r="Z81" s="34">
        <f t="shared" si="18"/>
        <v>116.26672523932422</v>
      </c>
      <c r="AA81" s="35">
        <f t="shared" si="15"/>
        <v>95.881348530846097</v>
      </c>
      <c r="AB81" s="34">
        <f t="shared" si="21"/>
        <v>5.3710390007355571</v>
      </c>
    </row>
    <row r="82" spans="1:28" x14ac:dyDescent="0.2">
      <c r="A82" s="57">
        <v>43972</v>
      </c>
      <c r="B82" s="1">
        <v>105655</v>
      </c>
      <c r="C82" s="17">
        <f t="shared" si="9"/>
        <v>160.08333333333334</v>
      </c>
      <c r="D82" s="17">
        <f t="shared" si="22"/>
        <v>132.55064935064937</v>
      </c>
      <c r="E82" s="58">
        <v>80317</v>
      </c>
      <c r="F82" s="58">
        <v>14856</v>
      </c>
      <c r="G82" s="58">
        <v>95173</v>
      </c>
      <c r="H82" s="59">
        <v>105</v>
      </c>
      <c r="I82" s="45">
        <f t="shared" si="19"/>
        <v>4.0713454827452498E-2</v>
      </c>
      <c r="J82" s="58">
        <v>4090</v>
      </c>
      <c r="K82" s="58">
        <v>135325</v>
      </c>
      <c r="L82" s="51">
        <v>2428</v>
      </c>
      <c r="M82" s="52">
        <v>45767</v>
      </c>
      <c r="N82" s="38">
        <f t="shared" si="10"/>
        <v>6518</v>
      </c>
      <c r="O82" s="39"/>
      <c r="P82" s="40"/>
      <c r="Q82" s="41">
        <f t="shared" si="11"/>
        <v>14898</v>
      </c>
      <c r="R82" s="41">
        <f t="shared" si="12"/>
        <v>739</v>
      </c>
      <c r="S82" s="38">
        <f t="shared" si="13"/>
        <v>37357</v>
      </c>
      <c r="T82" s="42"/>
      <c r="U82" s="42"/>
      <c r="V82" s="43">
        <f t="shared" si="14"/>
        <v>6.8378086504493618</v>
      </c>
      <c r="W82" s="31">
        <f t="shared" si="20"/>
        <v>105.57142857142857</v>
      </c>
      <c r="X82" s="44">
        <f t="shared" si="16"/>
        <v>4.0713454827452498E-2</v>
      </c>
      <c r="Y82" s="33">
        <f t="shared" si="17"/>
        <v>5336.7142857142853</v>
      </c>
      <c r="Z82" s="34">
        <f t="shared" si="18"/>
        <v>119.30518184979773</v>
      </c>
      <c r="AA82" s="35">
        <f t="shared" si="15"/>
        <v>97.682980720705146</v>
      </c>
      <c r="AB82" s="34">
        <f t="shared" si="21"/>
        <v>4.8890105619198154</v>
      </c>
    </row>
    <row r="83" spans="1:28" x14ac:dyDescent="0.2">
      <c r="A83" s="57">
        <v>43973</v>
      </c>
      <c r="B83" s="1">
        <v>91196</v>
      </c>
      <c r="C83" s="17">
        <f t="shared" si="9"/>
        <v>138.17575757575759</v>
      </c>
      <c r="D83" s="17">
        <f t="shared" si="22"/>
        <v>132.51904761904763</v>
      </c>
      <c r="E83" s="58">
        <v>82638</v>
      </c>
      <c r="F83" s="58">
        <v>14969</v>
      </c>
      <c r="G83" s="58">
        <v>97607</v>
      </c>
      <c r="H83" s="59">
        <v>113</v>
      </c>
      <c r="I83" s="45">
        <f t="shared" si="19"/>
        <v>4.6425636811832371E-2</v>
      </c>
      <c r="J83" s="48">
        <v>3858</v>
      </c>
      <c r="K83" s="48">
        <v>139183</v>
      </c>
      <c r="L83" s="51">
        <v>1884</v>
      </c>
      <c r="M83" s="52">
        <v>47651</v>
      </c>
      <c r="N83" s="38">
        <f t="shared" si="10"/>
        <v>5742</v>
      </c>
      <c r="O83" s="39"/>
      <c r="P83" s="40"/>
      <c r="Q83" s="41">
        <f t="shared" si="11"/>
        <v>15341</v>
      </c>
      <c r="R83" s="41">
        <f t="shared" si="12"/>
        <v>709</v>
      </c>
      <c r="S83" s="38">
        <f t="shared" si="13"/>
        <v>37886</v>
      </c>
      <c r="T83" s="42"/>
      <c r="U83" s="42"/>
      <c r="V83" s="43">
        <f t="shared" si="14"/>
        <v>6.9346365749638492</v>
      </c>
      <c r="W83" s="31">
        <f t="shared" si="20"/>
        <v>101.28571428571429</v>
      </c>
      <c r="X83" s="44">
        <f t="shared" si="16"/>
        <v>4.6425636811832371E-2</v>
      </c>
      <c r="Y83" s="33">
        <f t="shared" si="17"/>
        <v>5412.2857142857147</v>
      </c>
      <c r="Z83" s="34">
        <f t="shared" si="18"/>
        <v>105.10131239360825</v>
      </c>
      <c r="AA83" s="35">
        <f t="shared" si="15"/>
        <v>99.066236785197844</v>
      </c>
      <c r="AB83" s="34">
        <f t="shared" si="21"/>
        <v>4.5261881675189981</v>
      </c>
    </row>
    <row r="84" spans="1:28" x14ac:dyDescent="0.2">
      <c r="A84" s="57">
        <v>43974</v>
      </c>
      <c r="B84" s="1">
        <v>91841</v>
      </c>
      <c r="C84" s="17">
        <f t="shared" si="9"/>
        <v>139.15303030303031</v>
      </c>
      <c r="D84" s="17">
        <f t="shared" si="22"/>
        <v>132.62316017316019</v>
      </c>
      <c r="E84" s="58">
        <v>84891</v>
      </c>
      <c r="F84" s="58">
        <v>15041</v>
      </c>
      <c r="G84" s="58">
        <v>99932</v>
      </c>
      <c r="H84" s="59">
        <v>72</v>
      </c>
      <c r="I84" s="45">
        <f t="shared" si="19"/>
        <v>3.0967741935483871E-2</v>
      </c>
      <c r="J84" s="48">
        <v>3755</v>
      </c>
      <c r="K84" s="48">
        <v>142938</v>
      </c>
      <c r="L84" s="51">
        <v>1651</v>
      </c>
      <c r="M84" s="52">
        <v>49245</v>
      </c>
      <c r="N84" s="38">
        <f t="shared" si="10"/>
        <v>5406</v>
      </c>
      <c r="O84" s="39"/>
      <c r="P84" s="40"/>
      <c r="Q84" s="41">
        <f t="shared" si="11"/>
        <v>14328</v>
      </c>
      <c r="R84" s="41">
        <f t="shared" si="12"/>
        <v>594</v>
      </c>
      <c r="S84" s="38">
        <f t="shared" si="13"/>
        <v>36773</v>
      </c>
      <c r="T84" s="42"/>
      <c r="U84" s="42"/>
      <c r="V84" s="43">
        <f t="shared" si="14"/>
        <v>6.7309135504182454</v>
      </c>
      <c r="W84" s="31">
        <f t="shared" si="20"/>
        <v>84.857142857142861</v>
      </c>
      <c r="X84" s="44">
        <f t="shared" si="16"/>
        <v>3.0967741935483871E-2</v>
      </c>
      <c r="Y84" s="33">
        <f t="shared" si="17"/>
        <v>5253.2857142857147</v>
      </c>
      <c r="Z84" s="34">
        <f t="shared" si="18"/>
        <v>98.95118335072209</v>
      </c>
      <c r="AA84" s="35">
        <f t="shared" si="15"/>
        <v>96.15590786311779</v>
      </c>
      <c r="AB84" s="34">
        <f t="shared" si="21"/>
        <v>4.1682763408505288</v>
      </c>
    </row>
    <row r="85" spans="1:28" x14ac:dyDescent="0.2">
      <c r="A85" s="57">
        <v>43975</v>
      </c>
      <c r="B85" s="1">
        <v>59464</v>
      </c>
      <c r="C85" s="17">
        <f t="shared" si="9"/>
        <v>90.096969696969694</v>
      </c>
      <c r="D85" s="17">
        <f t="shared" si="22"/>
        <v>127.90151515151514</v>
      </c>
      <c r="E85" s="58">
        <v>86612</v>
      </c>
      <c r="F85" s="58">
        <v>15101</v>
      </c>
      <c r="G85" s="58">
        <v>101713</v>
      </c>
      <c r="H85" s="59">
        <v>60</v>
      </c>
      <c r="I85" s="45">
        <f t="shared" si="19"/>
        <v>3.3688938798427846E-2</v>
      </c>
      <c r="J85" s="48">
        <v>2886</v>
      </c>
      <c r="K85" s="48">
        <v>145824</v>
      </c>
      <c r="L85" s="41">
        <v>1225</v>
      </c>
      <c r="M85" s="42">
        <v>50470</v>
      </c>
      <c r="N85" s="38">
        <f t="shared" si="10"/>
        <v>4111</v>
      </c>
      <c r="O85" s="39"/>
      <c r="P85" s="40"/>
      <c r="Q85" s="41">
        <f t="shared" si="11"/>
        <v>14053</v>
      </c>
      <c r="R85" s="41">
        <f t="shared" si="12"/>
        <v>564</v>
      </c>
      <c r="S85" s="38">
        <f t="shared" si="13"/>
        <v>36163</v>
      </c>
      <c r="T85" s="42"/>
      <c r="U85" s="42"/>
      <c r="V85" s="43">
        <f t="shared" si="14"/>
        <v>6.6192594219610852</v>
      </c>
      <c r="W85" s="31">
        <f t="shared" si="20"/>
        <v>80.571428571428569</v>
      </c>
      <c r="X85" s="44">
        <f t="shared" si="16"/>
        <v>3.3688938798427846E-2</v>
      </c>
      <c r="Y85" s="33">
        <f t="shared" si="17"/>
        <v>5166.1428571428569</v>
      </c>
      <c r="Z85" s="34">
        <f t="shared" si="18"/>
        <v>75.247560997931643</v>
      </c>
      <c r="AA85" s="35">
        <f t="shared" si="15"/>
        <v>94.560848885158364</v>
      </c>
      <c r="AB85" s="34">
        <f t="shared" si="21"/>
        <v>4.0241994798830998</v>
      </c>
    </row>
    <row r="86" spans="1:28" x14ac:dyDescent="0.2">
      <c r="A86" s="57">
        <v>43976</v>
      </c>
      <c r="B86" s="1">
        <v>78385</v>
      </c>
      <c r="C86" s="17">
        <f t="shared" si="9"/>
        <v>118.76515151515152</v>
      </c>
      <c r="D86" s="17">
        <f t="shared" si="22"/>
        <v>129.7004329004329</v>
      </c>
      <c r="E86" s="58">
        <v>88352</v>
      </c>
      <c r="F86" s="58">
        <v>15156</v>
      </c>
      <c r="G86" s="58">
        <v>103508</v>
      </c>
      <c r="H86" s="59">
        <v>55</v>
      </c>
      <c r="I86" s="45">
        <f t="shared" si="19"/>
        <v>3.0640668523676879E-2</v>
      </c>
      <c r="J86" s="48">
        <v>3401</v>
      </c>
      <c r="K86" s="48">
        <v>149225</v>
      </c>
      <c r="L86" s="41">
        <v>1341</v>
      </c>
      <c r="M86" s="42">
        <v>51811</v>
      </c>
      <c r="N86" s="38">
        <f t="shared" si="10"/>
        <v>4742</v>
      </c>
      <c r="O86" s="39"/>
      <c r="P86" s="40"/>
      <c r="Q86" s="41">
        <f t="shared" si="11"/>
        <v>14568</v>
      </c>
      <c r="R86" s="41">
        <f t="shared" si="12"/>
        <v>562</v>
      </c>
      <c r="S86" s="38">
        <f t="shared" si="13"/>
        <v>37430</v>
      </c>
      <c r="T86" s="42"/>
      <c r="U86" s="42"/>
      <c r="V86" s="43">
        <f t="shared" si="14"/>
        <v>6.8511705379532515</v>
      </c>
      <c r="W86" s="31">
        <f t="shared" si="20"/>
        <v>80.285714285714292</v>
      </c>
      <c r="X86" s="44">
        <f t="shared" si="16"/>
        <v>3.0640668523676879E-2</v>
      </c>
      <c r="Y86" s="33">
        <f t="shared" si="17"/>
        <v>5347.1428571428569</v>
      </c>
      <c r="Z86" s="34">
        <f t="shared" si="18"/>
        <v>86.797356908827993</v>
      </c>
      <c r="AA86" s="35">
        <f t="shared" si="15"/>
        <v>97.873864827903589</v>
      </c>
      <c r="AB86" s="34">
        <f t="shared" si="21"/>
        <v>3.8257626016499127</v>
      </c>
    </row>
    <row r="87" spans="1:28" x14ac:dyDescent="0.2">
      <c r="A87" s="57">
        <v>43977</v>
      </c>
      <c r="B87" s="1">
        <v>77745</v>
      </c>
      <c r="C87" s="17">
        <f t="shared" si="9"/>
        <v>117.79545454545455</v>
      </c>
      <c r="D87" s="17">
        <f t="shared" si="22"/>
        <v>127.90476190476191</v>
      </c>
      <c r="E87" s="58">
        <v>89695</v>
      </c>
      <c r="F87" s="58">
        <v>15185</v>
      </c>
      <c r="G87" s="58">
        <v>104880</v>
      </c>
      <c r="H87" s="59">
        <v>29</v>
      </c>
      <c r="I87" s="45">
        <f t="shared" si="19"/>
        <v>2.1137026239067054E-2</v>
      </c>
      <c r="J87" s="48">
        <v>2977</v>
      </c>
      <c r="K87" s="48">
        <v>152202</v>
      </c>
      <c r="L87" s="41">
        <v>1448</v>
      </c>
      <c r="M87" s="42">
        <v>53259</v>
      </c>
      <c r="N87" s="38">
        <f t="shared" si="10"/>
        <v>4425</v>
      </c>
      <c r="O87" s="39"/>
      <c r="P87" s="40"/>
      <c r="Q87" s="41">
        <f t="shared" si="11"/>
        <v>14459</v>
      </c>
      <c r="R87" s="41">
        <f t="shared" si="12"/>
        <v>530</v>
      </c>
      <c r="S87" s="38">
        <f t="shared" si="13"/>
        <v>37296</v>
      </c>
      <c r="T87" s="42"/>
      <c r="U87" s="42"/>
      <c r="V87" s="43">
        <f t="shared" si="14"/>
        <v>6.8266432376036459</v>
      </c>
      <c r="W87" s="31">
        <f t="shared" si="20"/>
        <v>75.714285714285708</v>
      </c>
      <c r="X87" s="44">
        <f t="shared" si="16"/>
        <v>2.1137026239067054E-2</v>
      </c>
      <c r="Y87" s="33">
        <f t="shared" si="17"/>
        <v>5328</v>
      </c>
      <c r="Z87" s="34">
        <f t="shared" si="18"/>
        <v>80.995003020152652</v>
      </c>
      <c r="AA87" s="35">
        <f t="shared" si="15"/>
        <v>97.523474822909222</v>
      </c>
      <c r="AB87" s="34">
        <f t="shared" si="21"/>
        <v>3.5393146018433947</v>
      </c>
    </row>
    <row r="88" spans="1:28" x14ac:dyDescent="0.2">
      <c r="A88" s="57">
        <v>43978</v>
      </c>
      <c r="B88" s="1">
        <v>82670</v>
      </c>
      <c r="C88" s="17">
        <f t="shared" si="9"/>
        <v>125.25757575757575</v>
      </c>
      <c r="D88" s="17">
        <f t="shared" si="22"/>
        <v>127.04675324675324</v>
      </c>
      <c r="E88" s="58">
        <v>91744</v>
      </c>
      <c r="F88" s="58">
        <v>15240</v>
      </c>
      <c r="G88" s="58">
        <v>106984</v>
      </c>
      <c r="H88" s="59">
        <v>55</v>
      </c>
      <c r="I88" s="45">
        <f t="shared" si="19"/>
        <v>2.6140684410646389E-2</v>
      </c>
      <c r="J88" s="48">
        <v>3750</v>
      </c>
      <c r="K88" s="48">
        <v>155952</v>
      </c>
      <c r="L88" s="41">
        <v>1428</v>
      </c>
      <c r="M88" s="42">
        <v>54687</v>
      </c>
      <c r="N88" s="38">
        <f t="shared" si="10"/>
        <v>5178</v>
      </c>
      <c r="O88" s="39"/>
      <c r="P88" s="40"/>
      <c r="Q88" s="41">
        <f t="shared" si="11"/>
        <v>14390</v>
      </c>
      <c r="R88" s="41">
        <f t="shared" si="12"/>
        <v>489</v>
      </c>
      <c r="S88" s="38">
        <f t="shared" si="13"/>
        <v>36122</v>
      </c>
      <c r="T88" s="42"/>
      <c r="U88" s="42"/>
      <c r="V88" s="43">
        <f t="shared" si="14"/>
        <v>6.6117548002123261</v>
      </c>
      <c r="W88" s="31">
        <f t="shared" si="20"/>
        <v>69.857142857142861</v>
      </c>
      <c r="X88" s="44">
        <f t="shared" si="16"/>
        <v>2.6140684410646389E-2</v>
      </c>
      <c r="Y88" s="33">
        <f t="shared" si="17"/>
        <v>5160.2857142857147</v>
      </c>
      <c r="Z88" s="34">
        <f t="shared" si="18"/>
        <v>94.77788150019218</v>
      </c>
      <c r="AA88" s="35">
        <f t="shared" si="15"/>
        <v>94.453640003033229</v>
      </c>
      <c r="AB88" s="34">
        <f t="shared" si="21"/>
        <v>3.2816307363798134</v>
      </c>
    </row>
    <row r="89" spans="1:28" x14ac:dyDescent="0.2">
      <c r="A89" s="57">
        <v>43979</v>
      </c>
      <c r="B89" s="1">
        <v>101753</v>
      </c>
      <c r="C89" s="17">
        <f t="shared" si="9"/>
        <v>154.17121212121211</v>
      </c>
      <c r="D89" s="17">
        <f t="shared" si="22"/>
        <v>126.20216450216449</v>
      </c>
      <c r="E89" s="58">
        <v>93743</v>
      </c>
      <c r="F89" s="58">
        <v>15288</v>
      </c>
      <c r="G89" s="58">
        <v>109031</v>
      </c>
      <c r="H89" s="59">
        <v>48</v>
      </c>
      <c r="I89" s="45">
        <f t="shared" si="19"/>
        <v>2.3448949682462139E-2</v>
      </c>
      <c r="J89" s="48">
        <v>3575</v>
      </c>
      <c r="K89" s="48">
        <v>159527</v>
      </c>
      <c r="L89" s="41">
        <v>1425</v>
      </c>
      <c r="M89" s="42">
        <v>56112</v>
      </c>
      <c r="N89" s="38">
        <f t="shared" si="10"/>
        <v>5000</v>
      </c>
      <c r="O89" s="39"/>
      <c r="P89" s="40"/>
      <c r="Q89" s="41">
        <f t="shared" si="11"/>
        <v>13858</v>
      </c>
      <c r="R89" s="41">
        <f t="shared" si="12"/>
        <v>432</v>
      </c>
      <c r="S89" s="38">
        <f t="shared" si="13"/>
        <v>34604</v>
      </c>
      <c r="T89" s="42"/>
      <c r="U89" s="42"/>
      <c r="V89" s="43">
        <f t="shared" si="14"/>
        <v>6.3339007559533611</v>
      </c>
      <c r="W89" s="31">
        <f t="shared" si="20"/>
        <v>61.714285714285715</v>
      </c>
      <c r="X89" s="44">
        <f t="shared" si="16"/>
        <v>2.3448949682462139E-2</v>
      </c>
      <c r="Y89" s="33">
        <f t="shared" si="17"/>
        <v>4943.4285714285716</v>
      </c>
      <c r="Z89" s="34">
        <f t="shared" si="18"/>
        <v>91.519777423901303</v>
      </c>
      <c r="AA89" s="35">
        <f t="shared" si="15"/>
        <v>90.484296513619455</v>
      </c>
      <c r="AB89" s="34">
        <f t="shared" si="21"/>
        <v>3.0349949485942367</v>
      </c>
    </row>
    <row r="90" spans="1:28" x14ac:dyDescent="0.2">
      <c r="A90" s="57">
        <v>43980</v>
      </c>
      <c r="B90" s="1">
        <v>105459</v>
      </c>
      <c r="C90" s="17">
        <f t="shared" si="9"/>
        <v>159.78636363636363</v>
      </c>
      <c r="D90" s="17">
        <f t="shared" si="22"/>
        <v>129.28939393939393</v>
      </c>
      <c r="E90" s="58">
        <v>95758</v>
      </c>
      <c r="F90" s="58">
        <v>15327</v>
      </c>
      <c r="G90" s="61">
        <v>111085</v>
      </c>
      <c r="H90" s="59">
        <v>39</v>
      </c>
      <c r="I90" s="45">
        <f t="shared" si="19"/>
        <v>1.8987341772151899E-2</v>
      </c>
      <c r="J90" s="48">
        <v>4235</v>
      </c>
      <c r="K90" s="60">
        <v>163762</v>
      </c>
      <c r="L90" s="41">
        <v>1237</v>
      </c>
      <c r="M90" s="42">
        <v>57349</v>
      </c>
      <c r="N90" s="38">
        <f t="shared" si="10"/>
        <v>5472</v>
      </c>
      <c r="O90" s="39"/>
      <c r="P90" s="40"/>
      <c r="Q90" s="41">
        <f t="shared" si="11"/>
        <v>13478</v>
      </c>
      <c r="R90" s="41">
        <f t="shared" si="12"/>
        <v>358</v>
      </c>
      <c r="S90" s="38">
        <f t="shared" si="13"/>
        <v>34334</v>
      </c>
      <c r="T90" s="42"/>
      <c r="U90" s="42"/>
      <c r="V90" s="43">
        <f t="shared" si="14"/>
        <v>6.2844800761444546</v>
      </c>
      <c r="W90" s="31">
        <f t="shared" si="20"/>
        <v>51.142857142857146</v>
      </c>
      <c r="X90" s="44">
        <f t="shared" si="16"/>
        <v>1.8987341772151899E-2</v>
      </c>
      <c r="Y90" s="33">
        <f t="shared" si="17"/>
        <v>4904.8571428571431</v>
      </c>
      <c r="Z90" s="34">
        <f t="shared" si="18"/>
        <v>100.15924441271758</v>
      </c>
      <c r="AA90" s="35">
        <f t="shared" si="15"/>
        <v>89.778286802063647</v>
      </c>
      <c r="AB90" s="34">
        <f t="shared" si="21"/>
        <v>2.6430193051702289</v>
      </c>
    </row>
    <row r="91" spans="1:28" x14ac:dyDescent="0.2">
      <c r="A91" s="57">
        <v>43981</v>
      </c>
      <c r="B91" s="1">
        <v>96995</v>
      </c>
      <c r="C91" s="17">
        <f t="shared" si="9"/>
        <v>146.96212121212122</v>
      </c>
      <c r="D91" s="17">
        <f t="shared" si="22"/>
        <v>130.40497835497837</v>
      </c>
      <c r="E91" s="58">
        <v>97602</v>
      </c>
      <c r="F91" s="58">
        <v>15382</v>
      </c>
      <c r="G91" s="61">
        <v>112984</v>
      </c>
      <c r="H91" s="59">
        <v>55</v>
      </c>
      <c r="I91" s="45">
        <f t="shared" si="19"/>
        <v>2.8962611901000527E-2</v>
      </c>
      <c r="J91" s="48">
        <v>3299</v>
      </c>
      <c r="K91" s="60">
        <v>167061</v>
      </c>
      <c r="L91" s="41">
        <v>1026</v>
      </c>
      <c r="M91" s="62">
        <v>58375</v>
      </c>
      <c r="N91" s="38">
        <f t="shared" si="10"/>
        <v>4325</v>
      </c>
      <c r="O91" s="39"/>
      <c r="P91" s="40"/>
      <c r="Q91" s="41">
        <f t="shared" si="11"/>
        <v>13052</v>
      </c>
      <c r="R91" s="41">
        <f t="shared" si="12"/>
        <v>341</v>
      </c>
      <c r="S91" s="38">
        <f t="shared" si="13"/>
        <v>33253</v>
      </c>
      <c r="T91" s="42"/>
      <c r="U91" s="42"/>
      <c r="V91" s="43">
        <f t="shared" si="14"/>
        <v>6.0866143173539804</v>
      </c>
      <c r="W91" s="31">
        <f t="shared" si="20"/>
        <v>48.714285714285715</v>
      </c>
      <c r="X91" s="44">
        <f t="shared" si="16"/>
        <v>2.8962611901000527E-2</v>
      </c>
      <c r="Y91" s="33">
        <f t="shared" si="17"/>
        <v>4750.4285714285716</v>
      </c>
      <c r="Z91" s="34">
        <f t="shared" si="18"/>
        <v>79.164607471674628</v>
      </c>
      <c r="AA91" s="35">
        <f t="shared" si="15"/>
        <v>86.951633105056843</v>
      </c>
      <c r="AB91" s="34">
        <f t="shared" si="21"/>
        <v>2.614374590391896</v>
      </c>
    </row>
    <row r="92" spans="1:28" x14ac:dyDescent="0.2">
      <c r="A92" s="57">
        <v>43982</v>
      </c>
      <c r="B92" s="1">
        <v>82243</v>
      </c>
      <c r="C92" s="17">
        <f t="shared" si="9"/>
        <v>124.61060606060606</v>
      </c>
      <c r="D92" s="17">
        <f t="shared" si="22"/>
        <v>135.33549783549785</v>
      </c>
      <c r="E92" s="58">
        <v>98922</v>
      </c>
      <c r="F92" s="58">
        <v>15400</v>
      </c>
      <c r="G92" s="61">
        <v>114322</v>
      </c>
      <c r="H92" s="59">
        <v>18</v>
      </c>
      <c r="I92" s="45">
        <f t="shared" si="19"/>
        <v>1.3452914798206279E-2</v>
      </c>
      <c r="J92" s="48">
        <v>2588</v>
      </c>
      <c r="K92" s="61">
        <v>169649</v>
      </c>
      <c r="L92" s="63">
        <v>641</v>
      </c>
      <c r="M92" s="64">
        <v>59016</v>
      </c>
      <c r="N92" s="38">
        <f t="shared" si="10"/>
        <v>3229</v>
      </c>
      <c r="O92" s="39"/>
      <c r="P92" s="40"/>
      <c r="Q92" s="41">
        <f t="shared" si="11"/>
        <v>12609</v>
      </c>
      <c r="R92" s="41">
        <f t="shared" si="12"/>
        <v>299</v>
      </c>
      <c r="S92" s="38">
        <f t="shared" si="13"/>
        <v>32371</v>
      </c>
      <c r="T92" s="42"/>
      <c r="U92" s="42"/>
      <c r="V92" s="43">
        <f t="shared" si="14"/>
        <v>5.9251734299782184</v>
      </c>
      <c r="W92" s="31">
        <f t="shared" si="20"/>
        <v>42.714285714285715</v>
      </c>
      <c r="X92" s="44">
        <f t="shared" si="16"/>
        <v>1.3452914798206279E-2</v>
      </c>
      <c r="Y92" s="33">
        <f t="shared" si="17"/>
        <v>4624.4285714285716</v>
      </c>
      <c r="Z92" s="34">
        <f t="shared" si="18"/>
        <v>59.10347226035546</v>
      </c>
      <c r="AA92" s="35">
        <f t="shared" si="15"/>
        <v>84.645334713974549</v>
      </c>
      <c r="AB92" s="34">
        <f t="shared" si="21"/>
        <v>2.3252885332458741</v>
      </c>
    </row>
    <row r="93" spans="1:28" x14ac:dyDescent="0.2">
      <c r="A93" s="57">
        <v>43983</v>
      </c>
      <c r="B93" s="1">
        <v>70648</v>
      </c>
      <c r="C93" s="17">
        <f t="shared" si="9"/>
        <v>107.04242424242425</v>
      </c>
      <c r="D93" s="17">
        <f t="shared" si="22"/>
        <v>133.6608225108225</v>
      </c>
      <c r="E93" s="58">
        <v>99841</v>
      </c>
      <c r="F93" s="58">
        <v>15418</v>
      </c>
      <c r="G93" s="61">
        <v>115259</v>
      </c>
      <c r="H93" s="61">
        <v>18</v>
      </c>
      <c r="I93" s="45">
        <f t="shared" si="19"/>
        <v>1.9210245464247599E-2</v>
      </c>
      <c r="J93" s="58">
        <v>2096</v>
      </c>
      <c r="K93" s="61">
        <v>171745</v>
      </c>
      <c r="L93" s="63">
        <v>633</v>
      </c>
      <c r="M93" s="64">
        <v>59649</v>
      </c>
      <c r="N93" s="38">
        <f t="shared" si="10"/>
        <v>2729</v>
      </c>
      <c r="O93" s="39"/>
      <c r="P93" s="40"/>
      <c r="Q93" s="41">
        <f t="shared" si="11"/>
        <v>11751</v>
      </c>
      <c r="R93" s="41">
        <f t="shared" si="12"/>
        <v>262</v>
      </c>
      <c r="S93" s="38">
        <f t="shared" si="13"/>
        <v>30358</v>
      </c>
      <c r="T93" s="42"/>
      <c r="U93" s="42"/>
      <c r="V93" s="43">
        <f t="shared" si="14"/>
        <v>5.5567148060695919</v>
      </c>
      <c r="W93" s="31">
        <f t="shared" si="20"/>
        <v>37.428571428571431</v>
      </c>
      <c r="X93" s="44">
        <f t="shared" si="16"/>
        <v>1.9210245464247599E-2</v>
      </c>
      <c r="Y93" s="33">
        <f t="shared" si="17"/>
        <v>4336.8571428571431</v>
      </c>
      <c r="Z93" s="34">
        <f t="shared" si="18"/>
        <v>49.95149451796533</v>
      </c>
      <c r="AA93" s="35">
        <f t="shared" si="15"/>
        <v>79.381640086708444</v>
      </c>
      <c r="AB93" s="34">
        <f t="shared" si="21"/>
        <v>2.161996775254027</v>
      </c>
    </row>
    <row r="94" spans="1:28" x14ac:dyDescent="0.2">
      <c r="A94" s="57">
        <v>43984</v>
      </c>
      <c r="B94" s="1">
        <v>92299</v>
      </c>
      <c r="C94" s="17">
        <f t="shared" si="9"/>
        <v>139.84696969696969</v>
      </c>
      <c r="D94" s="17">
        <f t="shared" si="22"/>
        <v>136.81103896103895</v>
      </c>
      <c r="E94" s="58">
        <v>101377</v>
      </c>
      <c r="F94" s="58">
        <v>15471</v>
      </c>
      <c r="G94" s="61">
        <v>116848</v>
      </c>
      <c r="H94" s="61">
        <v>53</v>
      </c>
      <c r="I94" s="45">
        <f t="shared" si="19"/>
        <v>3.3354310887350538E-2</v>
      </c>
      <c r="J94" s="58">
        <v>3435</v>
      </c>
      <c r="K94" s="61">
        <v>175180</v>
      </c>
      <c r="L94" s="63">
        <v>971</v>
      </c>
      <c r="M94" s="64">
        <v>60583</v>
      </c>
      <c r="N94" s="38">
        <f t="shared" si="10"/>
        <v>4406</v>
      </c>
      <c r="O94" s="39"/>
      <c r="P94" s="40"/>
      <c r="Q94" s="41">
        <f t="shared" si="11"/>
        <v>11968</v>
      </c>
      <c r="R94" s="41">
        <f t="shared" si="12"/>
        <v>286</v>
      </c>
      <c r="S94" s="38">
        <f t="shared" si="13"/>
        <v>30339</v>
      </c>
      <c r="T94" s="42"/>
      <c r="U94" s="42"/>
      <c r="V94" s="43">
        <f t="shared" si="14"/>
        <v>5.5532370545274832</v>
      </c>
      <c r="W94" s="31">
        <f t="shared" si="20"/>
        <v>40.857142857142854</v>
      </c>
      <c r="X94" s="44">
        <f t="shared" si="16"/>
        <v>3.3354310887350538E-2</v>
      </c>
      <c r="Y94" s="33">
        <f t="shared" si="17"/>
        <v>4334.1428571428569</v>
      </c>
      <c r="Z94" s="34">
        <f t="shared" si="18"/>
        <v>80.647227865941829</v>
      </c>
      <c r="AA94" s="35">
        <f t="shared" si="15"/>
        <v>79.331957921821186</v>
      </c>
      <c r="AB94" s="34">
        <f t="shared" si="21"/>
        <v>2.3365294130866481</v>
      </c>
    </row>
    <row r="95" spans="1:28" x14ac:dyDescent="0.2">
      <c r="A95" s="57">
        <v>43985</v>
      </c>
      <c r="B95" s="1">
        <v>101885</v>
      </c>
      <c r="C95" s="17">
        <f t="shared" si="9"/>
        <v>154.37121212121212</v>
      </c>
      <c r="D95" s="17">
        <f t="shared" si="22"/>
        <v>140.97012987012985</v>
      </c>
      <c r="E95" s="58">
        <v>103069</v>
      </c>
      <c r="F95" s="58">
        <v>15504</v>
      </c>
      <c r="G95" s="61">
        <v>118573</v>
      </c>
      <c r="H95" s="61">
        <v>33</v>
      </c>
      <c r="I95" s="45">
        <f t="shared" si="19"/>
        <v>1.9130434782608695E-2</v>
      </c>
      <c r="J95" s="58">
        <v>3641</v>
      </c>
      <c r="K95" s="61">
        <v>178821</v>
      </c>
      <c r="L95" s="63">
        <v>1150</v>
      </c>
      <c r="M95" s="64">
        <v>61770</v>
      </c>
      <c r="N95" s="38">
        <f t="shared" si="10"/>
        <v>4791</v>
      </c>
      <c r="O95" s="39"/>
      <c r="P95" s="40"/>
      <c r="Q95" s="41">
        <f t="shared" si="11"/>
        <v>11589</v>
      </c>
      <c r="R95" s="41">
        <f t="shared" si="12"/>
        <v>264</v>
      </c>
      <c r="S95" s="38">
        <f t="shared" si="13"/>
        <v>29952</v>
      </c>
      <c r="T95" s="42"/>
      <c r="U95" s="42"/>
      <c r="V95" s="43">
        <f t="shared" si="14"/>
        <v>5.4824007468013836</v>
      </c>
      <c r="W95" s="31">
        <f t="shared" si="20"/>
        <v>37.714285714285715</v>
      </c>
      <c r="X95" s="44">
        <f t="shared" si="16"/>
        <v>1.9130434782608695E-2</v>
      </c>
      <c r="Y95" s="33">
        <f t="shared" si="17"/>
        <v>4278.8571428571431</v>
      </c>
      <c r="Z95" s="34">
        <f t="shared" si="18"/>
        <v>87.694250727582229</v>
      </c>
      <c r="AA95" s="35">
        <f t="shared" si="15"/>
        <v>78.320010668591195</v>
      </c>
      <c r="AB95" s="34">
        <f t="shared" si="21"/>
        <v>2.2363829898289671</v>
      </c>
    </row>
    <row r="96" spans="1:28" x14ac:dyDescent="0.2">
      <c r="A96" s="57">
        <v>43986</v>
      </c>
      <c r="B96" s="1">
        <v>99484</v>
      </c>
      <c r="C96" s="17">
        <f t="shared" ref="C96:C159" si="23">B96/660</f>
        <v>150.73333333333332</v>
      </c>
      <c r="D96" s="17">
        <f t="shared" si="22"/>
        <v>140.47900432900434</v>
      </c>
      <c r="E96" s="58">
        <v>105048</v>
      </c>
      <c r="F96" s="58">
        <v>15553</v>
      </c>
      <c r="G96" s="61">
        <v>120601</v>
      </c>
      <c r="H96" s="61">
        <v>49</v>
      </c>
      <c r="I96" s="45">
        <f t="shared" si="19"/>
        <v>2.4161735700197237E-2</v>
      </c>
      <c r="J96" s="58">
        <v>3834</v>
      </c>
      <c r="K96" s="61">
        <v>182655</v>
      </c>
      <c r="L96" s="63">
        <v>1368</v>
      </c>
      <c r="M96" s="64">
        <v>63138</v>
      </c>
      <c r="N96" s="38">
        <f t="shared" ref="N96:N159" si="24">J96+L96</f>
        <v>5202</v>
      </c>
      <c r="O96" s="39"/>
      <c r="P96" s="40"/>
      <c r="Q96" s="41">
        <f t="shared" ref="Q96:Q159" si="25">G96-G89</f>
        <v>11570</v>
      </c>
      <c r="R96" s="41">
        <f t="shared" ref="R96:R159" si="26">SUM(H90:H96)</f>
        <v>265</v>
      </c>
      <c r="S96" s="38">
        <f t="shared" si="13"/>
        <v>30154</v>
      </c>
      <c r="T96" s="42"/>
      <c r="U96" s="42"/>
      <c r="V96" s="43">
        <f t="shared" si="14"/>
        <v>5.5193747368806401</v>
      </c>
      <c r="W96" s="31">
        <f t="shared" si="20"/>
        <v>37.857142857142854</v>
      </c>
      <c r="X96" s="44">
        <f t="shared" si="16"/>
        <v>2.4161735700197237E-2</v>
      </c>
      <c r="Y96" s="33">
        <f t="shared" si="17"/>
        <v>4307.7142857142853</v>
      </c>
      <c r="Z96" s="34">
        <f t="shared" si="18"/>
        <v>95.217176431826914</v>
      </c>
      <c r="AA96" s="35">
        <f t="shared" si="15"/>
        <v>78.848210526866282</v>
      </c>
      <c r="AB96" s="34">
        <f t="shared" si="21"/>
        <v>2.2465656472251827</v>
      </c>
    </row>
    <row r="97" spans="1:28" x14ac:dyDescent="0.2">
      <c r="A97" s="57">
        <v>43987</v>
      </c>
      <c r="B97" s="1">
        <v>101961</v>
      </c>
      <c r="C97" s="17">
        <f t="shared" si="23"/>
        <v>154.48636363636365</v>
      </c>
      <c r="D97" s="17">
        <f t="shared" si="22"/>
        <v>139.72186147186147</v>
      </c>
      <c r="E97" s="58">
        <v>107180</v>
      </c>
      <c r="F97" s="58">
        <v>15582</v>
      </c>
      <c r="G97" s="61">
        <v>122762</v>
      </c>
      <c r="H97" s="61">
        <v>29</v>
      </c>
      <c r="I97" s="45">
        <f t="shared" si="19"/>
        <v>1.3419713095788986E-2</v>
      </c>
      <c r="J97" s="58">
        <v>4180</v>
      </c>
      <c r="K97" s="61">
        <v>186835</v>
      </c>
      <c r="L97" s="65">
        <v>1346</v>
      </c>
      <c r="M97" s="64">
        <v>64484</v>
      </c>
      <c r="N97" s="38">
        <f t="shared" si="24"/>
        <v>5526</v>
      </c>
      <c r="O97" s="39"/>
      <c r="P97" s="40"/>
      <c r="Q97" s="41">
        <f t="shared" si="25"/>
        <v>11677</v>
      </c>
      <c r="R97" s="41">
        <f t="shared" si="26"/>
        <v>255</v>
      </c>
      <c r="S97" s="38">
        <f t="shared" si="13"/>
        <v>30208</v>
      </c>
      <c r="T97" s="42"/>
      <c r="U97" s="42"/>
      <c r="V97" s="43">
        <f t="shared" si="14"/>
        <v>5.529258872842421</v>
      </c>
      <c r="W97" s="31">
        <f t="shared" si="20"/>
        <v>36.428571428571431</v>
      </c>
      <c r="X97" s="44">
        <f t="shared" si="16"/>
        <v>1.3419713095788986E-2</v>
      </c>
      <c r="Y97" s="33">
        <f t="shared" si="17"/>
        <v>4315.4285714285716</v>
      </c>
      <c r="Z97" s="34">
        <f t="shared" si="18"/>
        <v>101.14765800889572</v>
      </c>
      <c r="AA97" s="35">
        <f t="shared" si="15"/>
        <v>78.989412469177452</v>
      </c>
      <c r="AB97" s="34">
        <f t="shared" si="21"/>
        <v>2.1670280947057128</v>
      </c>
    </row>
    <row r="98" spans="1:28" x14ac:dyDescent="0.2">
      <c r="A98" s="57">
        <v>43988</v>
      </c>
      <c r="B98" s="1">
        <v>93154</v>
      </c>
      <c r="C98" s="17">
        <f t="shared" si="23"/>
        <v>141.14242424242425</v>
      </c>
      <c r="D98" s="17">
        <f t="shared" si="22"/>
        <v>138.89047619047619</v>
      </c>
      <c r="E98" s="58">
        <v>108940</v>
      </c>
      <c r="F98" s="58">
        <v>15603</v>
      </c>
      <c r="G98" s="61">
        <v>124543</v>
      </c>
      <c r="H98" s="61">
        <v>21</v>
      </c>
      <c r="I98" s="45">
        <f t="shared" si="19"/>
        <v>1.1791128579449747E-2</v>
      </c>
      <c r="J98" s="58">
        <v>3552</v>
      </c>
      <c r="K98" s="61">
        <v>190387</v>
      </c>
      <c r="L98" s="65">
        <v>1422</v>
      </c>
      <c r="M98" s="64">
        <v>65906</v>
      </c>
      <c r="N98" s="38">
        <f t="shared" si="24"/>
        <v>4974</v>
      </c>
      <c r="O98" s="39"/>
      <c r="P98" s="40"/>
      <c r="Q98" s="41">
        <f t="shared" si="25"/>
        <v>11559</v>
      </c>
      <c r="R98" s="41">
        <f t="shared" si="26"/>
        <v>221</v>
      </c>
      <c r="S98" s="38">
        <f t="shared" si="13"/>
        <v>30857</v>
      </c>
      <c r="T98" s="42"/>
      <c r="U98" s="42"/>
      <c r="V98" s="43">
        <f t="shared" si="14"/>
        <v>5.6480515439386449</v>
      </c>
      <c r="W98" s="31">
        <f t="shared" si="20"/>
        <v>31.571428571428573</v>
      </c>
      <c r="X98" s="44">
        <f t="shared" si="16"/>
        <v>1.1791128579449747E-2</v>
      </c>
      <c r="Y98" s="33">
        <f t="shared" si="17"/>
        <v>4408.1428571428569</v>
      </c>
      <c r="Z98" s="34">
        <f t="shared" si="18"/>
        <v>91.043874581297018</v>
      </c>
      <c r="AA98" s="35">
        <f t="shared" si="15"/>
        <v>80.686450627694938</v>
      </c>
      <c r="AB98" s="34">
        <f t="shared" si="21"/>
        <v>1.9217211901121298</v>
      </c>
    </row>
    <row r="99" spans="1:28" x14ac:dyDescent="0.2">
      <c r="A99" s="57">
        <v>43989</v>
      </c>
      <c r="B99" s="1">
        <v>86926</v>
      </c>
      <c r="C99" s="17">
        <f t="shared" si="23"/>
        <v>131.70606060606062</v>
      </c>
      <c r="D99" s="17">
        <f t="shared" si="22"/>
        <v>139.90411255411257</v>
      </c>
      <c r="E99" s="58">
        <v>110391</v>
      </c>
      <c r="F99" s="58">
        <v>15621</v>
      </c>
      <c r="G99" s="61">
        <v>126012</v>
      </c>
      <c r="H99" s="61">
        <v>18</v>
      </c>
      <c r="I99" s="45">
        <f t="shared" si="19"/>
        <v>1.2253233492171545E-2</v>
      </c>
      <c r="J99" s="58">
        <v>2908</v>
      </c>
      <c r="K99" s="61">
        <v>193295</v>
      </c>
      <c r="L99" s="65">
        <v>1036</v>
      </c>
      <c r="M99" s="64">
        <v>66942</v>
      </c>
      <c r="N99" s="38">
        <f t="shared" si="24"/>
        <v>3944</v>
      </c>
      <c r="O99" s="39"/>
      <c r="P99" s="40"/>
      <c r="Q99" s="41">
        <f t="shared" si="25"/>
        <v>11690</v>
      </c>
      <c r="R99" s="41">
        <f t="shared" si="26"/>
        <v>221</v>
      </c>
      <c r="S99" s="38">
        <f t="shared" si="13"/>
        <v>31572</v>
      </c>
      <c r="T99" s="42"/>
      <c r="U99" s="42"/>
      <c r="V99" s="43">
        <f t="shared" si="14"/>
        <v>5.7789248256548236</v>
      </c>
      <c r="W99" s="31">
        <f t="shared" si="20"/>
        <v>31.571428571428573</v>
      </c>
      <c r="X99" s="44">
        <f t="shared" si="16"/>
        <v>1.2253233492171545E-2</v>
      </c>
      <c r="Y99" s="33">
        <f t="shared" si="17"/>
        <v>4510.2857142857147</v>
      </c>
      <c r="Z99" s="34">
        <f t="shared" si="18"/>
        <v>72.190800431973344</v>
      </c>
      <c r="AA99" s="35">
        <f t="shared" si="15"/>
        <v>82.556068937926057</v>
      </c>
      <c r="AB99" s="34">
        <f t="shared" si="21"/>
        <v>1.9045828857402047</v>
      </c>
    </row>
    <row r="100" spans="1:28" x14ac:dyDescent="0.2">
      <c r="A100" s="57">
        <v>43990</v>
      </c>
      <c r="B100" s="1">
        <v>69999</v>
      </c>
      <c r="C100" s="17">
        <f t="shared" si="23"/>
        <v>106.05909090909091</v>
      </c>
      <c r="D100" s="17">
        <f t="shared" si="22"/>
        <v>139.76363636363638</v>
      </c>
      <c r="E100" s="58">
        <v>111565</v>
      </c>
      <c r="F100" s="58">
        <v>15639</v>
      </c>
      <c r="G100" s="61">
        <v>127204</v>
      </c>
      <c r="H100" s="61">
        <v>18</v>
      </c>
      <c r="I100" s="45">
        <f t="shared" si="19"/>
        <v>1.5100671140939598E-2</v>
      </c>
      <c r="J100" s="58">
        <v>2651</v>
      </c>
      <c r="K100" s="61">
        <v>195946</v>
      </c>
      <c r="L100" s="65">
        <v>774</v>
      </c>
      <c r="M100" s="64">
        <v>67716</v>
      </c>
      <c r="N100" s="38">
        <f t="shared" si="24"/>
        <v>3425</v>
      </c>
      <c r="O100" s="39"/>
      <c r="P100" s="40"/>
      <c r="Q100" s="41">
        <f t="shared" si="25"/>
        <v>11945</v>
      </c>
      <c r="R100" s="41">
        <f t="shared" si="26"/>
        <v>221</v>
      </c>
      <c r="S100" s="38">
        <f t="shared" si="13"/>
        <v>32268</v>
      </c>
      <c r="T100" s="42"/>
      <c r="U100" s="42"/>
      <c r="V100" s="43">
        <f t="shared" si="14"/>
        <v>5.9063203558288944</v>
      </c>
      <c r="W100" s="31">
        <f t="shared" si="20"/>
        <v>31.571428571428573</v>
      </c>
      <c r="X100" s="44">
        <f t="shared" si="16"/>
        <v>1.5100671140939598E-2</v>
      </c>
      <c r="Y100" s="33">
        <f t="shared" si="17"/>
        <v>4609.7142857142853</v>
      </c>
      <c r="Z100" s="34">
        <f t="shared" si="18"/>
        <v>62.691047535372391</v>
      </c>
      <c r="AA100" s="35">
        <f t="shared" si="15"/>
        <v>84.376005083269916</v>
      </c>
      <c r="AB100" s="34">
        <f t="shared" si="21"/>
        <v>1.8458746811215192</v>
      </c>
    </row>
    <row r="101" spans="1:28" x14ac:dyDescent="0.2">
      <c r="A101" s="57">
        <v>43991</v>
      </c>
      <c r="B101" s="1">
        <v>93959</v>
      </c>
      <c r="C101" s="17">
        <f t="shared" si="23"/>
        <v>142.36212121212122</v>
      </c>
      <c r="D101" s="17">
        <f t="shared" si="22"/>
        <v>140.12294372294372</v>
      </c>
      <c r="E101" s="58">
        <v>112842</v>
      </c>
      <c r="F101" s="58">
        <v>15653</v>
      </c>
      <c r="G101" s="61">
        <v>128495</v>
      </c>
      <c r="H101" s="61">
        <v>14</v>
      </c>
      <c r="I101" s="45">
        <f t="shared" si="19"/>
        <v>1.0844306738962044E-2</v>
      </c>
      <c r="J101" s="58">
        <v>3059</v>
      </c>
      <c r="K101" s="61">
        <v>199005</v>
      </c>
      <c r="L101" s="65">
        <v>1503</v>
      </c>
      <c r="M101" s="64">
        <v>69219</v>
      </c>
      <c r="N101" s="38">
        <f t="shared" si="24"/>
        <v>4562</v>
      </c>
      <c r="O101" s="39"/>
      <c r="P101" s="40"/>
      <c r="Q101" s="41">
        <f t="shared" si="25"/>
        <v>11647</v>
      </c>
      <c r="R101" s="41">
        <f t="shared" si="26"/>
        <v>182</v>
      </c>
      <c r="S101" s="38">
        <f t="shared" si="13"/>
        <v>32424</v>
      </c>
      <c r="T101" s="42"/>
      <c r="U101" s="42"/>
      <c r="V101" s="43">
        <f t="shared" si="14"/>
        <v>5.9348745263851512</v>
      </c>
      <c r="W101" s="31">
        <f t="shared" si="20"/>
        <v>26</v>
      </c>
      <c r="X101" s="44">
        <f t="shared" si="16"/>
        <v>1.0844306738962044E-2</v>
      </c>
      <c r="Y101" s="33">
        <f t="shared" si="17"/>
        <v>4632</v>
      </c>
      <c r="Z101" s="34">
        <f t="shared" si="18"/>
        <v>83.502644921567551</v>
      </c>
      <c r="AA101" s="35">
        <f t="shared" si="15"/>
        <v>84.78392180550216</v>
      </c>
      <c r="AB101" s="34">
        <f t="shared" si="21"/>
        <v>1.5243031932873978</v>
      </c>
    </row>
    <row r="102" spans="1:28" x14ac:dyDescent="0.2">
      <c r="A102" s="57">
        <v>43992</v>
      </c>
      <c r="B102" s="1">
        <v>101033</v>
      </c>
      <c r="C102" s="17">
        <f t="shared" si="23"/>
        <v>153.08030303030304</v>
      </c>
      <c r="D102" s="17">
        <f t="shared" si="22"/>
        <v>139.93852813852817</v>
      </c>
      <c r="E102" s="58">
        <v>114439</v>
      </c>
      <c r="F102" s="58">
        <v>15665</v>
      </c>
      <c r="G102" s="61">
        <v>130104</v>
      </c>
      <c r="H102" s="61">
        <v>12</v>
      </c>
      <c r="I102" s="45">
        <f t="shared" si="19"/>
        <v>7.4580484773151025E-3</v>
      </c>
      <c r="J102" s="58">
        <v>3335</v>
      </c>
      <c r="K102" s="61">
        <v>202340</v>
      </c>
      <c r="L102" s="65">
        <v>1412</v>
      </c>
      <c r="M102" s="64">
        <v>70631</v>
      </c>
      <c r="N102" s="38">
        <f t="shared" si="24"/>
        <v>4747</v>
      </c>
      <c r="O102" s="39"/>
      <c r="P102" s="40"/>
      <c r="Q102" s="41">
        <f t="shared" si="25"/>
        <v>11531</v>
      </c>
      <c r="R102" s="41">
        <f t="shared" si="26"/>
        <v>161</v>
      </c>
      <c r="S102" s="38">
        <f t="shared" ref="S102:S165" si="27">SUM(N96:N102)</f>
        <v>32380</v>
      </c>
      <c r="T102" s="42"/>
      <c r="U102" s="42"/>
      <c r="V102" s="43">
        <f t="shared" ref="V102:V165" si="28">S102/5463.3</f>
        <v>5.9268207859718487</v>
      </c>
      <c r="W102" s="31">
        <f t="shared" si="20"/>
        <v>23</v>
      </c>
      <c r="X102" s="44">
        <f t="shared" si="16"/>
        <v>7.4580484773151025E-3</v>
      </c>
      <c r="Y102" s="33">
        <f t="shared" si="17"/>
        <v>4625.7142857142853</v>
      </c>
      <c r="Z102" s="34">
        <f t="shared" si="18"/>
        <v>86.888876686251891</v>
      </c>
      <c r="AA102" s="35">
        <f t="shared" si="15"/>
        <v>84.668868371026406</v>
      </c>
      <c r="AB102" s="34">
        <f t="shared" si="21"/>
        <v>1.3575548174974894</v>
      </c>
    </row>
    <row r="103" spans="1:28" x14ac:dyDescent="0.2">
      <c r="A103" s="57">
        <v>43993</v>
      </c>
      <c r="B103" s="1">
        <v>101778</v>
      </c>
      <c r="C103" s="17">
        <f t="shared" si="23"/>
        <v>154.20909090909092</v>
      </c>
      <c r="D103" s="17">
        <f t="shared" si="22"/>
        <v>140.43506493506496</v>
      </c>
      <c r="E103" s="58">
        <v>116319</v>
      </c>
      <c r="F103" s="58">
        <v>15682</v>
      </c>
      <c r="G103" s="61">
        <v>132001</v>
      </c>
      <c r="H103" s="61">
        <v>17</v>
      </c>
      <c r="I103" s="45">
        <f t="shared" si="19"/>
        <v>8.9615181866104371E-3</v>
      </c>
      <c r="J103" s="58">
        <v>3896</v>
      </c>
      <c r="K103" s="61">
        <v>206236</v>
      </c>
      <c r="L103" s="65">
        <v>1777</v>
      </c>
      <c r="M103" s="64">
        <v>72408</v>
      </c>
      <c r="N103" s="38">
        <f t="shared" si="24"/>
        <v>5673</v>
      </c>
      <c r="O103" s="39"/>
      <c r="P103" s="40"/>
      <c r="Q103" s="41">
        <f t="shared" si="25"/>
        <v>11400</v>
      </c>
      <c r="R103" s="41">
        <f t="shared" si="26"/>
        <v>129</v>
      </c>
      <c r="S103" s="38">
        <f t="shared" si="27"/>
        <v>32851</v>
      </c>
      <c r="T103" s="42"/>
      <c r="U103" s="42"/>
      <c r="V103" s="43">
        <f t="shared" si="28"/>
        <v>6.0130324163051636</v>
      </c>
      <c r="W103" s="31">
        <f t="shared" si="20"/>
        <v>18.428571428571427</v>
      </c>
      <c r="X103" s="44">
        <f t="shared" si="16"/>
        <v>8.9615181866104371E-3</v>
      </c>
      <c r="Y103" s="33">
        <f t="shared" si="17"/>
        <v>4693</v>
      </c>
      <c r="Z103" s="34">
        <f t="shared" si="18"/>
        <v>103.83833946515841</v>
      </c>
      <c r="AA103" s="35">
        <f t="shared" si="15"/>
        <v>85.900463090073771</v>
      </c>
      <c r="AB103" s="34">
        <f t="shared" si="21"/>
        <v>1.1404088530176781</v>
      </c>
    </row>
    <row r="104" spans="1:28" x14ac:dyDescent="0.2">
      <c r="A104" s="57">
        <v>43994</v>
      </c>
      <c r="B104" s="1">
        <v>98375</v>
      </c>
      <c r="C104" s="17">
        <f t="shared" si="23"/>
        <v>149.05303030303031</v>
      </c>
      <c r="D104" s="17">
        <f t="shared" si="22"/>
        <v>139.65887445887446</v>
      </c>
      <c r="E104" s="58">
        <v>118185</v>
      </c>
      <c r="F104" s="58">
        <v>15709</v>
      </c>
      <c r="G104" s="61">
        <v>133894</v>
      </c>
      <c r="H104" s="61">
        <v>27</v>
      </c>
      <c r="I104" s="45">
        <f t="shared" si="19"/>
        <v>1.4263074484944533E-2</v>
      </c>
      <c r="J104" s="58">
        <v>3917</v>
      </c>
      <c r="K104" s="61">
        <v>210153</v>
      </c>
      <c r="L104" s="65">
        <v>1460</v>
      </c>
      <c r="M104" s="64">
        <v>73868</v>
      </c>
      <c r="N104" s="38">
        <f t="shared" si="24"/>
        <v>5377</v>
      </c>
      <c r="O104" s="39"/>
      <c r="P104" s="40"/>
      <c r="Q104" s="41">
        <f t="shared" si="25"/>
        <v>11132</v>
      </c>
      <c r="R104" s="41">
        <f t="shared" si="26"/>
        <v>127</v>
      </c>
      <c r="S104" s="38">
        <f t="shared" si="27"/>
        <v>32702</v>
      </c>
      <c r="T104" s="42"/>
      <c r="U104" s="42"/>
      <c r="V104" s="43">
        <f t="shared" si="28"/>
        <v>5.9857595226328408</v>
      </c>
      <c r="W104" s="31">
        <f t="shared" si="20"/>
        <v>18.142857142857142</v>
      </c>
      <c r="X104" s="44">
        <f t="shared" si="16"/>
        <v>1.4263074484944533E-2</v>
      </c>
      <c r="Y104" s="33">
        <f t="shared" si="17"/>
        <v>4671.7142857142853</v>
      </c>
      <c r="Z104" s="34">
        <f t="shared" si="18"/>
        <v>98.420368641663458</v>
      </c>
      <c r="AA104" s="35">
        <f t="shared" si="15"/>
        <v>85.510850323326295</v>
      </c>
      <c r="AB104" s="34">
        <f t="shared" si="21"/>
        <v>1.1524568728627571</v>
      </c>
    </row>
    <row r="105" spans="1:28" x14ac:dyDescent="0.2">
      <c r="A105" s="57">
        <v>43995</v>
      </c>
      <c r="B105" s="1">
        <v>98974</v>
      </c>
      <c r="C105" s="17">
        <f t="shared" si="23"/>
        <v>149.96060606060607</v>
      </c>
      <c r="D105" s="17">
        <f t="shared" si="22"/>
        <v>140.91861471861472</v>
      </c>
      <c r="E105" s="58">
        <v>120416</v>
      </c>
      <c r="F105" s="58">
        <v>15730</v>
      </c>
      <c r="G105" s="61">
        <v>136146</v>
      </c>
      <c r="H105" s="61">
        <v>21</v>
      </c>
      <c r="I105" s="45">
        <f t="shared" si="19"/>
        <v>9.3250444049733563E-3</v>
      </c>
      <c r="J105" s="58">
        <v>4323</v>
      </c>
      <c r="K105" s="61">
        <v>214476</v>
      </c>
      <c r="L105" s="65">
        <v>1413</v>
      </c>
      <c r="M105" s="64">
        <v>75281</v>
      </c>
      <c r="N105" s="38">
        <f t="shared" si="24"/>
        <v>5736</v>
      </c>
      <c r="O105" s="39"/>
      <c r="P105" s="40"/>
      <c r="Q105" s="41">
        <f t="shared" si="25"/>
        <v>11603</v>
      </c>
      <c r="R105" s="41">
        <f t="shared" si="26"/>
        <v>127</v>
      </c>
      <c r="S105" s="38">
        <f t="shared" si="27"/>
        <v>33464</v>
      </c>
      <c r="T105" s="42"/>
      <c r="U105" s="42"/>
      <c r="V105" s="43">
        <f t="shared" si="28"/>
        <v>6.1252356634268663</v>
      </c>
      <c r="W105" s="31">
        <f t="shared" si="20"/>
        <v>18.142857142857142</v>
      </c>
      <c r="X105" s="44">
        <f t="shared" si="16"/>
        <v>9.3250444049733563E-3</v>
      </c>
      <c r="Y105" s="33">
        <f t="shared" si="17"/>
        <v>4780.5714285714284</v>
      </c>
      <c r="Z105" s="34">
        <f t="shared" si="18"/>
        <v>104.99148866069957</v>
      </c>
      <c r="AA105" s="35">
        <f t="shared" si="15"/>
        <v>87.503366620383787</v>
      </c>
      <c r="AB105" s="34">
        <f t="shared" si="21"/>
        <v>1.1172270989416657</v>
      </c>
    </row>
    <row r="106" spans="1:28" x14ac:dyDescent="0.2">
      <c r="A106" s="66">
        <v>43996</v>
      </c>
      <c r="B106" s="1">
        <v>69529</v>
      </c>
      <c r="C106" s="17">
        <f t="shared" si="23"/>
        <v>105.34696969696969</v>
      </c>
      <c r="D106" s="17">
        <f t="shared" si="22"/>
        <v>137.15303030303031</v>
      </c>
      <c r="E106" s="67">
        <v>121883</v>
      </c>
      <c r="F106" s="67">
        <v>15755</v>
      </c>
      <c r="G106" s="68">
        <v>137638</v>
      </c>
      <c r="H106" s="68">
        <v>25</v>
      </c>
      <c r="I106" s="45">
        <f t="shared" si="19"/>
        <v>1.675603217158177E-2</v>
      </c>
      <c r="J106" s="67">
        <v>3138</v>
      </c>
      <c r="K106" s="68">
        <v>217614</v>
      </c>
      <c r="L106" s="69">
        <v>1279</v>
      </c>
      <c r="M106" s="70">
        <v>76560</v>
      </c>
      <c r="N106" s="71">
        <f t="shared" si="24"/>
        <v>4417</v>
      </c>
      <c r="O106" s="72"/>
      <c r="P106" s="73"/>
      <c r="Q106" s="74">
        <f t="shared" si="25"/>
        <v>11626</v>
      </c>
      <c r="R106" s="74">
        <f t="shared" si="26"/>
        <v>134</v>
      </c>
      <c r="S106" s="71">
        <f t="shared" si="27"/>
        <v>33937</v>
      </c>
      <c r="T106" s="75"/>
      <c r="U106" s="75"/>
      <c r="V106" s="76">
        <f t="shared" si="28"/>
        <v>6.2118133728698766</v>
      </c>
      <c r="W106" s="31">
        <f t="shared" si="20"/>
        <v>19.142857142857142</v>
      </c>
      <c r="X106" s="44">
        <f t="shared" si="16"/>
        <v>1.675603217158177E-2</v>
      </c>
      <c r="Y106" s="33">
        <f t="shared" si="17"/>
        <v>4848.1428571428569</v>
      </c>
      <c r="Z106" s="34">
        <f t="shared" si="18"/>
        <v>80.848571376274407</v>
      </c>
      <c r="AA106" s="35">
        <f t="shared" si="15"/>
        <v>88.740191040998255</v>
      </c>
      <c r="AB106" s="34">
        <f t="shared" si="21"/>
        <v>1.1815527943618118</v>
      </c>
    </row>
    <row r="107" spans="1:28" x14ac:dyDescent="0.2">
      <c r="A107" s="57">
        <v>43997</v>
      </c>
      <c r="B107" s="1">
        <v>71402</v>
      </c>
      <c r="C107" s="17">
        <f t="shared" si="23"/>
        <v>108.18484848484849</v>
      </c>
      <c r="D107" s="17">
        <f t="shared" si="22"/>
        <v>137.45670995670997</v>
      </c>
      <c r="E107" s="58">
        <v>192929</v>
      </c>
      <c r="F107" s="58">
        <v>18030</v>
      </c>
      <c r="G107" s="61">
        <v>210959</v>
      </c>
      <c r="H107" s="61">
        <v>29</v>
      </c>
      <c r="I107" s="45">
        <f t="shared" si="19"/>
        <v>3.9552106490637061E-4</v>
      </c>
      <c r="J107" s="58">
        <v>2963</v>
      </c>
      <c r="K107" s="61">
        <v>220577</v>
      </c>
      <c r="L107" s="65">
        <v>1013</v>
      </c>
      <c r="M107" s="64">
        <v>77573</v>
      </c>
      <c r="N107" s="38">
        <f t="shared" si="24"/>
        <v>3976</v>
      </c>
      <c r="O107" s="39"/>
      <c r="P107" s="40"/>
      <c r="Q107" s="41">
        <f t="shared" si="25"/>
        <v>83755</v>
      </c>
      <c r="R107" s="41">
        <f t="shared" si="26"/>
        <v>145</v>
      </c>
      <c r="S107" s="38">
        <f t="shared" si="27"/>
        <v>34488</v>
      </c>
      <c r="T107" s="42"/>
      <c r="U107" s="42"/>
      <c r="V107" s="43">
        <f t="shared" si="28"/>
        <v>6.3126681675910161</v>
      </c>
      <c r="W107" s="31">
        <f t="shared" si="20"/>
        <v>20.714285714285715</v>
      </c>
      <c r="X107" s="44">
        <f t="shared" si="16"/>
        <v>3.9552106490637061E-4</v>
      </c>
      <c r="Y107" s="33">
        <f t="shared" si="17"/>
        <v>4926.8571428571431</v>
      </c>
      <c r="Z107" s="34">
        <f t="shared" si="18"/>
        <v>72.776527007486308</v>
      </c>
      <c r="AA107" s="35">
        <f t="shared" si="15"/>
        <v>90.180973822728802</v>
      </c>
      <c r="AB107" s="34">
        <f t="shared" si="21"/>
        <v>0.97147922184705171</v>
      </c>
    </row>
    <row r="108" spans="1:28" x14ac:dyDescent="0.2">
      <c r="A108" s="57">
        <v>43998</v>
      </c>
      <c r="B108" s="1">
        <v>80862</v>
      </c>
      <c r="C108" s="17">
        <f t="shared" si="23"/>
        <v>122.51818181818182</v>
      </c>
      <c r="D108" s="17">
        <f t="shared" si="22"/>
        <v>134.62186147186148</v>
      </c>
      <c r="E108" s="58">
        <v>195482</v>
      </c>
      <c r="F108" s="58">
        <v>18045</v>
      </c>
      <c r="G108" s="61">
        <v>213527</v>
      </c>
      <c r="H108" s="61">
        <v>15</v>
      </c>
      <c r="I108" s="45">
        <f t="shared" si="19"/>
        <v>5.8411214953271026E-3</v>
      </c>
      <c r="J108" s="58">
        <v>3598</v>
      </c>
      <c r="K108" s="61">
        <v>224175</v>
      </c>
      <c r="L108" s="65">
        <v>1137</v>
      </c>
      <c r="M108" s="64">
        <v>78710</v>
      </c>
      <c r="N108" s="38">
        <f t="shared" si="24"/>
        <v>4735</v>
      </c>
      <c r="O108" s="39"/>
      <c r="P108" s="40"/>
      <c r="Q108" s="41">
        <f t="shared" si="25"/>
        <v>85032</v>
      </c>
      <c r="R108" s="41">
        <f t="shared" si="26"/>
        <v>146</v>
      </c>
      <c r="S108" s="38">
        <f t="shared" si="27"/>
        <v>34661</v>
      </c>
      <c r="T108" s="42"/>
      <c r="U108" s="42"/>
      <c r="V108" s="43">
        <f t="shared" si="28"/>
        <v>6.3443340105796864</v>
      </c>
      <c r="W108" s="31">
        <f t="shared" si="20"/>
        <v>20.857142857142858</v>
      </c>
      <c r="X108" s="44">
        <f t="shared" si="16"/>
        <v>5.8411214953271026E-3</v>
      </c>
      <c r="Y108" s="33">
        <f t="shared" si="17"/>
        <v>4951.5714285714284</v>
      </c>
      <c r="Z108" s="34">
        <f t="shared" si="18"/>
        <v>86.669229220434531</v>
      </c>
      <c r="AA108" s="35">
        <f t="shared" si="15"/>
        <v>90.63334300828123</v>
      </c>
      <c r="AB108" s="34">
        <f t="shared" si="21"/>
        <v>0.90000514693798095</v>
      </c>
    </row>
    <row r="109" spans="1:28" x14ac:dyDescent="0.2">
      <c r="A109" s="57">
        <v>43999</v>
      </c>
      <c r="B109" s="1">
        <v>86438</v>
      </c>
      <c r="C109" s="17">
        <f t="shared" si="23"/>
        <v>130.96666666666667</v>
      </c>
      <c r="D109" s="17">
        <f t="shared" si="22"/>
        <v>131.46277056277057</v>
      </c>
      <c r="E109" s="58">
        <v>198677</v>
      </c>
      <c r="F109" s="58">
        <v>18066</v>
      </c>
      <c r="G109" s="61">
        <v>216743</v>
      </c>
      <c r="H109" s="61">
        <v>21</v>
      </c>
      <c r="I109" s="45">
        <f t="shared" si="19"/>
        <v>6.5298507462686565E-3</v>
      </c>
      <c r="J109" s="58">
        <v>3885</v>
      </c>
      <c r="K109" s="61">
        <v>228060</v>
      </c>
      <c r="L109" s="65">
        <v>1148</v>
      </c>
      <c r="M109" s="64">
        <v>79858</v>
      </c>
      <c r="N109" s="38">
        <f t="shared" si="24"/>
        <v>5033</v>
      </c>
      <c r="O109" s="39"/>
      <c r="P109" s="40"/>
      <c r="Q109" s="41">
        <f t="shared" si="25"/>
        <v>86639</v>
      </c>
      <c r="R109" s="41">
        <f t="shared" si="26"/>
        <v>155</v>
      </c>
      <c r="S109" s="38">
        <f t="shared" si="27"/>
        <v>34947</v>
      </c>
      <c r="T109" s="42"/>
      <c r="U109" s="42"/>
      <c r="V109" s="43">
        <f t="shared" si="28"/>
        <v>6.3966833232661573</v>
      </c>
      <c r="W109" s="31">
        <f t="shared" si="20"/>
        <v>22.142857142857142</v>
      </c>
      <c r="X109" s="44">
        <f t="shared" si="16"/>
        <v>6.5298507462686565E-3</v>
      </c>
      <c r="Y109" s="33">
        <f t="shared" si="17"/>
        <v>4992.4285714285716</v>
      </c>
      <c r="Z109" s="34">
        <f t="shared" si="18"/>
        <v>92.12380795489905</v>
      </c>
      <c r="AA109" s="35">
        <f t="shared" si="15"/>
        <v>91.381190332373663</v>
      </c>
      <c r="AB109" s="34">
        <f t="shared" si="21"/>
        <v>0.88674517935160324</v>
      </c>
    </row>
    <row r="110" spans="1:28" x14ac:dyDescent="0.2">
      <c r="A110" s="57">
        <v>44000</v>
      </c>
      <c r="B110" s="1">
        <v>89613</v>
      </c>
      <c r="C110" s="17">
        <f t="shared" si="23"/>
        <v>135.77727272727273</v>
      </c>
      <c r="D110" s="17">
        <f t="shared" si="22"/>
        <v>128.82965367965366</v>
      </c>
      <c r="E110" s="58">
        <v>202121</v>
      </c>
      <c r="F110" s="58">
        <v>18077</v>
      </c>
      <c r="G110" s="61">
        <v>220198</v>
      </c>
      <c r="H110" s="61">
        <v>11</v>
      </c>
      <c r="I110" s="45">
        <f t="shared" si="19"/>
        <v>3.1837916063675834E-3</v>
      </c>
      <c r="J110" s="58">
        <v>4200</v>
      </c>
      <c r="K110" s="61">
        <v>232260</v>
      </c>
      <c r="L110" s="65">
        <v>1053</v>
      </c>
      <c r="M110" s="64">
        <v>80911</v>
      </c>
      <c r="N110" s="38">
        <f t="shared" si="24"/>
        <v>5253</v>
      </c>
      <c r="O110" s="39"/>
      <c r="P110" s="40"/>
      <c r="Q110" s="41">
        <f t="shared" si="25"/>
        <v>88197</v>
      </c>
      <c r="R110" s="41">
        <f t="shared" si="26"/>
        <v>149</v>
      </c>
      <c r="S110" s="38">
        <f t="shared" si="27"/>
        <v>34527</v>
      </c>
      <c r="T110" s="42"/>
      <c r="U110" s="42"/>
      <c r="V110" s="43">
        <f t="shared" si="28"/>
        <v>6.3198067102300808</v>
      </c>
      <c r="W110" s="31">
        <f t="shared" si="20"/>
        <v>21.285714285714285</v>
      </c>
      <c r="X110" s="44">
        <f t="shared" si="16"/>
        <v>3.1837916063675834E-3</v>
      </c>
      <c r="Y110" s="33">
        <f t="shared" si="17"/>
        <v>4932.4285714285716</v>
      </c>
      <c r="Z110" s="34">
        <f t="shared" si="18"/>
        <v>96.150678161550701</v>
      </c>
      <c r="AA110" s="35">
        <f t="shared" si="15"/>
        <v>90.282953003286863</v>
      </c>
      <c r="AB110" s="34">
        <f t="shared" si="21"/>
        <v>0.80420622820527676</v>
      </c>
    </row>
    <row r="111" spans="1:28" x14ac:dyDescent="0.2">
      <c r="A111" s="57">
        <v>44001</v>
      </c>
      <c r="B111" s="1">
        <v>90547</v>
      </c>
      <c r="C111" s="17">
        <f t="shared" si="23"/>
        <v>137.19242424242424</v>
      </c>
      <c r="D111" s="17">
        <f t="shared" si="22"/>
        <v>127.13528138528139</v>
      </c>
      <c r="E111" s="58">
        <v>204412</v>
      </c>
      <c r="F111" s="58">
        <v>18104</v>
      </c>
      <c r="G111" s="61">
        <v>222516</v>
      </c>
      <c r="H111" s="61">
        <v>27</v>
      </c>
      <c r="I111" s="45">
        <f t="shared" si="19"/>
        <v>1.1647972389991372E-2</v>
      </c>
      <c r="J111" s="58">
        <v>3794</v>
      </c>
      <c r="K111" s="61">
        <v>236054</v>
      </c>
      <c r="L111" s="65">
        <v>859</v>
      </c>
      <c r="M111" s="64">
        <v>81770</v>
      </c>
      <c r="N111" s="38">
        <f t="shared" si="24"/>
        <v>4653</v>
      </c>
      <c r="O111" s="39"/>
      <c r="P111" s="40"/>
      <c r="Q111" s="41">
        <f t="shared" si="25"/>
        <v>88622</v>
      </c>
      <c r="R111" s="41">
        <f t="shared" si="26"/>
        <v>149</v>
      </c>
      <c r="S111" s="38">
        <f t="shared" si="27"/>
        <v>33803</v>
      </c>
      <c r="T111" s="42"/>
      <c r="U111" s="42"/>
      <c r="V111" s="43">
        <f t="shared" si="28"/>
        <v>6.1872860725202719</v>
      </c>
      <c r="W111" s="31">
        <f t="shared" si="20"/>
        <v>21.285714285714285</v>
      </c>
      <c r="X111" s="44">
        <f t="shared" si="16"/>
        <v>1.1647972389991372E-2</v>
      </c>
      <c r="Y111" s="33">
        <f t="shared" si="17"/>
        <v>4829</v>
      </c>
      <c r="Z111" s="34">
        <f t="shared" si="18"/>
        <v>85.168304870682547</v>
      </c>
      <c r="AA111" s="35">
        <f t="shared" si="15"/>
        <v>88.389801036003874</v>
      </c>
      <c r="AB111" s="34">
        <f t="shared" si="21"/>
        <v>0.76684762684880303</v>
      </c>
    </row>
    <row r="112" spans="1:28" x14ac:dyDescent="0.2">
      <c r="A112" s="57">
        <v>44002</v>
      </c>
      <c r="B112" s="1">
        <v>83467</v>
      </c>
      <c r="C112" s="17">
        <f t="shared" si="23"/>
        <v>126.46515151515152</v>
      </c>
      <c r="D112" s="17">
        <f t="shared" si="22"/>
        <v>123.77878787878788</v>
      </c>
      <c r="E112" s="58">
        <v>209953</v>
      </c>
      <c r="F112" s="58">
        <v>18130</v>
      </c>
      <c r="G112" s="61">
        <v>228083</v>
      </c>
      <c r="H112" s="61">
        <v>26</v>
      </c>
      <c r="I112" s="45">
        <f t="shared" si="19"/>
        <v>4.6703790192204062E-3</v>
      </c>
      <c r="J112" s="58">
        <v>3695</v>
      </c>
      <c r="K112" s="61">
        <v>239749</v>
      </c>
      <c r="L112" s="65">
        <v>863</v>
      </c>
      <c r="M112" s="64">
        <v>82633</v>
      </c>
      <c r="N112" s="38">
        <f t="shared" si="24"/>
        <v>4558</v>
      </c>
      <c r="O112" s="39"/>
      <c r="P112" s="40"/>
      <c r="Q112" s="41">
        <f t="shared" si="25"/>
        <v>91937</v>
      </c>
      <c r="R112" s="41">
        <f t="shared" si="26"/>
        <v>154</v>
      </c>
      <c r="S112" s="38">
        <f t="shared" si="27"/>
        <v>32625</v>
      </c>
      <c r="T112" s="42"/>
      <c r="U112" s="42"/>
      <c r="V112" s="43">
        <f t="shared" si="28"/>
        <v>5.9716654769095596</v>
      </c>
      <c r="W112" s="31">
        <f t="shared" si="20"/>
        <v>22</v>
      </c>
      <c r="X112" s="44">
        <f t="shared" si="16"/>
        <v>4.6703790192204062E-3</v>
      </c>
      <c r="Y112" s="33">
        <f t="shared" si="17"/>
        <v>4660.7142857142853</v>
      </c>
      <c r="Z112" s="34">
        <f t="shared" si="18"/>
        <v>83.429429099628422</v>
      </c>
      <c r="AA112" s="35">
        <f t="shared" si="15"/>
        <v>85.309506812993718</v>
      </c>
      <c r="AB112" s="34">
        <f t="shared" si="21"/>
        <v>0.70035240705233226</v>
      </c>
    </row>
    <row r="113" spans="1:28" x14ac:dyDescent="0.2">
      <c r="A113" s="57">
        <v>44003</v>
      </c>
      <c r="B113" s="1">
        <v>60484</v>
      </c>
      <c r="C113" s="17">
        <f t="shared" si="23"/>
        <v>91.642424242424241</v>
      </c>
      <c r="D113" s="17">
        <f t="shared" si="22"/>
        <v>121.82099567099566</v>
      </c>
      <c r="E113" s="58">
        <v>213369</v>
      </c>
      <c r="F113" s="58">
        <v>18156</v>
      </c>
      <c r="G113" s="61">
        <v>231525</v>
      </c>
      <c r="H113" s="59">
        <v>26</v>
      </c>
      <c r="I113" s="45">
        <f t="shared" si="19"/>
        <v>7.5537478210342826E-3</v>
      </c>
      <c r="J113" s="58">
        <v>3187</v>
      </c>
      <c r="K113" s="61">
        <v>242936</v>
      </c>
      <c r="L113" s="65">
        <v>626</v>
      </c>
      <c r="M113" s="77">
        <v>83259</v>
      </c>
      <c r="N113" s="38">
        <f t="shared" si="24"/>
        <v>3813</v>
      </c>
      <c r="O113" s="39"/>
      <c r="P113" s="40"/>
      <c r="Q113" s="41">
        <f t="shared" si="25"/>
        <v>93887</v>
      </c>
      <c r="R113" s="41">
        <f t="shared" si="26"/>
        <v>155</v>
      </c>
      <c r="S113" s="38">
        <f t="shared" si="27"/>
        <v>32021</v>
      </c>
      <c r="T113" s="42"/>
      <c r="U113" s="42"/>
      <c r="V113" s="43">
        <f t="shared" si="28"/>
        <v>5.8611095857814872</v>
      </c>
      <c r="W113" s="31">
        <f t="shared" si="20"/>
        <v>22.142857142857142</v>
      </c>
      <c r="X113" s="44">
        <f t="shared" si="16"/>
        <v>7.5537478210342826E-3</v>
      </c>
      <c r="Y113" s="33">
        <f t="shared" si="17"/>
        <v>4574.4285714285716</v>
      </c>
      <c r="Z113" s="34">
        <f t="shared" si="18"/>
        <v>69.792982263467138</v>
      </c>
      <c r="AA113" s="35">
        <f t="shared" si="15"/>
        <v>83.73013693973553</v>
      </c>
      <c r="AB113" s="34">
        <f t="shared" si="21"/>
        <v>0.56889120204451105</v>
      </c>
    </row>
    <row r="114" spans="1:28" x14ac:dyDescent="0.2">
      <c r="A114" s="57">
        <v>44004</v>
      </c>
      <c r="B114" s="1">
        <v>63026</v>
      </c>
      <c r="C114" s="17">
        <f t="shared" si="23"/>
        <v>95.493939393939399</v>
      </c>
      <c r="D114" s="17">
        <f t="shared" si="22"/>
        <v>120.00800865800866</v>
      </c>
      <c r="E114" s="58">
        <v>215365</v>
      </c>
      <c r="F114" s="58">
        <v>18170</v>
      </c>
      <c r="G114" s="61">
        <v>233535</v>
      </c>
      <c r="H114" s="59">
        <v>14</v>
      </c>
      <c r="I114" s="45">
        <f t="shared" si="19"/>
        <v>6.965174129353234E-3</v>
      </c>
      <c r="J114" s="58">
        <v>2858</v>
      </c>
      <c r="K114" s="61">
        <v>245794</v>
      </c>
      <c r="L114" s="65">
        <v>558</v>
      </c>
      <c r="M114" s="77">
        <v>83817</v>
      </c>
      <c r="N114" s="38">
        <f t="shared" si="24"/>
        <v>3416</v>
      </c>
      <c r="O114" s="39"/>
      <c r="P114" s="40"/>
      <c r="Q114" s="41">
        <f t="shared" si="25"/>
        <v>22576</v>
      </c>
      <c r="R114" s="41">
        <f t="shared" si="26"/>
        <v>140</v>
      </c>
      <c r="S114" s="38">
        <f t="shared" si="27"/>
        <v>31461</v>
      </c>
      <c r="T114" s="42"/>
      <c r="U114" s="42"/>
      <c r="V114" s="43">
        <f t="shared" si="28"/>
        <v>5.7586074350667174</v>
      </c>
      <c r="W114" s="31">
        <f t="shared" si="20"/>
        <v>20</v>
      </c>
      <c r="X114" s="44">
        <f t="shared" si="16"/>
        <v>6.965174129353234E-3</v>
      </c>
      <c r="Y114" s="33">
        <f t="shared" si="17"/>
        <v>4494.4285714285716</v>
      </c>
      <c r="Z114" s="34">
        <f t="shared" si="18"/>
        <v>62.526311936009371</v>
      </c>
      <c r="AA114" s="35">
        <f t="shared" si="15"/>
        <v>82.265820500953126</v>
      </c>
      <c r="AB114" s="34">
        <f t="shared" si="21"/>
        <v>0.66274338867946625</v>
      </c>
    </row>
    <row r="115" spans="1:28" x14ac:dyDescent="0.2">
      <c r="A115" s="57">
        <v>44005</v>
      </c>
      <c r="B115" s="1">
        <v>73646</v>
      </c>
      <c r="C115" s="17">
        <f t="shared" si="23"/>
        <v>111.58484848484848</v>
      </c>
      <c r="D115" s="17">
        <f t="shared" si="22"/>
        <v>118.44610389610389</v>
      </c>
      <c r="E115" s="58">
        <v>217177</v>
      </c>
      <c r="F115" s="58">
        <v>18182</v>
      </c>
      <c r="G115" s="61">
        <v>235359</v>
      </c>
      <c r="H115" s="59">
        <v>12</v>
      </c>
      <c r="I115" s="45">
        <f t="shared" si="19"/>
        <v>6.5789473684210523E-3</v>
      </c>
      <c r="J115" s="58">
        <v>2962</v>
      </c>
      <c r="K115" s="61">
        <v>248756</v>
      </c>
      <c r="L115" s="65">
        <v>1213</v>
      </c>
      <c r="M115" s="77">
        <v>85030</v>
      </c>
      <c r="N115" s="38">
        <f t="shared" si="24"/>
        <v>4175</v>
      </c>
      <c r="O115" s="39"/>
      <c r="P115" s="40"/>
      <c r="Q115" s="41">
        <f t="shared" si="25"/>
        <v>21832</v>
      </c>
      <c r="R115" s="41">
        <f t="shared" si="26"/>
        <v>137</v>
      </c>
      <c r="S115" s="38">
        <f t="shared" si="27"/>
        <v>30901</v>
      </c>
      <c r="T115" s="42"/>
      <c r="U115" s="42"/>
      <c r="V115" s="43">
        <f t="shared" si="28"/>
        <v>5.6561052843519484</v>
      </c>
      <c r="W115" s="31">
        <f t="shared" si="20"/>
        <v>19.571428571428573</v>
      </c>
      <c r="X115" s="44">
        <f t="shared" si="16"/>
        <v>6.5789473684210523E-3</v>
      </c>
      <c r="Y115" s="33">
        <f t="shared" si="17"/>
        <v>4414.4285714285716</v>
      </c>
      <c r="Z115" s="34">
        <f t="shared" si="18"/>
        <v>76.419014148957586</v>
      </c>
      <c r="AA115" s="35">
        <f t="shared" si="15"/>
        <v>80.801504062170693</v>
      </c>
      <c r="AB115" s="34">
        <f t="shared" si="21"/>
        <v>0.67328375829509413</v>
      </c>
    </row>
    <row r="116" spans="1:28" x14ac:dyDescent="0.2">
      <c r="A116" s="57">
        <v>44006</v>
      </c>
      <c r="B116" s="1">
        <v>91135</v>
      </c>
      <c r="C116" s="17">
        <f t="shared" si="23"/>
        <v>138.08333333333334</v>
      </c>
      <c r="D116" s="17">
        <f t="shared" si="22"/>
        <v>119.46277056277059</v>
      </c>
      <c r="E116" s="58">
        <v>219885</v>
      </c>
      <c r="F116" s="58">
        <v>18191</v>
      </c>
      <c r="G116" s="61">
        <v>238076</v>
      </c>
      <c r="H116" s="59">
        <v>9</v>
      </c>
      <c r="I116" s="45">
        <f t="shared" si="19"/>
        <v>3.3124769966875228E-3</v>
      </c>
      <c r="J116" s="58">
        <v>3745</v>
      </c>
      <c r="K116" s="61">
        <v>252501</v>
      </c>
      <c r="L116" s="65">
        <v>1118</v>
      </c>
      <c r="M116" s="77">
        <v>86148</v>
      </c>
      <c r="N116" s="38">
        <f t="shared" si="24"/>
        <v>4863</v>
      </c>
      <c r="O116" s="39"/>
      <c r="P116" s="40"/>
      <c r="Q116" s="41">
        <f t="shared" si="25"/>
        <v>21333</v>
      </c>
      <c r="R116" s="41">
        <f t="shared" si="26"/>
        <v>125</v>
      </c>
      <c r="S116" s="38">
        <f t="shared" si="27"/>
        <v>30731</v>
      </c>
      <c r="T116" s="42"/>
      <c r="U116" s="42"/>
      <c r="V116" s="43">
        <f t="shared" si="28"/>
        <v>5.6249885600278215</v>
      </c>
      <c r="W116" s="31">
        <f t="shared" si="20"/>
        <v>17.857142857142858</v>
      </c>
      <c r="X116" s="44">
        <f t="shared" si="16"/>
        <v>3.3124769966875228E-3</v>
      </c>
      <c r="Y116" s="33">
        <f t="shared" si="17"/>
        <v>4390.1428571428569</v>
      </c>
      <c r="Z116" s="34">
        <f t="shared" si="18"/>
        <v>89.012135522486403</v>
      </c>
      <c r="AA116" s="35">
        <f t="shared" si="15"/>
        <v>80.35697942896887</v>
      </c>
      <c r="AB116" s="34">
        <f t="shared" si="21"/>
        <v>0.62732127615822086</v>
      </c>
    </row>
    <row r="117" spans="1:28" x14ac:dyDescent="0.2">
      <c r="A117" s="57">
        <v>44007</v>
      </c>
      <c r="B117" s="1">
        <v>108124</v>
      </c>
      <c r="C117" s="17">
        <f t="shared" si="23"/>
        <v>163.82424242424241</v>
      </c>
      <c r="D117" s="17">
        <f t="shared" si="22"/>
        <v>123.46948051948051</v>
      </c>
      <c r="E117" s="58">
        <v>224314</v>
      </c>
      <c r="F117" s="58">
        <v>18196</v>
      </c>
      <c r="G117" s="61">
        <v>242510</v>
      </c>
      <c r="H117" s="59">
        <v>5</v>
      </c>
      <c r="I117" s="45">
        <f t="shared" si="19"/>
        <v>1.1276499774470004E-3</v>
      </c>
      <c r="J117" s="58">
        <v>3247</v>
      </c>
      <c r="K117" s="61">
        <v>255748</v>
      </c>
      <c r="L117" s="65">
        <v>1006</v>
      </c>
      <c r="M117" s="77">
        <v>87154</v>
      </c>
      <c r="N117" s="38">
        <f t="shared" si="24"/>
        <v>4253</v>
      </c>
      <c r="O117" s="39"/>
      <c r="P117" s="40"/>
      <c r="Q117" s="41">
        <f t="shared" si="25"/>
        <v>22312</v>
      </c>
      <c r="R117" s="41">
        <f t="shared" si="26"/>
        <v>119</v>
      </c>
      <c r="S117" s="38">
        <f t="shared" si="27"/>
        <v>29731</v>
      </c>
      <c r="T117" s="42"/>
      <c r="U117" s="42"/>
      <c r="V117" s="43">
        <f t="shared" si="28"/>
        <v>5.4419490051800192</v>
      </c>
      <c r="W117" s="31">
        <f t="shared" si="20"/>
        <v>17</v>
      </c>
      <c r="X117" s="44">
        <f t="shared" si="16"/>
        <v>1.1276499774470004E-3</v>
      </c>
      <c r="Y117" s="33">
        <f t="shared" si="17"/>
        <v>4247.2857142857147</v>
      </c>
      <c r="Z117" s="34">
        <f t="shared" si="18"/>
        <v>77.84672267677044</v>
      </c>
      <c r="AA117" s="35">
        <f t="shared" si="15"/>
        <v>77.742128645428835</v>
      </c>
      <c r="AB117" s="34">
        <f t="shared" si="21"/>
        <v>0.59794782431649818</v>
      </c>
    </row>
    <row r="118" spans="1:28" x14ac:dyDescent="0.2">
      <c r="A118" s="57">
        <v>44008</v>
      </c>
      <c r="B118" s="1">
        <v>105971</v>
      </c>
      <c r="C118" s="17">
        <f t="shared" si="23"/>
        <v>160.56212121212121</v>
      </c>
      <c r="D118" s="17">
        <f t="shared" si="22"/>
        <v>126.80800865800863</v>
      </c>
      <c r="E118" s="58">
        <v>230168</v>
      </c>
      <c r="F118" s="58">
        <v>18213</v>
      </c>
      <c r="G118" s="61">
        <v>248381</v>
      </c>
      <c r="H118" s="59">
        <v>17</v>
      </c>
      <c r="I118" s="45">
        <f t="shared" si="19"/>
        <v>2.8955884857775507E-3</v>
      </c>
      <c r="J118" s="58">
        <v>4351</v>
      </c>
      <c r="K118" s="61">
        <v>260099</v>
      </c>
      <c r="L118" s="65">
        <v>1035</v>
      </c>
      <c r="M118" s="77">
        <v>88189</v>
      </c>
      <c r="N118" s="38">
        <f t="shared" si="24"/>
        <v>5386</v>
      </c>
      <c r="O118" s="39"/>
      <c r="P118" s="40"/>
      <c r="Q118" s="41">
        <f t="shared" si="25"/>
        <v>25865</v>
      </c>
      <c r="R118" s="41">
        <f t="shared" si="26"/>
        <v>109</v>
      </c>
      <c r="S118" s="38">
        <f t="shared" si="27"/>
        <v>30464</v>
      </c>
      <c r="T118" s="42"/>
      <c r="U118" s="42"/>
      <c r="V118" s="43">
        <f t="shared" si="28"/>
        <v>5.5761169988834585</v>
      </c>
      <c r="W118" s="31">
        <f t="shared" si="20"/>
        <v>15.571428571428571</v>
      </c>
      <c r="X118" s="44">
        <f t="shared" si="16"/>
        <v>2.8955884857775507E-3</v>
      </c>
      <c r="Y118" s="33">
        <f t="shared" si="17"/>
        <v>4352</v>
      </c>
      <c r="Z118" s="34">
        <f t="shared" si="18"/>
        <v>98.585104241026485</v>
      </c>
      <c r="AA118" s="35">
        <f t="shared" si="15"/>
        <v>79.658814269763681</v>
      </c>
      <c r="AB118" s="34">
        <f t="shared" si="21"/>
        <v>0.47291376854201495</v>
      </c>
    </row>
    <row r="119" spans="1:28" x14ac:dyDescent="0.2">
      <c r="A119" s="57">
        <v>44009</v>
      </c>
      <c r="B119" s="1">
        <v>100631</v>
      </c>
      <c r="C119" s="17">
        <f t="shared" si="23"/>
        <v>152.47121212121212</v>
      </c>
      <c r="D119" s="17">
        <f t="shared" si="22"/>
        <v>130.52316017316016</v>
      </c>
      <c r="E119" s="58">
        <v>232995</v>
      </c>
      <c r="F119" s="58">
        <v>18228</v>
      </c>
      <c r="G119" s="61">
        <v>251223</v>
      </c>
      <c r="H119" s="59">
        <v>15</v>
      </c>
      <c r="I119" s="45">
        <f t="shared" si="19"/>
        <v>5.2779732582688248E-3</v>
      </c>
      <c r="J119" s="58">
        <v>3401</v>
      </c>
      <c r="K119" s="61">
        <v>263500</v>
      </c>
      <c r="L119" s="65">
        <v>1056</v>
      </c>
      <c r="M119" s="77">
        <v>89245</v>
      </c>
      <c r="N119" s="38">
        <f t="shared" si="24"/>
        <v>4457</v>
      </c>
      <c r="O119" s="39"/>
      <c r="P119" s="40"/>
      <c r="Q119" s="41">
        <f t="shared" si="25"/>
        <v>23140</v>
      </c>
      <c r="R119" s="41">
        <f t="shared" si="26"/>
        <v>98</v>
      </c>
      <c r="S119" s="38">
        <f t="shared" si="27"/>
        <v>30363</v>
      </c>
      <c r="T119" s="42"/>
      <c r="U119" s="42"/>
      <c r="V119" s="43">
        <f t="shared" si="28"/>
        <v>5.5576300038438307</v>
      </c>
      <c r="W119" s="31">
        <f t="shared" si="20"/>
        <v>14</v>
      </c>
      <c r="X119" s="44">
        <f t="shared" si="16"/>
        <v>5.2779732582688248E-3</v>
      </c>
      <c r="Y119" s="33">
        <f t="shared" si="17"/>
        <v>4337.5714285714284</v>
      </c>
      <c r="Z119" s="34">
        <f t="shared" si="18"/>
        <v>81.580729595665616</v>
      </c>
      <c r="AA119" s="35">
        <f t="shared" si="15"/>
        <v>79.394714340626152</v>
      </c>
      <c r="AB119" s="34">
        <f t="shared" si="21"/>
        <v>0.48159368624270671</v>
      </c>
    </row>
    <row r="120" spans="1:28" x14ac:dyDescent="0.2">
      <c r="A120" s="57">
        <v>44010</v>
      </c>
      <c r="B120" s="1">
        <v>83157</v>
      </c>
      <c r="C120" s="17">
        <f t="shared" si="23"/>
        <v>125.99545454545455</v>
      </c>
      <c r="D120" s="17">
        <f t="shared" si="22"/>
        <v>135.43073593073592</v>
      </c>
      <c r="E120" s="58">
        <v>237191</v>
      </c>
      <c r="F120" s="58">
        <v>18236</v>
      </c>
      <c r="G120" s="61">
        <v>255427</v>
      </c>
      <c r="H120" s="59">
        <v>8</v>
      </c>
      <c r="I120" s="45">
        <f t="shared" si="19"/>
        <v>1.9029495718363464E-3</v>
      </c>
      <c r="J120" s="58">
        <v>2982</v>
      </c>
      <c r="K120" s="61">
        <v>266482</v>
      </c>
      <c r="L120" s="65">
        <v>756</v>
      </c>
      <c r="M120" s="77">
        <f>M119+L120</f>
        <v>90001</v>
      </c>
      <c r="N120" s="38">
        <f t="shared" si="24"/>
        <v>3738</v>
      </c>
      <c r="O120" s="39"/>
      <c r="P120" s="40"/>
      <c r="Q120" s="41">
        <f t="shared" si="25"/>
        <v>23902</v>
      </c>
      <c r="R120" s="41">
        <f t="shared" si="26"/>
        <v>80</v>
      </c>
      <c r="S120" s="38">
        <f t="shared" si="27"/>
        <v>30288</v>
      </c>
      <c r="T120" s="42"/>
      <c r="U120" s="42"/>
      <c r="V120" s="43">
        <f t="shared" si="28"/>
        <v>5.5439020372302457</v>
      </c>
      <c r="W120" s="31">
        <f t="shared" si="20"/>
        <v>11.428571428571429</v>
      </c>
      <c r="X120" s="44">
        <f t="shared" si="16"/>
        <v>1.9029495718363464E-3</v>
      </c>
      <c r="Y120" s="33">
        <f t="shared" si="17"/>
        <v>4326.8571428571431</v>
      </c>
      <c r="Z120" s="34">
        <f t="shared" si="18"/>
        <v>68.420185602108617</v>
      </c>
      <c r="AA120" s="35">
        <f t="shared" si="15"/>
        <v>79.198600531860635</v>
      </c>
      <c r="AB120" s="34">
        <f t="shared" si="21"/>
        <v>0.40086799696845044</v>
      </c>
    </row>
    <row r="121" spans="1:28" x14ac:dyDescent="0.2">
      <c r="A121" s="57">
        <v>44011</v>
      </c>
      <c r="B121" s="1">
        <v>75662</v>
      </c>
      <c r="C121" s="17">
        <f t="shared" si="23"/>
        <v>114.63939393939394</v>
      </c>
      <c r="D121" s="17">
        <f t="shared" si="22"/>
        <v>138.16580086580086</v>
      </c>
      <c r="E121" s="58">
        <v>240158</v>
      </c>
      <c r="F121" s="58">
        <v>18241</v>
      </c>
      <c r="G121" s="61">
        <v>258399</v>
      </c>
      <c r="H121" s="59">
        <v>5</v>
      </c>
      <c r="I121" s="45">
        <f t="shared" si="19"/>
        <v>1.6823687752355316E-3</v>
      </c>
      <c r="J121" s="58">
        <v>2836</v>
      </c>
      <c r="K121" s="61">
        <v>269318</v>
      </c>
      <c r="L121" s="65">
        <v>694</v>
      </c>
      <c r="M121" s="77">
        <v>90695</v>
      </c>
      <c r="N121" s="38">
        <f t="shared" si="24"/>
        <v>3530</v>
      </c>
      <c r="O121" s="39"/>
      <c r="P121" s="40"/>
      <c r="Q121" s="41">
        <f t="shared" si="25"/>
        <v>24864</v>
      </c>
      <c r="R121" s="41">
        <f t="shared" si="26"/>
        <v>71</v>
      </c>
      <c r="S121" s="38">
        <f t="shared" si="27"/>
        <v>30402</v>
      </c>
      <c r="T121" s="42"/>
      <c r="U121" s="42"/>
      <c r="V121" s="43">
        <f t="shared" si="28"/>
        <v>5.5647685464828944</v>
      </c>
      <c r="W121" s="31">
        <f t="shared" si="20"/>
        <v>10.142857142857142</v>
      </c>
      <c r="X121" s="44">
        <f t="shared" si="16"/>
        <v>1.6823687752355316E-3</v>
      </c>
      <c r="Y121" s="33">
        <f t="shared" si="17"/>
        <v>4343.1428571428569</v>
      </c>
      <c r="Z121" s="34">
        <f t="shared" si="18"/>
        <v>64.612962861274312</v>
      </c>
      <c r="AA121" s="35">
        <f t="shared" si="15"/>
        <v>79.496693521184213</v>
      </c>
      <c r="AB121" s="34">
        <f t="shared" si="21"/>
        <v>0.3253993490524833</v>
      </c>
    </row>
    <row r="122" spans="1:28" x14ac:dyDescent="0.2">
      <c r="A122" s="57">
        <v>44012</v>
      </c>
      <c r="B122" s="1">
        <v>112164</v>
      </c>
      <c r="C122" s="17">
        <f t="shared" si="23"/>
        <v>169.94545454545454</v>
      </c>
      <c r="D122" s="17">
        <f t="shared" si="22"/>
        <v>146.5030303030303</v>
      </c>
      <c r="E122" s="58">
        <v>242085</v>
      </c>
      <c r="F122" s="58">
        <v>18251</v>
      </c>
      <c r="G122" s="61">
        <v>260336</v>
      </c>
      <c r="H122" s="59">
        <v>10</v>
      </c>
      <c r="I122" s="45">
        <f t="shared" si="19"/>
        <v>5.1626226122870418E-3</v>
      </c>
      <c r="J122" s="58">
        <v>3243</v>
      </c>
      <c r="K122" s="61">
        <v>272561</v>
      </c>
      <c r="L122" s="65">
        <v>967</v>
      </c>
      <c r="M122" s="77">
        <v>91662</v>
      </c>
      <c r="N122" s="38">
        <f t="shared" si="24"/>
        <v>4210</v>
      </c>
      <c r="O122" s="39"/>
      <c r="P122" s="40"/>
      <c r="Q122" s="41">
        <f t="shared" si="25"/>
        <v>24977</v>
      </c>
      <c r="R122" s="41">
        <f t="shared" si="26"/>
        <v>69</v>
      </c>
      <c r="S122" s="38">
        <f t="shared" si="27"/>
        <v>30437</v>
      </c>
      <c r="T122" s="42"/>
      <c r="U122" s="42"/>
      <c r="V122" s="43">
        <f t="shared" si="28"/>
        <v>5.5711749309025675</v>
      </c>
      <c r="W122" s="31">
        <f t="shared" si="20"/>
        <v>9.8571428571428577</v>
      </c>
      <c r="X122" s="44">
        <f t="shared" si="16"/>
        <v>5.1626226122870418E-3</v>
      </c>
      <c r="Y122" s="33">
        <f t="shared" si="17"/>
        <v>4348.1428571428569</v>
      </c>
      <c r="Z122" s="34">
        <f t="shared" si="18"/>
        <v>77.059652590924898</v>
      </c>
      <c r="AA122" s="35">
        <f t="shared" si="15"/>
        <v>79.58821329860811</v>
      </c>
      <c r="AB122" s="34">
        <f t="shared" si="21"/>
        <v>0.30516613825056887</v>
      </c>
    </row>
    <row r="123" spans="1:28" x14ac:dyDescent="0.2">
      <c r="A123" s="57">
        <v>44013</v>
      </c>
      <c r="B123" s="1">
        <v>123348</v>
      </c>
      <c r="C123" s="17">
        <f t="shared" si="23"/>
        <v>186.8909090909091</v>
      </c>
      <c r="D123" s="17">
        <f t="shared" si="22"/>
        <v>153.47554112554116</v>
      </c>
      <c r="E123" s="58">
        <v>245341</v>
      </c>
      <c r="F123" s="58">
        <v>18259</v>
      </c>
      <c r="G123" s="61">
        <v>263600</v>
      </c>
      <c r="H123" s="59">
        <v>8</v>
      </c>
      <c r="I123" s="45">
        <f t="shared" si="19"/>
        <v>2.4509803921568627E-3</v>
      </c>
      <c r="J123" s="58">
        <v>3409</v>
      </c>
      <c r="K123" s="61">
        <v>275970</v>
      </c>
      <c r="L123" s="65">
        <v>956</v>
      </c>
      <c r="M123" s="77">
        <v>92618</v>
      </c>
      <c r="N123" s="38">
        <f t="shared" si="24"/>
        <v>4365</v>
      </c>
      <c r="O123" s="39"/>
      <c r="P123" s="40"/>
      <c r="Q123" s="41">
        <f t="shared" si="25"/>
        <v>25524</v>
      </c>
      <c r="R123" s="41">
        <f t="shared" si="26"/>
        <v>68</v>
      </c>
      <c r="S123" s="38">
        <f t="shared" si="27"/>
        <v>29939</v>
      </c>
      <c r="T123" s="42"/>
      <c r="U123" s="42"/>
      <c r="V123" s="43">
        <f t="shared" si="28"/>
        <v>5.4800212325883626</v>
      </c>
      <c r="W123" s="31">
        <f t="shared" si="20"/>
        <v>9.7142857142857135</v>
      </c>
      <c r="X123" s="44">
        <f t="shared" si="16"/>
        <v>2.4509803921568627E-3</v>
      </c>
      <c r="Y123" s="33">
        <f t="shared" si="17"/>
        <v>4277</v>
      </c>
      <c r="Z123" s="34">
        <f t="shared" si="18"/>
        <v>79.896765691065838</v>
      </c>
      <c r="AA123" s="35">
        <f t="shared" si="15"/>
        <v>78.28601760840516</v>
      </c>
      <c r="AB123" s="34">
        <f t="shared" si="21"/>
        <v>0.29285904390013079</v>
      </c>
    </row>
    <row r="124" spans="1:28" x14ac:dyDescent="0.2">
      <c r="A124" s="57">
        <v>44014</v>
      </c>
      <c r="B124" s="1">
        <v>136186</v>
      </c>
      <c r="C124" s="17">
        <f t="shared" si="23"/>
        <v>206.34242424242424</v>
      </c>
      <c r="D124" s="17">
        <f t="shared" si="22"/>
        <v>159.5495670995671</v>
      </c>
      <c r="E124" s="58">
        <v>249107</v>
      </c>
      <c r="F124" s="58">
        <v>18264</v>
      </c>
      <c r="G124" s="61">
        <v>267371</v>
      </c>
      <c r="H124" s="59">
        <v>5</v>
      </c>
      <c r="I124" s="45">
        <f t="shared" si="19"/>
        <v>1.3259082471492973E-3</v>
      </c>
      <c r="J124" s="58">
        <v>3715</v>
      </c>
      <c r="K124" s="61">
        <v>279685</v>
      </c>
      <c r="L124" s="65">
        <v>973</v>
      </c>
      <c r="M124" s="77">
        <v>93591</v>
      </c>
      <c r="N124" s="38">
        <f t="shared" si="24"/>
        <v>4688</v>
      </c>
      <c r="O124" s="39"/>
      <c r="P124" s="40"/>
      <c r="Q124" s="41">
        <f t="shared" si="25"/>
        <v>24861</v>
      </c>
      <c r="R124" s="41">
        <f t="shared" si="26"/>
        <v>68</v>
      </c>
      <c r="S124" s="38">
        <f t="shared" si="27"/>
        <v>30374</v>
      </c>
      <c r="T124" s="42"/>
      <c r="U124" s="42"/>
      <c r="V124" s="43">
        <f t="shared" si="28"/>
        <v>5.5596434389471563</v>
      </c>
      <c r="W124" s="31">
        <f t="shared" si="20"/>
        <v>9.7142857142857135</v>
      </c>
      <c r="X124" s="44">
        <f t="shared" si="16"/>
        <v>1.3259082471492973E-3</v>
      </c>
      <c r="Y124" s="33">
        <f t="shared" si="17"/>
        <v>4339.1428571428569</v>
      </c>
      <c r="Z124" s="34">
        <f t="shared" si="18"/>
        <v>85.808943312649859</v>
      </c>
      <c r="AA124" s="35">
        <f t="shared" si="15"/>
        <v>79.423477699245083</v>
      </c>
      <c r="AB124" s="34">
        <f t="shared" si="21"/>
        <v>0.29569130489587797</v>
      </c>
    </row>
    <row r="125" spans="1:28" x14ac:dyDescent="0.2">
      <c r="A125" s="57">
        <v>44015</v>
      </c>
      <c r="B125" s="1">
        <v>139218</v>
      </c>
      <c r="C125" s="17">
        <f t="shared" si="23"/>
        <v>210.93636363636364</v>
      </c>
      <c r="D125" s="17">
        <f t="shared" si="22"/>
        <v>166.74588744588746</v>
      </c>
      <c r="E125" s="58">
        <v>253738</v>
      </c>
      <c r="F125" s="58">
        <v>18276</v>
      </c>
      <c r="G125" s="61">
        <v>272014</v>
      </c>
      <c r="H125" s="59">
        <v>12</v>
      </c>
      <c r="I125" s="45">
        <f t="shared" si="19"/>
        <v>2.5845358604350637E-3</v>
      </c>
      <c r="J125" s="58">
        <v>3827</v>
      </c>
      <c r="K125" s="61">
        <v>283512</v>
      </c>
      <c r="L125" s="65">
        <v>1263</v>
      </c>
      <c r="M125" s="77">
        <v>94854</v>
      </c>
      <c r="N125" s="38">
        <f t="shared" si="24"/>
        <v>5090</v>
      </c>
      <c r="O125" s="39"/>
      <c r="P125" s="40"/>
      <c r="Q125" s="41">
        <f t="shared" si="25"/>
        <v>23633</v>
      </c>
      <c r="R125" s="41">
        <f t="shared" si="26"/>
        <v>63</v>
      </c>
      <c r="S125" s="38">
        <f t="shared" si="27"/>
        <v>30078</v>
      </c>
      <c r="T125" s="42"/>
      <c r="U125" s="42"/>
      <c r="V125" s="43">
        <f t="shared" si="28"/>
        <v>5.505463730712207</v>
      </c>
      <c r="W125" s="31">
        <f t="shared" si="20"/>
        <v>9</v>
      </c>
      <c r="X125" s="44">
        <f t="shared" si="16"/>
        <v>2.5845358604350637E-3</v>
      </c>
      <c r="Y125" s="33">
        <f t="shared" si="17"/>
        <v>4296.8571428571431</v>
      </c>
      <c r="Z125" s="34">
        <f t="shared" si="18"/>
        <v>93.167133417531531</v>
      </c>
      <c r="AA125" s="35">
        <f t="shared" ref="AA125:AA188" si="29">SUM(Z119:Z125)/7</f>
        <v>78.649481867317235</v>
      </c>
      <c r="AB125" s="34">
        <f t="shared" si="21"/>
        <v>0.29124769596241384</v>
      </c>
    </row>
    <row r="126" spans="1:28" x14ac:dyDescent="0.2">
      <c r="A126" s="57">
        <v>44016</v>
      </c>
      <c r="B126" s="1">
        <v>114274</v>
      </c>
      <c r="C126" s="17">
        <f t="shared" si="23"/>
        <v>173.14242424242425</v>
      </c>
      <c r="D126" s="17">
        <f t="shared" si="22"/>
        <v>169.69891774891775</v>
      </c>
      <c r="E126" s="58">
        <v>257464</v>
      </c>
      <c r="F126" s="58">
        <v>18287</v>
      </c>
      <c r="G126" s="58">
        <v>275751</v>
      </c>
      <c r="H126" s="59">
        <v>11</v>
      </c>
      <c r="I126" s="45">
        <f t="shared" si="19"/>
        <v>2.9435375970029436E-3</v>
      </c>
      <c r="J126" s="58">
        <v>4086</v>
      </c>
      <c r="K126" s="61">
        <v>287598</v>
      </c>
      <c r="L126" s="65">
        <v>1270</v>
      </c>
      <c r="M126" s="77">
        <v>96124</v>
      </c>
      <c r="N126" s="38">
        <f t="shared" si="24"/>
        <v>5356</v>
      </c>
      <c r="O126" s="39"/>
      <c r="P126" s="40"/>
      <c r="Q126" s="41">
        <f t="shared" si="25"/>
        <v>24528</v>
      </c>
      <c r="R126" s="41">
        <f t="shared" si="26"/>
        <v>59</v>
      </c>
      <c r="S126" s="38">
        <f t="shared" si="27"/>
        <v>30977</v>
      </c>
      <c r="T126" s="42"/>
      <c r="U126" s="42"/>
      <c r="V126" s="43">
        <f t="shared" si="28"/>
        <v>5.6700162905203815</v>
      </c>
      <c r="W126" s="31">
        <f t="shared" si="20"/>
        <v>8.4285714285714288</v>
      </c>
      <c r="X126" s="44">
        <f t="shared" si="16"/>
        <v>2.9435375970029436E-3</v>
      </c>
      <c r="Y126" s="33">
        <f t="shared" si="17"/>
        <v>4425.2857142857147</v>
      </c>
      <c r="Z126" s="34">
        <f t="shared" si="18"/>
        <v>98.035985576483071</v>
      </c>
      <c r="AA126" s="35">
        <f t="shared" si="29"/>
        <v>81.000232721719726</v>
      </c>
      <c r="AB126" s="34">
        <f t="shared" si="21"/>
        <v>0.25789861508718698</v>
      </c>
    </row>
    <row r="127" spans="1:28" x14ac:dyDescent="0.2">
      <c r="A127" s="57">
        <v>44017</v>
      </c>
      <c r="B127" s="1">
        <v>92774</v>
      </c>
      <c r="C127" s="17">
        <f t="shared" si="23"/>
        <v>140.56666666666666</v>
      </c>
      <c r="D127" s="17">
        <f t="shared" si="22"/>
        <v>171.78051948051947</v>
      </c>
      <c r="E127" s="58">
        <v>260587</v>
      </c>
      <c r="F127" s="58">
        <v>18296</v>
      </c>
      <c r="G127" s="58">
        <v>278883</v>
      </c>
      <c r="H127" s="59">
        <v>9</v>
      </c>
      <c r="I127" s="45">
        <f t="shared" si="19"/>
        <v>2.8735632183908046E-3</v>
      </c>
      <c r="J127" s="58">
        <v>2917</v>
      </c>
      <c r="K127" s="61">
        <v>290515</v>
      </c>
      <c r="L127" s="65">
        <v>833</v>
      </c>
      <c r="M127" s="77">
        <v>96957</v>
      </c>
      <c r="N127" s="38">
        <f t="shared" si="24"/>
        <v>3750</v>
      </c>
      <c r="O127" s="39"/>
      <c r="P127" s="40"/>
      <c r="Q127" s="41">
        <f t="shared" si="25"/>
        <v>23456</v>
      </c>
      <c r="R127" s="41">
        <f t="shared" si="26"/>
        <v>60</v>
      </c>
      <c r="S127" s="38">
        <f t="shared" si="27"/>
        <v>30989</v>
      </c>
      <c r="T127" s="42"/>
      <c r="U127" s="42"/>
      <c r="V127" s="43">
        <f t="shared" si="28"/>
        <v>5.6722127651785552</v>
      </c>
      <c r="W127" s="31">
        <f t="shared" si="20"/>
        <v>8.5714285714285712</v>
      </c>
      <c r="X127" s="44">
        <f t="shared" si="16"/>
        <v>2.8735632183908046E-3</v>
      </c>
      <c r="Y127" s="33">
        <f t="shared" si="17"/>
        <v>4427</v>
      </c>
      <c r="Z127" s="34">
        <f t="shared" si="18"/>
        <v>68.639833067925977</v>
      </c>
      <c r="AA127" s="35">
        <f t="shared" si="29"/>
        <v>81.031610931122231</v>
      </c>
      <c r="AB127" s="34">
        <f t="shared" si="21"/>
        <v>0.27176452432367926</v>
      </c>
    </row>
    <row r="128" spans="1:28" x14ac:dyDescent="0.2">
      <c r="A128" s="57">
        <v>44018</v>
      </c>
      <c r="B128" s="1">
        <v>77469</v>
      </c>
      <c r="C128" s="17">
        <f t="shared" si="23"/>
        <v>117.37727272727273</v>
      </c>
      <c r="D128" s="17">
        <f t="shared" si="22"/>
        <v>172.17164502164502</v>
      </c>
      <c r="E128" s="58">
        <v>263441</v>
      </c>
      <c r="F128" s="58">
        <v>18300</v>
      </c>
      <c r="G128" s="58">
        <v>281741</v>
      </c>
      <c r="H128" s="59">
        <v>4</v>
      </c>
      <c r="I128" s="45">
        <f t="shared" si="19"/>
        <v>1.3995801259622112E-3</v>
      </c>
      <c r="J128" s="58">
        <v>2823</v>
      </c>
      <c r="K128" s="61">
        <v>293338</v>
      </c>
      <c r="L128" s="65">
        <v>703</v>
      </c>
      <c r="M128" s="77">
        <v>97660</v>
      </c>
      <c r="N128" s="38">
        <f t="shared" si="24"/>
        <v>3526</v>
      </c>
      <c r="O128" s="39"/>
      <c r="P128" s="40"/>
      <c r="Q128" s="41">
        <f t="shared" si="25"/>
        <v>23342</v>
      </c>
      <c r="R128" s="41">
        <f t="shared" si="26"/>
        <v>59</v>
      </c>
      <c r="S128" s="38">
        <f t="shared" si="27"/>
        <v>30985</v>
      </c>
      <c r="T128" s="42"/>
      <c r="U128" s="42"/>
      <c r="V128" s="43">
        <f t="shared" si="28"/>
        <v>5.6714806069591637</v>
      </c>
      <c r="W128" s="31">
        <f t="shared" si="20"/>
        <v>8.4285714285714288</v>
      </c>
      <c r="X128" s="44">
        <f t="shared" si="16"/>
        <v>1.3995801259622112E-3</v>
      </c>
      <c r="Y128" s="33">
        <f t="shared" si="17"/>
        <v>4426.4285714285716</v>
      </c>
      <c r="Z128" s="34">
        <f t="shared" si="18"/>
        <v>64.539747039335197</v>
      </c>
      <c r="AA128" s="35">
        <f t="shared" si="29"/>
        <v>81.021151527988053</v>
      </c>
      <c r="AB128" s="34">
        <f t="shared" si="21"/>
        <v>0.26772468647691749</v>
      </c>
    </row>
    <row r="129" spans="1:28" x14ac:dyDescent="0.2">
      <c r="A129" s="57">
        <v>44019</v>
      </c>
      <c r="B129" s="1">
        <v>106977</v>
      </c>
      <c r="C129" s="17">
        <f t="shared" si="23"/>
        <v>162.08636363636364</v>
      </c>
      <c r="D129" s="17">
        <f t="shared" si="22"/>
        <v>171.04891774891775</v>
      </c>
      <c r="E129" s="58">
        <v>265202</v>
      </c>
      <c r="F129" s="58">
        <v>18302</v>
      </c>
      <c r="G129" s="58">
        <v>283504</v>
      </c>
      <c r="H129" s="59">
        <v>2</v>
      </c>
      <c r="I129" s="45">
        <f t="shared" si="19"/>
        <v>1.1344299489506524E-3</v>
      </c>
      <c r="J129" s="58">
        <v>2884</v>
      </c>
      <c r="K129" s="61">
        <v>296222</v>
      </c>
      <c r="L129" s="65">
        <v>1158</v>
      </c>
      <c r="M129" s="77">
        <v>98818</v>
      </c>
      <c r="N129" s="38">
        <f t="shared" si="24"/>
        <v>4042</v>
      </c>
      <c r="O129" s="39"/>
      <c r="P129" s="40"/>
      <c r="Q129" s="41">
        <f t="shared" si="25"/>
        <v>23168</v>
      </c>
      <c r="R129" s="41">
        <f t="shared" si="26"/>
        <v>51</v>
      </c>
      <c r="S129" s="38">
        <f t="shared" si="27"/>
        <v>30817</v>
      </c>
      <c r="T129" s="42"/>
      <c r="U129" s="42"/>
      <c r="V129" s="43">
        <f t="shared" si="28"/>
        <v>5.6407299617447331</v>
      </c>
      <c r="W129" s="31">
        <f t="shared" si="20"/>
        <v>7.2857142857142856</v>
      </c>
      <c r="X129" s="44">
        <f t="shared" si="16"/>
        <v>1.1344299489506524E-3</v>
      </c>
      <c r="Y129" s="33">
        <f t="shared" si="17"/>
        <v>4402.4285714285716</v>
      </c>
      <c r="Z129" s="34">
        <f t="shared" si="18"/>
        <v>73.984588069481816</v>
      </c>
      <c r="AA129" s="35">
        <f t="shared" si="29"/>
        <v>80.581856596353319</v>
      </c>
      <c r="AB129" s="34">
        <f t="shared" si="21"/>
        <v>0.21017907700068333</v>
      </c>
    </row>
    <row r="130" spans="1:28" x14ac:dyDescent="0.2">
      <c r="A130" s="53">
        <v>44020</v>
      </c>
      <c r="B130" s="1">
        <v>127389</v>
      </c>
      <c r="C130" s="17">
        <f t="shared" si="23"/>
        <v>193.01363636363635</v>
      </c>
      <c r="D130" s="17">
        <f t="shared" si="22"/>
        <v>171.92359307359308</v>
      </c>
      <c r="E130" s="58">
        <v>267598</v>
      </c>
      <c r="F130" s="58">
        <v>18309</v>
      </c>
      <c r="G130" s="61">
        <v>285907</v>
      </c>
      <c r="H130" s="61">
        <v>7</v>
      </c>
      <c r="I130" s="45">
        <f t="shared" si="19"/>
        <v>2.9130253849354972E-3</v>
      </c>
      <c r="J130" s="58">
        <v>3331</v>
      </c>
      <c r="K130" s="61">
        <v>299553</v>
      </c>
      <c r="L130" s="65">
        <v>2491</v>
      </c>
      <c r="M130" s="77">
        <v>164903</v>
      </c>
      <c r="N130" s="38">
        <f t="shared" si="24"/>
        <v>5822</v>
      </c>
      <c r="O130" s="39"/>
      <c r="P130" s="40"/>
      <c r="Q130" s="41">
        <f t="shared" si="25"/>
        <v>22307</v>
      </c>
      <c r="R130" s="41">
        <f t="shared" si="26"/>
        <v>50</v>
      </c>
      <c r="S130" s="38">
        <f t="shared" si="27"/>
        <v>32274</v>
      </c>
      <c r="T130" s="42"/>
      <c r="U130" s="42"/>
      <c r="V130" s="43">
        <f t="shared" si="28"/>
        <v>5.9074185931579812</v>
      </c>
      <c r="W130" s="31">
        <f t="shared" si="20"/>
        <v>7.1428571428571432</v>
      </c>
      <c r="X130" s="44">
        <f t="shared" si="16"/>
        <v>2.9130253849354972E-3</v>
      </c>
      <c r="Y130" s="33">
        <f t="shared" si="17"/>
        <v>4610.5714285714284</v>
      </c>
      <c r="Z130" s="34">
        <f t="shared" si="18"/>
        <v>106.56562883239067</v>
      </c>
      <c r="AA130" s="35">
        <f t="shared" si="29"/>
        <v>84.39169418797114</v>
      </c>
      <c r="AB130" s="34">
        <f t="shared" si="21"/>
        <v>0.21677971975466384</v>
      </c>
    </row>
    <row r="131" spans="1:28" x14ac:dyDescent="0.2">
      <c r="A131" s="53">
        <v>44021</v>
      </c>
      <c r="B131" s="1">
        <v>137861</v>
      </c>
      <c r="C131" s="17">
        <f t="shared" si="23"/>
        <v>208.88030303030303</v>
      </c>
      <c r="D131" s="17">
        <f t="shared" si="22"/>
        <v>172.28614718614719</v>
      </c>
      <c r="E131" s="58">
        <v>271331</v>
      </c>
      <c r="F131" s="58">
        <v>18315</v>
      </c>
      <c r="G131" s="61">
        <v>289646</v>
      </c>
      <c r="H131" s="61">
        <v>6</v>
      </c>
      <c r="I131" s="45">
        <f t="shared" si="19"/>
        <v>1.6047071409467772E-3</v>
      </c>
      <c r="J131" s="58">
        <v>4057</v>
      </c>
      <c r="K131" s="61">
        <v>303610</v>
      </c>
      <c r="L131" s="65">
        <v>6551</v>
      </c>
      <c r="M131" s="77">
        <v>171454</v>
      </c>
      <c r="N131" s="38">
        <f t="shared" si="24"/>
        <v>10608</v>
      </c>
      <c r="O131" s="39"/>
      <c r="P131" s="40"/>
      <c r="Q131" s="41">
        <f t="shared" si="25"/>
        <v>22275</v>
      </c>
      <c r="R131" s="41">
        <f t="shared" si="26"/>
        <v>51</v>
      </c>
      <c r="S131" s="38">
        <f t="shared" si="27"/>
        <v>38194</v>
      </c>
      <c r="T131" s="42"/>
      <c r="U131" s="42"/>
      <c r="V131" s="43">
        <f t="shared" si="28"/>
        <v>6.9910127578569723</v>
      </c>
      <c r="W131" s="31">
        <f t="shared" si="20"/>
        <v>7.2857142857142856</v>
      </c>
      <c r="X131" s="44">
        <f t="shared" ref="X131:X194" si="30">H131/(G131-G130)</f>
        <v>1.6047071409467772E-3</v>
      </c>
      <c r="Y131" s="33">
        <f t="shared" ref="Y131:Y194" si="31">SUM(N125:N131)/7</f>
        <v>5456.2857142857147</v>
      </c>
      <c r="Z131" s="34">
        <f t="shared" ref="Z131:Z194" si="32">N131/54.633</f>
        <v>194.168359782549</v>
      </c>
      <c r="AA131" s="35">
        <f t="shared" si="29"/>
        <v>99.871610826528169</v>
      </c>
      <c r="AB131" s="34">
        <f t="shared" si="21"/>
        <v>0.22076256109462786</v>
      </c>
    </row>
    <row r="132" spans="1:28" x14ac:dyDescent="0.2">
      <c r="A132" s="53">
        <v>44022</v>
      </c>
      <c r="B132" s="1">
        <v>134030</v>
      </c>
      <c r="C132" s="17">
        <f t="shared" si="23"/>
        <v>203.07575757575756</v>
      </c>
      <c r="D132" s="17">
        <f t="shared" si="22"/>
        <v>171.16320346320347</v>
      </c>
      <c r="E132" s="58">
        <v>276042</v>
      </c>
      <c r="F132" s="58">
        <v>18333</v>
      </c>
      <c r="G132" s="61">
        <v>294375</v>
      </c>
      <c r="H132" s="61">
        <v>18</v>
      </c>
      <c r="I132" s="45">
        <f t="shared" si="19"/>
        <v>3.8063015436667373E-3</v>
      </c>
      <c r="J132" s="58">
        <v>4111</v>
      </c>
      <c r="K132" s="61">
        <v>307721</v>
      </c>
      <c r="L132" s="63">
        <v>13462</v>
      </c>
      <c r="M132" s="77">
        <v>184916</v>
      </c>
      <c r="N132" s="38">
        <f t="shared" si="24"/>
        <v>17573</v>
      </c>
      <c r="O132" s="39"/>
      <c r="P132" s="40"/>
      <c r="Q132" s="41">
        <f t="shared" si="25"/>
        <v>22361</v>
      </c>
      <c r="R132" s="41">
        <f t="shared" si="26"/>
        <v>57</v>
      </c>
      <c r="S132" s="38">
        <f t="shared" si="27"/>
        <v>50677</v>
      </c>
      <c r="T132" s="42"/>
      <c r="U132" s="42"/>
      <c r="V132" s="43">
        <f t="shared" si="28"/>
        <v>9.2758955210220932</v>
      </c>
      <c r="W132" s="31">
        <f t="shared" si="20"/>
        <v>8.1428571428571423</v>
      </c>
      <c r="X132" s="44">
        <f t="shared" si="30"/>
        <v>3.8063015436667373E-3</v>
      </c>
      <c r="Y132" s="33">
        <f t="shared" si="31"/>
        <v>7239.5714285714284</v>
      </c>
      <c r="Z132" s="34">
        <f t="shared" si="32"/>
        <v>321.65540973404353</v>
      </c>
      <c r="AA132" s="35">
        <f t="shared" si="29"/>
        <v>132.51279315745847</v>
      </c>
      <c r="AB132" s="34">
        <f t="shared" si="21"/>
        <v>0.23821635656936602</v>
      </c>
    </row>
    <row r="133" spans="1:28" x14ac:dyDescent="0.2">
      <c r="A133" s="53">
        <v>44023</v>
      </c>
      <c r="B133" s="1">
        <v>126549</v>
      </c>
      <c r="C133" s="17">
        <f t="shared" si="23"/>
        <v>191.7409090909091</v>
      </c>
      <c r="D133" s="17">
        <f t="shared" si="22"/>
        <v>173.82012987012988</v>
      </c>
      <c r="E133" s="58">
        <v>278962</v>
      </c>
      <c r="F133" s="58">
        <v>18340</v>
      </c>
      <c r="G133" s="61">
        <v>297302</v>
      </c>
      <c r="H133" s="61">
        <v>7</v>
      </c>
      <c r="I133" s="45">
        <f t="shared" ref="I133:I196" si="33">H133/(G133-G132)</f>
        <v>2.3915271609156134E-3</v>
      </c>
      <c r="J133" s="58">
        <v>3870</v>
      </c>
      <c r="K133" s="61">
        <v>311591</v>
      </c>
      <c r="L133" s="63">
        <v>5430</v>
      </c>
      <c r="M133" s="77">
        <v>190346</v>
      </c>
      <c r="N133" s="38">
        <f t="shared" si="24"/>
        <v>9300</v>
      </c>
      <c r="O133" s="39"/>
      <c r="P133" s="40"/>
      <c r="Q133" s="41">
        <f t="shared" si="25"/>
        <v>21551</v>
      </c>
      <c r="R133" s="41">
        <f t="shared" si="26"/>
        <v>53</v>
      </c>
      <c r="S133" s="38">
        <f t="shared" si="27"/>
        <v>54621</v>
      </c>
      <c r="T133" s="42"/>
      <c r="U133" s="42"/>
      <c r="V133" s="43">
        <f t="shared" si="28"/>
        <v>9.9978035253418263</v>
      </c>
      <c r="W133" s="31">
        <f t="shared" si="20"/>
        <v>7.5714285714285712</v>
      </c>
      <c r="X133" s="44">
        <f t="shared" si="30"/>
        <v>2.3915271609156134E-3</v>
      </c>
      <c r="Y133" s="33">
        <f t="shared" si="31"/>
        <v>7803</v>
      </c>
      <c r="Z133" s="34">
        <f t="shared" si="32"/>
        <v>170.22678600845643</v>
      </c>
      <c r="AA133" s="35">
        <f t="shared" si="29"/>
        <v>142.82576464774039</v>
      </c>
      <c r="AB133" s="34">
        <f t="shared" si="21"/>
        <v>0.23033049319668986</v>
      </c>
    </row>
    <row r="134" spans="1:28" x14ac:dyDescent="0.2">
      <c r="A134" s="53">
        <v>44024</v>
      </c>
      <c r="B134" s="1">
        <v>94700</v>
      </c>
      <c r="C134" s="17">
        <f t="shared" si="23"/>
        <v>143.4848484848485</v>
      </c>
      <c r="D134" s="17">
        <f t="shared" si="22"/>
        <v>174.237012987013</v>
      </c>
      <c r="E134" s="58">
        <v>282499</v>
      </c>
      <c r="F134" s="58">
        <v>18359</v>
      </c>
      <c r="G134" s="61">
        <v>300858</v>
      </c>
      <c r="H134" s="61">
        <v>19</v>
      </c>
      <c r="I134" s="45">
        <f t="shared" si="33"/>
        <v>5.3430821147356583E-3</v>
      </c>
      <c r="J134" s="58">
        <v>3149</v>
      </c>
      <c r="K134" s="61">
        <v>314740</v>
      </c>
      <c r="L134" s="63">
        <v>8292</v>
      </c>
      <c r="M134" s="77">
        <v>198638</v>
      </c>
      <c r="N134" s="38">
        <f t="shared" si="24"/>
        <v>11441</v>
      </c>
      <c r="O134" s="39"/>
      <c r="P134" s="40"/>
      <c r="Q134" s="41">
        <f t="shared" si="25"/>
        <v>21975</v>
      </c>
      <c r="R134" s="41">
        <f t="shared" si="26"/>
        <v>63</v>
      </c>
      <c r="S134" s="38">
        <f t="shared" si="27"/>
        <v>62312</v>
      </c>
      <c r="T134" s="42"/>
      <c r="U134" s="42"/>
      <c r="V134" s="43">
        <f t="shared" si="28"/>
        <v>11.405560741676275</v>
      </c>
      <c r="W134" s="31">
        <f t="shared" si="20"/>
        <v>9</v>
      </c>
      <c r="X134" s="44">
        <f t="shared" si="30"/>
        <v>5.3430821147356583E-3</v>
      </c>
      <c r="Y134" s="33">
        <f t="shared" si="31"/>
        <v>8901.7142857142862</v>
      </c>
      <c r="Z134" s="34">
        <f t="shared" si="32"/>
        <v>209.41555470137095</v>
      </c>
      <c r="AA134" s="35">
        <f t="shared" si="29"/>
        <v>162.93658202394678</v>
      </c>
      <c r="AB134" s="34">
        <f t="shared" si="21"/>
        <v>0.26560933457304492</v>
      </c>
    </row>
    <row r="135" spans="1:28" x14ac:dyDescent="0.2">
      <c r="A135" s="53">
        <v>44025</v>
      </c>
      <c r="B135" s="1">
        <v>85880</v>
      </c>
      <c r="C135" s="17">
        <f t="shared" si="23"/>
        <v>130.12121212121212</v>
      </c>
      <c r="D135" s="17">
        <f t="shared" si="22"/>
        <v>176.05757575757576</v>
      </c>
      <c r="E135" s="58">
        <v>284447</v>
      </c>
      <c r="F135" s="58">
        <v>18365</v>
      </c>
      <c r="G135" s="61">
        <v>302812</v>
      </c>
      <c r="H135" s="61">
        <v>6</v>
      </c>
      <c r="I135" s="45">
        <f t="shared" si="33"/>
        <v>3.0706243602865915E-3</v>
      </c>
      <c r="J135" s="58">
        <v>2456</v>
      </c>
      <c r="K135" s="61">
        <v>317196</v>
      </c>
      <c r="L135" s="63">
        <v>2017</v>
      </c>
      <c r="M135" s="77">
        <v>200655</v>
      </c>
      <c r="N135" s="38">
        <f t="shared" si="24"/>
        <v>4473</v>
      </c>
      <c r="O135" s="39"/>
      <c r="P135" s="40"/>
      <c r="Q135" s="41">
        <f t="shared" si="25"/>
        <v>21071</v>
      </c>
      <c r="R135" s="41">
        <f t="shared" si="26"/>
        <v>65</v>
      </c>
      <c r="S135" s="38">
        <f t="shared" si="27"/>
        <v>63259</v>
      </c>
      <c r="T135" s="42"/>
      <c r="U135" s="42"/>
      <c r="V135" s="43">
        <f t="shared" si="28"/>
        <v>11.578899200117146</v>
      </c>
      <c r="W135" s="31">
        <f t="shared" ref="W135:W198" si="34">SUM(H129:H135)/7</f>
        <v>9.2857142857142865</v>
      </c>
      <c r="X135" s="44">
        <f t="shared" si="30"/>
        <v>3.0706243602865915E-3</v>
      </c>
      <c r="Y135" s="33">
        <f t="shared" si="31"/>
        <v>9037</v>
      </c>
      <c r="Z135" s="34">
        <f t="shared" si="32"/>
        <v>81.873592883422106</v>
      </c>
      <c r="AA135" s="35">
        <f t="shared" si="29"/>
        <v>165.41284571595921</v>
      </c>
      <c r="AB135" s="34">
        <f t="shared" si="21"/>
        <v>0.28948139506339327</v>
      </c>
    </row>
    <row r="136" spans="1:28" x14ac:dyDescent="0.2">
      <c r="A136" s="53">
        <v>44026</v>
      </c>
      <c r="B136" s="1">
        <v>118186</v>
      </c>
      <c r="C136" s="17">
        <f t="shared" si="23"/>
        <v>179.06969696969696</v>
      </c>
      <c r="D136" s="17">
        <f t="shared" si="22"/>
        <v>178.4837662337662</v>
      </c>
      <c r="E136" s="58">
        <v>286605</v>
      </c>
      <c r="F136" s="58">
        <v>18368</v>
      </c>
      <c r="G136" s="61">
        <v>304973</v>
      </c>
      <c r="H136" s="59">
        <v>3</v>
      </c>
      <c r="I136" s="45">
        <f t="shared" si="33"/>
        <v>1.3882461823229986E-3</v>
      </c>
      <c r="J136" s="58">
        <v>3425</v>
      </c>
      <c r="K136" s="61">
        <v>320621</v>
      </c>
      <c r="L136" s="63">
        <v>1483</v>
      </c>
      <c r="M136" s="77">
        <v>202138</v>
      </c>
      <c r="N136" s="38">
        <f t="shared" si="24"/>
        <v>4908</v>
      </c>
      <c r="O136" s="39"/>
      <c r="P136" s="40"/>
      <c r="Q136" s="41">
        <f t="shared" si="25"/>
        <v>21469</v>
      </c>
      <c r="R136" s="41">
        <f t="shared" si="26"/>
        <v>66</v>
      </c>
      <c r="S136" s="38">
        <f t="shared" si="27"/>
        <v>64125</v>
      </c>
      <c r="T136" s="42"/>
      <c r="U136" s="42"/>
      <c r="V136" s="43">
        <f t="shared" si="28"/>
        <v>11.737411454615343</v>
      </c>
      <c r="W136" s="31">
        <f t="shared" si="34"/>
        <v>9.4285714285714288</v>
      </c>
      <c r="X136" s="44">
        <f t="shared" si="30"/>
        <v>1.3882461823229986E-3</v>
      </c>
      <c r="Y136" s="33">
        <f t="shared" si="31"/>
        <v>9160.7142857142862</v>
      </c>
      <c r="Z136" s="34">
        <f t="shared" si="32"/>
        <v>89.83581351930151</v>
      </c>
      <c r="AA136" s="35">
        <f t="shared" si="29"/>
        <v>167.67730649450488</v>
      </c>
      <c r="AB136" s="34">
        <f t="shared" si="21"/>
        <v>0.29310734125442683</v>
      </c>
    </row>
    <row r="137" spans="1:28" x14ac:dyDescent="0.2">
      <c r="A137" s="53">
        <v>44027</v>
      </c>
      <c r="B137" s="1">
        <v>137828</v>
      </c>
      <c r="C137" s="17">
        <f t="shared" si="23"/>
        <v>208.83030303030304</v>
      </c>
      <c r="D137" s="17">
        <f t="shared" si="22"/>
        <v>180.74329004329005</v>
      </c>
      <c r="E137" s="58">
        <v>289673</v>
      </c>
      <c r="F137" s="58">
        <v>18373</v>
      </c>
      <c r="G137" s="61">
        <v>308046</v>
      </c>
      <c r="H137" s="59">
        <v>5</v>
      </c>
      <c r="I137" s="45">
        <f t="shared" si="33"/>
        <v>1.6270745200130166E-3</v>
      </c>
      <c r="J137" s="58">
        <v>3853</v>
      </c>
      <c r="K137" s="61">
        <v>324474</v>
      </c>
      <c r="L137" s="63">
        <v>2984</v>
      </c>
      <c r="M137" s="77">
        <v>205123</v>
      </c>
      <c r="N137" s="38">
        <f t="shared" si="24"/>
        <v>6837</v>
      </c>
      <c r="O137" s="39"/>
      <c r="P137" s="40"/>
      <c r="Q137" s="41">
        <f t="shared" si="25"/>
        <v>22139</v>
      </c>
      <c r="R137" s="41">
        <f t="shared" si="26"/>
        <v>64</v>
      </c>
      <c r="S137" s="38">
        <f t="shared" si="27"/>
        <v>65140</v>
      </c>
      <c r="T137" s="42"/>
      <c r="U137" s="42"/>
      <c r="V137" s="43">
        <f t="shared" si="28"/>
        <v>11.923196602785861</v>
      </c>
      <c r="W137" s="31">
        <f t="shared" si="34"/>
        <v>9.1428571428571423</v>
      </c>
      <c r="X137" s="44">
        <f t="shared" si="30"/>
        <v>1.6270745200130166E-3</v>
      </c>
      <c r="Y137" s="33">
        <f t="shared" si="31"/>
        <v>9305.7142857142862</v>
      </c>
      <c r="Z137" s="34">
        <f t="shared" si="32"/>
        <v>125.14414364944264</v>
      </c>
      <c r="AA137" s="35">
        <f t="shared" si="29"/>
        <v>170.33138003979803</v>
      </c>
      <c r="AB137" s="34">
        <f t="shared" ref="AB137:AB200" si="35">SUM(I131:I137)*100/7</f>
        <v>0.27473661461267707</v>
      </c>
    </row>
    <row r="138" spans="1:28" x14ac:dyDescent="0.2">
      <c r="A138" s="53">
        <v>44028</v>
      </c>
      <c r="B138" s="1">
        <v>150975</v>
      </c>
      <c r="C138" s="17">
        <f t="shared" si="23"/>
        <v>228.75</v>
      </c>
      <c r="D138" s="17">
        <f t="shared" si="22"/>
        <v>183.58181818181816</v>
      </c>
      <c r="E138" s="58">
        <v>292260</v>
      </c>
      <c r="F138" s="58">
        <v>18384</v>
      </c>
      <c r="G138" s="61">
        <v>310644</v>
      </c>
      <c r="H138" s="59">
        <v>11</v>
      </c>
      <c r="I138" s="45">
        <f t="shared" si="33"/>
        <v>4.2340261739799842E-3</v>
      </c>
      <c r="J138" s="58">
        <v>4754</v>
      </c>
      <c r="K138" s="61">
        <v>329228</v>
      </c>
      <c r="L138" s="63">
        <v>2557</v>
      </c>
      <c r="M138" s="77">
        <v>207679</v>
      </c>
      <c r="N138" s="38">
        <f t="shared" si="24"/>
        <v>7311</v>
      </c>
      <c r="O138" s="39"/>
      <c r="P138" s="40"/>
      <c r="Q138" s="41">
        <f t="shared" si="25"/>
        <v>20998</v>
      </c>
      <c r="R138" s="41">
        <f t="shared" si="26"/>
        <v>69</v>
      </c>
      <c r="S138" s="38">
        <f t="shared" si="27"/>
        <v>61843</v>
      </c>
      <c r="T138" s="42"/>
      <c r="U138" s="42"/>
      <c r="V138" s="43">
        <f t="shared" si="28"/>
        <v>11.319715190452657</v>
      </c>
      <c r="W138" s="31">
        <f t="shared" si="34"/>
        <v>9.8571428571428577</v>
      </c>
      <c r="X138" s="44">
        <f t="shared" si="30"/>
        <v>4.2340261739799842E-3</v>
      </c>
      <c r="Y138" s="33">
        <f t="shared" si="31"/>
        <v>8834.7142857142862</v>
      </c>
      <c r="Z138" s="34">
        <f t="shared" si="32"/>
        <v>133.82021854922849</v>
      </c>
      <c r="AA138" s="35">
        <f t="shared" si="29"/>
        <v>161.71021700646654</v>
      </c>
      <c r="AB138" s="34">
        <f t="shared" si="35"/>
        <v>0.31229831508458006</v>
      </c>
    </row>
    <row r="139" spans="1:28" x14ac:dyDescent="0.2">
      <c r="A139" s="53">
        <v>44029</v>
      </c>
      <c r="B139" s="1">
        <v>164440</v>
      </c>
      <c r="C139" s="17">
        <f t="shared" si="23"/>
        <v>249.15151515151516</v>
      </c>
      <c r="D139" s="17">
        <f t="shared" ref="D139:D202" si="36">SUM(C133:C139)/7</f>
        <v>190.16406926406927</v>
      </c>
      <c r="E139" s="58">
        <v>296497</v>
      </c>
      <c r="F139" s="58">
        <v>18401</v>
      </c>
      <c r="G139" s="61">
        <v>314898</v>
      </c>
      <c r="H139" s="59">
        <v>17</v>
      </c>
      <c r="I139" s="45">
        <f t="shared" si="33"/>
        <v>3.9962388340385518E-3</v>
      </c>
      <c r="J139" s="58">
        <v>4344</v>
      </c>
      <c r="K139" s="61">
        <v>333572</v>
      </c>
      <c r="L139" s="63">
        <v>10312</v>
      </c>
      <c r="M139" s="77">
        <v>217991</v>
      </c>
      <c r="N139" s="38">
        <f t="shared" si="24"/>
        <v>14656</v>
      </c>
      <c r="O139" s="39"/>
      <c r="P139" s="40"/>
      <c r="Q139" s="41">
        <f t="shared" si="25"/>
        <v>20523</v>
      </c>
      <c r="R139" s="41">
        <f t="shared" si="26"/>
        <v>68</v>
      </c>
      <c r="S139" s="38">
        <f t="shared" si="27"/>
        <v>58926</v>
      </c>
      <c r="T139" s="42"/>
      <c r="U139" s="42"/>
      <c r="V139" s="43">
        <f t="shared" si="28"/>
        <v>10.785788808961616</v>
      </c>
      <c r="W139" s="31">
        <f t="shared" si="34"/>
        <v>9.7142857142857135</v>
      </c>
      <c r="X139" s="44">
        <f t="shared" si="30"/>
        <v>3.9962388340385518E-3</v>
      </c>
      <c r="Y139" s="33">
        <f t="shared" si="31"/>
        <v>8418</v>
      </c>
      <c r="Z139" s="34">
        <f t="shared" si="32"/>
        <v>268.26277158493951</v>
      </c>
      <c r="AA139" s="35">
        <f t="shared" si="29"/>
        <v>154.08269727088023</v>
      </c>
      <c r="AB139" s="34">
        <f t="shared" si="35"/>
        <v>0.31501170494703451</v>
      </c>
    </row>
    <row r="140" spans="1:28" x14ac:dyDescent="0.2">
      <c r="A140" s="53">
        <v>44030</v>
      </c>
      <c r="B140" s="1">
        <v>135779</v>
      </c>
      <c r="C140" s="17">
        <f t="shared" si="23"/>
        <v>205.72575757575757</v>
      </c>
      <c r="D140" s="17">
        <f t="shared" si="36"/>
        <v>192.16190476190476</v>
      </c>
      <c r="E140" s="58">
        <v>299939</v>
      </c>
      <c r="F140" s="58">
        <v>18422</v>
      </c>
      <c r="G140" s="58">
        <v>318361</v>
      </c>
      <c r="H140" s="59">
        <v>21</v>
      </c>
      <c r="I140" s="45">
        <f t="shared" si="33"/>
        <v>6.0641062662431418E-3</v>
      </c>
      <c r="J140" s="58">
        <v>4461</v>
      </c>
      <c r="K140" s="61">
        <v>338033</v>
      </c>
      <c r="L140" s="65">
        <v>12086</v>
      </c>
      <c r="M140" s="64">
        <v>230077</v>
      </c>
      <c r="N140" s="38">
        <f t="shared" si="24"/>
        <v>16547</v>
      </c>
      <c r="O140" s="39"/>
      <c r="P140" s="40"/>
      <c r="Q140" s="41">
        <f t="shared" si="25"/>
        <v>21059</v>
      </c>
      <c r="R140" s="41">
        <f t="shared" si="26"/>
        <v>82</v>
      </c>
      <c r="S140" s="38">
        <f t="shared" si="27"/>
        <v>66173</v>
      </c>
      <c r="T140" s="42"/>
      <c r="U140" s="42"/>
      <c r="V140" s="43">
        <f t="shared" si="28"/>
        <v>12.112276462943642</v>
      </c>
      <c r="W140" s="31">
        <f t="shared" si="34"/>
        <v>11.714285714285714</v>
      </c>
      <c r="X140" s="44">
        <f t="shared" si="30"/>
        <v>6.0641062662431418E-3</v>
      </c>
      <c r="Y140" s="33">
        <f t="shared" si="31"/>
        <v>9453.2857142857138</v>
      </c>
      <c r="Z140" s="34">
        <f t="shared" si="32"/>
        <v>302.87555140665899</v>
      </c>
      <c r="AA140" s="35">
        <f t="shared" si="29"/>
        <v>173.03252089919488</v>
      </c>
      <c r="AB140" s="34">
        <f t="shared" si="35"/>
        <v>0.36747712073742778</v>
      </c>
    </row>
    <row r="141" spans="1:28" x14ac:dyDescent="0.2">
      <c r="A141" s="53">
        <v>44031</v>
      </c>
      <c r="B141" s="1">
        <v>114222</v>
      </c>
      <c r="C141" s="17">
        <f t="shared" si="23"/>
        <v>173.06363636363636</v>
      </c>
      <c r="D141" s="17">
        <f t="shared" si="36"/>
        <v>196.38744588744586</v>
      </c>
      <c r="E141" s="58">
        <v>303309</v>
      </c>
      <c r="F141" s="58">
        <v>18445</v>
      </c>
      <c r="G141" s="58">
        <v>321754</v>
      </c>
      <c r="H141" s="59">
        <v>23</v>
      </c>
      <c r="I141" s="45">
        <f t="shared" si="33"/>
        <v>6.7786619510757443E-3</v>
      </c>
      <c r="J141" s="58">
        <v>2771</v>
      </c>
      <c r="K141" s="61">
        <v>340804</v>
      </c>
      <c r="L141" s="65">
        <v>9366</v>
      </c>
      <c r="M141" s="64">
        <v>239443</v>
      </c>
      <c r="N141" s="38">
        <f t="shared" si="24"/>
        <v>12137</v>
      </c>
      <c r="O141" s="39"/>
      <c r="P141" s="40"/>
      <c r="Q141" s="41">
        <f t="shared" si="25"/>
        <v>20896</v>
      </c>
      <c r="R141" s="41">
        <f t="shared" si="26"/>
        <v>86</v>
      </c>
      <c r="S141" s="38">
        <f t="shared" si="27"/>
        <v>66869</v>
      </c>
      <c r="T141" s="42"/>
      <c r="U141" s="42"/>
      <c r="V141" s="43">
        <f t="shared" si="28"/>
        <v>12.239671993117712</v>
      </c>
      <c r="W141" s="31">
        <f t="shared" si="34"/>
        <v>12.285714285714286</v>
      </c>
      <c r="X141" s="44">
        <f t="shared" si="30"/>
        <v>6.7786619510757443E-3</v>
      </c>
      <c r="Y141" s="33">
        <f t="shared" si="31"/>
        <v>9552.7142857142862</v>
      </c>
      <c r="Z141" s="34">
        <f t="shared" si="32"/>
        <v>222.15510771877803</v>
      </c>
      <c r="AA141" s="35">
        <f t="shared" si="29"/>
        <v>174.85245704453877</v>
      </c>
      <c r="AB141" s="34">
        <f t="shared" si="35"/>
        <v>0.38798540411371468</v>
      </c>
    </row>
    <row r="142" spans="1:28" x14ac:dyDescent="0.2">
      <c r="A142" s="53">
        <v>44032</v>
      </c>
      <c r="B142" s="1">
        <v>92518</v>
      </c>
      <c r="C142" s="17">
        <f t="shared" si="23"/>
        <v>140.17878787878789</v>
      </c>
      <c r="D142" s="17">
        <f t="shared" si="36"/>
        <v>197.82424242424241</v>
      </c>
      <c r="E142" s="58">
        <v>305000</v>
      </c>
      <c r="F142" s="58">
        <v>18452</v>
      </c>
      <c r="G142" s="58">
        <v>323452</v>
      </c>
      <c r="H142" s="59">
        <v>7</v>
      </c>
      <c r="I142" s="45">
        <f t="shared" si="33"/>
        <v>4.122497055359246E-3</v>
      </c>
      <c r="J142" s="58">
        <v>2455</v>
      </c>
      <c r="K142" s="61">
        <v>343259</v>
      </c>
      <c r="L142" s="65">
        <v>1651</v>
      </c>
      <c r="M142" s="64">
        <v>241094</v>
      </c>
      <c r="N142" s="38">
        <f t="shared" si="24"/>
        <v>4106</v>
      </c>
      <c r="O142" s="39"/>
      <c r="P142" s="40"/>
      <c r="Q142" s="41">
        <f t="shared" si="25"/>
        <v>20640</v>
      </c>
      <c r="R142" s="41">
        <f t="shared" si="26"/>
        <v>87</v>
      </c>
      <c r="S142" s="38">
        <f t="shared" si="27"/>
        <v>66502</v>
      </c>
      <c r="T142" s="42"/>
      <c r="U142" s="42"/>
      <c r="V142" s="43">
        <f t="shared" si="28"/>
        <v>12.172496476488568</v>
      </c>
      <c r="W142" s="31">
        <f t="shared" si="34"/>
        <v>12.428571428571429</v>
      </c>
      <c r="X142" s="44">
        <f t="shared" si="30"/>
        <v>4.122497055359246E-3</v>
      </c>
      <c r="Y142" s="33">
        <f t="shared" si="31"/>
        <v>9500.2857142857138</v>
      </c>
      <c r="Z142" s="34">
        <f t="shared" si="32"/>
        <v>75.156041220507745</v>
      </c>
      <c r="AA142" s="35">
        <f t="shared" si="29"/>
        <v>173.89280680697954</v>
      </c>
      <c r="AB142" s="34">
        <f t="shared" si="35"/>
        <v>0.40301215690046693</v>
      </c>
    </row>
    <row r="143" spans="1:28" x14ac:dyDescent="0.2">
      <c r="A143" s="53">
        <v>44033</v>
      </c>
      <c r="B143" s="1">
        <v>132626</v>
      </c>
      <c r="C143" s="17">
        <f t="shared" si="23"/>
        <v>200.94848484848484</v>
      </c>
      <c r="D143" s="17">
        <f t="shared" si="36"/>
        <v>200.94978354978358</v>
      </c>
      <c r="E143" s="58">
        <v>307893</v>
      </c>
      <c r="F143" s="58">
        <v>18474</v>
      </c>
      <c r="G143" s="58">
        <v>326367</v>
      </c>
      <c r="H143" s="59">
        <v>22</v>
      </c>
      <c r="I143" s="45">
        <f t="shared" si="33"/>
        <v>7.5471698113207548E-3</v>
      </c>
      <c r="J143" s="58">
        <v>4010</v>
      </c>
      <c r="K143" s="61">
        <v>347269</v>
      </c>
      <c r="L143" s="65">
        <v>2118</v>
      </c>
      <c r="M143" s="64">
        <v>243212</v>
      </c>
      <c r="N143" s="38">
        <f t="shared" si="24"/>
        <v>6128</v>
      </c>
      <c r="O143" s="39"/>
      <c r="P143" s="40"/>
      <c r="Q143" s="41">
        <f t="shared" si="25"/>
        <v>21394</v>
      </c>
      <c r="R143" s="41">
        <f t="shared" si="26"/>
        <v>106</v>
      </c>
      <c r="S143" s="38">
        <f t="shared" si="27"/>
        <v>67722</v>
      </c>
      <c r="T143" s="42"/>
      <c r="U143" s="42"/>
      <c r="V143" s="43">
        <f t="shared" si="28"/>
        <v>12.395804733402889</v>
      </c>
      <c r="W143" s="31">
        <f t="shared" si="34"/>
        <v>15.142857142857142</v>
      </c>
      <c r="X143" s="44">
        <f t="shared" si="30"/>
        <v>7.5471698113207548E-3</v>
      </c>
      <c r="Y143" s="33">
        <f t="shared" si="31"/>
        <v>9674.5714285714294</v>
      </c>
      <c r="Z143" s="34">
        <f t="shared" si="32"/>
        <v>112.16663921073344</v>
      </c>
      <c r="AA143" s="35">
        <f t="shared" si="29"/>
        <v>177.08292476289836</v>
      </c>
      <c r="AB143" s="34">
        <f t="shared" si="35"/>
        <v>0.49099678017186343</v>
      </c>
    </row>
    <row r="144" spans="1:28" x14ac:dyDescent="0.2">
      <c r="A144" s="53">
        <v>44034</v>
      </c>
      <c r="B144" s="1">
        <v>137234</v>
      </c>
      <c r="C144" s="17">
        <f t="shared" si="23"/>
        <v>207.93030303030304</v>
      </c>
      <c r="D144" s="17">
        <f t="shared" si="36"/>
        <v>200.82121212121214</v>
      </c>
      <c r="E144" s="58">
        <v>311478</v>
      </c>
      <c r="F144" s="58">
        <v>18484</v>
      </c>
      <c r="G144" s="58">
        <v>329962</v>
      </c>
      <c r="H144" s="59">
        <v>10</v>
      </c>
      <c r="I144" s="45">
        <f t="shared" si="33"/>
        <v>2.7816411682892906E-3</v>
      </c>
      <c r="J144" s="58">
        <v>4594</v>
      </c>
      <c r="K144" s="61">
        <v>351863</v>
      </c>
      <c r="L144" s="65">
        <v>5126</v>
      </c>
      <c r="M144" s="64">
        <v>248338</v>
      </c>
      <c r="N144" s="38">
        <f t="shared" si="24"/>
        <v>9720</v>
      </c>
      <c r="O144" s="39"/>
      <c r="P144" s="40"/>
      <c r="Q144" s="41">
        <f t="shared" si="25"/>
        <v>21916</v>
      </c>
      <c r="R144" s="41">
        <f t="shared" si="26"/>
        <v>111</v>
      </c>
      <c r="S144" s="38">
        <f t="shared" si="27"/>
        <v>70605</v>
      </c>
      <c r="T144" s="42"/>
      <c r="U144" s="42"/>
      <c r="V144" s="43">
        <f t="shared" si="28"/>
        <v>12.923507770029103</v>
      </c>
      <c r="W144" s="31">
        <f t="shared" si="34"/>
        <v>15.857142857142858</v>
      </c>
      <c r="X144" s="44">
        <f t="shared" si="30"/>
        <v>2.7816411682892906E-3</v>
      </c>
      <c r="Y144" s="33">
        <f t="shared" si="31"/>
        <v>10086.428571428571</v>
      </c>
      <c r="Z144" s="34">
        <f t="shared" si="32"/>
        <v>177.91444731206414</v>
      </c>
      <c r="AA144" s="35">
        <f t="shared" si="29"/>
        <v>184.62153957184432</v>
      </c>
      <c r="AB144" s="34">
        <f t="shared" si="35"/>
        <v>0.50749058943295311</v>
      </c>
    </row>
    <row r="145" spans="1:28" x14ac:dyDescent="0.2">
      <c r="A145" s="53">
        <v>44035</v>
      </c>
      <c r="B145" s="1">
        <v>141117</v>
      </c>
      <c r="C145" s="17">
        <f t="shared" si="23"/>
        <v>213.81363636363636</v>
      </c>
      <c r="D145" s="17">
        <f t="shared" si="36"/>
        <v>198.6874458874459</v>
      </c>
      <c r="E145" s="58">
        <v>315113</v>
      </c>
      <c r="F145" s="58">
        <v>18500</v>
      </c>
      <c r="G145" s="58">
        <v>333613</v>
      </c>
      <c r="H145" s="59">
        <v>16</v>
      </c>
      <c r="I145" s="45">
        <f t="shared" si="33"/>
        <v>4.3823609969871266E-3</v>
      </c>
      <c r="J145" s="58">
        <v>4920</v>
      </c>
      <c r="K145" s="61">
        <v>356783</v>
      </c>
      <c r="L145" s="65">
        <v>6650</v>
      </c>
      <c r="M145" s="64">
        <v>254988</v>
      </c>
      <c r="N145" s="38">
        <f t="shared" si="24"/>
        <v>11570</v>
      </c>
      <c r="O145" s="39"/>
      <c r="P145" s="40"/>
      <c r="Q145" s="41">
        <f t="shared" si="25"/>
        <v>22969</v>
      </c>
      <c r="R145" s="41">
        <f t="shared" si="26"/>
        <v>116</v>
      </c>
      <c r="S145" s="38">
        <f t="shared" si="27"/>
        <v>74864</v>
      </c>
      <c r="T145" s="42"/>
      <c r="U145" s="42"/>
      <c r="V145" s="43">
        <f t="shared" si="28"/>
        <v>13.703073234125894</v>
      </c>
      <c r="W145" s="31">
        <f t="shared" si="34"/>
        <v>16.571428571428573</v>
      </c>
      <c r="X145" s="44">
        <f t="shared" si="30"/>
        <v>4.3823609969871266E-3</v>
      </c>
      <c r="Y145" s="33">
        <f t="shared" si="31"/>
        <v>10694.857142857143</v>
      </c>
      <c r="Z145" s="34">
        <f t="shared" si="32"/>
        <v>211.77676495890762</v>
      </c>
      <c r="AA145" s="35">
        <f t="shared" si="29"/>
        <v>195.75818905894135</v>
      </c>
      <c r="AB145" s="34">
        <f t="shared" si="35"/>
        <v>0.50960965833305505</v>
      </c>
    </row>
    <row r="146" spans="1:28" x14ac:dyDescent="0.2">
      <c r="A146" s="53">
        <v>44036</v>
      </c>
      <c r="B146" s="1">
        <v>147292</v>
      </c>
      <c r="C146" s="17">
        <f t="shared" si="23"/>
        <v>223.16969696969696</v>
      </c>
      <c r="D146" s="17">
        <f t="shared" si="36"/>
        <v>194.9757575757576</v>
      </c>
      <c r="E146" s="58">
        <v>318999</v>
      </c>
      <c r="F146" s="58">
        <v>18520</v>
      </c>
      <c r="G146" s="58">
        <v>337519</v>
      </c>
      <c r="H146" s="59">
        <v>20</v>
      </c>
      <c r="I146" s="45">
        <f t="shared" si="33"/>
        <v>5.1203277009728623E-3</v>
      </c>
      <c r="J146" s="58">
        <v>4641</v>
      </c>
      <c r="K146" s="61">
        <v>361424</v>
      </c>
      <c r="L146" s="65">
        <v>11697</v>
      </c>
      <c r="M146" s="64">
        <v>266685</v>
      </c>
      <c r="N146" s="38">
        <f t="shared" si="24"/>
        <v>16338</v>
      </c>
      <c r="O146" s="39"/>
      <c r="P146" s="40"/>
      <c r="Q146" s="41">
        <f t="shared" si="25"/>
        <v>22621</v>
      </c>
      <c r="R146" s="41">
        <f t="shared" si="26"/>
        <v>119</v>
      </c>
      <c r="S146" s="38">
        <f t="shared" si="27"/>
        <v>76546</v>
      </c>
      <c r="T146" s="42"/>
      <c r="U146" s="42"/>
      <c r="V146" s="43">
        <f t="shared" si="28"/>
        <v>14.010945765379898</v>
      </c>
      <c r="W146" s="31">
        <f t="shared" si="34"/>
        <v>17</v>
      </c>
      <c r="X146" s="44">
        <f t="shared" si="30"/>
        <v>5.1203277009728623E-3</v>
      </c>
      <c r="Y146" s="33">
        <f t="shared" si="31"/>
        <v>10935.142857142857</v>
      </c>
      <c r="Z146" s="34">
        <f t="shared" si="32"/>
        <v>299.05002471033987</v>
      </c>
      <c r="AA146" s="35">
        <f t="shared" si="29"/>
        <v>200.1563680768557</v>
      </c>
      <c r="AB146" s="34">
        <f t="shared" si="35"/>
        <v>0.52566807071783084</v>
      </c>
    </row>
    <row r="147" spans="1:28" x14ac:dyDescent="0.2">
      <c r="A147" s="53">
        <v>44037</v>
      </c>
      <c r="B147" s="1">
        <v>139062</v>
      </c>
      <c r="C147" s="17">
        <f t="shared" si="23"/>
        <v>210.7</v>
      </c>
      <c r="D147" s="17">
        <f t="shared" si="36"/>
        <v>195.68636363636367</v>
      </c>
      <c r="E147" s="78">
        <v>323004</v>
      </c>
      <c r="F147" s="78">
        <v>18547</v>
      </c>
      <c r="G147" s="79">
        <v>341551</v>
      </c>
      <c r="H147" s="59">
        <v>27</v>
      </c>
      <c r="I147" s="45">
        <f t="shared" si="33"/>
        <v>6.6964285714285711E-3</v>
      </c>
      <c r="J147" s="58">
        <v>4308</v>
      </c>
      <c r="K147" s="61">
        <v>365732</v>
      </c>
      <c r="L147" s="80">
        <v>10466</v>
      </c>
      <c r="M147" s="64">
        <v>277151</v>
      </c>
      <c r="N147" s="81">
        <f t="shared" si="24"/>
        <v>14774</v>
      </c>
      <c r="O147" s="77"/>
      <c r="P147" s="82"/>
      <c r="Q147" s="41">
        <f t="shared" si="25"/>
        <v>23190</v>
      </c>
      <c r="R147" s="41">
        <f t="shared" si="26"/>
        <v>125</v>
      </c>
      <c r="S147" s="38">
        <f t="shared" si="27"/>
        <v>74773</v>
      </c>
      <c r="T147" s="42"/>
      <c r="U147" s="42"/>
      <c r="V147" s="43">
        <f t="shared" si="28"/>
        <v>13.686416634634744</v>
      </c>
      <c r="W147" s="31">
        <f t="shared" si="34"/>
        <v>17.857142857142858</v>
      </c>
      <c r="X147" s="44">
        <f t="shared" si="30"/>
        <v>6.6964285714285711E-3</v>
      </c>
      <c r="Y147" s="33">
        <f t="shared" si="31"/>
        <v>10681.857142857143</v>
      </c>
      <c r="Z147" s="34">
        <f t="shared" si="32"/>
        <v>270.42263833214355</v>
      </c>
      <c r="AA147" s="35">
        <f t="shared" si="29"/>
        <v>195.52023763763921</v>
      </c>
      <c r="AB147" s="34">
        <f t="shared" si="35"/>
        <v>0.53470124650619411</v>
      </c>
    </row>
    <row r="148" spans="1:28" s="46" customFormat="1" x14ac:dyDescent="0.2">
      <c r="A148" s="53">
        <v>44038</v>
      </c>
      <c r="B148" s="1">
        <v>111801</v>
      </c>
      <c r="C148" s="17">
        <f t="shared" si="23"/>
        <v>169.39545454545456</v>
      </c>
      <c r="D148" s="17">
        <f t="shared" si="36"/>
        <v>195.16233766233765</v>
      </c>
      <c r="E148" s="58">
        <v>325436</v>
      </c>
      <c r="F148" s="58">
        <v>18551</v>
      </c>
      <c r="G148" s="58">
        <v>343987</v>
      </c>
      <c r="H148" s="59">
        <v>4</v>
      </c>
      <c r="I148" s="45">
        <f t="shared" si="33"/>
        <v>1.6420361247947454E-3</v>
      </c>
      <c r="J148" s="58">
        <v>3505</v>
      </c>
      <c r="K148" s="58">
        <v>369237</v>
      </c>
      <c r="L148" s="63">
        <v>5601</v>
      </c>
      <c r="M148" s="83">
        <v>282752</v>
      </c>
      <c r="N148" s="81">
        <f t="shared" si="24"/>
        <v>9106</v>
      </c>
      <c r="O148" s="77"/>
      <c r="P148" s="82"/>
      <c r="Q148" s="41">
        <f t="shared" si="25"/>
        <v>22233</v>
      </c>
      <c r="R148" s="41">
        <f t="shared" si="26"/>
        <v>106</v>
      </c>
      <c r="S148" s="38">
        <f t="shared" si="27"/>
        <v>71742</v>
      </c>
      <c r="T148" s="42"/>
      <c r="U148" s="42"/>
      <c r="V148" s="43">
        <f t="shared" si="28"/>
        <v>13.131623743891055</v>
      </c>
      <c r="W148" s="31">
        <f t="shared" si="34"/>
        <v>15.142857142857142</v>
      </c>
      <c r="X148" s="44">
        <f t="shared" si="30"/>
        <v>1.6420361247947454E-3</v>
      </c>
      <c r="Y148" s="33">
        <f t="shared" si="31"/>
        <v>10248.857142857143</v>
      </c>
      <c r="Z148" s="34">
        <f t="shared" si="32"/>
        <v>166.67581864440905</v>
      </c>
      <c r="AA148" s="35">
        <f t="shared" si="29"/>
        <v>187.59462491272936</v>
      </c>
      <c r="AB148" s="34">
        <f t="shared" si="35"/>
        <v>0.46132087755932283</v>
      </c>
    </row>
    <row r="149" spans="1:28" x14ac:dyDescent="0.2">
      <c r="A149" s="53">
        <v>44039</v>
      </c>
      <c r="B149" s="1">
        <v>89565</v>
      </c>
      <c r="C149" s="17">
        <f t="shared" si="23"/>
        <v>135.70454545454547</v>
      </c>
      <c r="D149" s="17">
        <f t="shared" si="36"/>
        <v>194.52316017316019</v>
      </c>
      <c r="E149" s="58">
        <v>327701</v>
      </c>
      <c r="F149" s="58">
        <v>18554</v>
      </c>
      <c r="G149" s="58">
        <v>346255</v>
      </c>
      <c r="H149" s="59">
        <v>3</v>
      </c>
      <c r="I149" s="45">
        <f t="shared" si="33"/>
        <v>1.3227513227513227E-3</v>
      </c>
      <c r="J149" s="58">
        <v>2708</v>
      </c>
      <c r="K149" s="58">
        <v>371945</v>
      </c>
      <c r="L149" s="63">
        <v>1607</v>
      </c>
      <c r="M149" s="83">
        <v>284359</v>
      </c>
      <c r="N149" s="81">
        <f t="shared" si="24"/>
        <v>4315</v>
      </c>
      <c r="O149" s="77"/>
      <c r="P149" s="82"/>
      <c r="Q149" s="41">
        <f t="shared" si="25"/>
        <v>22803</v>
      </c>
      <c r="R149" s="41">
        <f t="shared" si="26"/>
        <v>102</v>
      </c>
      <c r="S149" s="38">
        <f t="shared" si="27"/>
        <v>71951</v>
      </c>
      <c r="T149" s="42"/>
      <c r="U149" s="42"/>
      <c r="V149" s="43">
        <f t="shared" si="28"/>
        <v>13.169879010854245</v>
      </c>
      <c r="W149" s="31">
        <f t="shared" si="34"/>
        <v>14.571428571428571</v>
      </c>
      <c r="X149" s="44">
        <f t="shared" si="30"/>
        <v>1.3227513227513227E-3</v>
      </c>
      <c r="Y149" s="33">
        <f t="shared" si="31"/>
        <v>10278.714285714286</v>
      </c>
      <c r="Z149" s="34">
        <f t="shared" si="32"/>
        <v>78.981567916826819</v>
      </c>
      <c r="AA149" s="35">
        <f t="shared" si="29"/>
        <v>188.1411287264892</v>
      </c>
      <c r="AB149" s="34">
        <f t="shared" si="35"/>
        <v>0.42132450995063825</v>
      </c>
    </row>
    <row r="150" spans="1:28" x14ac:dyDescent="0.2">
      <c r="A150" s="53">
        <v>44040</v>
      </c>
      <c r="B150" s="1">
        <v>147818</v>
      </c>
      <c r="C150" s="17">
        <f t="shared" si="23"/>
        <v>223.96666666666667</v>
      </c>
      <c r="D150" s="17">
        <f t="shared" si="36"/>
        <v>197.81147186147186</v>
      </c>
      <c r="E150" s="58">
        <v>330665</v>
      </c>
      <c r="F150" s="58">
        <v>18558</v>
      </c>
      <c r="G150" s="58">
        <v>349223</v>
      </c>
      <c r="H150" s="59">
        <v>4</v>
      </c>
      <c r="I150" s="45">
        <f t="shared" si="33"/>
        <v>1.3477088948787063E-3</v>
      </c>
      <c r="J150" s="58">
        <v>3595</v>
      </c>
      <c r="K150" s="58">
        <v>375540</v>
      </c>
      <c r="L150" s="63">
        <v>3095</v>
      </c>
      <c r="M150" s="83">
        <v>287454</v>
      </c>
      <c r="N150" s="81">
        <f t="shared" si="24"/>
        <v>6690</v>
      </c>
      <c r="O150" s="77"/>
      <c r="P150" s="82"/>
      <c r="Q150" s="41">
        <f t="shared" si="25"/>
        <v>22856</v>
      </c>
      <c r="R150" s="41">
        <f t="shared" si="26"/>
        <v>84</v>
      </c>
      <c r="S150" s="38">
        <f t="shared" si="27"/>
        <v>72513</v>
      </c>
      <c r="T150" s="42"/>
      <c r="U150" s="42"/>
      <c r="V150" s="43">
        <f t="shared" si="28"/>
        <v>13.27274724067871</v>
      </c>
      <c r="W150" s="31">
        <f t="shared" si="34"/>
        <v>12</v>
      </c>
      <c r="X150" s="44">
        <f t="shared" si="30"/>
        <v>1.3477088948787063E-3</v>
      </c>
      <c r="Y150" s="33">
        <f t="shared" si="31"/>
        <v>10359</v>
      </c>
      <c r="Z150" s="34">
        <f t="shared" si="32"/>
        <v>122.45346219317994</v>
      </c>
      <c r="AA150" s="35">
        <f t="shared" si="29"/>
        <v>189.61067486683874</v>
      </c>
      <c r="AB150" s="34">
        <f t="shared" si="35"/>
        <v>0.3327607825728946</v>
      </c>
    </row>
    <row r="151" spans="1:28" x14ac:dyDescent="0.2">
      <c r="A151" s="53">
        <v>44041</v>
      </c>
      <c r="B151" s="1">
        <v>157439</v>
      </c>
      <c r="C151" s="17">
        <f t="shared" si="23"/>
        <v>238.54393939393938</v>
      </c>
      <c r="D151" s="17">
        <f t="shared" si="36"/>
        <v>202.18484848484849</v>
      </c>
      <c r="E151" s="58">
        <v>333914</v>
      </c>
      <c r="F151" s="58">
        <v>18580</v>
      </c>
      <c r="G151" s="58">
        <v>352494</v>
      </c>
      <c r="H151" s="59">
        <v>22</v>
      </c>
      <c r="I151" s="45">
        <f t="shared" si="33"/>
        <v>6.7257719351880157E-3</v>
      </c>
      <c r="J151" s="58">
        <v>4653</v>
      </c>
      <c r="K151" s="58">
        <v>380193</v>
      </c>
      <c r="L151" s="63">
        <v>4907</v>
      </c>
      <c r="M151" s="83">
        <v>292361</v>
      </c>
      <c r="N151" s="81">
        <f t="shared" si="24"/>
        <v>9560</v>
      </c>
      <c r="O151" s="77"/>
      <c r="P151" s="82"/>
      <c r="Q151" s="41">
        <f t="shared" si="25"/>
        <v>22532</v>
      </c>
      <c r="R151" s="41">
        <f t="shared" si="26"/>
        <v>96</v>
      </c>
      <c r="S151" s="38">
        <f t="shared" si="27"/>
        <v>72353</v>
      </c>
      <c r="T151" s="42"/>
      <c r="U151" s="42"/>
      <c r="V151" s="43">
        <f t="shared" si="28"/>
        <v>13.243460911903062</v>
      </c>
      <c r="W151" s="31">
        <f t="shared" si="34"/>
        <v>13.714285714285714</v>
      </c>
      <c r="X151" s="44">
        <f t="shared" si="30"/>
        <v>6.7257719351880157E-3</v>
      </c>
      <c r="Y151" s="33">
        <f t="shared" si="31"/>
        <v>10336.142857142857</v>
      </c>
      <c r="Z151" s="34">
        <f t="shared" si="32"/>
        <v>174.98581443449928</v>
      </c>
      <c r="AA151" s="35">
        <f t="shared" si="29"/>
        <v>189.19229874147231</v>
      </c>
      <c r="AB151" s="34">
        <f t="shared" si="35"/>
        <v>0.38910550781430503</v>
      </c>
    </row>
    <row r="152" spans="1:28" x14ac:dyDescent="0.2">
      <c r="A152" s="53">
        <v>44042</v>
      </c>
      <c r="B152" s="1">
        <v>170027</v>
      </c>
      <c r="C152" s="17">
        <f t="shared" si="23"/>
        <v>257.61666666666667</v>
      </c>
      <c r="D152" s="17">
        <f t="shared" si="36"/>
        <v>208.44242424242424</v>
      </c>
      <c r="E152" s="58">
        <v>337301</v>
      </c>
      <c r="F152" s="58">
        <v>18597</v>
      </c>
      <c r="G152" s="58">
        <v>355898</v>
      </c>
      <c r="H152" s="59">
        <v>17</v>
      </c>
      <c r="I152" s="45">
        <f t="shared" si="33"/>
        <v>4.9941245593419503E-3</v>
      </c>
      <c r="J152" s="58">
        <v>4456</v>
      </c>
      <c r="K152" s="58">
        <v>384649</v>
      </c>
      <c r="L152" s="63">
        <v>8752</v>
      </c>
      <c r="M152" s="83">
        <v>301113</v>
      </c>
      <c r="N152" s="81">
        <f t="shared" si="24"/>
        <v>13208</v>
      </c>
      <c r="O152" s="77"/>
      <c r="P152" s="82"/>
      <c r="Q152" s="41">
        <f t="shared" si="25"/>
        <v>22285</v>
      </c>
      <c r="R152" s="41">
        <f t="shared" si="26"/>
        <v>97</v>
      </c>
      <c r="S152" s="38">
        <f t="shared" si="27"/>
        <v>73991</v>
      </c>
      <c r="T152" s="42"/>
      <c r="U152" s="42"/>
      <c r="V152" s="43">
        <f t="shared" si="28"/>
        <v>13.543279702743762</v>
      </c>
      <c r="W152" s="31">
        <f t="shared" si="34"/>
        <v>13.857142857142858</v>
      </c>
      <c r="X152" s="44">
        <f t="shared" si="30"/>
        <v>4.9941245593419503E-3</v>
      </c>
      <c r="Y152" s="33">
        <f t="shared" si="31"/>
        <v>10570.142857142857</v>
      </c>
      <c r="Z152" s="34">
        <f t="shared" si="32"/>
        <v>241.75864404297766</v>
      </c>
      <c r="AA152" s="35">
        <f t="shared" si="29"/>
        <v>193.47542432491088</v>
      </c>
      <c r="AB152" s="34">
        <f t="shared" si="35"/>
        <v>0.39784498727651674</v>
      </c>
    </row>
    <row r="153" spans="1:28" x14ac:dyDescent="0.2">
      <c r="A153" s="53">
        <v>44043</v>
      </c>
      <c r="B153" s="1">
        <v>164748</v>
      </c>
      <c r="C153" s="17">
        <f t="shared" si="23"/>
        <v>249.61818181818182</v>
      </c>
      <c r="D153" s="17">
        <f t="shared" si="36"/>
        <v>212.22077922077921</v>
      </c>
      <c r="E153" s="58">
        <v>340910</v>
      </c>
      <c r="F153" s="58">
        <v>18627</v>
      </c>
      <c r="G153" s="58">
        <v>359537</v>
      </c>
      <c r="H153" s="59">
        <v>30</v>
      </c>
      <c r="I153" s="45">
        <f t="shared" si="33"/>
        <v>8.2440230832646327E-3</v>
      </c>
      <c r="J153" s="58">
        <v>4864</v>
      </c>
      <c r="K153" s="58">
        <v>389513</v>
      </c>
      <c r="L153" s="63">
        <v>10443</v>
      </c>
      <c r="M153" s="83">
        <v>311556</v>
      </c>
      <c r="N153" s="81">
        <f t="shared" si="24"/>
        <v>15307</v>
      </c>
      <c r="O153" s="77"/>
      <c r="P153" s="82"/>
      <c r="Q153" s="41">
        <f t="shared" si="25"/>
        <v>22018</v>
      </c>
      <c r="R153" s="41">
        <f t="shared" si="26"/>
        <v>107</v>
      </c>
      <c r="S153" s="38">
        <f t="shared" si="27"/>
        <v>72960</v>
      </c>
      <c r="T153" s="42"/>
      <c r="U153" s="42"/>
      <c r="V153" s="43">
        <f t="shared" si="28"/>
        <v>13.354565921695677</v>
      </c>
      <c r="W153" s="31">
        <f t="shared" si="34"/>
        <v>15.285714285714286</v>
      </c>
      <c r="X153" s="44">
        <f t="shared" si="30"/>
        <v>8.2440230832646327E-3</v>
      </c>
      <c r="Y153" s="33">
        <f t="shared" si="31"/>
        <v>10422.857142857143</v>
      </c>
      <c r="Z153" s="34">
        <f t="shared" si="32"/>
        <v>280.17864660553147</v>
      </c>
      <c r="AA153" s="35">
        <f t="shared" si="29"/>
        <v>190.77951316708112</v>
      </c>
      <c r="AB153" s="34">
        <f t="shared" si="35"/>
        <v>0.44246920702354203</v>
      </c>
    </row>
    <row r="154" spans="1:28" x14ac:dyDescent="0.2">
      <c r="A154" s="53">
        <v>44044</v>
      </c>
      <c r="B154" s="1">
        <v>146011</v>
      </c>
      <c r="C154" s="17">
        <f t="shared" si="23"/>
        <v>221.22878787878787</v>
      </c>
      <c r="D154" s="17">
        <f t="shared" si="36"/>
        <v>213.7248917748918</v>
      </c>
      <c r="E154" s="58">
        <v>344594</v>
      </c>
      <c r="F154" s="58">
        <v>18645</v>
      </c>
      <c r="G154" s="58">
        <v>363239</v>
      </c>
      <c r="H154" s="59">
        <v>18</v>
      </c>
      <c r="I154" s="45">
        <f t="shared" si="33"/>
        <v>4.8622366288492711E-3</v>
      </c>
      <c r="J154" s="58">
        <v>4310</v>
      </c>
      <c r="K154" s="58">
        <v>393823</v>
      </c>
      <c r="L154" s="63">
        <v>11072</v>
      </c>
      <c r="M154" s="83">
        <v>322628</v>
      </c>
      <c r="N154" s="81">
        <f t="shared" si="24"/>
        <v>15382</v>
      </c>
      <c r="O154" s="77"/>
      <c r="P154" s="82"/>
      <c r="Q154" s="41">
        <f t="shared" si="25"/>
        <v>21688</v>
      </c>
      <c r="R154" s="41">
        <f t="shared" si="26"/>
        <v>98</v>
      </c>
      <c r="S154" s="38">
        <f t="shared" si="27"/>
        <v>73568</v>
      </c>
      <c r="T154" s="42"/>
      <c r="U154" s="42"/>
      <c r="V154" s="43">
        <f t="shared" si="28"/>
        <v>13.465853971043142</v>
      </c>
      <c r="W154" s="31">
        <f t="shared" si="34"/>
        <v>14</v>
      </c>
      <c r="X154" s="44">
        <f t="shared" si="30"/>
        <v>4.8622366288492711E-3</v>
      </c>
      <c r="Y154" s="33">
        <f t="shared" si="31"/>
        <v>10509.714285714286</v>
      </c>
      <c r="Z154" s="34">
        <f t="shared" si="32"/>
        <v>281.55144326688998</v>
      </c>
      <c r="AA154" s="35">
        <f t="shared" si="29"/>
        <v>192.36934244347344</v>
      </c>
      <c r="AB154" s="34">
        <f t="shared" si="35"/>
        <v>0.4162664649866949</v>
      </c>
    </row>
    <row r="155" spans="1:28" x14ac:dyDescent="0.2">
      <c r="A155" s="53">
        <v>44045</v>
      </c>
      <c r="B155" s="1">
        <v>145568</v>
      </c>
      <c r="C155" s="17">
        <f t="shared" si="23"/>
        <v>220.55757575757576</v>
      </c>
      <c r="D155" s="17">
        <f t="shared" si="36"/>
        <v>221.03376623376624</v>
      </c>
      <c r="E155" s="58">
        <v>347349</v>
      </c>
      <c r="F155" s="58">
        <v>18676</v>
      </c>
      <c r="G155" s="61">
        <v>366025</v>
      </c>
      <c r="H155" s="59">
        <v>31</v>
      </c>
      <c r="I155" s="45">
        <f t="shared" si="33"/>
        <v>1.1127063890882987E-2</v>
      </c>
      <c r="J155" s="58">
        <v>2934</v>
      </c>
      <c r="K155" s="58">
        <v>396757</v>
      </c>
      <c r="L155" s="63">
        <v>5309</v>
      </c>
      <c r="M155" s="83">
        <v>327937</v>
      </c>
      <c r="N155" s="81">
        <f t="shared" si="24"/>
        <v>8243</v>
      </c>
      <c r="O155" s="77"/>
      <c r="P155" s="82"/>
      <c r="Q155" s="41">
        <f t="shared" si="25"/>
        <v>22038</v>
      </c>
      <c r="R155" s="41">
        <f t="shared" si="26"/>
        <v>125</v>
      </c>
      <c r="S155" s="38">
        <f t="shared" si="27"/>
        <v>72705</v>
      </c>
      <c r="T155" s="42"/>
      <c r="U155" s="42"/>
      <c r="V155" s="43">
        <f t="shared" si="28"/>
        <v>13.307890835209488</v>
      </c>
      <c r="W155" s="31">
        <f t="shared" si="34"/>
        <v>17.857142857142858</v>
      </c>
      <c r="X155" s="44">
        <f t="shared" si="30"/>
        <v>1.1127063890882987E-2</v>
      </c>
      <c r="Y155" s="33">
        <f t="shared" si="31"/>
        <v>10386.428571428571</v>
      </c>
      <c r="Z155" s="34">
        <f t="shared" si="32"/>
        <v>150.87950506104369</v>
      </c>
      <c r="AA155" s="35">
        <f t="shared" si="29"/>
        <v>190.11272621727838</v>
      </c>
      <c r="AB155" s="34">
        <f t="shared" si="35"/>
        <v>0.55176686164509825</v>
      </c>
    </row>
    <row r="156" spans="1:28" x14ac:dyDescent="0.2">
      <c r="A156" s="53">
        <v>44046</v>
      </c>
      <c r="B156" s="1">
        <v>144999</v>
      </c>
      <c r="C156" s="17">
        <f t="shared" si="23"/>
        <v>219.69545454545454</v>
      </c>
      <c r="D156" s="17">
        <f t="shared" si="36"/>
        <v>233.03246753246754</v>
      </c>
      <c r="E156" s="58">
        <v>349786</v>
      </c>
      <c r="F156" s="58">
        <v>18694</v>
      </c>
      <c r="G156" s="61">
        <v>368480</v>
      </c>
      <c r="H156" s="59">
        <v>18</v>
      </c>
      <c r="I156" s="45">
        <f t="shared" si="33"/>
        <v>7.3319755600814666E-3</v>
      </c>
      <c r="J156" s="58">
        <v>2730</v>
      </c>
      <c r="K156" s="58">
        <v>399487</v>
      </c>
      <c r="L156" s="63">
        <v>3948</v>
      </c>
      <c r="M156" s="83">
        <v>331885</v>
      </c>
      <c r="N156" s="81">
        <f t="shared" si="24"/>
        <v>6678</v>
      </c>
      <c r="O156" s="77"/>
      <c r="P156" s="82"/>
      <c r="Q156" s="41">
        <f t="shared" si="25"/>
        <v>22225</v>
      </c>
      <c r="R156" s="41">
        <f t="shared" si="26"/>
        <v>140</v>
      </c>
      <c r="S156" s="38">
        <f t="shared" si="27"/>
        <v>75068</v>
      </c>
      <c r="T156" s="42"/>
      <c r="U156" s="42"/>
      <c r="V156" s="43">
        <f t="shared" si="28"/>
        <v>13.740413303314845</v>
      </c>
      <c r="W156" s="31">
        <f t="shared" si="34"/>
        <v>20</v>
      </c>
      <c r="X156" s="44">
        <f t="shared" si="30"/>
        <v>7.3319755600814666E-3</v>
      </c>
      <c r="Y156" s="33">
        <f t="shared" si="31"/>
        <v>10724</v>
      </c>
      <c r="Z156" s="34">
        <f t="shared" si="32"/>
        <v>122.23381472736257</v>
      </c>
      <c r="AA156" s="35">
        <f t="shared" si="29"/>
        <v>196.2916186187835</v>
      </c>
      <c r="AB156" s="34">
        <f t="shared" si="35"/>
        <v>0.63761292217838605</v>
      </c>
    </row>
    <row r="157" spans="1:28" x14ac:dyDescent="0.2">
      <c r="A157" s="53">
        <v>44047</v>
      </c>
      <c r="B157" s="1">
        <v>150265</v>
      </c>
      <c r="C157" s="17">
        <f t="shared" si="23"/>
        <v>227.67424242424244</v>
      </c>
      <c r="D157" s="17">
        <f t="shared" si="36"/>
        <v>233.56212121212121</v>
      </c>
      <c r="E157" s="58">
        <v>352348</v>
      </c>
      <c r="F157" s="58">
        <v>18717</v>
      </c>
      <c r="G157" s="61">
        <v>371065</v>
      </c>
      <c r="H157" s="59">
        <v>23</v>
      </c>
      <c r="I157" s="45">
        <f t="shared" si="33"/>
        <v>8.8974854932301738E-3</v>
      </c>
      <c r="J157" s="58">
        <v>3971</v>
      </c>
      <c r="K157" s="58">
        <v>403458</v>
      </c>
      <c r="L157" s="63">
        <v>1908</v>
      </c>
      <c r="M157" s="83">
        <v>333793</v>
      </c>
      <c r="N157" s="81">
        <f t="shared" si="24"/>
        <v>5879</v>
      </c>
      <c r="O157" s="77"/>
      <c r="P157" s="82"/>
      <c r="Q157" s="41">
        <f t="shared" si="25"/>
        <v>21842</v>
      </c>
      <c r="R157" s="41">
        <f t="shared" si="26"/>
        <v>159</v>
      </c>
      <c r="S157" s="38">
        <f t="shared" si="27"/>
        <v>74257</v>
      </c>
      <c r="T157" s="42"/>
      <c r="U157" s="42"/>
      <c r="V157" s="43">
        <f t="shared" si="28"/>
        <v>13.591968224333279</v>
      </c>
      <c r="W157" s="31">
        <f t="shared" si="34"/>
        <v>22.714285714285715</v>
      </c>
      <c r="X157" s="44">
        <f t="shared" si="30"/>
        <v>8.8974854932301738E-3</v>
      </c>
      <c r="Y157" s="33">
        <f t="shared" si="31"/>
        <v>10608.142857142857</v>
      </c>
      <c r="Z157" s="34">
        <f t="shared" si="32"/>
        <v>107.60895429502315</v>
      </c>
      <c r="AA157" s="35">
        <f t="shared" si="29"/>
        <v>194.17097463333252</v>
      </c>
      <c r="AB157" s="34">
        <f t="shared" si="35"/>
        <v>0.74546687358340702</v>
      </c>
    </row>
    <row r="158" spans="1:28" x14ac:dyDescent="0.2">
      <c r="A158" s="53">
        <v>44048</v>
      </c>
      <c r="B158" s="1">
        <v>161111</v>
      </c>
      <c r="C158" s="17">
        <f t="shared" si="23"/>
        <v>244.10757575757575</v>
      </c>
      <c r="D158" s="17">
        <f t="shared" si="36"/>
        <v>234.35692640692642</v>
      </c>
      <c r="E158" s="58">
        <v>357067</v>
      </c>
      <c r="F158" s="58">
        <v>18781</v>
      </c>
      <c r="G158" s="61">
        <v>375848</v>
      </c>
      <c r="H158" s="59">
        <v>64</v>
      </c>
      <c r="I158" s="45">
        <f t="shared" si="33"/>
        <v>1.3380723395358561E-2</v>
      </c>
      <c r="J158" s="58">
        <v>4676</v>
      </c>
      <c r="K158" s="58">
        <v>408134</v>
      </c>
      <c r="L158" s="63">
        <v>7104</v>
      </c>
      <c r="M158" s="83">
        <v>340897</v>
      </c>
      <c r="N158" s="81">
        <f t="shared" si="24"/>
        <v>11780</v>
      </c>
      <c r="O158" s="77"/>
      <c r="P158" s="82"/>
      <c r="Q158" s="41">
        <f t="shared" si="25"/>
        <v>23354</v>
      </c>
      <c r="R158" s="41">
        <f t="shared" si="26"/>
        <v>201</v>
      </c>
      <c r="S158" s="38">
        <f t="shared" si="27"/>
        <v>76477</v>
      </c>
      <c r="T158" s="42"/>
      <c r="U158" s="42"/>
      <c r="V158" s="43">
        <f t="shared" si="28"/>
        <v>13.9983160360954</v>
      </c>
      <c r="W158" s="31">
        <f t="shared" si="34"/>
        <v>28.714285714285715</v>
      </c>
      <c r="X158" s="44">
        <f t="shared" si="30"/>
        <v>1.3380723395358561E-2</v>
      </c>
      <c r="Y158" s="33">
        <f t="shared" si="31"/>
        <v>10925.285714285714</v>
      </c>
      <c r="Z158" s="34">
        <f t="shared" si="32"/>
        <v>215.62059561071146</v>
      </c>
      <c r="AA158" s="35">
        <f t="shared" si="29"/>
        <v>199.97594337279139</v>
      </c>
      <c r="AB158" s="34">
        <f t="shared" si="35"/>
        <v>0.84053760872870065</v>
      </c>
    </row>
    <row r="159" spans="1:28" x14ac:dyDescent="0.2">
      <c r="A159" s="53">
        <v>44049</v>
      </c>
      <c r="B159" s="1">
        <v>174833</v>
      </c>
      <c r="C159" s="17">
        <f t="shared" si="23"/>
        <v>264.89848484848483</v>
      </c>
      <c r="D159" s="17">
        <f t="shared" si="36"/>
        <v>235.39718614718615</v>
      </c>
      <c r="E159" s="58">
        <v>362624</v>
      </c>
      <c r="F159" s="58">
        <v>18847</v>
      </c>
      <c r="G159" s="61">
        <v>381471</v>
      </c>
      <c r="H159" s="59">
        <v>66</v>
      </c>
      <c r="I159" s="45">
        <f t="shared" si="33"/>
        <v>1.1737506669037881E-2</v>
      </c>
      <c r="J159" s="58">
        <v>5086</v>
      </c>
      <c r="K159" s="58">
        <v>413220</v>
      </c>
      <c r="L159" s="63">
        <v>10832</v>
      </c>
      <c r="M159" s="83">
        <v>351729</v>
      </c>
      <c r="N159" s="81">
        <f t="shared" si="24"/>
        <v>15918</v>
      </c>
      <c r="O159" s="77"/>
      <c r="P159" s="82"/>
      <c r="Q159" s="41">
        <f t="shared" si="25"/>
        <v>25573</v>
      </c>
      <c r="R159" s="41">
        <f t="shared" si="26"/>
        <v>250</v>
      </c>
      <c r="S159" s="38">
        <f t="shared" si="27"/>
        <v>79187</v>
      </c>
      <c r="T159" s="42"/>
      <c r="U159" s="42"/>
      <c r="V159" s="43">
        <f t="shared" si="28"/>
        <v>14.494353229732944</v>
      </c>
      <c r="W159" s="31">
        <f t="shared" si="34"/>
        <v>35.714285714285715</v>
      </c>
      <c r="X159" s="44">
        <f t="shared" si="30"/>
        <v>1.1737506669037881E-2</v>
      </c>
      <c r="Y159" s="33">
        <f t="shared" si="31"/>
        <v>11312.428571428571</v>
      </c>
      <c r="Z159" s="34">
        <f t="shared" si="32"/>
        <v>291.36236340673219</v>
      </c>
      <c r="AA159" s="35">
        <f t="shared" si="29"/>
        <v>207.06218899618491</v>
      </c>
      <c r="AB159" s="34">
        <f t="shared" si="35"/>
        <v>0.93687163886721392</v>
      </c>
    </row>
    <row r="160" spans="1:28" x14ac:dyDescent="0.2">
      <c r="A160" s="53">
        <v>44050</v>
      </c>
      <c r="B160" s="1">
        <v>173213</v>
      </c>
      <c r="C160" s="17">
        <f t="shared" ref="C160:C223" si="37">B160/660</f>
        <v>262.44393939393939</v>
      </c>
      <c r="D160" s="17">
        <f t="shared" si="36"/>
        <v>237.22943722943725</v>
      </c>
      <c r="E160" s="58">
        <v>367323</v>
      </c>
      <c r="F160" s="58">
        <v>18890</v>
      </c>
      <c r="G160" s="61">
        <v>386213</v>
      </c>
      <c r="H160" s="59">
        <v>43</v>
      </c>
      <c r="I160" s="45">
        <f t="shared" si="33"/>
        <v>9.0679038380430191E-3</v>
      </c>
      <c r="J160" s="58">
        <v>4667</v>
      </c>
      <c r="K160" s="58">
        <v>417887</v>
      </c>
      <c r="L160" s="63">
        <v>8590</v>
      </c>
      <c r="M160" s="83">
        <v>360319</v>
      </c>
      <c r="N160" s="81">
        <f t="shared" ref="N160:N223" si="38">J160+L160</f>
        <v>13257</v>
      </c>
      <c r="O160" s="77"/>
      <c r="P160" s="82"/>
      <c r="Q160" s="41">
        <f t="shared" ref="Q160:Q223" si="39">G160-G153</f>
        <v>26676</v>
      </c>
      <c r="R160" s="41">
        <f t="shared" ref="R160:R223" si="40">SUM(H154:H160)</f>
        <v>263</v>
      </c>
      <c r="S160" s="38">
        <f t="shared" si="27"/>
        <v>77137</v>
      </c>
      <c r="T160" s="42"/>
      <c r="U160" s="42"/>
      <c r="V160" s="43">
        <f t="shared" si="28"/>
        <v>14.11912214229495</v>
      </c>
      <c r="W160" s="31">
        <f t="shared" si="34"/>
        <v>37.571428571428569</v>
      </c>
      <c r="X160" s="44">
        <f t="shared" si="30"/>
        <v>9.0679038380430191E-3</v>
      </c>
      <c r="Y160" s="33">
        <f t="shared" si="31"/>
        <v>11019.571428571429</v>
      </c>
      <c r="Z160" s="34">
        <f t="shared" si="32"/>
        <v>242.65553786173191</v>
      </c>
      <c r="AA160" s="35">
        <f t="shared" si="29"/>
        <v>201.70174488992785</v>
      </c>
      <c r="AB160" s="34">
        <f t="shared" si="35"/>
        <v>0.94864136393547671</v>
      </c>
    </row>
    <row r="161" spans="1:28" x14ac:dyDescent="0.2">
      <c r="A161" s="84">
        <v>44051</v>
      </c>
      <c r="B161" s="1">
        <v>160651</v>
      </c>
      <c r="C161" s="17">
        <f t="shared" si="37"/>
        <v>243.41060606060606</v>
      </c>
      <c r="D161" s="17">
        <f t="shared" si="36"/>
        <v>240.39826839826841</v>
      </c>
      <c r="E161" s="58">
        <v>371825</v>
      </c>
      <c r="F161" s="58">
        <v>18950</v>
      </c>
      <c r="G161" s="61">
        <v>390775</v>
      </c>
      <c r="H161" s="61">
        <v>60</v>
      </c>
      <c r="I161" s="45">
        <f t="shared" si="33"/>
        <v>1.31521262604121E-2</v>
      </c>
      <c r="J161" s="58">
        <v>3863</v>
      </c>
      <c r="K161" s="58">
        <v>421750</v>
      </c>
      <c r="L161" s="63">
        <v>10774</v>
      </c>
      <c r="M161" s="83">
        <v>371093</v>
      </c>
      <c r="N161" s="81">
        <f t="shared" si="38"/>
        <v>14637</v>
      </c>
      <c r="O161" s="77"/>
      <c r="P161" s="82"/>
      <c r="Q161" s="41">
        <f t="shared" si="39"/>
        <v>27536</v>
      </c>
      <c r="R161" s="41">
        <f t="shared" si="40"/>
        <v>305</v>
      </c>
      <c r="S161" s="38">
        <f t="shared" si="27"/>
        <v>76392</v>
      </c>
      <c r="T161" s="42"/>
      <c r="U161" s="42"/>
      <c r="V161" s="43">
        <f t="shared" si="28"/>
        <v>13.982757673933337</v>
      </c>
      <c r="W161" s="31">
        <f t="shared" si="34"/>
        <v>43.571428571428569</v>
      </c>
      <c r="X161" s="44">
        <f t="shared" si="30"/>
        <v>1.31521262604121E-2</v>
      </c>
      <c r="Y161" s="33">
        <f t="shared" si="31"/>
        <v>10913.142857142857</v>
      </c>
      <c r="Z161" s="34">
        <f t="shared" si="32"/>
        <v>267.91499643072865</v>
      </c>
      <c r="AA161" s="35">
        <f t="shared" si="29"/>
        <v>199.75368105619054</v>
      </c>
      <c r="AB161" s="34">
        <f t="shared" si="35"/>
        <v>1.0670683586720884</v>
      </c>
    </row>
    <row r="162" spans="1:28" x14ac:dyDescent="0.2">
      <c r="A162" s="84">
        <v>44052</v>
      </c>
      <c r="B162" s="1">
        <v>162990</v>
      </c>
      <c r="C162" s="17">
        <f t="shared" si="37"/>
        <v>246.95454545454547</v>
      </c>
      <c r="D162" s="17">
        <f t="shared" si="36"/>
        <v>244.16926406926407</v>
      </c>
      <c r="E162" s="58">
        <v>375457</v>
      </c>
      <c r="F162" s="58">
        <v>18998</v>
      </c>
      <c r="G162" s="61">
        <v>394455</v>
      </c>
      <c r="H162" s="61">
        <v>48</v>
      </c>
      <c r="I162" s="45">
        <f t="shared" si="33"/>
        <v>1.3043478260869565E-2</v>
      </c>
      <c r="J162" s="58">
        <v>3618</v>
      </c>
      <c r="K162" s="61">
        <v>425368</v>
      </c>
      <c r="L162" s="80">
        <v>8673</v>
      </c>
      <c r="M162" s="83">
        <v>379766</v>
      </c>
      <c r="N162" s="81">
        <f t="shared" si="38"/>
        <v>12291</v>
      </c>
      <c r="O162" s="77"/>
      <c r="P162" s="82"/>
      <c r="Q162" s="41">
        <f t="shared" si="39"/>
        <v>28430</v>
      </c>
      <c r="R162" s="41">
        <f t="shared" si="40"/>
        <v>322</v>
      </c>
      <c r="S162" s="38">
        <f t="shared" si="27"/>
        <v>80440</v>
      </c>
      <c r="T162" s="42"/>
      <c r="U162" s="42"/>
      <c r="V162" s="43">
        <f t="shared" si="28"/>
        <v>14.723701791957241</v>
      </c>
      <c r="W162" s="31">
        <f t="shared" si="34"/>
        <v>46</v>
      </c>
      <c r="X162" s="44">
        <f t="shared" si="30"/>
        <v>1.3043478260869565E-2</v>
      </c>
      <c r="Y162" s="33">
        <f t="shared" si="31"/>
        <v>11491.428571428571</v>
      </c>
      <c r="Z162" s="34">
        <f t="shared" si="32"/>
        <v>224.97391686343417</v>
      </c>
      <c r="AA162" s="35">
        <f t="shared" si="29"/>
        <v>210.33859702796056</v>
      </c>
      <c r="AB162" s="34">
        <f t="shared" si="35"/>
        <v>1.0944457068147539</v>
      </c>
    </row>
    <row r="163" spans="1:28" x14ac:dyDescent="0.2">
      <c r="A163" s="84">
        <v>44053</v>
      </c>
      <c r="B163" s="1">
        <v>152498</v>
      </c>
      <c r="C163" s="17">
        <f t="shared" si="37"/>
        <v>231.05757575757576</v>
      </c>
      <c r="D163" s="17">
        <f t="shared" si="36"/>
        <v>245.79242424242423</v>
      </c>
      <c r="E163" s="58">
        <v>379133</v>
      </c>
      <c r="F163" s="58">
        <v>19027</v>
      </c>
      <c r="G163" s="61">
        <v>398160</v>
      </c>
      <c r="H163" s="61">
        <v>29</v>
      </c>
      <c r="I163" s="45">
        <f t="shared" si="33"/>
        <v>7.8272604588394065E-3</v>
      </c>
      <c r="J163" s="58">
        <v>2946</v>
      </c>
      <c r="K163" s="61">
        <v>428314</v>
      </c>
      <c r="L163" s="80">
        <v>7373</v>
      </c>
      <c r="M163" s="83">
        <v>387139</v>
      </c>
      <c r="N163" s="81">
        <f t="shared" si="38"/>
        <v>10319</v>
      </c>
      <c r="O163" s="77"/>
      <c r="P163" s="82"/>
      <c r="Q163" s="41">
        <f t="shared" si="39"/>
        <v>29680</v>
      </c>
      <c r="R163" s="41">
        <f t="shared" si="40"/>
        <v>333</v>
      </c>
      <c r="S163" s="38">
        <f t="shared" si="27"/>
        <v>84081</v>
      </c>
      <c r="T163" s="42"/>
      <c r="U163" s="42"/>
      <c r="V163" s="43">
        <f t="shared" si="28"/>
        <v>15.39014881115809</v>
      </c>
      <c r="W163" s="31">
        <f t="shared" si="34"/>
        <v>47.571428571428569</v>
      </c>
      <c r="X163" s="44">
        <f t="shared" si="30"/>
        <v>7.8272604588394065E-3</v>
      </c>
      <c r="Y163" s="33">
        <f t="shared" si="31"/>
        <v>12011.571428571429</v>
      </c>
      <c r="Z163" s="34">
        <f t="shared" si="32"/>
        <v>188.8785166474475</v>
      </c>
      <c r="AA163" s="35">
        <f t="shared" si="29"/>
        <v>219.85926873082985</v>
      </c>
      <c r="AB163" s="34">
        <f t="shared" si="35"/>
        <v>1.1015212053684387</v>
      </c>
    </row>
    <row r="164" spans="1:28" x14ac:dyDescent="0.2">
      <c r="A164" s="84">
        <v>44054</v>
      </c>
      <c r="B164" s="1">
        <v>157558</v>
      </c>
      <c r="C164" s="17">
        <f t="shared" si="37"/>
        <v>238.72424242424242</v>
      </c>
      <c r="D164" s="17">
        <f t="shared" si="36"/>
        <v>247.37099567099565</v>
      </c>
      <c r="E164" s="58">
        <v>383463</v>
      </c>
      <c r="F164" s="58">
        <v>19079</v>
      </c>
      <c r="G164" s="61">
        <v>402542</v>
      </c>
      <c r="H164" s="61">
        <v>52</v>
      </c>
      <c r="I164" s="45">
        <f t="shared" si="33"/>
        <v>1.1866727521679598E-2</v>
      </c>
      <c r="J164" s="58">
        <v>3997</v>
      </c>
      <c r="K164" s="61">
        <v>432311</v>
      </c>
      <c r="L164" s="80">
        <v>5588</v>
      </c>
      <c r="M164" s="83">
        <v>392727</v>
      </c>
      <c r="N164" s="81">
        <f t="shared" si="38"/>
        <v>9585</v>
      </c>
      <c r="O164" s="77"/>
      <c r="P164" s="82"/>
      <c r="Q164" s="41">
        <f t="shared" si="39"/>
        <v>31477</v>
      </c>
      <c r="R164" s="41">
        <f t="shared" si="40"/>
        <v>362</v>
      </c>
      <c r="S164" s="38">
        <f t="shared" si="27"/>
        <v>87787</v>
      </c>
      <c r="T164" s="42"/>
      <c r="U164" s="42"/>
      <c r="V164" s="43">
        <f t="shared" si="28"/>
        <v>16.068493401424046</v>
      </c>
      <c r="W164" s="31">
        <f t="shared" si="34"/>
        <v>51.714285714285715</v>
      </c>
      <c r="X164" s="44">
        <f t="shared" si="30"/>
        <v>1.1866727521679598E-2</v>
      </c>
      <c r="Y164" s="33">
        <f t="shared" si="31"/>
        <v>12541</v>
      </c>
      <c r="Z164" s="34">
        <f t="shared" si="32"/>
        <v>175.44341332161881</v>
      </c>
      <c r="AA164" s="35">
        <f t="shared" si="29"/>
        <v>229.54990573462925</v>
      </c>
      <c r="AB164" s="34">
        <f t="shared" si="35"/>
        <v>1.143938948632002</v>
      </c>
    </row>
    <row r="165" spans="1:28" x14ac:dyDescent="0.2">
      <c r="A165" s="84">
        <v>44055</v>
      </c>
      <c r="B165" s="1">
        <v>176489</v>
      </c>
      <c r="C165" s="17">
        <f t="shared" si="37"/>
        <v>267.40757575757578</v>
      </c>
      <c r="D165" s="17">
        <f t="shared" si="36"/>
        <v>250.6995670995671</v>
      </c>
      <c r="E165" s="58">
        <v>388097</v>
      </c>
      <c r="F165" s="58">
        <v>19126</v>
      </c>
      <c r="G165" s="61">
        <v>407223</v>
      </c>
      <c r="H165" s="61">
        <v>47</v>
      </c>
      <c r="I165" s="45">
        <f t="shared" si="33"/>
        <v>1.0040589617603077E-2</v>
      </c>
      <c r="J165" s="58">
        <v>4699</v>
      </c>
      <c r="K165" s="61">
        <v>437010</v>
      </c>
      <c r="L165" s="80">
        <v>7179</v>
      </c>
      <c r="M165" s="83">
        <v>399906</v>
      </c>
      <c r="N165" s="81">
        <f t="shared" si="38"/>
        <v>11878</v>
      </c>
      <c r="O165" s="77"/>
      <c r="P165" s="82"/>
      <c r="Q165" s="41">
        <f t="shared" si="39"/>
        <v>31375</v>
      </c>
      <c r="R165" s="41">
        <f t="shared" si="40"/>
        <v>345</v>
      </c>
      <c r="S165" s="38">
        <f t="shared" si="27"/>
        <v>87885</v>
      </c>
      <c r="T165" s="42"/>
      <c r="U165" s="42"/>
      <c r="V165" s="43">
        <f t="shared" si="28"/>
        <v>16.086431277799132</v>
      </c>
      <c r="W165" s="31">
        <f t="shared" si="34"/>
        <v>49.285714285714285</v>
      </c>
      <c r="X165" s="44">
        <f t="shared" si="30"/>
        <v>1.0040589617603077E-2</v>
      </c>
      <c r="Y165" s="33">
        <f t="shared" si="31"/>
        <v>12555</v>
      </c>
      <c r="Z165" s="34">
        <f t="shared" si="32"/>
        <v>217.41438324821993</v>
      </c>
      <c r="AA165" s="35">
        <f t="shared" si="29"/>
        <v>229.8061611114162</v>
      </c>
      <c r="AB165" s="34">
        <f t="shared" si="35"/>
        <v>1.0962227518069236</v>
      </c>
    </row>
    <row r="166" spans="1:28" x14ac:dyDescent="0.2">
      <c r="A166" s="84">
        <v>44056</v>
      </c>
      <c r="B166" s="1">
        <v>163470</v>
      </c>
      <c r="C166" s="17">
        <f t="shared" si="37"/>
        <v>247.68181818181819</v>
      </c>
      <c r="D166" s="17">
        <f t="shared" si="36"/>
        <v>248.24004329004333</v>
      </c>
      <c r="E166" s="58">
        <v>392530</v>
      </c>
      <c r="F166" s="58">
        <v>19173</v>
      </c>
      <c r="G166" s="61">
        <v>411703</v>
      </c>
      <c r="H166" s="61">
        <v>47</v>
      </c>
      <c r="I166" s="45">
        <f t="shared" si="33"/>
        <v>1.0491071428571428E-2</v>
      </c>
      <c r="J166" s="58">
        <v>4997</v>
      </c>
      <c r="K166" s="61">
        <v>442007</v>
      </c>
      <c r="L166" s="80">
        <v>7530</v>
      </c>
      <c r="M166" s="83">
        <v>407436</v>
      </c>
      <c r="N166" s="81">
        <f t="shared" si="38"/>
        <v>12527</v>
      </c>
      <c r="O166" s="77"/>
      <c r="P166" s="82"/>
      <c r="Q166" s="41">
        <f t="shared" si="39"/>
        <v>30232</v>
      </c>
      <c r="R166" s="41">
        <f t="shared" si="40"/>
        <v>326</v>
      </c>
      <c r="S166" s="38">
        <f t="shared" ref="S166:T181" si="41">SUM(N160:N166)</f>
        <v>84494</v>
      </c>
      <c r="T166" s="42"/>
      <c r="U166" s="42"/>
      <c r="V166" s="43">
        <f t="shared" ref="V166:V229" si="42">S166/5463.3</f>
        <v>15.465744147310232</v>
      </c>
      <c r="W166" s="31">
        <f t="shared" si="34"/>
        <v>46.571428571428569</v>
      </c>
      <c r="X166" s="44">
        <f t="shared" si="30"/>
        <v>1.0491071428571428E-2</v>
      </c>
      <c r="Y166" s="33">
        <f t="shared" si="31"/>
        <v>12070.571428571429</v>
      </c>
      <c r="Z166" s="34">
        <f t="shared" si="32"/>
        <v>229.29365035784232</v>
      </c>
      <c r="AA166" s="35">
        <f t="shared" si="29"/>
        <v>220.93920210443193</v>
      </c>
      <c r="AB166" s="34">
        <f t="shared" si="35"/>
        <v>1.0784165340859744</v>
      </c>
    </row>
    <row r="167" spans="1:28" x14ac:dyDescent="0.2">
      <c r="A167" s="84">
        <v>44057</v>
      </c>
      <c r="B167" s="1">
        <v>170441</v>
      </c>
      <c r="C167" s="17">
        <f t="shared" si="37"/>
        <v>258.2439393939394</v>
      </c>
      <c r="D167" s="17">
        <f t="shared" si="36"/>
        <v>247.64004329004334</v>
      </c>
      <c r="E167" s="58">
        <v>396630</v>
      </c>
      <c r="F167" s="58">
        <v>19238</v>
      </c>
      <c r="G167" s="61">
        <v>415868</v>
      </c>
      <c r="H167" s="61">
        <v>65</v>
      </c>
      <c r="I167" s="45">
        <f t="shared" si="33"/>
        <v>1.5606242496998799E-2</v>
      </c>
      <c r="J167" s="58">
        <v>4487</v>
      </c>
      <c r="K167" s="61">
        <v>446494</v>
      </c>
      <c r="L167" s="80">
        <v>9504</v>
      </c>
      <c r="M167" s="83">
        <v>416940</v>
      </c>
      <c r="N167" s="81">
        <f t="shared" si="38"/>
        <v>13991</v>
      </c>
      <c r="O167" s="77"/>
      <c r="P167" s="82"/>
      <c r="Q167" s="41">
        <f t="shared" si="39"/>
        <v>29655</v>
      </c>
      <c r="R167" s="41">
        <f t="shared" si="40"/>
        <v>348</v>
      </c>
      <c r="S167" s="38">
        <f t="shared" si="41"/>
        <v>85228</v>
      </c>
      <c r="T167" s="42"/>
      <c r="U167" s="42"/>
      <c r="V167" s="43">
        <f t="shared" si="42"/>
        <v>15.60009518056852</v>
      </c>
      <c r="W167" s="31">
        <f t="shared" si="34"/>
        <v>49.714285714285715</v>
      </c>
      <c r="X167" s="44">
        <f t="shared" si="30"/>
        <v>1.5606242496998799E-2</v>
      </c>
      <c r="Y167" s="33">
        <f t="shared" si="31"/>
        <v>12175.428571428571</v>
      </c>
      <c r="Z167" s="34">
        <f t="shared" si="32"/>
        <v>256.09064118756061</v>
      </c>
      <c r="AA167" s="35">
        <f t="shared" si="29"/>
        <v>222.85850257955028</v>
      </c>
      <c r="AB167" s="34">
        <f t="shared" si="35"/>
        <v>1.1718213720710566</v>
      </c>
    </row>
    <row r="168" spans="1:28" x14ac:dyDescent="0.2">
      <c r="A168" s="84">
        <v>44058</v>
      </c>
      <c r="B168" s="1">
        <v>180197</v>
      </c>
      <c r="C168" s="17">
        <f t="shared" si="37"/>
        <v>273.02575757575755</v>
      </c>
      <c r="D168" s="17">
        <f t="shared" si="36"/>
        <v>251.87077922077924</v>
      </c>
      <c r="E168" s="58">
        <v>401033</v>
      </c>
      <c r="F168" s="58">
        <v>19289</v>
      </c>
      <c r="G168" s="61">
        <v>420322</v>
      </c>
      <c r="H168" s="61">
        <v>51</v>
      </c>
      <c r="I168" s="45">
        <f t="shared" si="33"/>
        <v>1.1450381679389313E-2</v>
      </c>
      <c r="J168" s="58">
        <v>4745</v>
      </c>
      <c r="K168" s="61">
        <v>451239</v>
      </c>
      <c r="L168" s="58">
        <v>10578</v>
      </c>
      <c r="M168" s="83">
        <v>427518</v>
      </c>
      <c r="N168" s="81">
        <f t="shared" si="38"/>
        <v>15323</v>
      </c>
      <c r="O168" s="77"/>
      <c r="P168" s="82"/>
      <c r="Q168" s="41">
        <f t="shared" si="39"/>
        <v>29547</v>
      </c>
      <c r="R168" s="41">
        <f t="shared" si="40"/>
        <v>339</v>
      </c>
      <c r="S168" s="38">
        <f t="shared" si="41"/>
        <v>85914</v>
      </c>
      <c r="T168" s="42"/>
      <c r="U168" s="42"/>
      <c r="V168" s="43">
        <f t="shared" si="42"/>
        <v>15.725660315194112</v>
      </c>
      <c r="W168" s="31">
        <f t="shared" si="34"/>
        <v>48.428571428571431</v>
      </c>
      <c r="X168" s="44">
        <f t="shared" si="30"/>
        <v>1.1450381679389313E-2</v>
      </c>
      <c r="Y168" s="33">
        <f t="shared" si="31"/>
        <v>12273.428571428571</v>
      </c>
      <c r="Z168" s="34">
        <f t="shared" si="32"/>
        <v>280.47150989328793</v>
      </c>
      <c r="AA168" s="35">
        <f t="shared" si="29"/>
        <v>224.65229021705872</v>
      </c>
      <c r="AB168" s="34">
        <f t="shared" si="35"/>
        <v>1.1475107351993026</v>
      </c>
    </row>
    <row r="169" spans="1:28" x14ac:dyDescent="0.2">
      <c r="A169" s="84">
        <v>44059</v>
      </c>
      <c r="B169" s="1">
        <v>168144</v>
      </c>
      <c r="C169" s="17">
        <f t="shared" si="37"/>
        <v>254.76363636363635</v>
      </c>
      <c r="D169" s="17">
        <f t="shared" si="36"/>
        <v>252.98636363636365</v>
      </c>
      <c r="E169" s="58">
        <v>405079</v>
      </c>
      <c r="F169" s="58">
        <v>19332</v>
      </c>
      <c r="G169" s="61">
        <v>424411</v>
      </c>
      <c r="H169" s="61">
        <v>43</v>
      </c>
      <c r="I169" s="45">
        <f t="shared" si="33"/>
        <v>1.0516018586451455E-2</v>
      </c>
      <c r="J169" s="58">
        <v>3849</v>
      </c>
      <c r="K169" s="61">
        <v>455088</v>
      </c>
      <c r="L169" s="80">
        <v>7516</v>
      </c>
      <c r="M169" s="83">
        <v>435034</v>
      </c>
      <c r="N169" s="81">
        <f t="shared" si="38"/>
        <v>11365</v>
      </c>
      <c r="O169" s="77"/>
      <c r="P169" s="82"/>
      <c r="Q169" s="41">
        <f t="shared" si="39"/>
        <v>29956</v>
      </c>
      <c r="R169" s="41">
        <f t="shared" si="40"/>
        <v>334</v>
      </c>
      <c r="S169" s="38">
        <f t="shared" si="41"/>
        <v>84988</v>
      </c>
      <c r="T169" s="42"/>
      <c r="U169" s="42"/>
      <c r="V169" s="43">
        <f t="shared" si="42"/>
        <v>15.556165687405048</v>
      </c>
      <c r="W169" s="31">
        <f t="shared" si="34"/>
        <v>47.714285714285715</v>
      </c>
      <c r="X169" s="44">
        <f t="shared" si="30"/>
        <v>1.0516018586451455E-2</v>
      </c>
      <c r="Y169" s="33">
        <f t="shared" si="31"/>
        <v>12141.142857142857</v>
      </c>
      <c r="Z169" s="34">
        <f t="shared" si="32"/>
        <v>208.02445408452766</v>
      </c>
      <c r="AA169" s="35">
        <f t="shared" si="29"/>
        <v>222.2309383915007</v>
      </c>
      <c r="AB169" s="34">
        <f t="shared" si="35"/>
        <v>1.1114041684219012</v>
      </c>
    </row>
    <row r="170" spans="1:28" x14ac:dyDescent="0.2">
      <c r="A170" s="84">
        <v>44060</v>
      </c>
      <c r="B170" s="1">
        <v>146264</v>
      </c>
      <c r="C170" s="17">
        <f t="shared" si="37"/>
        <v>221.61212121212122</v>
      </c>
      <c r="D170" s="17">
        <f t="shared" si="36"/>
        <v>251.63701298701295</v>
      </c>
      <c r="E170" s="58">
        <v>408770</v>
      </c>
      <c r="F170" s="58">
        <v>19358</v>
      </c>
      <c r="G170" s="61">
        <v>428128</v>
      </c>
      <c r="H170" s="61">
        <v>26</v>
      </c>
      <c r="I170" s="45">
        <f t="shared" si="33"/>
        <v>6.9948883508205544E-3</v>
      </c>
      <c r="J170" s="58">
        <v>2860</v>
      </c>
      <c r="K170" s="61">
        <v>457948</v>
      </c>
      <c r="L170" s="80">
        <v>7344</v>
      </c>
      <c r="M170" s="83">
        <v>442378</v>
      </c>
      <c r="N170" s="81">
        <f t="shared" si="38"/>
        <v>10204</v>
      </c>
      <c r="O170" s="77"/>
      <c r="P170" s="82"/>
      <c r="Q170" s="41">
        <f t="shared" si="39"/>
        <v>29968</v>
      </c>
      <c r="R170" s="41">
        <f t="shared" si="40"/>
        <v>331</v>
      </c>
      <c r="S170" s="38">
        <f t="shared" si="41"/>
        <v>84873</v>
      </c>
      <c r="T170" s="42"/>
      <c r="U170" s="42"/>
      <c r="V170" s="43">
        <f t="shared" si="42"/>
        <v>15.53511613859755</v>
      </c>
      <c r="W170" s="31">
        <f t="shared" si="34"/>
        <v>47.285714285714285</v>
      </c>
      <c r="X170" s="44">
        <f t="shared" si="30"/>
        <v>6.9948883508205544E-3</v>
      </c>
      <c r="Y170" s="33">
        <f t="shared" si="31"/>
        <v>12124.714285714286</v>
      </c>
      <c r="Z170" s="34">
        <f t="shared" si="32"/>
        <v>186.77356176669778</v>
      </c>
      <c r="AA170" s="35">
        <f t="shared" si="29"/>
        <v>221.93023055139358</v>
      </c>
      <c r="AB170" s="34">
        <f t="shared" si="35"/>
        <v>1.0995131383073462</v>
      </c>
    </row>
    <row r="171" spans="1:28" x14ac:dyDescent="0.2">
      <c r="A171" s="84">
        <v>44061</v>
      </c>
      <c r="B171" s="1">
        <v>157194</v>
      </c>
      <c r="C171" s="17">
        <f t="shared" si="37"/>
        <v>238.17272727272729</v>
      </c>
      <c r="D171" s="17">
        <f t="shared" si="36"/>
        <v>251.55822510822512</v>
      </c>
      <c r="E171" s="58">
        <v>413442</v>
      </c>
      <c r="F171" s="58">
        <v>19407</v>
      </c>
      <c r="G171" s="61">
        <v>432849</v>
      </c>
      <c r="H171" s="61">
        <v>49</v>
      </c>
      <c r="I171" s="45">
        <f t="shared" si="33"/>
        <v>1.0379156958271553E-2</v>
      </c>
      <c r="J171" s="58">
        <v>4056</v>
      </c>
      <c r="K171" s="61">
        <v>462004</v>
      </c>
      <c r="L171" s="80">
        <v>7493</v>
      </c>
      <c r="M171" s="83">
        <v>449871</v>
      </c>
      <c r="N171" s="81">
        <f t="shared" si="38"/>
        <v>11549</v>
      </c>
      <c r="O171" s="81">
        <v>54</v>
      </c>
      <c r="P171" s="82">
        <f t="shared" ref="P171:P234" si="43">O171/N171</f>
        <v>4.6757295003896438E-3</v>
      </c>
      <c r="Q171" s="41">
        <f t="shared" si="39"/>
        <v>30307</v>
      </c>
      <c r="R171" s="41">
        <f t="shared" si="40"/>
        <v>328</v>
      </c>
      <c r="S171" s="38">
        <f t="shared" si="41"/>
        <v>86837</v>
      </c>
      <c r="T171" s="42"/>
      <c r="U171" s="42"/>
      <c r="V171" s="43">
        <f t="shared" si="42"/>
        <v>15.894605824318635</v>
      </c>
      <c r="W171" s="31">
        <f t="shared" si="34"/>
        <v>46.857142857142854</v>
      </c>
      <c r="X171" s="44">
        <f t="shared" si="30"/>
        <v>1.0379156958271553E-2</v>
      </c>
      <c r="Y171" s="33">
        <f t="shared" si="31"/>
        <v>12405.285714285714</v>
      </c>
      <c r="Z171" s="34">
        <f t="shared" si="32"/>
        <v>211.39238189372722</v>
      </c>
      <c r="AA171" s="35">
        <f t="shared" si="29"/>
        <v>227.06579749026622</v>
      </c>
      <c r="AB171" s="34">
        <f t="shared" si="35"/>
        <v>1.0782621302586599</v>
      </c>
    </row>
    <row r="172" spans="1:28" x14ac:dyDescent="0.2">
      <c r="A172" s="84">
        <v>44062</v>
      </c>
      <c r="B172" s="1">
        <v>181358</v>
      </c>
      <c r="C172" s="17">
        <f t="shared" si="37"/>
        <v>274.78484848484851</v>
      </c>
      <c r="D172" s="17">
        <f t="shared" si="36"/>
        <v>252.61212121212125</v>
      </c>
      <c r="E172" s="58">
        <v>418800</v>
      </c>
      <c r="F172" s="58">
        <v>19457</v>
      </c>
      <c r="G172" s="61">
        <v>438257</v>
      </c>
      <c r="H172" s="61">
        <v>50</v>
      </c>
      <c r="I172" s="45">
        <f t="shared" si="33"/>
        <v>9.2455621301775152E-3</v>
      </c>
      <c r="J172" s="58">
        <v>5356</v>
      </c>
      <c r="K172" s="61">
        <v>467360</v>
      </c>
      <c r="L172" s="80">
        <v>5262</v>
      </c>
      <c r="M172" s="83">
        <v>455133</v>
      </c>
      <c r="N172" s="81">
        <f t="shared" si="38"/>
        <v>10618</v>
      </c>
      <c r="O172" s="81">
        <v>57</v>
      </c>
      <c r="P172" s="82">
        <f t="shared" si="43"/>
        <v>5.368242606893954E-3</v>
      </c>
      <c r="Q172" s="41">
        <f t="shared" si="39"/>
        <v>31034</v>
      </c>
      <c r="R172" s="41">
        <f t="shared" si="40"/>
        <v>331</v>
      </c>
      <c r="S172" s="38">
        <f t="shared" si="41"/>
        <v>85577</v>
      </c>
      <c r="T172" s="42"/>
      <c r="U172" s="42"/>
      <c r="V172" s="43">
        <f t="shared" si="42"/>
        <v>15.663975985210403</v>
      </c>
      <c r="W172" s="31">
        <f t="shared" si="34"/>
        <v>47.285714285714285</v>
      </c>
      <c r="X172" s="44">
        <f t="shared" si="30"/>
        <v>9.2455621301775152E-3</v>
      </c>
      <c r="Y172" s="33">
        <f t="shared" si="31"/>
        <v>12225.285714285714</v>
      </c>
      <c r="Z172" s="34">
        <f t="shared" si="32"/>
        <v>194.3513993373968</v>
      </c>
      <c r="AA172" s="35">
        <f t="shared" si="29"/>
        <v>223.77108550300574</v>
      </c>
      <c r="AB172" s="34">
        <f t="shared" si="35"/>
        <v>1.0669045947240088</v>
      </c>
    </row>
    <row r="173" spans="1:28" x14ac:dyDescent="0.2">
      <c r="A173" s="84">
        <v>44063</v>
      </c>
      <c r="B173" s="1">
        <v>174250</v>
      </c>
      <c r="C173" s="17">
        <f t="shared" si="37"/>
        <v>264.0151515151515</v>
      </c>
      <c r="D173" s="17">
        <f t="shared" si="36"/>
        <v>254.94545454545454</v>
      </c>
      <c r="E173" s="58">
        <v>426744</v>
      </c>
      <c r="F173" s="58">
        <v>19534</v>
      </c>
      <c r="G173" s="61">
        <v>446278</v>
      </c>
      <c r="H173" s="61">
        <v>77</v>
      </c>
      <c r="I173" s="45">
        <f t="shared" si="33"/>
        <v>9.5998005236254836E-3</v>
      </c>
      <c r="J173" s="58">
        <v>4785</v>
      </c>
      <c r="K173" s="61">
        <v>472145</v>
      </c>
      <c r="L173" s="80">
        <v>12116</v>
      </c>
      <c r="M173" s="83">
        <v>467249</v>
      </c>
      <c r="N173" s="81">
        <f t="shared" si="38"/>
        <v>16901</v>
      </c>
      <c r="O173" s="81">
        <v>84</v>
      </c>
      <c r="P173" s="82">
        <f t="shared" si="43"/>
        <v>4.9701201112360219E-3</v>
      </c>
      <c r="Q173" s="41">
        <f t="shared" si="39"/>
        <v>34575</v>
      </c>
      <c r="R173" s="41">
        <f t="shared" si="40"/>
        <v>361</v>
      </c>
      <c r="S173" s="38">
        <f t="shared" si="41"/>
        <v>89951</v>
      </c>
      <c r="T173" s="42"/>
      <c r="U173" s="42"/>
      <c r="V173" s="43">
        <f t="shared" si="42"/>
        <v>16.464590998114691</v>
      </c>
      <c r="W173" s="31">
        <f t="shared" si="34"/>
        <v>51.571428571428569</v>
      </c>
      <c r="X173" s="44">
        <f t="shared" si="30"/>
        <v>9.5998005236254836E-3</v>
      </c>
      <c r="Y173" s="33">
        <f t="shared" si="31"/>
        <v>12850.142857142857</v>
      </c>
      <c r="Z173" s="34">
        <f t="shared" si="32"/>
        <v>309.3551516482712</v>
      </c>
      <c r="AA173" s="35">
        <f t="shared" si="29"/>
        <v>235.20844283020986</v>
      </c>
      <c r="AB173" s="34">
        <f t="shared" si="35"/>
        <v>1.0541721532247812</v>
      </c>
    </row>
    <row r="174" spans="1:28" x14ac:dyDescent="0.2">
      <c r="A174" s="84">
        <v>44064</v>
      </c>
      <c r="B174" s="1">
        <v>181878</v>
      </c>
      <c r="C174" s="17">
        <f t="shared" si="37"/>
        <v>275.57272727272726</v>
      </c>
      <c r="D174" s="17">
        <f t="shared" si="36"/>
        <v>257.42099567099564</v>
      </c>
      <c r="E174" s="58">
        <v>433472</v>
      </c>
      <c r="F174" s="58">
        <v>19605</v>
      </c>
      <c r="G174" s="61">
        <v>453077</v>
      </c>
      <c r="H174" s="61">
        <v>71</v>
      </c>
      <c r="I174" s="45">
        <f t="shared" si="33"/>
        <v>1.0442712163553464E-2</v>
      </c>
      <c r="J174" s="58">
        <v>5044</v>
      </c>
      <c r="K174" s="61">
        <v>477189</v>
      </c>
      <c r="L174" s="80">
        <v>10275</v>
      </c>
      <c r="M174" s="83">
        <v>477524</v>
      </c>
      <c r="N174" s="81">
        <f t="shared" si="38"/>
        <v>15319</v>
      </c>
      <c r="O174" s="81">
        <v>77</v>
      </c>
      <c r="P174" s="82">
        <f t="shared" si="43"/>
        <v>5.026437757033749E-3</v>
      </c>
      <c r="Q174" s="41">
        <f t="shared" si="39"/>
        <v>37209</v>
      </c>
      <c r="R174" s="41">
        <f t="shared" si="40"/>
        <v>367</v>
      </c>
      <c r="S174" s="38">
        <f t="shared" si="41"/>
        <v>91279</v>
      </c>
      <c r="T174" s="42"/>
      <c r="U174" s="42"/>
      <c r="V174" s="43">
        <f t="shared" si="42"/>
        <v>16.707667526952573</v>
      </c>
      <c r="W174" s="31">
        <f t="shared" si="34"/>
        <v>52.428571428571431</v>
      </c>
      <c r="X174" s="44">
        <f t="shared" si="30"/>
        <v>1.0442712163553464E-2</v>
      </c>
      <c r="Y174" s="33">
        <f t="shared" si="31"/>
        <v>13039.857142857143</v>
      </c>
      <c r="Z174" s="34">
        <f t="shared" si="32"/>
        <v>280.3982940713488</v>
      </c>
      <c r="AA174" s="35">
        <f t="shared" si="29"/>
        <v>238.68096467075105</v>
      </c>
      <c r="AB174" s="34">
        <f t="shared" si="35"/>
        <v>0.98040743417556198</v>
      </c>
    </row>
    <row r="175" spans="1:28" x14ac:dyDescent="0.2">
      <c r="A175" s="84">
        <v>44065</v>
      </c>
      <c r="B175" s="1">
        <v>177279</v>
      </c>
      <c r="C175" s="17">
        <f t="shared" si="37"/>
        <v>268.60454545454547</v>
      </c>
      <c r="D175" s="17">
        <f t="shared" si="36"/>
        <v>256.7893939393939</v>
      </c>
      <c r="E175" s="58">
        <v>441439</v>
      </c>
      <c r="F175" s="58">
        <v>19728</v>
      </c>
      <c r="G175" s="61">
        <v>461167</v>
      </c>
      <c r="H175" s="61">
        <v>123</v>
      </c>
      <c r="I175" s="45">
        <f t="shared" si="33"/>
        <v>1.5203955500618047E-2</v>
      </c>
      <c r="J175" s="58">
        <v>5583</v>
      </c>
      <c r="K175" s="61">
        <v>482772</v>
      </c>
      <c r="L175" s="80">
        <v>9513</v>
      </c>
      <c r="M175" s="83">
        <v>487037</v>
      </c>
      <c r="N175" s="81">
        <f t="shared" si="38"/>
        <v>15096</v>
      </c>
      <c r="O175" s="81">
        <v>132</v>
      </c>
      <c r="P175" s="82">
        <f t="shared" si="43"/>
        <v>8.744038155802861E-3</v>
      </c>
      <c r="Q175" s="41">
        <f t="shared" si="39"/>
        <v>40845</v>
      </c>
      <c r="R175" s="41">
        <f t="shared" si="40"/>
        <v>439</v>
      </c>
      <c r="S175" s="38">
        <f t="shared" si="41"/>
        <v>91052</v>
      </c>
      <c r="T175" s="42"/>
      <c r="U175" s="42"/>
      <c r="V175" s="43">
        <f t="shared" si="42"/>
        <v>16.666117548002124</v>
      </c>
      <c r="W175" s="31">
        <f t="shared" si="34"/>
        <v>62.714285714285715</v>
      </c>
      <c r="X175" s="44">
        <f t="shared" si="30"/>
        <v>1.5203955500618047E-2</v>
      </c>
      <c r="Y175" s="33">
        <f t="shared" si="31"/>
        <v>13007.428571428571</v>
      </c>
      <c r="Z175" s="34">
        <f t="shared" si="32"/>
        <v>276.31651199824279</v>
      </c>
      <c r="AA175" s="35">
        <f t="shared" si="29"/>
        <v>238.08739354288744</v>
      </c>
      <c r="AB175" s="34">
        <f t="shared" si="35"/>
        <v>1.0340299173359724</v>
      </c>
    </row>
    <row r="176" spans="1:28" x14ac:dyDescent="0.2">
      <c r="A176" s="84">
        <v>44066</v>
      </c>
      <c r="B176" s="1">
        <v>165455</v>
      </c>
      <c r="C176" s="17">
        <f t="shared" si="37"/>
        <v>250.68939393939394</v>
      </c>
      <c r="D176" s="17">
        <f t="shared" si="36"/>
        <v>256.2073593073593</v>
      </c>
      <c r="E176" s="58">
        <v>450691</v>
      </c>
      <c r="F176" s="58">
        <v>19811</v>
      </c>
      <c r="G176" s="61">
        <v>470502</v>
      </c>
      <c r="H176" s="61">
        <v>83</v>
      </c>
      <c r="I176" s="45">
        <f t="shared" si="33"/>
        <v>8.8912694161756827E-3</v>
      </c>
      <c r="J176" s="58">
        <v>3612</v>
      </c>
      <c r="K176" s="61">
        <v>486384</v>
      </c>
      <c r="L176" s="80">
        <v>15182</v>
      </c>
      <c r="M176" s="83">
        <v>502219</v>
      </c>
      <c r="N176" s="81">
        <f t="shared" si="38"/>
        <v>18794</v>
      </c>
      <c r="O176" s="81">
        <v>95</v>
      </c>
      <c r="P176" s="82">
        <f t="shared" si="43"/>
        <v>5.0548047249122062E-3</v>
      </c>
      <c r="Q176" s="41">
        <f t="shared" si="39"/>
        <v>46091</v>
      </c>
      <c r="R176" s="41">
        <f t="shared" si="40"/>
        <v>479</v>
      </c>
      <c r="S176" s="38">
        <f t="shared" si="41"/>
        <v>98481</v>
      </c>
      <c r="T176" s="42"/>
      <c r="U176" s="42"/>
      <c r="V176" s="43">
        <f t="shared" si="42"/>
        <v>18.025918400966447</v>
      </c>
      <c r="W176" s="31">
        <f t="shared" si="34"/>
        <v>68.428571428571431</v>
      </c>
      <c r="X176" s="44">
        <f t="shared" si="30"/>
        <v>8.8912694161756827E-3</v>
      </c>
      <c r="Y176" s="33">
        <f t="shared" si="31"/>
        <v>14068.714285714286</v>
      </c>
      <c r="Z176" s="34">
        <f t="shared" si="32"/>
        <v>344.00453938096018</v>
      </c>
      <c r="AA176" s="35">
        <f t="shared" si="29"/>
        <v>257.51312001380637</v>
      </c>
      <c r="AB176" s="34">
        <f t="shared" si="35"/>
        <v>1.0108192149034614</v>
      </c>
    </row>
    <row r="177" spans="1:28" x14ac:dyDescent="0.2">
      <c r="A177" s="84">
        <v>44067</v>
      </c>
      <c r="B177" s="1">
        <v>147940</v>
      </c>
      <c r="C177" s="17">
        <f t="shared" si="37"/>
        <v>224.15151515151516</v>
      </c>
      <c r="D177" s="17">
        <f t="shared" si="36"/>
        <v>256.5701298701299</v>
      </c>
      <c r="E177" s="58">
        <v>456917</v>
      </c>
      <c r="F177" s="58">
        <v>19877</v>
      </c>
      <c r="G177" s="61">
        <v>476794</v>
      </c>
      <c r="H177" s="61">
        <v>66</v>
      </c>
      <c r="I177" s="45">
        <f t="shared" si="33"/>
        <v>1.048951048951049E-2</v>
      </c>
      <c r="J177" s="58">
        <v>3293</v>
      </c>
      <c r="K177" s="61">
        <v>489677</v>
      </c>
      <c r="L177" s="80">
        <v>9145</v>
      </c>
      <c r="M177" s="83">
        <v>511364</v>
      </c>
      <c r="N177" s="81">
        <f t="shared" si="38"/>
        <v>12438</v>
      </c>
      <c r="O177" s="81">
        <v>76</v>
      </c>
      <c r="P177" s="82">
        <f t="shared" si="43"/>
        <v>6.1103071233317256E-3</v>
      </c>
      <c r="Q177" s="41">
        <f t="shared" si="39"/>
        <v>48666</v>
      </c>
      <c r="R177" s="41">
        <f t="shared" si="40"/>
        <v>519</v>
      </c>
      <c r="S177" s="38">
        <f t="shared" si="41"/>
        <v>100715</v>
      </c>
      <c r="T177" s="38">
        <f t="shared" si="41"/>
        <v>575</v>
      </c>
      <c r="U177" s="85">
        <f t="shared" ref="U177:U240" si="44">T177/S177</f>
        <v>5.7091793675222158E-3</v>
      </c>
      <c r="V177" s="43">
        <f t="shared" si="42"/>
        <v>18.434828766496441</v>
      </c>
      <c r="W177" s="31">
        <f t="shared" si="34"/>
        <v>74.142857142857139</v>
      </c>
      <c r="X177" s="44">
        <f t="shared" si="30"/>
        <v>1.048951048951049E-2</v>
      </c>
      <c r="Y177" s="33">
        <f t="shared" si="31"/>
        <v>14387.857142857143</v>
      </c>
      <c r="Z177" s="34">
        <f t="shared" si="32"/>
        <v>227.66459831969686</v>
      </c>
      <c r="AA177" s="35">
        <f t="shared" si="29"/>
        <v>263.35469666423484</v>
      </c>
      <c r="AB177" s="34">
        <f t="shared" si="35"/>
        <v>1.0607423883133176</v>
      </c>
    </row>
    <row r="178" spans="1:28" x14ac:dyDescent="0.2">
      <c r="A178" s="84">
        <v>44068</v>
      </c>
      <c r="B178" s="1">
        <v>179602</v>
      </c>
      <c r="C178" s="17">
        <f t="shared" si="37"/>
        <v>272.12424242424242</v>
      </c>
      <c r="D178" s="17">
        <f t="shared" si="36"/>
        <v>261.42034632034631</v>
      </c>
      <c r="E178" s="58">
        <v>462273</v>
      </c>
      <c r="F178" s="58">
        <v>19921</v>
      </c>
      <c r="G178" s="61">
        <v>482194</v>
      </c>
      <c r="H178" s="61">
        <v>44</v>
      </c>
      <c r="I178" s="45">
        <f t="shared" si="33"/>
        <v>8.1481481481481474E-3</v>
      </c>
      <c r="J178" s="58">
        <v>4331</v>
      </c>
      <c r="K178" s="61">
        <v>494008</v>
      </c>
      <c r="L178" s="80">
        <v>12578</v>
      </c>
      <c r="M178" s="83">
        <v>523942</v>
      </c>
      <c r="N178" s="81">
        <f t="shared" si="38"/>
        <v>16909</v>
      </c>
      <c r="O178" s="81">
        <v>52</v>
      </c>
      <c r="P178" s="82">
        <f t="shared" si="43"/>
        <v>3.0752853509965106E-3</v>
      </c>
      <c r="Q178" s="41">
        <f t="shared" si="39"/>
        <v>49345</v>
      </c>
      <c r="R178" s="41">
        <f t="shared" si="40"/>
        <v>514</v>
      </c>
      <c r="S178" s="38">
        <f t="shared" si="41"/>
        <v>106075</v>
      </c>
      <c r="T178" s="38">
        <f t="shared" si="41"/>
        <v>573</v>
      </c>
      <c r="U178" s="85">
        <f t="shared" si="44"/>
        <v>5.4018383219420225E-3</v>
      </c>
      <c r="V178" s="43">
        <f t="shared" si="42"/>
        <v>19.415920780480661</v>
      </c>
      <c r="W178" s="31">
        <f t="shared" si="34"/>
        <v>73.428571428571431</v>
      </c>
      <c r="X178" s="44">
        <f t="shared" si="30"/>
        <v>8.1481481481481474E-3</v>
      </c>
      <c r="Y178" s="33">
        <f t="shared" si="31"/>
        <v>15153.571428571429</v>
      </c>
      <c r="Z178" s="34">
        <f t="shared" si="32"/>
        <v>309.50158329214941</v>
      </c>
      <c r="AA178" s="35">
        <f t="shared" si="29"/>
        <v>277.37029686400945</v>
      </c>
      <c r="AB178" s="34">
        <f t="shared" si="35"/>
        <v>1.0288708338829833</v>
      </c>
    </row>
    <row r="179" spans="1:28" x14ac:dyDescent="0.2">
      <c r="A179" s="84">
        <v>44069</v>
      </c>
      <c r="B179" s="1">
        <v>206143</v>
      </c>
      <c r="C179" s="17">
        <f t="shared" si="37"/>
        <v>312.33787878787876</v>
      </c>
      <c r="D179" s="17">
        <f t="shared" si="36"/>
        <v>266.7850649350649</v>
      </c>
      <c r="E179" s="58">
        <v>474696</v>
      </c>
      <c r="F179" s="58">
        <v>19988</v>
      </c>
      <c r="G179" s="61">
        <v>494684</v>
      </c>
      <c r="H179" s="61">
        <v>67</v>
      </c>
      <c r="I179" s="45">
        <f t="shared" si="33"/>
        <v>5.3642914331465171E-3</v>
      </c>
      <c r="J179" s="58">
        <v>6267</v>
      </c>
      <c r="K179" s="61">
        <v>500275</v>
      </c>
      <c r="L179" s="80">
        <v>15873</v>
      </c>
      <c r="M179" s="83">
        <v>539815</v>
      </c>
      <c r="N179" s="81">
        <f t="shared" si="38"/>
        <v>22140</v>
      </c>
      <c r="O179" s="81">
        <v>78</v>
      </c>
      <c r="P179" s="82">
        <f t="shared" si="43"/>
        <v>3.5230352303523035E-3</v>
      </c>
      <c r="Q179" s="41">
        <f t="shared" si="39"/>
        <v>56427</v>
      </c>
      <c r="R179" s="41">
        <f t="shared" si="40"/>
        <v>531</v>
      </c>
      <c r="S179" s="38">
        <f t="shared" si="41"/>
        <v>117597</v>
      </c>
      <c r="T179" s="38">
        <f t="shared" si="41"/>
        <v>594</v>
      </c>
      <c r="U179" s="85">
        <f t="shared" si="44"/>
        <v>5.0511492640118371E-3</v>
      </c>
      <c r="V179" s="43">
        <f t="shared" si="42"/>
        <v>21.524902531437043</v>
      </c>
      <c r="W179" s="31">
        <f t="shared" si="34"/>
        <v>75.857142857142861</v>
      </c>
      <c r="X179" s="44">
        <f t="shared" si="30"/>
        <v>5.3642914331465171E-3</v>
      </c>
      <c r="Y179" s="33">
        <f t="shared" si="31"/>
        <v>16799.571428571428</v>
      </c>
      <c r="Z179" s="34">
        <f t="shared" si="32"/>
        <v>405.24957443303498</v>
      </c>
      <c r="AA179" s="35">
        <f t="shared" si="29"/>
        <v>307.49860759195775</v>
      </c>
      <c r="AB179" s="34">
        <f t="shared" si="35"/>
        <v>0.97342410963968307</v>
      </c>
    </row>
    <row r="180" spans="1:28" x14ac:dyDescent="0.2">
      <c r="A180" s="84">
        <v>44070</v>
      </c>
      <c r="B180" s="1">
        <v>194522</v>
      </c>
      <c r="C180" s="17">
        <f t="shared" si="37"/>
        <v>294.73030303030305</v>
      </c>
      <c r="D180" s="17">
        <f t="shared" si="36"/>
        <v>271.17294372294373</v>
      </c>
      <c r="E180" s="58">
        <v>490756</v>
      </c>
      <c r="F180" s="58">
        <v>20056</v>
      </c>
      <c r="G180" s="61">
        <v>510812</v>
      </c>
      <c r="H180" s="61">
        <v>68</v>
      </c>
      <c r="I180" s="45">
        <f t="shared" si="33"/>
        <v>4.216269841269841E-3</v>
      </c>
      <c r="J180" s="58">
        <v>4964</v>
      </c>
      <c r="K180" s="61">
        <v>509784</v>
      </c>
      <c r="L180" s="80">
        <v>19291</v>
      </c>
      <c r="M180" s="83">
        <v>559106</v>
      </c>
      <c r="N180" s="81">
        <f t="shared" si="38"/>
        <v>24255</v>
      </c>
      <c r="O180" s="81">
        <v>91</v>
      </c>
      <c r="P180" s="82">
        <f t="shared" si="43"/>
        <v>3.7518037518037518E-3</v>
      </c>
      <c r="Q180" s="41">
        <f t="shared" si="39"/>
        <v>64534</v>
      </c>
      <c r="R180" s="41">
        <f t="shared" si="40"/>
        <v>522</v>
      </c>
      <c r="S180" s="38">
        <f t="shared" si="41"/>
        <v>124951</v>
      </c>
      <c r="T180" s="38">
        <f t="shared" si="41"/>
        <v>601</v>
      </c>
      <c r="U180" s="85">
        <f t="shared" si="44"/>
        <v>4.8098854751062415E-3</v>
      </c>
      <c r="V180" s="43">
        <f t="shared" si="42"/>
        <v>22.870975417787783</v>
      </c>
      <c r="W180" s="31">
        <f t="shared" si="34"/>
        <v>74.571428571428569</v>
      </c>
      <c r="X180" s="44">
        <f t="shared" si="30"/>
        <v>4.216269841269841E-3</v>
      </c>
      <c r="Y180" s="33">
        <f t="shared" si="31"/>
        <v>17850.142857142859</v>
      </c>
      <c r="Z180" s="34">
        <f t="shared" si="32"/>
        <v>443.96244028334519</v>
      </c>
      <c r="AA180" s="35">
        <f t="shared" si="29"/>
        <v>326.72822025411114</v>
      </c>
      <c r="AB180" s="34">
        <f t="shared" si="35"/>
        <v>0.89651652846317409</v>
      </c>
    </row>
    <row r="181" spans="1:28" x14ac:dyDescent="0.2">
      <c r="A181" s="84">
        <v>44071</v>
      </c>
      <c r="B181" s="1">
        <v>188974</v>
      </c>
      <c r="C181" s="17">
        <f t="shared" si="37"/>
        <v>286.32424242424241</v>
      </c>
      <c r="D181" s="17">
        <f t="shared" si="36"/>
        <v>272.70887445887445</v>
      </c>
      <c r="E181" s="58">
        <v>499655</v>
      </c>
      <c r="F181" s="58">
        <v>20107</v>
      </c>
      <c r="G181" s="61">
        <v>519762</v>
      </c>
      <c r="H181" s="61">
        <v>51</v>
      </c>
      <c r="I181" s="45">
        <f t="shared" si="33"/>
        <v>5.6983240223463689E-3</v>
      </c>
      <c r="J181" s="58">
        <v>6401</v>
      </c>
      <c r="K181" s="61">
        <v>511640</v>
      </c>
      <c r="L181" s="80">
        <v>9253</v>
      </c>
      <c r="M181" s="83">
        <v>568359</v>
      </c>
      <c r="N181" s="81">
        <f t="shared" si="38"/>
        <v>15654</v>
      </c>
      <c r="O181" s="81">
        <v>62</v>
      </c>
      <c r="P181" s="82">
        <f t="shared" si="43"/>
        <v>3.9606490353903158E-3</v>
      </c>
      <c r="Q181" s="41">
        <f t="shared" si="39"/>
        <v>66685</v>
      </c>
      <c r="R181" s="41">
        <f t="shared" si="40"/>
        <v>502</v>
      </c>
      <c r="S181" s="38">
        <f t="shared" si="41"/>
        <v>125286</v>
      </c>
      <c r="T181" s="38">
        <f t="shared" si="41"/>
        <v>586</v>
      </c>
      <c r="U181" s="85">
        <f t="shared" si="44"/>
        <v>4.6772983413948888E-3</v>
      </c>
      <c r="V181" s="43">
        <f t="shared" si="42"/>
        <v>22.932293668661796</v>
      </c>
      <c r="W181" s="31">
        <f t="shared" si="34"/>
        <v>71.714285714285708</v>
      </c>
      <c r="X181" s="44">
        <f t="shared" si="30"/>
        <v>5.6983240223463689E-3</v>
      </c>
      <c r="Y181" s="33">
        <f t="shared" si="31"/>
        <v>17898</v>
      </c>
      <c r="Z181" s="34">
        <f t="shared" si="32"/>
        <v>286.53011915875021</v>
      </c>
      <c r="AA181" s="35">
        <f t="shared" si="29"/>
        <v>327.60419526659706</v>
      </c>
      <c r="AB181" s="34">
        <f t="shared" si="35"/>
        <v>0.82873955501735852</v>
      </c>
    </row>
    <row r="182" spans="1:28" x14ac:dyDescent="0.2">
      <c r="A182" s="84">
        <v>44072</v>
      </c>
      <c r="B182" s="1">
        <v>180033</v>
      </c>
      <c r="C182" s="17">
        <f t="shared" si="37"/>
        <v>272.7772727272727</v>
      </c>
      <c r="D182" s="17">
        <f t="shared" si="36"/>
        <v>273.30497835497835</v>
      </c>
      <c r="E182" s="58">
        <v>511940</v>
      </c>
      <c r="F182" s="58">
        <v>20195</v>
      </c>
      <c r="G182" s="61">
        <v>532135</v>
      </c>
      <c r="H182" s="61">
        <v>88</v>
      </c>
      <c r="I182" s="45">
        <f t="shared" si="33"/>
        <v>7.1122605673644224E-3</v>
      </c>
      <c r="J182" s="58">
        <v>5448</v>
      </c>
      <c r="K182" s="61">
        <v>517088</v>
      </c>
      <c r="L182" s="80">
        <v>15664</v>
      </c>
      <c r="M182" s="83">
        <v>584023</v>
      </c>
      <c r="N182" s="81">
        <f t="shared" si="38"/>
        <v>21112</v>
      </c>
      <c r="O182" s="81">
        <v>99</v>
      </c>
      <c r="P182" s="82">
        <f t="shared" si="43"/>
        <v>4.6892762410003785E-3</v>
      </c>
      <c r="Q182" s="41">
        <f t="shared" si="39"/>
        <v>70968</v>
      </c>
      <c r="R182" s="41">
        <f t="shared" si="40"/>
        <v>467</v>
      </c>
      <c r="S182" s="38">
        <f t="shared" ref="S182:T197" si="45">SUM(N176:N182)</f>
        <v>131302</v>
      </c>
      <c r="T182" s="38">
        <f t="shared" si="45"/>
        <v>553</v>
      </c>
      <c r="U182" s="85">
        <f t="shared" si="44"/>
        <v>4.2116647118855769E-3</v>
      </c>
      <c r="V182" s="43">
        <f t="shared" si="42"/>
        <v>24.033459630626176</v>
      </c>
      <c r="W182" s="31">
        <f t="shared" si="34"/>
        <v>66.714285714285708</v>
      </c>
      <c r="X182" s="44">
        <f t="shared" si="30"/>
        <v>7.1122605673644224E-3</v>
      </c>
      <c r="Y182" s="33">
        <f t="shared" si="31"/>
        <v>18757.428571428572</v>
      </c>
      <c r="Z182" s="34">
        <f t="shared" si="32"/>
        <v>386.43310819468087</v>
      </c>
      <c r="AA182" s="35">
        <f t="shared" si="29"/>
        <v>343.33513758037395</v>
      </c>
      <c r="AB182" s="34">
        <f t="shared" si="35"/>
        <v>0.71314391311373537</v>
      </c>
    </row>
    <row r="183" spans="1:28" x14ac:dyDescent="0.2">
      <c r="A183" s="84">
        <v>44073</v>
      </c>
      <c r="B183" s="1">
        <v>181038</v>
      </c>
      <c r="C183" s="17">
        <f t="shared" si="37"/>
        <v>274.3</v>
      </c>
      <c r="D183" s="17">
        <f t="shared" si="36"/>
        <v>276.67792207792206</v>
      </c>
      <c r="E183" s="58">
        <v>527972</v>
      </c>
      <c r="F183" s="58">
        <v>20318</v>
      </c>
      <c r="G183" s="61">
        <v>548290</v>
      </c>
      <c r="H183" s="61">
        <v>123</v>
      </c>
      <c r="I183" s="45">
        <f t="shared" si="33"/>
        <v>7.613741875580316E-3</v>
      </c>
      <c r="J183" s="58">
        <v>4093</v>
      </c>
      <c r="K183" s="61">
        <v>521181</v>
      </c>
      <c r="L183" s="80">
        <v>22693</v>
      </c>
      <c r="M183" s="83">
        <v>606716</v>
      </c>
      <c r="N183" s="81">
        <f t="shared" si="38"/>
        <v>26786</v>
      </c>
      <c r="O183" s="81">
        <v>137</v>
      </c>
      <c r="P183" s="82">
        <f t="shared" si="43"/>
        <v>5.1146121108041516E-3</v>
      </c>
      <c r="Q183" s="41">
        <f t="shared" si="39"/>
        <v>77788</v>
      </c>
      <c r="R183" s="41">
        <f t="shared" si="40"/>
        <v>507</v>
      </c>
      <c r="S183" s="38">
        <f t="shared" si="45"/>
        <v>139294</v>
      </c>
      <c r="T183" s="38">
        <f t="shared" si="45"/>
        <v>595</v>
      </c>
      <c r="U183" s="85">
        <f t="shared" si="44"/>
        <v>4.2715407698824068E-3</v>
      </c>
      <c r="V183" s="43">
        <f t="shared" si="42"/>
        <v>25.496311752969817</v>
      </c>
      <c r="W183" s="31">
        <f t="shared" si="34"/>
        <v>72.428571428571431</v>
      </c>
      <c r="X183" s="44">
        <f t="shared" si="30"/>
        <v>7.613741875580316E-3</v>
      </c>
      <c r="Y183" s="33">
        <f t="shared" si="31"/>
        <v>19899.142857142859</v>
      </c>
      <c r="Z183" s="34">
        <f t="shared" si="32"/>
        <v>490.28975161532406</v>
      </c>
      <c r="AA183" s="35">
        <f t="shared" si="29"/>
        <v>364.23302504242594</v>
      </c>
      <c r="AB183" s="34">
        <f t="shared" si="35"/>
        <v>0.69489351967665869</v>
      </c>
    </row>
    <row r="184" spans="1:28" x14ac:dyDescent="0.2">
      <c r="A184" s="84">
        <v>44074</v>
      </c>
      <c r="B184" s="1">
        <v>180368</v>
      </c>
      <c r="C184" s="17">
        <f t="shared" si="37"/>
        <v>273.28484848484851</v>
      </c>
      <c r="D184" s="17">
        <f t="shared" si="36"/>
        <v>283.69696969696969</v>
      </c>
      <c r="E184" s="58">
        <v>544807</v>
      </c>
      <c r="F184" s="58">
        <v>20478</v>
      </c>
      <c r="G184" s="61">
        <v>565285</v>
      </c>
      <c r="H184" s="61">
        <v>160</v>
      </c>
      <c r="I184" s="45">
        <f t="shared" si="33"/>
        <v>9.4145336863783458E-3</v>
      </c>
      <c r="J184" s="58">
        <v>3372</v>
      </c>
      <c r="K184" s="61">
        <v>524553</v>
      </c>
      <c r="L184" s="80">
        <v>22946</v>
      </c>
      <c r="M184" s="83">
        <v>629662</v>
      </c>
      <c r="N184" s="81">
        <f t="shared" si="38"/>
        <v>26318</v>
      </c>
      <c r="O184" s="81">
        <v>184</v>
      </c>
      <c r="P184" s="82">
        <f t="shared" si="43"/>
        <v>6.9914127213314085E-3</v>
      </c>
      <c r="Q184" s="41">
        <f t="shared" si="39"/>
        <v>88491</v>
      </c>
      <c r="R184" s="41">
        <f t="shared" si="40"/>
        <v>601</v>
      </c>
      <c r="S184" s="38">
        <f t="shared" si="45"/>
        <v>153174</v>
      </c>
      <c r="T184" s="38">
        <f t="shared" si="45"/>
        <v>703</v>
      </c>
      <c r="U184" s="85">
        <f t="shared" si="44"/>
        <v>4.5895517516027521E-3</v>
      </c>
      <c r="V184" s="43">
        <f t="shared" si="42"/>
        <v>28.036900774257315</v>
      </c>
      <c r="W184" s="31">
        <f t="shared" si="34"/>
        <v>85.857142857142861</v>
      </c>
      <c r="X184" s="44">
        <f t="shared" si="30"/>
        <v>9.4145336863783458E-3</v>
      </c>
      <c r="Y184" s="33">
        <f t="shared" si="31"/>
        <v>21882</v>
      </c>
      <c r="Z184" s="34">
        <f t="shared" si="32"/>
        <v>481.72350044844688</v>
      </c>
      <c r="AA184" s="35">
        <f t="shared" si="29"/>
        <v>400.52715391796164</v>
      </c>
      <c r="AB184" s="34">
        <f t="shared" si="35"/>
        <v>0.67953670820334222</v>
      </c>
    </row>
    <row r="185" spans="1:28" x14ac:dyDescent="0.2">
      <c r="A185" s="84">
        <v>44075</v>
      </c>
      <c r="B185" s="1">
        <v>171339</v>
      </c>
      <c r="C185" s="17">
        <f t="shared" si="37"/>
        <v>259.60454545454547</v>
      </c>
      <c r="D185" s="17">
        <f t="shared" si="36"/>
        <v>281.90844155844155</v>
      </c>
      <c r="E185" s="58">
        <v>557342</v>
      </c>
      <c r="F185" s="58">
        <v>20632</v>
      </c>
      <c r="G185" s="61">
        <v>577974</v>
      </c>
      <c r="H185" s="61">
        <v>154</v>
      </c>
      <c r="I185" s="45">
        <f t="shared" si="33"/>
        <v>1.2136496177791788E-2</v>
      </c>
      <c r="J185" s="58">
        <v>4620</v>
      </c>
      <c r="K185" s="61">
        <v>529173</v>
      </c>
      <c r="L185" s="80">
        <v>17178</v>
      </c>
      <c r="M185" s="83">
        <v>646840</v>
      </c>
      <c r="N185" s="81">
        <f t="shared" si="38"/>
        <v>21798</v>
      </c>
      <c r="O185" s="81">
        <v>165</v>
      </c>
      <c r="P185" s="82">
        <f t="shared" si="43"/>
        <v>7.5695017891549681E-3</v>
      </c>
      <c r="Q185" s="41">
        <f t="shared" si="39"/>
        <v>95780</v>
      </c>
      <c r="R185" s="41">
        <f t="shared" si="40"/>
        <v>711</v>
      </c>
      <c r="S185" s="38">
        <f t="shared" si="45"/>
        <v>158063</v>
      </c>
      <c r="T185" s="38">
        <f t="shared" si="45"/>
        <v>816</v>
      </c>
      <c r="U185" s="85">
        <f t="shared" si="44"/>
        <v>5.1624984974345672E-3</v>
      </c>
      <c r="V185" s="43">
        <f t="shared" si="42"/>
        <v>28.931781157908222</v>
      </c>
      <c r="W185" s="31">
        <f t="shared" si="34"/>
        <v>101.57142857142857</v>
      </c>
      <c r="X185" s="44">
        <f t="shared" si="30"/>
        <v>1.2136496177791788E-2</v>
      </c>
      <c r="Y185" s="33">
        <f t="shared" si="31"/>
        <v>22580.428571428572</v>
      </c>
      <c r="Z185" s="34">
        <f t="shared" si="32"/>
        <v>398.98962165724009</v>
      </c>
      <c r="AA185" s="35">
        <f t="shared" si="29"/>
        <v>413.31115939868886</v>
      </c>
      <c r="AB185" s="34">
        <f t="shared" si="35"/>
        <v>0.73651310862682295</v>
      </c>
    </row>
    <row r="186" spans="1:28" x14ac:dyDescent="0.2">
      <c r="A186" s="84">
        <v>44076</v>
      </c>
      <c r="B186" s="1">
        <v>196734</v>
      </c>
      <c r="C186" s="17">
        <f t="shared" si="37"/>
        <v>298.08181818181816</v>
      </c>
      <c r="D186" s="17">
        <f t="shared" si="36"/>
        <v>279.87186147186145</v>
      </c>
      <c r="E186" s="58">
        <v>573067</v>
      </c>
      <c r="F186" s="58">
        <v>20788</v>
      </c>
      <c r="G186" s="61">
        <v>593855</v>
      </c>
      <c r="H186" s="61">
        <v>156</v>
      </c>
      <c r="I186" s="45">
        <f t="shared" si="33"/>
        <v>9.8230590013223349E-3</v>
      </c>
      <c r="J186" s="58">
        <v>5955</v>
      </c>
      <c r="K186" s="61">
        <v>535128</v>
      </c>
      <c r="L186" s="80">
        <v>21291</v>
      </c>
      <c r="M186" s="83">
        <v>668131</v>
      </c>
      <c r="N186" s="81">
        <f t="shared" si="38"/>
        <v>27246</v>
      </c>
      <c r="O186" s="81">
        <v>133</v>
      </c>
      <c r="P186" s="82">
        <f t="shared" si="43"/>
        <v>4.8814504881450485E-3</v>
      </c>
      <c r="Q186" s="41">
        <f t="shared" si="39"/>
        <v>99171</v>
      </c>
      <c r="R186" s="41">
        <f t="shared" si="40"/>
        <v>800</v>
      </c>
      <c r="S186" s="38">
        <f t="shared" si="45"/>
        <v>163169</v>
      </c>
      <c r="T186" s="38">
        <f t="shared" si="45"/>
        <v>871</v>
      </c>
      <c r="U186" s="85">
        <f t="shared" si="44"/>
        <v>5.338023766769423E-3</v>
      </c>
      <c r="V186" s="43">
        <f t="shared" si="42"/>
        <v>29.866381124961102</v>
      </c>
      <c r="W186" s="31">
        <f t="shared" si="34"/>
        <v>114.28571428571429</v>
      </c>
      <c r="X186" s="44">
        <f t="shared" si="30"/>
        <v>9.8230590013223349E-3</v>
      </c>
      <c r="Y186" s="33">
        <f t="shared" si="31"/>
        <v>23309.857142857141</v>
      </c>
      <c r="Z186" s="34">
        <f t="shared" si="32"/>
        <v>498.70957113832299</v>
      </c>
      <c r="AA186" s="35">
        <f t="shared" si="29"/>
        <v>426.66258749944438</v>
      </c>
      <c r="AB186" s="34">
        <f t="shared" si="35"/>
        <v>0.80020978817219157</v>
      </c>
    </row>
    <row r="187" spans="1:28" x14ac:dyDescent="0.2">
      <c r="A187" s="84">
        <v>44077</v>
      </c>
      <c r="B187" s="1">
        <v>198603</v>
      </c>
      <c r="C187" s="17">
        <f t="shared" si="37"/>
        <v>300.91363636363639</v>
      </c>
      <c r="D187" s="17">
        <f t="shared" si="36"/>
        <v>280.75519480519478</v>
      </c>
      <c r="E187" s="58">
        <v>581906</v>
      </c>
      <c r="F187" s="58">
        <v>20889</v>
      </c>
      <c r="G187" s="61">
        <v>602795</v>
      </c>
      <c r="H187" s="61">
        <v>101</v>
      </c>
      <c r="I187" s="45">
        <f t="shared" si="33"/>
        <v>1.1297539149888142E-2</v>
      </c>
      <c r="J187" s="58">
        <v>6217</v>
      </c>
      <c r="K187" s="61">
        <v>541345</v>
      </c>
      <c r="L187" s="80">
        <v>14341</v>
      </c>
      <c r="M187" s="83">
        <v>682472</v>
      </c>
      <c r="N187" s="81">
        <f t="shared" si="38"/>
        <v>20558</v>
      </c>
      <c r="O187" s="81">
        <v>114</v>
      </c>
      <c r="P187" s="82">
        <f t="shared" si="43"/>
        <v>5.5452865064695009E-3</v>
      </c>
      <c r="Q187" s="41">
        <f t="shared" si="39"/>
        <v>91983</v>
      </c>
      <c r="R187" s="41">
        <f t="shared" si="40"/>
        <v>833</v>
      </c>
      <c r="S187" s="38">
        <f t="shared" si="45"/>
        <v>159472</v>
      </c>
      <c r="T187" s="38">
        <f t="shared" si="45"/>
        <v>894</v>
      </c>
      <c r="U187" s="85">
        <f t="shared" si="44"/>
        <v>5.6059997993378151E-3</v>
      </c>
      <c r="V187" s="43">
        <f t="shared" si="42"/>
        <v>29.189683890688777</v>
      </c>
      <c r="W187" s="31">
        <f t="shared" si="34"/>
        <v>119</v>
      </c>
      <c r="X187" s="44">
        <f t="shared" si="30"/>
        <v>1.1297539149888142E-2</v>
      </c>
      <c r="Y187" s="33">
        <f t="shared" si="31"/>
        <v>22781.714285714286</v>
      </c>
      <c r="Z187" s="34">
        <f t="shared" si="32"/>
        <v>376.29271685611258</v>
      </c>
      <c r="AA187" s="35">
        <f t="shared" si="29"/>
        <v>416.99548415269686</v>
      </c>
      <c r="AB187" s="34">
        <f t="shared" si="35"/>
        <v>0.9013707782953102</v>
      </c>
    </row>
    <row r="188" spans="1:28" x14ac:dyDescent="0.2">
      <c r="A188" s="84">
        <v>44078</v>
      </c>
      <c r="B188" s="1">
        <v>202893</v>
      </c>
      <c r="C188" s="17">
        <f t="shared" si="37"/>
        <v>307.41363636363639</v>
      </c>
      <c r="D188" s="17">
        <f t="shared" si="36"/>
        <v>283.76796536796536</v>
      </c>
      <c r="E188" s="58">
        <v>591942</v>
      </c>
      <c r="F188" s="58">
        <v>21048</v>
      </c>
      <c r="G188" s="61">
        <v>612990</v>
      </c>
      <c r="H188" s="61">
        <v>159</v>
      </c>
      <c r="I188" s="45">
        <f t="shared" si="33"/>
        <v>1.5595880333496813E-2</v>
      </c>
      <c r="J188" s="58">
        <v>4943</v>
      </c>
      <c r="K188" s="61">
        <v>546288</v>
      </c>
      <c r="L188" s="80">
        <v>13323</v>
      </c>
      <c r="M188" s="83">
        <v>695795</v>
      </c>
      <c r="N188" s="81">
        <f t="shared" si="38"/>
        <v>18266</v>
      </c>
      <c r="O188" s="81">
        <v>165</v>
      </c>
      <c r="P188" s="82">
        <f t="shared" si="43"/>
        <v>9.0331763932990257E-3</v>
      </c>
      <c r="Q188" s="41">
        <f t="shared" si="39"/>
        <v>93228</v>
      </c>
      <c r="R188" s="41">
        <f t="shared" si="40"/>
        <v>941</v>
      </c>
      <c r="S188" s="38">
        <f t="shared" si="45"/>
        <v>162084</v>
      </c>
      <c r="T188" s="38">
        <f t="shared" si="45"/>
        <v>997</v>
      </c>
      <c r="U188" s="85">
        <f t="shared" si="44"/>
        <v>6.1511315120554777E-3</v>
      </c>
      <c r="V188" s="43">
        <f t="shared" si="42"/>
        <v>29.667783207951238</v>
      </c>
      <c r="W188" s="31">
        <f t="shared" si="34"/>
        <v>134.42857142857142</v>
      </c>
      <c r="X188" s="44">
        <f t="shared" si="30"/>
        <v>1.5595880333496813E-2</v>
      </c>
      <c r="Y188" s="33">
        <f t="shared" si="31"/>
        <v>23154.857142857141</v>
      </c>
      <c r="Z188" s="34">
        <f t="shared" si="32"/>
        <v>334.34005088499623</v>
      </c>
      <c r="AA188" s="35">
        <f t="shared" si="29"/>
        <v>423.82547439930346</v>
      </c>
      <c r="AB188" s="34">
        <f t="shared" si="35"/>
        <v>1.0427644398831739</v>
      </c>
    </row>
    <row r="189" spans="1:28" x14ac:dyDescent="0.2">
      <c r="A189" s="84">
        <v>44079</v>
      </c>
      <c r="B189" s="1">
        <v>189054</v>
      </c>
      <c r="C189" s="17">
        <f t="shared" si="37"/>
        <v>286.44545454545454</v>
      </c>
      <c r="D189" s="17">
        <f t="shared" si="36"/>
        <v>285.72056277056282</v>
      </c>
      <c r="E189" s="58">
        <v>600929</v>
      </c>
      <c r="F189" s="58">
        <v>21189</v>
      </c>
      <c r="G189" s="61">
        <v>622118</v>
      </c>
      <c r="H189" s="61">
        <v>141</v>
      </c>
      <c r="I189" s="45">
        <f t="shared" si="33"/>
        <v>1.5446976336546889E-2</v>
      </c>
      <c r="J189" s="58">
        <v>5725</v>
      </c>
      <c r="K189" s="61">
        <v>552013</v>
      </c>
      <c r="L189" s="80">
        <v>9893</v>
      </c>
      <c r="M189" s="83">
        <v>705688</v>
      </c>
      <c r="N189" s="81">
        <f t="shared" si="38"/>
        <v>15618</v>
      </c>
      <c r="O189" s="81">
        <v>162</v>
      </c>
      <c r="P189" s="82">
        <f t="shared" si="43"/>
        <v>1.0372646945831733E-2</v>
      </c>
      <c r="Q189" s="41">
        <f t="shared" si="39"/>
        <v>89983</v>
      </c>
      <c r="R189" s="41">
        <f t="shared" si="40"/>
        <v>994</v>
      </c>
      <c r="S189" s="38">
        <f t="shared" si="45"/>
        <v>156590</v>
      </c>
      <c r="T189" s="38">
        <f t="shared" si="45"/>
        <v>1060</v>
      </c>
      <c r="U189" s="85">
        <f t="shared" si="44"/>
        <v>6.7692700683313111E-3</v>
      </c>
      <c r="V189" s="43">
        <f t="shared" si="42"/>
        <v>28.662163893617411</v>
      </c>
      <c r="W189" s="31">
        <f t="shared" si="34"/>
        <v>142</v>
      </c>
      <c r="X189" s="44">
        <f t="shared" si="30"/>
        <v>1.5446976336546889E-2</v>
      </c>
      <c r="Y189" s="33">
        <f t="shared" si="31"/>
        <v>22370</v>
      </c>
      <c r="Z189" s="34">
        <f t="shared" si="32"/>
        <v>285.8711767612981</v>
      </c>
      <c r="AA189" s="35">
        <f t="shared" ref="AA189:AA252" si="46">SUM(Z183:Z189)/7</f>
        <v>409.45948419453447</v>
      </c>
      <c r="AB189" s="34">
        <f t="shared" si="35"/>
        <v>1.1618318080143517</v>
      </c>
    </row>
    <row r="190" spans="1:28" x14ac:dyDescent="0.2">
      <c r="A190" s="84">
        <v>44080</v>
      </c>
      <c r="B190" s="1">
        <v>192892</v>
      </c>
      <c r="C190" s="17">
        <f t="shared" si="37"/>
        <v>292.26060606060605</v>
      </c>
      <c r="D190" s="17">
        <f t="shared" si="36"/>
        <v>288.28636363636366</v>
      </c>
      <c r="E190" s="58">
        <v>609956</v>
      </c>
      <c r="F190" s="58">
        <v>21397</v>
      </c>
      <c r="G190" s="61">
        <v>631353</v>
      </c>
      <c r="H190" s="61">
        <v>208</v>
      </c>
      <c r="I190" s="45">
        <f t="shared" si="33"/>
        <v>2.2523010286951813E-2</v>
      </c>
      <c r="J190" s="58">
        <v>4248</v>
      </c>
      <c r="K190" s="61">
        <v>556261</v>
      </c>
      <c r="L190" s="80">
        <v>14170</v>
      </c>
      <c r="M190" s="83">
        <v>719858</v>
      </c>
      <c r="N190" s="81">
        <f t="shared" si="38"/>
        <v>18418</v>
      </c>
      <c r="O190" s="81">
        <v>224</v>
      </c>
      <c r="P190" s="82">
        <f t="shared" si="43"/>
        <v>1.2162015419698122E-2</v>
      </c>
      <c r="Q190" s="41">
        <f t="shared" si="39"/>
        <v>83063</v>
      </c>
      <c r="R190" s="41">
        <f t="shared" si="40"/>
        <v>1079</v>
      </c>
      <c r="S190" s="38">
        <f t="shared" si="45"/>
        <v>148222</v>
      </c>
      <c r="T190" s="38">
        <f t="shared" si="45"/>
        <v>1147</v>
      </c>
      <c r="U190" s="85">
        <f t="shared" si="44"/>
        <v>7.7383924113829253E-3</v>
      </c>
      <c r="V190" s="43">
        <f t="shared" si="42"/>
        <v>27.130488898650999</v>
      </c>
      <c r="W190" s="31">
        <f t="shared" si="34"/>
        <v>154.14285714285714</v>
      </c>
      <c r="X190" s="44">
        <f t="shared" si="30"/>
        <v>2.2523010286951813E-2</v>
      </c>
      <c r="Y190" s="33">
        <f t="shared" si="31"/>
        <v>21174.571428571428</v>
      </c>
      <c r="Z190" s="34">
        <f t="shared" si="32"/>
        <v>337.12225211868281</v>
      </c>
      <c r="AA190" s="35">
        <f t="shared" si="46"/>
        <v>387.57841283787138</v>
      </c>
      <c r="AB190" s="34">
        <f t="shared" si="35"/>
        <v>1.3748213567482304</v>
      </c>
    </row>
    <row r="191" spans="1:28" x14ac:dyDescent="0.2">
      <c r="A191" s="84">
        <v>44081</v>
      </c>
      <c r="B191" s="1">
        <v>201965</v>
      </c>
      <c r="C191" s="17">
        <f t="shared" si="37"/>
        <v>306.00757575757575</v>
      </c>
      <c r="D191" s="17">
        <f t="shared" si="36"/>
        <v>292.96103896103898</v>
      </c>
      <c r="E191" s="58">
        <v>615918</v>
      </c>
      <c r="F191" s="58">
        <v>21543</v>
      </c>
      <c r="G191" s="61">
        <v>637461</v>
      </c>
      <c r="H191" s="61">
        <v>146</v>
      </c>
      <c r="I191" s="45">
        <f t="shared" si="33"/>
        <v>2.3903077930582842E-2</v>
      </c>
      <c r="J191" s="58">
        <v>2878</v>
      </c>
      <c r="K191" s="61">
        <v>559139</v>
      </c>
      <c r="L191" s="80">
        <v>9325</v>
      </c>
      <c r="M191" s="83">
        <v>729183</v>
      </c>
      <c r="N191" s="81">
        <f t="shared" si="38"/>
        <v>12203</v>
      </c>
      <c r="O191" s="81">
        <v>159</v>
      </c>
      <c r="P191" s="82">
        <f t="shared" si="43"/>
        <v>1.3029582889453413E-2</v>
      </c>
      <c r="Q191" s="41">
        <f t="shared" si="39"/>
        <v>72176</v>
      </c>
      <c r="R191" s="41">
        <f t="shared" si="40"/>
        <v>1065</v>
      </c>
      <c r="S191" s="38">
        <f t="shared" si="45"/>
        <v>134107</v>
      </c>
      <c r="T191" s="38">
        <f t="shared" si="45"/>
        <v>1122</v>
      </c>
      <c r="U191" s="85">
        <f t="shared" si="44"/>
        <v>8.3664536526803224E-3</v>
      </c>
      <c r="V191" s="43">
        <f t="shared" si="42"/>
        <v>24.546885581974262</v>
      </c>
      <c r="W191" s="31">
        <f t="shared" si="34"/>
        <v>152.14285714285714</v>
      </c>
      <c r="X191" s="44">
        <f t="shared" si="30"/>
        <v>2.3903077930582842E-2</v>
      </c>
      <c r="Y191" s="33">
        <f t="shared" si="31"/>
        <v>19158.142857142859</v>
      </c>
      <c r="Z191" s="34">
        <f t="shared" si="32"/>
        <v>223.36316878077352</v>
      </c>
      <c r="AA191" s="35">
        <f t="shared" si="46"/>
        <v>350.66979402820374</v>
      </c>
      <c r="AB191" s="34">
        <f t="shared" si="35"/>
        <v>1.5818005602368661</v>
      </c>
    </row>
    <row r="192" spans="1:28" x14ac:dyDescent="0.2">
      <c r="A192" s="84">
        <v>44082</v>
      </c>
      <c r="B192" s="1">
        <v>202809</v>
      </c>
      <c r="C192" s="17">
        <f t="shared" si="37"/>
        <v>307.28636363636366</v>
      </c>
      <c r="D192" s="17">
        <f t="shared" si="36"/>
        <v>299.77272727272731</v>
      </c>
      <c r="E192" s="58">
        <v>623464</v>
      </c>
      <c r="F192" s="58">
        <v>21719</v>
      </c>
      <c r="G192" s="61">
        <v>645183</v>
      </c>
      <c r="H192" s="61">
        <v>176</v>
      </c>
      <c r="I192" s="45">
        <f t="shared" si="33"/>
        <v>2.2792022792022793E-2</v>
      </c>
      <c r="J192" s="58">
        <v>3870</v>
      </c>
      <c r="K192" s="61">
        <v>563009</v>
      </c>
      <c r="L192" s="80">
        <v>15760</v>
      </c>
      <c r="M192" s="83">
        <v>744943</v>
      </c>
      <c r="N192" s="81">
        <f t="shared" si="38"/>
        <v>19630</v>
      </c>
      <c r="O192" s="81">
        <v>193</v>
      </c>
      <c r="P192" s="82">
        <f t="shared" si="43"/>
        <v>9.831889964340295E-3</v>
      </c>
      <c r="Q192" s="41">
        <f t="shared" si="39"/>
        <v>67209</v>
      </c>
      <c r="R192" s="41">
        <f t="shared" si="40"/>
        <v>1087</v>
      </c>
      <c r="S192" s="38">
        <f t="shared" si="45"/>
        <v>131939</v>
      </c>
      <c r="T192" s="38">
        <f t="shared" si="45"/>
        <v>1150</v>
      </c>
      <c r="U192" s="85">
        <f t="shared" si="44"/>
        <v>8.7161491295219759E-3</v>
      </c>
      <c r="V192" s="43">
        <f t="shared" si="42"/>
        <v>24.150055827064229</v>
      </c>
      <c r="W192" s="31">
        <f t="shared" si="34"/>
        <v>155.28571428571428</v>
      </c>
      <c r="X192" s="44">
        <f t="shared" si="30"/>
        <v>2.2792022792022793E-2</v>
      </c>
      <c r="Y192" s="33">
        <f t="shared" si="31"/>
        <v>18848.428571428572</v>
      </c>
      <c r="Z192" s="34">
        <f t="shared" si="32"/>
        <v>359.30664616623653</v>
      </c>
      <c r="AA192" s="35">
        <f t="shared" si="46"/>
        <v>345.00079752948892</v>
      </c>
      <c r="AB192" s="34">
        <f t="shared" si="35"/>
        <v>1.7340223690115946</v>
      </c>
    </row>
    <row r="193" spans="1:28" x14ac:dyDescent="0.2">
      <c r="A193" s="84">
        <v>44083</v>
      </c>
      <c r="B193" s="1">
        <v>220626</v>
      </c>
      <c r="C193" s="17">
        <f t="shared" si="37"/>
        <v>334.28181818181821</v>
      </c>
      <c r="D193" s="17">
        <f t="shared" si="36"/>
        <v>304.94415584415583</v>
      </c>
      <c r="E193" s="58">
        <v>631562</v>
      </c>
      <c r="F193" s="58">
        <v>21878</v>
      </c>
      <c r="G193" s="61">
        <v>653440</v>
      </c>
      <c r="H193" s="61">
        <v>159</v>
      </c>
      <c r="I193" s="45">
        <f t="shared" si="33"/>
        <v>1.9256388518832504E-2</v>
      </c>
      <c r="J193" s="58">
        <v>6205</v>
      </c>
      <c r="K193" s="61">
        <v>569214</v>
      </c>
      <c r="L193" s="80">
        <v>8136</v>
      </c>
      <c r="M193" s="83">
        <v>753079</v>
      </c>
      <c r="N193" s="81">
        <f t="shared" si="38"/>
        <v>14341</v>
      </c>
      <c r="O193" s="81">
        <v>181</v>
      </c>
      <c r="P193" s="82">
        <f t="shared" si="43"/>
        <v>1.2621156125793181E-2</v>
      </c>
      <c r="Q193" s="41">
        <f t="shared" si="39"/>
        <v>59585</v>
      </c>
      <c r="R193" s="41">
        <f t="shared" si="40"/>
        <v>1090</v>
      </c>
      <c r="S193" s="38">
        <f t="shared" si="45"/>
        <v>119034</v>
      </c>
      <c r="T193" s="38">
        <f t="shared" si="45"/>
        <v>1198</v>
      </c>
      <c r="U193" s="85">
        <f t="shared" si="44"/>
        <v>1.0064351361795789E-2</v>
      </c>
      <c r="V193" s="43">
        <f t="shared" si="42"/>
        <v>21.787930371753337</v>
      </c>
      <c r="W193" s="31">
        <f t="shared" si="34"/>
        <v>155.71428571428572</v>
      </c>
      <c r="X193" s="44">
        <f t="shared" si="30"/>
        <v>1.9256388518832504E-2</v>
      </c>
      <c r="Y193" s="33">
        <f t="shared" si="31"/>
        <v>17004.857142857141</v>
      </c>
      <c r="Z193" s="34">
        <f t="shared" si="32"/>
        <v>262.4970256072337</v>
      </c>
      <c r="AA193" s="35">
        <f t="shared" si="46"/>
        <v>311.25614816790483</v>
      </c>
      <c r="AB193" s="34">
        <f t="shared" si="35"/>
        <v>1.8687842192617399</v>
      </c>
    </row>
    <row r="194" spans="1:28" x14ac:dyDescent="0.2">
      <c r="A194" s="84">
        <v>44084</v>
      </c>
      <c r="B194" s="1">
        <v>233125</v>
      </c>
      <c r="C194" s="17">
        <f t="shared" si="37"/>
        <v>353.219696969697</v>
      </c>
      <c r="D194" s="17">
        <f t="shared" si="36"/>
        <v>312.41645021645024</v>
      </c>
      <c r="E194" s="58">
        <v>640094</v>
      </c>
      <c r="F194" s="58">
        <v>22039</v>
      </c>
      <c r="G194" s="61">
        <v>662133</v>
      </c>
      <c r="H194" s="61">
        <v>161</v>
      </c>
      <c r="I194" s="45">
        <f t="shared" si="33"/>
        <v>1.8520648797883354E-2</v>
      </c>
      <c r="J194" s="58">
        <v>5745</v>
      </c>
      <c r="K194" s="61">
        <v>574959</v>
      </c>
      <c r="L194" s="80">
        <v>11267</v>
      </c>
      <c r="M194" s="83">
        <v>764346</v>
      </c>
      <c r="N194" s="81">
        <f t="shared" si="38"/>
        <v>17012</v>
      </c>
      <c r="O194" s="81">
        <v>179</v>
      </c>
      <c r="P194" s="82">
        <f t="shared" si="43"/>
        <v>1.0521984481542441E-2</v>
      </c>
      <c r="Q194" s="41">
        <f t="shared" si="39"/>
        <v>59338</v>
      </c>
      <c r="R194" s="41">
        <f t="shared" si="40"/>
        <v>1150</v>
      </c>
      <c r="S194" s="38">
        <f t="shared" si="45"/>
        <v>115488</v>
      </c>
      <c r="T194" s="38">
        <f t="shared" si="45"/>
        <v>1263</v>
      </c>
      <c r="U194" s="85">
        <f t="shared" si="44"/>
        <v>1.0936201163757273E-2</v>
      </c>
      <c r="V194" s="43">
        <f t="shared" si="42"/>
        <v>21.138872110263026</v>
      </c>
      <c r="W194" s="31">
        <f t="shared" si="34"/>
        <v>164.28571428571428</v>
      </c>
      <c r="X194" s="44">
        <f t="shared" si="30"/>
        <v>1.8520648797883354E-2</v>
      </c>
      <c r="Y194" s="33">
        <f t="shared" si="31"/>
        <v>16498.285714285714</v>
      </c>
      <c r="Z194" s="34">
        <f t="shared" si="32"/>
        <v>311.38689070708176</v>
      </c>
      <c r="AA194" s="35">
        <f t="shared" ref="AA194:AA257" si="47">SUM(Z188:Z194)/7</f>
        <v>301.98388728947185</v>
      </c>
      <c r="AB194" s="34">
        <f t="shared" si="35"/>
        <v>1.9719714999473854</v>
      </c>
    </row>
    <row r="195" spans="1:28" x14ac:dyDescent="0.2">
      <c r="A195" s="84">
        <v>44085</v>
      </c>
      <c r="B195" s="1">
        <v>241650</v>
      </c>
      <c r="C195" s="17">
        <f t="shared" si="37"/>
        <v>366.13636363636363</v>
      </c>
      <c r="D195" s="17">
        <f t="shared" si="36"/>
        <v>320.80541125541129</v>
      </c>
      <c r="E195" s="58">
        <v>646376</v>
      </c>
      <c r="F195" s="58">
        <v>22214</v>
      </c>
      <c r="G195" s="61">
        <v>668590</v>
      </c>
      <c r="H195" s="61">
        <v>175</v>
      </c>
      <c r="I195" s="45">
        <f t="shared" si="33"/>
        <v>2.710236952144959E-2</v>
      </c>
      <c r="J195" s="58">
        <v>5710</v>
      </c>
      <c r="K195" s="61">
        <v>580669</v>
      </c>
      <c r="L195" s="80">
        <v>6993</v>
      </c>
      <c r="M195" s="83">
        <v>771339</v>
      </c>
      <c r="N195" s="81">
        <f t="shared" si="38"/>
        <v>12703</v>
      </c>
      <c r="O195" s="81">
        <v>191</v>
      </c>
      <c r="P195" s="82">
        <f t="shared" si="43"/>
        <v>1.5035818310635283E-2</v>
      </c>
      <c r="Q195" s="41">
        <f t="shared" si="39"/>
        <v>55600</v>
      </c>
      <c r="R195" s="41">
        <f t="shared" si="40"/>
        <v>1166</v>
      </c>
      <c r="S195" s="38">
        <f t="shared" si="45"/>
        <v>109925</v>
      </c>
      <c r="T195" s="38">
        <f t="shared" si="45"/>
        <v>1289</v>
      </c>
      <c r="U195" s="85">
        <f t="shared" si="44"/>
        <v>1.1726176938821924E-2</v>
      </c>
      <c r="V195" s="43">
        <f t="shared" si="42"/>
        <v>20.120623066644701</v>
      </c>
      <c r="W195" s="31">
        <f t="shared" si="34"/>
        <v>166.57142857142858</v>
      </c>
      <c r="X195" s="44">
        <f t="shared" ref="X195:X258" si="48">H195/(G195-G194)</f>
        <v>2.710236952144959E-2</v>
      </c>
      <c r="Y195" s="33">
        <f t="shared" ref="Y195:Y258" si="49">SUM(N189:N195)/7</f>
        <v>15703.571428571429</v>
      </c>
      <c r="Z195" s="34">
        <f t="shared" ref="Z195:Z258" si="50">N195/54.633</f>
        <v>232.51514652316365</v>
      </c>
      <c r="AA195" s="35">
        <f t="shared" si="47"/>
        <v>287.43747238063855</v>
      </c>
      <c r="AB195" s="34">
        <f t="shared" si="35"/>
        <v>2.1363499169181397</v>
      </c>
    </row>
    <row r="196" spans="1:28" x14ac:dyDescent="0.2">
      <c r="A196" s="84">
        <v>44086</v>
      </c>
      <c r="B196" s="1">
        <v>228748</v>
      </c>
      <c r="C196" s="17">
        <f t="shared" si="37"/>
        <v>346.58787878787876</v>
      </c>
      <c r="D196" s="17">
        <f t="shared" si="36"/>
        <v>329.39718614718612</v>
      </c>
      <c r="E196" s="58">
        <v>654042</v>
      </c>
      <c r="F196" s="58">
        <v>22435</v>
      </c>
      <c r="G196" s="61">
        <v>676477</v>
      </c>
      <c r="H196" s="61">
        <v>221</v>
      </c>
      <c r="I196" s="45">
        <f t="shared" si="33"/>
        <v>2.8020793711170281E-2</v>
      </c>
      <c r="J196" s="58">
        <v>5823</v>
      </c>
      <c r="K196" s="61">
        <v>586492</v>
      </c>
      <c r="L196" s="80">
        <v>12417</v>
      </c>
      <c r="M196" s="83">
        <v>783756</v>
      </c>
      <c r="N196" s="81">
        <f t="shared" si="38"/>
        <v>18240</v>
      </c>
      <c r="O196" s="81">
        <v>248</v>
      </c>
      <c r="P196" s="82">
        <f t="shared" si="43"/>
        <v>1.3596491228070176E-2</v>
      </c>
      <c r="Q196" s="41">
        <f t="shared" si="39"/>
        <v>54359</v>
      </c>
      <c r="R196" s="41">
        <f t="shared" si="40"/>
        <v>1246</v>
      </c>
      <c r="S196" s="38">
        <f t="shared" si="45"/>
        <v>112547</v>
      </c>
      <c r="T196" s="38">
        <f t="shared" si="45"/>
        <v>1375</v>
      </c>
      <c r="U196" s="85">
        <f t="shared" si="44"/>
        <v>1.2217118181737407E-2</v>
      </c>
      <c r="V196" s="43">
        <f t="shared" si="42"/>
        <v>20.60055277945564</v>
      </c>
      <c r="W196" s="31">
        <f t="shared" si="34"/>
        <v>178</v>
      </c>
      <c r="X196" s="44">
        <f t="shared" si="48"/>
        <v>2.8020793711170281E-2</v>
      </c>
      <c r="Y196" s="33">
        <f t="shared" si="49"/>
        <v>16078.142857142857</v>
      </c>
      <c r="Z196" s="34">
        <f t="shared" si="50"/>
        <v>333.86414804239195</v>
      </c>
      <c r="AA196" s="35">
        <f t="shared" si="47"/>
        <v>294.29361113508054</v>
      </c>
      <c r="AB196" s="34">
        <f t="shared" si="35"/>
        <v>2.3159758794127598</v>
      </c>
    </row>
    <row r="197" spans="1:28" x14ac:dyDescent="0.2">
      <c r="A197" s="84">
        <v>44087</v>
      </c>
      <c r="B197" s="1">
        <v>225380</v>
      </c>
      <c r="C197" s="17">
        <f t="shared" si="37"/>
        <v>341.4848484848485</v>
      </c>
      <c r="D197" s="17">
        <f t="shared" si="36"/>
        <v>336.42922077922077</v>
      </c>
      <c r="E197" s="58">
        <v>660325</v>
      </c>
      <c r="F197" s="58">
        <v>22679</v>
      </c>
      <c r="G197" s="61">
        <v>683004</v>
      </c>
      <c r="H197" s="61">
        <v>244</v>
      </c>
      <c r="I197" s="45">
        <f t="shared" ref="I197:I260" si="51">H197/(G197-G196)</f>
        <v>3.7383177570093455E-2</v>
      </c>
      <c r="J197" s="58">
        <v>4319</v>
      </c>
      <c r="K197" s="61">
        <v>590811</v>
      </c>
      <c r="L197" s="80">
        <v>13984</v>
      </c>
      <c r="M197" s="83">
        <v>797740</v>
      </c>
      <c r="N197" s="81">
        <f t="shared" si="38"/>
        <v>18303</v>
      </c>
      <c r="O197" s="81">
        <v>269</v>
      </c>
      <c r="P197" s="82">
        <f t="shared" si="43"/>
        <v>1.4697044200404305E-2</v>
      </c>
      <c r="Q197" s="41">
        <f t="shared" si="39"/>
        <v>51651</v>
      </c>
      <c r="R197" s="41">
        <f t="shared" si="40"/>
        <v>1282</v>
      </c>
      <c r="S197" s="38">
        <f t="shared" si="45"/>
        <v>112432</v>
      </c>
      <c r="T197" s="38">
        <f t="shared" si="45"/>
        <v>1420</v>
      </c>
      <c r="U197" s="85">
        <f t="shared" si="44"/>
        <v>1.2629856268677957E-2</v>
      </c>
      <c r="V197" s="43">
        <f t="shared" si="42"/>
        <v>20.579503230648143</v>
      </c>
      <c r="W197" s="31">
        <f t="shared" si="34"/>
        <v>183.14285714285714</v>
      </c>
      <c r="X197" s="44">
        <f t="shared" si="48"/>
        <v>3.7383177570093455E-2</v>
      </c>
      <c r="Y197" s="33">
        <f t="shared" si="49"/>
        <v>16061.714285714286</v>
      </c>
      <c r="Z197" s="34">
        <f t="shared" si="50"/>
        <v>335.01729723793312</v>
      </c>
      <c r="AA197" s="35">
        <f t="shared" si="47"/>
        <v>293.99290329497347</v>
      </c>
      <c r="AB197" s="34">
        <f t="shared" si="35"/>
        <v>2.5282639834576406</v>
      </c>
    </row>
    <row r="198" spans="1:28" x14ac:dyDescent="0.2">
      <c r="A198" s="84">
        <v>44088</v>
      </c>
      <c r="B198" s="1">
        <v>216526</v>
      </c>
      <c r="C198" s="17">
        <f t="shared" si="37"/>
        <v>328.06969696969696</v>
      </c>
      <c r="D198" s="17">
        <f t="shared" si="36"/>
        <v>339.5809523809524</v>
      </c>
      <c r="E198" s="58">
        <v>662877</v>
      </c>
      <c r="F198" s="58">
        <v>22749</v>
      </c>
      <c r="G198" s="61">
        <v>685626</v>
      </c>
      <c r="H198" s="61">
        <v>70</v>
      </c>
      <c r="I198" s="45">
        <f t="shared" si="51"/>
        <v>2.6697177726926011E-2</v>
      </c>
      <c r="J198" s="58">
        <v>3467</v>
      </c>
      <c r="K198" s="61">
        <v>594278</v>
      </c>
      <c r="L198" s="80">
        <v>8935</v>
      </c>
      <c r="M198" s="83">
        <v>806675</v>
      </c>
      <c r="N198" s="81">
        <f t="shared" si="38"/>
        <v>12402</v>
      </c>
      <c r="O198" s="81">
        <v>80</v>
      </c>
      <c r="P198" s="82">
        <f t="shared" si="43"/>
        <v>6.4505724883083372E-3</v>
      </c>
      <c r="Q198" s="41">
        <f t="shared" si="39"/>
        <v>48165</v>
      </c>
      <c r="R198" s="41">
        <f t="shared" si="40"/>
        <v>1206</v>
      </c>
      <c r="S198" s="38">
        <f t="shared" ref="S198:T213" si="52">SUM(N192:N198)</f>
        <v>112631</v>
      </c>
      <c r="T198" s="38">
        <f t="shared" si="52"/>
        <v>1341</v>
      </c>
      <c r="U198" s="85">
        <f t="shared" si="44"/>
        <v>1.1906135966119452E-2</v>
      </c>
      <c r="V198" s="43">
        <f t="shared" si="42"/>
        <v>20.615928102062856</v>
      </c>
      <c r="W198" s="31">
        <f t="shared" si="34"/>
        <v>172.28571428571428</v>
      </c>
      <c r="X198" s="44">
        <f t="shared" si="48"/>
        <v>2.6697177726926011E-2</v>
      </c>
      <c r="Y198" s="33">
        <f t="shared" si="49"/>
        <v>16090.142857142857</v>
      </c>
      <c r="Z198" s="34">
        <f t="shared" si="50"/>
        <v>227.00565592224478</v>
      </c>
      <c r="AA198" s="35">
        <f t="shared" si="47"/>
        <v>294.51325860089793</v>
      </c>
      <c r="AB198" s="34">
        <f t="shared" si="35"/>
        <v>2.5681796948339715</v>
      </c>
    </row>
    <row r="199" spans="1:28" x14ac:dyDescent="0.2">
      <c r="A199" s="84">
        <v>44089</v>
      </c>
      <c r="B199" s="1">
        <v>236827</v>
      </c>
      <c r="C199" s="17">
        <f t="shared" si="37"/>
        <v>358.82878787878786</v>
      </c>
      <c r="D199" s="17">
        <f t="shared" si="36"/>
        <v>346.94415584415583</v>
      </c>
      <c r="E199" s="58">
        <v>670022</v>
      </c>
      <c r="F199" s="58">
        <v>23016</v>
      </c>
      <c r="G199" s="61">
        <v>693038</v>
      </c>
      <c r="H199" s="61">
        <v>267</v>
      </c>
      <c r="I199" s="45">
        <f t="shared" si="51"/>
        <v>3.6022665947112793E-2</v>
      </c>
      <c r="J199" s="58">
        <v>4228</v>
      </c>
      <c r="K199" s="61">
        <v>598506</v>
      </c>
      <c r="L199" s="80">
        <v>12846</v>
      </c>
      <c r="M199" s="83">
        <v>819521</v>
      </c>
      <c r="N199" s="81">
        <f t="shared" si="38"/>
        <v>17074</v>
      </c>
      <c r="O199" s="81">
        <v>299</v>
      </c>
      <c r="P199" s="82">
        <f t="shared" si="43"/>
        <v>1.7512006559681388E-2</v>
      </c>
      <c r="Q199" s="41">
        <f t="shared" si="39"/>
        <v>47855</v>
      </c>
      <c r="R199" s="41">
        <f t="shared" si="40"/>
        <v>1297</v>
      </c>
      <c r="S199" s="38">
        <f t="shared" si="52"/>
        <v>110075</v>
      </c>
      <c r="T199" s="38">
        <f t="shared" si="52"/>
        <v>1447</v>
      </c>
      <c r="U199" s="85">
        <f t="shared" si="44"/>
        <v>1.3145582557347263E-2</v>
      </c>
      <c r="V199" s="43">
        <f t="shared" si="42"/>
        <v>20.148078999871871</v>
      </c>
      <c r="W199" s="31">
        <f t="shared" ref="W199:W262" si="53">SUM(H193:H199)/7</f>
        <v>185.28571428571428</v>
      </c>
      <c r="X199" s="44">
        <f t="shared" si="48"/>
        <v>3.6022665947112793E-2</v>
      </c>
      <c r="Y199" s="33">
        <f t="shared" si="49"/>
        <v>15725</v>
      </c>
      <c r="Z199" s="34">
        <f t="shared" si="50"/>
        <v>312.52173594713815</v>
      </c>
      <c r="AA199" s="35">
        <f t="shared" si="47"/>
        <v>287.82969999816953</v>
      </c>
      <c r="AB199" s="34">
        <f t="shared" si="35"/>
        <v>2.7571888827638285</v>
      </c>
    </row>
    <row r="200" spans="1:28" x14ac:dyDescent="0.2">
      <c r="A200" s="84">
        <v>44090</v>
      </c>
      <c r="B200" s="1">
        <v>242273</v>
      </c>
      <c r="C200" s="17">
        <f t="shared" si="37"/>
        <v>367.08030303030301</v>
      </c>
      <c r="D200" s="17">
        <f t="shared" si="36"/>
        <v>351.6296536796537</v>
      </c>
      <c r="E200" s="58">
        <v>677104</v>
      </c>
      <c r="F200" s="58">
        <v>23283</v>
      </c>
      <c r="G200" s="61">
        <v>700387</v>
      </c>
      <c r="H200" s="61">
        <v>267</v>
      </c>
      <c r="I200" s="45">
        <f t="shared" si="51"/>
        <v>3.6331473669887059E-2</v>
      </c>
      <c r="J200" s="58">
        <v>5797</v>
      </c>
      <c r="K200" s="61">
        <v>604303</v>
      </c>
      <c r="L200" s="80">
        <v>6899</v>
      </c>
      <c r="M200" s="83">
        <v>826420</v>
      </c>
      <c r="N200" s="81">
        <f t="shared" si="38"/>
        <v>12696</v>
      </c>
      <c r="O200" s="81">
        <v>281</v>
      </c>
      <c r="P200" s="82">
        <f t="shared" si="43"/>
        <v>2.2132955261499686E-2</v>
      </c>
      <c r="Q200" s="41">
        <f t="shared" si="39"/>
        <v>46947</v>
      </c>
      <c r="R200" s="41">
        <f t="shared" si="40"/>
        <v>1405</v>
      </c>
      <c r="S200" s="38">
        <f t="shared" si="52"/>
        <v>108430</v>
      </c>
      <c r="T200" s="38">
        <f t="shared" si="52"/>
        <v>1547</v>
      </c>
      <c r="U200" s="85">
        <f t="shared" si="44"/>
        <v>1.4267269205939315E-2</v>
      </c>
      <c r="V200" s="43">
        <f t="shared" si="42"/>
        <v>19.846978932147238</v>
      </c>
      <c r="W200" s="31">
        <f t="shared" si="53"/>
        <v>200.71428571428572</v>
      </c>
      <c r="X200" s="44">
        <f t="shared" si="48"/>
        <v>3.6331473669887059E-2</v>
      </c>
      <c r="Y200" s="33">
        <f t="shared" si="49"/>
        <v>15490</v>
      </c>
      <c r="Z200" s="34">
        <f t="shared" si="50"/>
        <v>232.38701883477017</v>
      </c>
      <c r="AA200" s="35">
        <f t="shared" si="47"/>
        <v>283.52827045924624</v>
      </c>
      <c r="AB200" s="34">
        <f t="shared" si="35"/>
        <v>3.001118670636036</v>
      </c>
    </row>
    <row r="201" spans="1:28" x14ac:dyDescent="0.2">
      <c r="A201" s="84">
        <v>44091</v>
      </c>
      <c r="B201" s="1">
        <v>240202</v>
      </c>
      <c r="C201" s="17">
        <f t="shared" si="37"/>
        <v>363.94242424242424</v>
      </c>
      <c r="D201" s="17">
        <f t="shared" si="36"/>
        <v>353.16147186147185</v>
      </c>
      <c r="E201" s="58">
        <v>684109</v>
      </c>
      <c r="F201" s="58">
        <v>23573</v>
      </c>
      <c r="G201" s="61">
        <v>707682</v>
      </c>
      <c r="H201" s="61">
        <v>290</v>
      </c>
      <c r="I201" s="45">
        <f t="shared" si="51"/>
        <v>3.9753255654557916E-2</v>
      </c>
      <c r="J201" s="58">
        <v>6214</v>
      </c>
      <c r="K201" s="61">
        <v>610517</v>
      </c>
      <c r="L201" s="80">
        <v>12369</v>
      </c>
      <c r="M201" s="83">
        <v>838789</v>
      </c>
      <c r="N201" s="81">
        <f t="shared" si="38"/>
        <v>18583</v>
      </c>
      <c r="O201" s="81">
        <v>312</v>
      </c>
      <c r="P201" s="82">
        <f t="shared" si="43"/>
        <v>1.6789538825808536E-2</v>
      </c>
      <c r="Q201" s="41">
        <f t="shared" si="39"/>
        <v>45549</v>
      </c>
      <c r="R201" s="41">
        <f t="shared" si="40"/>
        <v>1534</v>
      </c>
      <c r="S201" s="38">
        <f t="shared" si="52"/>
        <v>110001</v>
      </c>
      <c r="T201" s="38">
        <f t="shared" si="52"/>
        <v>1680</v>
      </c>
      <c r="U201" s="85">
        <f t="shared" si="44"/>
        <v>1.5272588431014264E-2</v>
      </c>
      <c r="V201" s="43">
        <f t="shared" si="42"/>
        <v>20.134534072813135</v>
      </c>
      <c r="W201" s="31">
        <f t="shared" si="53"/>
        <v>219.14285714285714</v>
      </c>
      <c r="X201" s="44">
        <f t="shared" si="48"/>
        <v>3.9753255654557916E-2</v>
      </c>
      <c r="Y201" s="33">
        <f t="shared" si="49"/>
        <v>15714.428571428571</v>
      </c>
      <c r="Z201" s="34">
        <f t="shared" si="50"/>
        <v>340.14240477367156</v>
      </c>
      <c r="AA201" s="35">
        <f t="shared" si="47"/>
        <v>287.63620104018759</v>
      </c>
      <c r="AB201" s="34">
        <f t="shared" ref="AB201:AB264" si="54">SUM(I195:I201)*100/7</f>
        <v>3.3044416257313878</v>
      </c>
    </row>
    <row r="202" spans="1:28" x14ac:dyDescent="0.2">
      <c r="A202" s="84">
        <v>44092</v>
      </c>
      <c r="B202" s="1">
        <v>266308</v>
      </c>
      <c r="C202" s="17">
        <f t="shared" si="37"/>
        <v>403.4969696969697</v>
      </c>
      <c r="D202" s="17">
        <f t="shared" si="36"/>
        <v>358.49870129870123</v>
      </c>
      <c r="E202" s="58">
        <v>688545</v>
      </c>
      <c r="F202" s="58">
        <v>23776</v>
      </c>
      <c r="G202" s="61">
        <v>712321</v>
      </c>
      <c r="H202" s="61">
        <v>203</v>
      </c>
      <c r="I202" s="45">
        <f t="shared" si="51"/>
        <v>4.375943091183445E-2</v>
      </c>
      <c r="J202" s="58">
        <v>6015</v>
      </c>
      <c r="K202" s="61">
        <v>616532</v>
      </c>
      <c r="L202" s="80">
        <v>11274</v>
      </c>
      <c r="M202" s="83">
        <v>850063</v>
      </c>
      <c r="N202" s="81">
        <f t="shared" si="38"/>
        <v>17289</v>
      </c>
      <c r="O202" s="81">
        <v>226</v>
      </c>
      <c r="P202" s="82">
        <f t="shared" si="43"/>
        <v>1.3071895424836602E-2</v>
      </c>
      <c r="Q202" s="41">
        <f t="shared" si="39"/>
        <v>43731</v>
      </c>
      <c r="R202" s="41">
        <f t="shared" si="40"/>
        <v>1562</v>
      </c>
      <c r="S202" s="38">
        <f t="shared" si="52"/>
        <v>114587</v>
      </c>
      <c r="T202" s="38">
        <f t="shared" si="52"/>
        <v>1715</v>
      </c>
      <c r="U202" s="85">
        <f t="shared" si="44"/>
        <v>1.4966793789871452E-2</v>
      </c>
      <c r="V202" s="43">
        <f t="shared" si="42"/>
        <v>20.973953471345158</v>
      </c>
      <c r="W202" s="31">
        <f t="shared" si="53"/>
        <v>223.14285714285714</v>
      </c>
      <c r="X202" s="44">
        <f t="shared" si="48"/>
        <v>4.375943091183445E-2</v>
      </c>
      <c r="Y202" s="33">
        <f t="shared" si="49"/>
        <v>16369.571428571429</v>
      </c>
      <c r="Z202" s="34">
        <f t="shared" si="50"/>
        <v>316.45708637636591</v>
      </c>
      <c r="AA202" s="35">
        <f t="shared" si="47"/>
        <v>299.62790673350224</v>
      </c>
      <c r="AB202" s="34">
        <f t="shared" si="54"/>
        <v>3.5423996455940281</v>
      </c>
    </row>
    <row r="203" spans="1:28" x14ac:dyDescent="0.2">
      <c r="A203" s="84">
        <v>44093</v>
      </c>
      <c r="B203" s="1">
        <v>250954</v>
      </c>
      <c r="C203" s="17">
        <f t="shared" si="37"/>
        <v>380.23333333333335</v>
      </c>
      <c r="D203" s="17">
        <f t="shared" ref="D203:D266" si="55">SUM(C197:C203)/7</f>
        <v>363.30519480519484</v>
      </c>
      <c r="E203" s="58">
        <v>694828</v>
      </c>
      <c r="F203" s="58">
        <v>24126</v>
      </c>
      <c r="G203" s="61">
        <v>718954</v>
      </c>
      <c r="H203" s="61">
        <v>350</v>
      </c>
      <c r="I203" s="45">
        <f t="shared" si="51"/>
        <v>5.2766470676918441E-2</v>
      </c>
      <c r="J203" s="58">
        <v>7411</v>
      </c>
      <c r="K203" s="61">
        <v>623943</v>
      </c>
      <c r="L203" s="80">
        <v>16669</v>
      </c>
      <c r="M203" s="83">
        <v>866732</v>
      </c>
      <c r="N203" s="81">
        <f t="shared" si="38"/>
        <v>24080</v>
      </c>
      <c r="O203" s="81">
        <v>685</v>
      </c>
      <c r="P203" s="82">
        <f t="shared" si="43"/>
        <v>2.8446843853820597E-2</v>
      </c>
      <c r="Q203" s="41">
        <f t="shared" si="39"/>
        <v>42477</v>
      </c>
      <c r="R203" s="41">
        <f t="shared" si="40"/>
        <v>1691</v>
      </c>
      <c r="S203" s="38">
        <f t="shared" si="52"/>
        <v>120427</v>
      </c>
      <c r="T203" s="38">
        <f t="shared" si="52"/>
        <v>2152</v>
      </c>
      <c r="U203" s="85">
        <f t="shared" si="44"/>
        <v>1.7869746817574132E-2</v>
      </c>
      <c r="V203" s="43">
        <f t="shared" si="42"/>
        <v>22.042904471656325</v>
      </c>
      <c r="W203" s="31">
        <f t="shared" si="53"/>
        <v>241.57142857142858</v>
      </c>
      <c r="X203" s="44">
        <f t="shared" si="48"/>
        <v>5.2766470676918441E-2</v>
      </c>
      <c r="Y203" s="33">
        <f t="shared" si="49"/>
        <v>17203.857142857141</v>
      </c>
      <c r="Z203" s="34">
        <f t="shared" si="50"/>
        <v>440.75924807350867</v>
      </c>
      <c r="AA203" s="35">
        <f t="shared" si="47"/>
        <v>314.89863530937606</v>
      </c>
      <c r="AB203" s="34">
        <f t="shared" si="54"/>
        <v>3.8959093165332876</v>
      </c>
    </row>
    <row r="204" spans="1:28" x14ac:dyDescent="0.2">
      <c r="A204" s="84">
        <v>44094</v>
      </c>
      <c r="B204" s="1">
        <v>234786</v>
      </c>
      <c r="C204" s="17">
        <f t="shared" si="37"/>
        <v>355.73636363636365</v>
      </c>
      <c r="D204" s="17">
        <f t="shared" si="55"/>
        <v>365.34112554112551</v>
      </c>
      <c r="E204" s="58">
        <v>699085</v>
      </c>
      <c r="F204" s="58">
        <v>24371</v>
      </c>
      <c r="G204" s="61">
        <v>723456</v>
      </c>
      <c r="H204" s="61">
        <v>245</v>
      </c>
      <c r="I204" s="45">
        <f t="shared" si="51"/>
        <v>5.4420257663260772E-2</v>
      </c>
      <c r="J204" s="58">
        <v>4851</v>
      </c>
      <c r="K204" s="61">
        <v>628794</v>
      </c>
      <c r="L204" s="80">
        <v>10042</v>
      </c>
      <c r="M204" s="83">
        <v>876774</v>
      </c>
      <c r="N204" s="81">
        <f t="shared" si="38"/>
        <v>14893</v>
      </c>
      <c r="O204" s="81">
        <v>237</v>
      </c>
      <c r="P204" s="82">
        <f t="shared" si="43"/>
        <v>1.5913516417108708E-2</v>
      </c>
      <c r="Q204" s="41">
        <f t="shared" si="39"/>
        <v>40452</v>
      </c>
      <c r="R204" s="41">
        <f t="shared" si="40"/>
        <v>1692</v>
      </c>
      <c r="S204" s="38">
        <f t="shared" si="52"/>
        <v>117017</v>
      </c>
      <c r="T204" s="38">
        <f t="shared" si="52"/>
        <v>2120</v>
      </c>
      <c r="U204" s="85">
        <f t="shared" si="44"/>
        <v>1.8117025731303998E-2</v>
      </c>
      <c r="V204" s="43">
        <f t="shared" si="42"/>
        <v>21.418739589625318</v>
      </c>
      <c r="W204" s="31">
        <f t="shared" si="53"/>
        <v>241.71428571428572</v>
      </c>
      <c r="X204" s="44">
        <f t="shared" si="48"/>
        <v>5.4420257663260772E-2</v>
      </c>
      <c r="Y204" s="33">
        <f t="shared" si="49"/>
        <v>16716.714285714286</v>
      </c>
      <c r="Z204" s="34">
        <f t="shared" si="50"/>
        <v>272.60080903483242</v>
      </c>
      <c r="AA204" s="35">
        <f t="shared" si="47"/>
        <v>305.9819941375045</v>
      </c>
      <c r="AB204" s="34">
        <f t="shared" si="54"/>
        <v>4.1392961750071064</v>
      </c>
    </row>
    <row r="205" spans="1:28" x14ac:dyDescent="0.2">
      <c r="A205" s="84">
        <v>44095</v>
      </c>
      <c r="B205" s="1">
        <v>206782</v>
      </c>
      <c r="C205" s="17">
        <f t="shared" si="37"/>
        <v>313.30606060606061</v>
      </c>
      <c r="D205" s="17">
        <f t="shared" si="55"/>
        <v>363.2320346320347</v>
      </c>
      <c r="E205" s="58">
        <v>702850</v>
      </c>
      <c r="F205" s="58">
        <v>24626</v>
      </c>
      <c r="G205" s="61">
        <v>727476</v>
      </c>
      <c r="H205" s="61">
        <v>255</v>
      </c>
      <c r="I205" s="45">
        <f t="shared" si="51"/>
        <v>6.3432835820895525E-2</v>
      </c>
      <c r="J205" s="58">
        <v>3330</v>
      </c>
      <c r="K205" s="61">
        <v>632124</v>
      </c>
      <c r="L205" s="80">
        <v>8963</v>
      </c>
      <c r="M205" s="83">
        <v>885737</v>
      </c>
      <c r="N205" s="81">
        <f t="shared" si="38"/>
        <v>12293</v>
      </c>
      <c r="O205" s="81">
        <v>288</v>
      </c>
      <c r="P205" s="82">
        <f t="shared" si="43"/>
        <v>2.3427967135768325E-2</v>
      </c>
      <c r="Q205" s="41">
        <f t="shared" si="39"/>
        <v>41850</v>
      </c>
      <c r="R205" s="41">
        <f t="shared" si="40"/>
        <v>1877</v>
      </c>
      <c r="S205" s="38">
        <f t="shared" si="52"/>
        <v>116908</v>
      </c>
      <c r="T205" s="38">
        <f t="shared" si="52"/>
        <v>2328</v>
      </c>
      <c r="U205" s="85">
        <f t="shared" si="44"/>
        <v>1.9913094056865227E-2</v>
      </c>
      <c r="V205" s="43">
        <f t="shared" si="42"/>
        <v>21.398788278146906</v>
      </c>
      <c r="W205" s="31">
        <f t="shared" si="53"/>
        <v>268.14285714285717</v>
      </c>
      <c r="X205" s="44">
        <f t="shared" si="48"/>
        <v>6.3432835820895525E-2</v>
      </c>
      <c r="Y205" s="33">
        <f t="shared" si="49"/>
        <v>16701.142857142859</v>
      </c>
      <c r="Z205" s="34">
        <f t="shared" si="50"/>
        <v>225.01052477440373</v>
      </c>
      <c r="AA205" s="35">
        <f t="shared" si="47"/>
        <v>305.69697540209864</v>
      </c>
      <c r="AB205" s="34">
        <f t="shared" si="54"/>
        <v>4.6640912906352421</v>
      </c>
    </row>
    <row r="206" spans="1:28" x14ac:dyDescent="0.2">
      <c r="A206" s="84">
        <v>44096</v>
      </c>
      <c r="B206" s="1">
        <v>234815</v>
      </c>
      <c r="C206" s="17">
        <f t="shared" si="37"/>
        <v>355.780303030303</v>
      </c>
      <c r="D206" s="17">
        <f t="shared" si="55"/>
        <v>362.79653679653677</v>
      </c>
      <c r="E206" s="58">
        <v>707491</v>
      </c>
      <c r="F206" s="58">
        <v>25009</v>
      </c>
      <c r="G206" s="61">
        <v>732500</v>
      </c>
      <c r="H206" s="61">
        <v>383</v>
      </c>
      <c r="I206" s="45">
        <f t="shared" si="51"/>
        <v>7.6234076433121023E-2</v>
      </c>
      <c r="J206" s="58">
        <v>4492</v>
      </c>
      <c r="K206" s="61">
        <v>636616</v>
      </c>
      <c r="L206" s="80">
        <v>8005</v>
      </c>
      <c r="M206" s="83">
        <v>893742</v>
      </c>
      <c r="N206" s="81">
        <f t="shared" si="38"/>
        <v>12497</v>
      </c>
      <c r="O206" s="81">
        <v>405</v>
      </c>
      <c r="P206" s="82">
        <f t="shared" si="43"/>
        <v>3.2407777866688005E-2</v>
      </c>
      <c r="Q206" s="41">
        <f t="shared" si="39"/>
        <v>39462</v>
      </c>
      <c r="R206" s="41">
        <f t="shared" si="40"/>
        <v>1993</v>
      </c>
      <c r="S206" s="38">
        <f t="shared" si="52"/>
        <v>112331</v>
      </c>
      <c r="T206" s="38">
        <f t="shared" si="52"/>
        <v>2434</v>
      </c>
      <c r="U206" s="85">
        <f t="shared" si="44"/>
        <v>2.1668105865700473E-2</v>
      </c>
      <c r="V206" s="43">
        <f t="shared" si="42"/>
        <v>20.561016235608513</v>
      </c>
      <c r="W206" s="31">
        <f t="shared" si="53"/>
        <v>284.71428571428572</v>
      </c>
      <c r="X206" s="44">
        <f t="shared" si="48"/>
        <v>7.6234076433121023E-2</v>
      </c>
      <c r="Y206" s="33">
        <f t="shared" si="49"/>
        <v>16047.285714285714</v>
      </c>
      <c r="Z206" s="34">
        <f t="shared" si="50"/>
        <v>228.74453169329891</v>
      </c>
      <c r="AA206" s="35">
        <f t="shared" si="47"/>
        <v>293.72880336583592</v>
      </c>
      <c r="AB206" s="34">
        <f t="shared" si="54"/>
        <v>5.2385400118639316</v>
      </c>
    </row>
    <row r="207" spans="1:28" x14ac:dyDescent="0.2">
      <c r="A207" s="84">
        <v>44097</v>
      </c>
      <c r="B207" s="1">
        <v>259221</v>
      </c>
      <c r="C207" s="17">
        <f t="shared" si="37"/>
        <v>392.7590909090909</v>
      </c>
      <c r="D207" s="17">
        <f t="shared" si="55"/>
        <v>366.4649350649351</v>
      </c>
      <c r="E207" s="58">
        <v>713238</v>
      </c>
      <c r="F207" s="58">
        <v>25495</v>
      </c>
      <c r="G207" s="61">
        <v>738733</v>
      </c>
      <c r="H207" s="61">
        <v>486</v>
      </c>
      <c r="I207" s="45">
        <f t="shared" si="51"/>
        <v>7.7972084068666778E-2</v>
      </c>
      <c r="J207" s="58">
        <v>5900</v>
      </c>
      <c r="K207" s="61">
        <v>642516</v>
      </c>
      <c r="L207" s="80">
        <v>6056</v>
      </c>
      <c r="M207" s="83">
        <v>899798</v>
      </c>
      <c r="N207" s="81">
        <f t="shared" si="38"/>
        <v>11956</v>
      </c>
      <c r="O207" s="81">
        <v>518</v>
      </c>
      <c r="P207" s="82">
        <f t="shared" si="43"/>
        <v>4.3325526932084309E-2</v>
      </c>
      <c r="Q207" s="41">
        <f t="shared" si="39"/>
        <v>38346</v>
      </c>
      <c r="R207" s="41">
        <f t="shared" si="40"/>
        <v>2212</v>
      </c>
      <c r="S207" s="38">
        <f t="shared" si="52"/>
        <v>111591</v>
      </c>
      <c r="T207" s="38">
        <f t="shared" si="52"/>
        <v>2671</v>
      </c>
      <c r="U207" s="85">
        <f t="shared" si="44"/>
        <v>2.3935622048373077E-2</v>
      </c>
      <c r="V207" s="43">
        <f t="shared" si="42"/>
        <v>20.42556696502114</v>
      </c>
      <c r="W207" s="31">
        <f t="shared" si="53"/>
        <v>316</v>
      </c>
      <c r="X207" s="44">
        <f t="shared" si="48"/>
        <v>7.7972084068666778E-2</v>
      </c>
      <c r="Y207" s="33">
        <f t="shared" si="49"/>
        <v>15941.571428571429</v>
      </c>
      <c r="Z207" s="34">
        <f t="shared" si="50"/>
        <v>218.84209177603279</v>
      </c>
      <c r="AA207" s="35">
        <f t="shared" si="47"/>
        <v>291.7938137860163</v>
      </c>
      <c r="AB207" s="34">
        <f t="shared" si="54"/>
        <v>5.8334058747036419</v>
      </c>
    </row>
    <row r="208" spans="1:28" x14ac:dyDescent="0.2">
      <c r="A208" s="84">
        <v>44098</v>
      </c>
      <c r="B208" s="1">
        <v>262109</v>
      </c>
      <c r="C208" s="17">
        <f t="shared" si="37"/>
        <v>397.13484848484848</v>
      </c>
      <c r="D208" s="17">
        <f t="shared" si="55"/>
        <v>371.20670995670997</v>
      </c>
      <c r="E208" s="58">
        <v>718693</v>
      </c>
      <c r="F208" s="58">
        <v>25960</v>
      </c>
      <c r="G208" s="61">
        <v>744653</v>
      </c>
      <c r="H208" s="61">
        <v>465</v>
      </c>
      <c r="I208" s="45">
        <f t="shared" si="51"/>
        <v>7.85472972972973E-2</v>
      </c>
      <c r="J208" s="58">
        <v>5896</v>
      </c>
      <c r="K208" s="61">
        <v>648412</v>
      </c>
      <c r="L208" s="80">
        <v>9466</v>
      </c>
      <c r="M208" s="83">
        <v>909264</v>
      </c>
      <c r="N208" s="81">
        <f t="shared" si="38"/>
        <v>15362</v>
      </c>
      <c r="O208" s="81">
        <v>502</v>
      </c>
      <c r="P208" s="82">
        <f t="shared" si="43"/>
        <v>3.2678036713969537E-2</v>
      </c>
      <c r="Q208" s="41">
        <f t="shared" si="39"/>
        <v>36971</v>
      </c>
      <c r="R208" s="41">
        <f t="shared" si="40"/>
        <v>2387</v>
      </c>
      <c r="S208" s="38">
        <f t="shared" si="52"/>
        <v>108370</v>
      </c>
      <c r="T208" s="38">
        <f t="shared" si="52"/>
        <v>2861</v>
      </c>
      <c r="U208" s="85">
        <f t="shared" si="44"/>
        <v>2.640029528467288E-2</v>
      </c>
      <c r="V208" s="43">
        <f t="shared" si="42"/>
        <v>19.835996558856369</v>
      </c>
      <c r="W208" s="31">
        <f t="shared" si="53"/>
        <v>341</v>
      </c>
      <c r="X208" s="44">
        <f t="shared" si="48"/>
        <v>7.85472972972973E-2</v>
      </c>
      <c r="Y208" s="33">
        <f t="shared" si="49"/>
        <v>15481.428571428571</v>
      </c>
      <c r="Z208" s="34">
        <f t="shared" si="50"/>
        <v>281.18536415719433</v>
      </c>
      <c r="AA208" s="35">
        <f t="shared" si="47"/>
        <v>283.37137941223381</v>
      </c>
      <c r="AB208" s="34">
        <f t="shared" si="54"/>
        <v>6.3876064695999188</v>
      </c>
    </row>
    <row r="209" spans="1:28" x14ac:dyDescent="0.2">
      <c r="A209" s="84">
        <v>44099</v>
      </c>
      <c r="B209" s="1">
        <v>288701</v>
      </c>
      <c r="C209" s="17">
        <f t="shared" si="37"/>
        <v>437.42575757575759</v>
      </c>
      <c r="D209" s="17">
        <f t="shared" si="55"/>
        <v>376.05367965367958</v>
      </c>
      <c r="E209" s="58">
        <v>724011</v>
      </c>
      <c r="F209" s="58">
        <v>26518</v>
      </c>
      <c r="G209" s="61">
        <v>750529</v>
      </c>
      <c r="H209" s="61">
        <v>558</v>
      </c>
      <c r="I209" s="45">
        <f t="shared" si="51"/>
        <v>9.4962559564329474E-2</v>
      </c>
      <c r="J209" s="58">
        <v>5834</v>
      </c>
      <c r="K209" s="61">
        <v>654246</v>
      </c>
      <c r="L209" s="80">
        <v>10890</v>
      </c>
      <c r="M209" s="83">
        <v>920154</v>
      </c>
      <c r="N209" s="81">
        <f t="shared" si="38"/>
        <v>16724</v>
      </c>
      <c r="O209" s="81">
        <v>578</v>
      </c>
      <c r="P209" s="82">
        <f t="shared" si="43"/>
        <v>3.456110978234872E-2</v>
      </c>
      <c r="Q209" s="41">
        <f t="shared" si="39"/>
        <v>38208</v>
      </c>
      <c r="R209" s="41">
        <f t="shared" si="40"/>
        <v>2742</v>
      </c>
      <c r="S209" s="38">
        <f t="shared" si="52"/>
        <v>107805</v>
      </c>
      <c r="T209" s="38">
        <f t="shared" si="52"/>
        <v>3213</v>
      </c>
      <c r="U209" s="85">
        <f t="shared" si="44"/>
        <v>2.98038124391262E-2</v>
      </c>
      <c r="V209" s="43">
        <f t="shared" si="42"/>
        <v>19.732579210367359</v>
      </c>
      <c r="W209" s="31">
        <f t="shared" si="53"/>
        <v>391.71428571428572</v>
      </c>
      <c r="X209" s="44">
        <f t="shared" si="48"/>
        <v>9.4962559564329474E-2</v>
      </c>
      <c r="Y209" s="33">
        <f t="shared" si="49"/>
        <v>15400.714285714286</v>
      </c>
      <c r="Z209" s="34">
        <f t="shared" si="50"/>
        <v>306.11535152746507</v>
      </c>
      <c r="AA209" s="35">
        <f t="shared" si="47"/>
        <v>281.8939887195337</v>
      </c>
      <c r="AB209" s="34">
        <f t="shared" si="54"/>
        <v>7.1190797360641325</v>
      </c>
    </row>
    <row r="210" spans="1:28" x14ac:dyDescent="0.2">
      <c r="A210" s="84">
        <v>44100</v>
      </c>
      <c r="B210" s="1">
        <v>255488</v>
      </c>
      <c r="C210" s="17">
        <f t="shared" si="37"/>
        <v>387.10303030303032</v>
      </c>
      <c r="D210" s="17">
        <f t="shared" si="55"/>
        <v>377.0350649350649</v>
      </c>
      <c r="E210" s="58">
        <v>729518</v>
      </c>
      <c r="F210" s="58">
        <v>27232</v>
      </c>
      <c r="G210" s="61">
        <v>756750</v>
      </c>
      <c r="H210" s="61">
        <v>714</v>
      </c>
      <c r="I210" s="45">
        <f t="shared" si="51"/>
        <v>0.11477254460697638</v>
      </c>
      <c r="J210" s="58">
        <v>5668</v>
      </c>
      <c r="K210" s="61">
        <v>659914</v>
      </c>
      <c r="L210" s="80">
        <v>11850</v>
      </c>
      <c r="M210" s="83">
        <v>932004</v>
      </c>
      <c r="N210" s="81">
        <f t="shared" si="38"/>
        <v>17518</v>
      </c>
      <c r="O210" s="81">
        <v>748</v>
      </c>
      <c r="P210" s="82">
        <f t="shared" si="43"/>
        <v>4.2698938234958329E-2</v>
      </c>
      <c r="Q210" s="41">
        <f t="shared" si="39"/>
        <v>37796</v>
      </c>
      <c r="R210" s="41">
        <f t="shared" si="40"/>
        <v>3106</v>
      </c>
      <c r="S210" s="38">
        <f t="shared" si="52"/>
        <v>101243</v>
      </c>
      <c r="T210" s="38">
        <f t="shared" si="52"/>
        <v>3276</v>
      </c>
      <c r="U210" s="85">
        <f t="shared" si="44"/>
        <v>3.2357792637515682E-2</v>
      </c>
      <c r="V210" s="43">
        <f t="shared" si="42"/>
        <v>18.531473651456078</v>
      </c>
      <c r="W210" s="31">
        <f t="shared" si="53"/>
        <v>443.71428571428572</v>
      </c>
      <c r="X210" s="44">
        <f t="shared" si="48"/>
        <v>0.11477254460697638</v>
      </c>
      <c r="Y210" s="33">
        <f t="shared" si="49"/>
        <v>14463.285714285714</v>
      </c>
      <c r="Z210" s="34">
        <f t="shared" si="50"/>
        <v>320.64869218238061</v>
      </c>
      <c r="AA210" s="35">
        <f t="shared" si="47"/>
        <v>264.73533787794395</v>
      </c>
      <c r="AB210" s="34">
        <f t="shared" si="54"/>
        <v>8.0048807922078176</v>
      </c>
    </row>
    <row r="211" spans="1:28" x14ac:dyDescent="0.2">
      <c r="A211" s="84">
        <v>44101</v>
      </c>
      <c r="B211" s="1">
        <v>263526</v>
      </c>
      <c r="C211" s="17">
        <f t="shared" si="37"/>
        <v>399.28181818181821</v>
      </c>
      <c r="D211" s="17">
        <f t="shared" si="55"/>
        <v>383.25584415584416</v>
      </c>
      <c r="E211" s="58">
        <v>732944</v>
      </c>
      <c r="F211" s="58">
        <v>27576</v>
      </c>
      <c r="G211" s="61">
        <v>760520</v>
      </c>
      <c r="H211" s="61">
        <v>344</v>
      </c>
      <c r="I211" s="45">
        <f t="shared" si="51"/>
        <v>9.1246684350132626E-2</v>
      </c>
      <c r="J211" s="58">
        <v>3992</v>
      </c>
      <c r="K211" s="61">
        <v>663906</v>
      </c>
      <c r="L211" s="80">
        <v>13767</v>
      </c>
      <c r="M211" s="83">
        <v>945771</v>
      </c>
      <c r="N211" s="81">
        <f t="shared" si="38"/>
        <v>17759</v>
      </c>
      <c r="O211" s="81">
        <v>368</v>
      </c>
      <c r="P211" s="82">
        <f t="shared" si="43"/>
        <v>2.0721887493665183E-2</v>
      </c>
      <c r="Q211" s="41">
        <f t="shared" si="39"/>
        <v>37064</v>
      </c>
      <c r="R211" s="41">
        <f t="shared" si="40"/>
        <v>3205</v>
      </c>
      <c r="S211" s="38">
        <f t="shared" si="52"/>
        <v>104109</v>
      </c>
      <c r="T211" s="38">
        <f t="shared" si="52"/>
        <v>3407</v>
      </c>
      <c r="U211" s="85">
        <f t="shared" si="44"/>
        <v>3.2725316735344685E-2</v>
      </c>
      <c r="V211" s="43">
        <f t="shared" si="42"/>
        <v>19.056065015649882</v>
      </c>
      <c r="W211" s="31">
        <f t="shared" si="53"/>
        <v>457.85714285714283</v>
      </c>
      <c r="X211" s="44">
        <f t="shared" si="48"/>
        <v>9.1246684350132626E-2</v>
      </c>
      <c r="Y211" s="33">
        <f t="shared" si="49"/>
        <v>14872.714285714286</v>
      </c>
      <c r="Z211" s="34">
        <f t="shared" si="50"/>
        <v>325.05994545421265</v>
      </c>
      <c r="AA211" s="35">
        <f t="shared" si="47"/>
        <v>272.22950022356969</v>
      </c>
      <c r="AB211" s="34">
        <f t="shared" si="54"/>
        <v>8.5309726020202739</v>
      </c>
    </row>
    <row r="212" spans="1:28" x14ac:dyDescent="0.2">
      <c r="A212" s="84">
        <v>44102</v>
      </c>
      <c r="B212" s="1">
        <v>227038</v>
      </c>
      <c r="C212" s="17">
        <f t="shared" si="37"/>
        <v>343.9969696969697</v>
      </c>
      <c r="D212" s="17">
        <f t="shared" si="55"/>
        <v>387.64025974025981</v>
      </c>
      <c r="E212" s="58">
        <v>735937</v>
      </c>
      <c r="F212" s="58">
        <v>27798</v>
      </c>
      <c r="G212" s="61">
        <v>763735</v>
      </c>
      <c r="H212" s="61">
        <v>222</v>
      </c>
      <c r="I212" s="45">
        <f t="shared" si="51"/>
        <v>6.9051321928460335E-2</v>
      </c>
      <c r="J212" s="58">
        <v>3753</v>
      </c>
      <c r="K212" s="61">
        <v>667659</v>
      </c>
      <c r="L212" s="80">
        <v>9212</v>
      </c>
      <c r="M212" s="83">
        <v>954983</v>
      </c>
      <c r="N212" s="81">
        <f t="shared" si="38"/>
        <v>12965</v>
      </c>
      <c r="O212" s="81">
        <v>253</v>
      </c>
      <c r="P212" s="82">
        <f t="shared" si="43"/>
        <v>1.9514076359429231E-2</v>
      </c>
      <c r="Q212" s="41">
        <f t="shared" si="39"/>
        <v>36259</v>
      </c>
      <c r="R212" s="41">
        <f t="shared" si="40"/>
        <v>3172</v>
      </c>
      <c r="S212" s="38">
        <f t="shared" si="52"/>
        <v>104781</v>
      </c>
      <c r="T212" s="38">
        <f t="shared" si="52"/>
        <v>3372</v>
      </c>
      <c r="U212" s="85">
        <f t="shared" si="44"/>
        <v>3.2181406934463308E-2</v>
      </c>
      <c r="V212" s="43">
        <f t="shared" si="42"/>
        <v>19.179067596507604</v>
      </c>
      <c r="W212" s="31">
        <f t="shared" si="53"/>
        <v>453.14285714285717</v>
      </c>
      <c r="X212" s="44">
        <f t="shared" si="48"/>
        <v>6.9051321928460335E-2</v>
      </c>
      <c r="Y212" s="33">
        <f t="shared" si="49"/>
        <v>14968.714285714286</v>
      </c>
      <c r="Z212" s="34">
        <f t="shared" si="50"/>
        <v>237.31078286017606</v>
      </c>
      <c r="AA212" s="35">
        <f t="shared" si="47"/>
        <v>273.98667995010862</v>
      </c>
      <c r="AB212" s="34">
        <f t="shared" si="54"/>
        <v>8.6112366892711982</v>
      </c>
    </row>
    <row r="213" spans="1:28" x14ac:dyDescent="0.2">
      <c r="A213" s="84">
        <v>44103</v>
      </c>
      <c r="B213" s="1">
        <v>232212</v>
      </c>
      <c r="C213" s="17">
        <f t="shared" si="37"/>
        <v>351.83636363636361</v>
      </c>
      <c r="D213" s="17">
        <f t="shared" si="55"/>
        <v>387.07683982683983</v>
      </c>
      <c r="E213" s="58">
        <v>742125</v>
      </c>
      <c r="F213" s="58">
        <v>28604</v>
      </c>
      <c r="G213" s="61">
        <v>770729</v>
      </c>
      <c r="H213" s="61">
        <v>806</v>
      </c>
      <c r="I213" s="45">
        <f t="shared" si="51"/>
        <v>0.11524163568773234</v>
      </c>
      <c r="J213" s="58">
        <v>3607</v>
      </c>
      <c r="K213" s="61">
        <v>671266</v>
      </c>
      <c r="L213" s="80">
        <v>9504</v>
      </c>
      <c r="M213" s="83">
        <v>964487</v>
      </c>
      <c r="N213" s="81">
        <f t="shared" si="38"/>
        <v>13111</v>
      </c>
      <c r="O213" s="81">
        <v>848</v>
      </c>
      <c r="P213" s="82">
        <f t="shared" si="43"/>
        <v>6.4678514224696823E-2</v>
      </c>
      <c r="Q213" s="41">
        <f t="shared" si="39"/>
        <v>38229</v>
      </c>
      <c r="R213" s="41">
        <f t="shared" si="40"/>
        <v>3595</v>
      </c>
      <c r="S213" s="38">
        <f t="shared" si="52"/>
        <v>105395</v>
      </c>
      <c r="T213" s="38">
        <f t="shared" si="52"/>
        <v>3815</v>
      </c>
      <c r="U213" s="85">
        <f t="shared" si="44"/>
        <v>3.619716305327577E-2</v>
      </c>
      <c r="V213" s="43">
        <f t="shared" si="42"/>
        <v>19.291453883184154</v>
      </c>
      <c r="W213" s="31">
        <f t="shared" si="53"/>
        <v>513.57142857142856</v>
      </c>
      <c r="X213" s="44">
        <f t="shared" si="48"/>
        <v>0.11524163568773234</v>
      </c>
      <c r="Y213" s="33">
        <f t="shared" si="49"/>
        <v>15056.428571428571</v>
      </c>
      <c r="Z213" s="34">
        <f t="shared" si="50"/>
        <v>239.983160360954</v>
      </c>
      <c r="AA213" s="35">
        <f t="shared" si="47"/>
        <v>275.59219833120221</v>
      </c>
      <c r="AB213" s="34">
        <f t="shared" si="54"/>
        <v>9.1684875357656459</v>
      </c>
    </row>
    <row r="214" spans="1:28" x14ac:dyDescent="0.2">
      <c r="A214" s="84">
        <v>44104</v>
      </c>
      <c r="B214" s="1">
        <v>255915</v>
      </c>
      <c r="C214" s="17">
        <f t="shared" si="37"/>
        <v>387.75</v>
      </c>
      <c r="D214" s="17">
        <f t="shared" si="55"/>
        <v>386.3612554112554</v>
      </c>
      <c r="E214" s="58">
        <v>747715</v>
      </c>
      <c r="F214" s="58">
        <v>29244</v>
      </c>
      <c r="G214" s="61">
        <v>776959</v>
      </c>
      <c r="H214" s="61">
        <v>640</v>
      </c>
      <c r="I214" s="45">
        <f t="shared" si="51"/>
        <v>0.10272873194221509</v>
      </c>
      <c r="J214" s="58">
        <v>5349</v>
      </c>
      <c r="K214" s="61">
        <v>676615</v>
      </c>
      <c r="L214" s="80">
        <v>10280</v>
      </c>
      <c r="M214" s="83">
        <v>974767</v>
      </c>
      <c r="N214" s="81">
        <f t="shared" si="38"/>
        <v>15629</v>
      </c>
      <c r="O214" s="81">
        <v>709</v>
      </c>
      <c r="P214" s="82">
        <f t="shared" si="43"/>
        <v>4.5364386717000445E-2</v>
      </c>
      <c r="Q214" s="41">
        <f t="shared" si="39"/>
        <v>38226</v>
      </c>
      <c r="R214" s="41">
        <f t="shared" si="40"/>
        <v>3749</v>
      </c>
      <c r="S214" s="38">
        <f t="shared" ref="S214:T229" si="56">SUM(N208:N214)</f>
        <v>109068</v>
      </c>
      <c r="T214" s="38">
        <f t="shared" si="56"/>
        <v>4006</v>
      </c>
      <c r="U214" s="85">
        <f t="shared" si="44"/>
        <v>3.6729379836432319E-2</v>
      </c>
      <c r="V214" s="43">
        <f t="shared" si="42"/>
        <v>19.963758168140135</v>
      </c>
      <c r="W214" s="31">
        <f t="shared" si="53"/>
        <v>535.57142857142856</v>
      </c>
      <c r="X214" s="44">
        <f t="shared" si="48"/>
        <v>0.10272873194221509</v>
      </c>
      <c r="Y214" s="33">
        <f t="shared" si="49"/>
        <v>15581.142857142857</v>
      </c>
      <c r="Z214" s="34">
        <f t="shared" si="50"/>
        <v>286.07252027163071</v>
      </c>
      <c r="AA214" s="35">
        <f t="shared" si="47"/>
        <v>285.19654525914478</v>
      </c>
      <c r="AB214" s="34">
        <f t="shared" si="54"/>
        <v>9.5221539339591939</v>
      </c>
    </row>
    <row r="215" spans="1:28" x14ac:dyDescent="0.2">
      <c r="A215" s="84">
        <v>44105</v>
      </c>
      <c r="B215" s="1">
        <v>264979</v>
      </c>
      <c r="C215" s="17">
        <f t="shared" si="37"/>
        <v>401.48333333333335</v>
      </c>
      <c r="D215" s="17">
        <f t="shared" si="55"/>
        <v>386.98246753246752</v>
      </c>
      <c r="E215" s="58">
        <v>753239</v>
      </c>
      <c r="F215" s="58">
        <v>29912</v>
      </c>
      <c r="G215" s="61">
        <v>783151</v>
      </c>
      <c r="H215" s="61">
        <v>668</v>
      </c>
      <c r="I215" s="45">
        <f t="shared" si="51"/>
        <v>0.1078811369509044</v>
      </c>
      <c r="J215" s="58">
        <v>7321</v>
      </c>
      <c r="K215" s="61">
        <v>683936</v>
      </c>
      <c r="L215" s="80">
        <v>6995</v>
      </c>
      <c r="M215" s="83">
        <v>981762</v>
      </c>
      <c r="N215" s="81">
        <f t="shared" si="38"/>
        <v>14316</v>
      </c>
      <c r="O215" s="81">
        <v>706</v>
      </c>
      <c r="P215" s="82">
        <f t="shared" si="43"/>
        <v>4.9315451243364068E-2</v>
      </c>
      <c r="Q215" s="41">
        <f t="shared" si="39"/>
        <v>38498</v>
      </c>
      <c r="R215" s="41">
        <f t="shared" si="40"/>
        <v>3952</v>
      </c>
      <c r="S215" s="38">
        <f t="shared" si="56"/>
        <v>108022</v>
      </c>
      <c r="T215" s="38">
        <f t="shared" si="56"/>
        <v>4210</v>
      </c>
      <c r="U215" s="85">
        <f t="shared" si="44"/>
        <v>3.8973542426542739E-2</v>
      </c>
      <c r="V215" s="43">
        <f t="shared" si="42"/>
        <v>19.772298793769334</v>
      </c>
      <c r="W215" s="31">
        <f t="shared" si="53"/>
        <v>564.57142857142856</v>
      </c>
      <c r="X215" s="44">
        <f t="shared" si="48"/>
        <v>0.1078811369509044</v>
      </c>
      <c r="Y215" s="33">
        <f t="shared" si="49"/>
        <v>15431.714285714286</v>
      </c>
      <c r="Z215" s="34">
        <f t="shared" si="50"/>
        <v>262.03942672011419</v>
      </c>
      <c r="AA215" s="35">
        <f t="shared" si="47"/>
        <v>282.46141133956189</v>
      </c>
      <c r="AB215" s="34">
        <f t="shared" si="54"/>
        <v>9.9412087861535809</v>
      </c>
    </row>
    <row r="216" spans="1:28" x14ac:dyDescent="0.2">
      <c r="A216" s="84">
        <v>44106</v>
      </c>
      <c r="B216" s="1">
        <v>269820</v>
      </c>
      <c r="C216" s="17">
        <f t="shared" si="37"/>
        <v>408.81818181818181</v>
      </c>
      <c r="D216" s="17">
        <f t="shared" si="55"/>
        <v>382.89567099567103</v>
      </c>
      <c r="E216" s="58">
        <v>758614</v>
      </c>
      <c r="F216" s="58">
        <v>30687</v>
      </c>
      <c r="G216" s="61">
        <v>789301</v>
      </c>
      <c r="H216" s="61">
        <v>775</v>
      </c>
      <c r="I216" s="45">
        <f t="shared" si="51"/>
        <v>0.12601626016260162</v>
      </c>
      <c r="J216" s="58">
        <v>5867</v>
      </c>
      <c r="K216" s="61">
        <v>689803</v>
      </c>
      <c r="L216" s="80">
        <v>11918</v>
      </c>
      <c r="M216" s="83">
        <v>993680</v>
      </c>
      <c r="N216" s="81">
        <f t="shared" si="38"/>
        <v>17785</v>
      </c>
      <c r="O216" s="81">
        <v>842</v>
      </c>
      <c r="P216" s="82">
        <f t="shared" si="43"/>
        <v>4.7343266797863368E-2</v>
      </c>
      <c r="Q216" s="41">
        <f t="shared" si="39"/>
        <v>38772</v>
      </c>
      <c r="R216" s="41">
        <f t="shared" si="40"/>
        <v>4169</v>
      </c>
      <c r="S216" s="38">
        <f t="shared" si="56"/>
        <v>109083</v>
      </c>
      <c r="T216" s="38">
        <f t="shared" si="56"/>
        <v>4474</v>
      </c>
      <c r="U216" s="85">
        <f t="shared" si="44"/>
        <v>4.1014640228083203E-2</v>
      </c>
      <c r="V216" s="43">
        <f t="shared" si="42"/>
        <v>19.966503761462853</v>
      </c>
      <c r="W216" s="31">
        <f t="shared" si="53"/>
        <v>595.57142857142856</v>
      </c>
      <c r="X216" s="44">
        <f t="shared" si="48"/>
        <v>0.12601626016260162</v>
      </c>
      <c r="Y216" s="33">
        <f t="shared" si="49"/>
        <v>15583.285714285714</v>
      </c>
      <c r="Z216" s="34">
        <f t="shared" si="50"/>
        <v>325.53584829681694</v>
      </c>
      <c r="AA216" s="35">
        <f t="shared" si="47"/>
        <v>285.23576802089786</v>
      </c>
      <c r="AB216" s="34">
        <f t="shared" si="54"/>
        <v>10.384833080414611</v>
      </c>
    </row>
    <row r="217" spans="1:28" x14ac:dyDescent="0.2">
      <c r="A217" s="84">
        <v>44107</v>
      </c>
      <c r="B217" s="1">
        <v>286802</v>
      </c>
      <c r="C217" s="17">
        <f t="shared" si="37"/>
        <v>434.54848484848486</v>
      </c>
      <c r="D217" s="17">
        <f t="shared" si="55"/>
        <v>389.67359307359305</v>
      </c>
      <c r="E217" s="58">
        <v>764178</v>
      </c>
      <c r="F217" s="58">
        <v>31451</v>
      </c>
      <c r="G217" s="61">
        <v>795629</v>
      </c>
      <c r="H217" s="86">
        <v>764</v>
      </c>
      <c r="I217" s="45">
        <f t="shared" si="51"/>
        <v>0.12073324905183312</v>
      </c>
      <c r="J217" s="58">
        <v>6112</v>
      </c>
      <c r="K217" s="61">
        <v>695915</v>
      </c>
      <c r="L217" s="80">
        <v>16032</v>
      </c>
      <c r="M217" s="83">
        <v>1009712</v>
      </c>
      <c r="N217" s="81">
        <f t="shared" si="38"/>
        <v>22144</v>
      </c>
      <c r="O217" s="81">
        <v>835</v>
      </c>
      <c r="P217" s="82">
        <f t="shared" si="43"/>
        <v>3.770773121387283E-2</v>
      </c>
      <c r="Q217" s="41">
        <f t="shared" si="39"/>
        <v>38879</v>
      </c>
      <c r="R217" s="41">
        <f t="shared" si="40"/>
        <v>4219</v>
      </c>
      <c r="S217" s="38">
        <f t="shared" si="56"/>
        <v>113709</v>
      </c>
      <c r="T217" s="38">
        <f t="shared" si="56"/>
        <v>4561</v>
      </c>
      <c r="U217" s="85">
        <f t="shared" si="44"/>
        <v>4.0111160945923367E-2</v>
      </c>
      <c r="V217" s="43">
        <f t="shared" si="42"/>
        <v>20.813244742188786</v>
      </c>
      <c r="W217" s="31">
        <f t="shared" si="53"/>
        <v>602.71428571428567</v>
      </c>
      <c r="X217" s="44">
        <f t="shared" si="48"/>
        <v>0.12073324905183312</v>
      </c>
      <c r="Y217" s="33">
        <f t="shared" si="49"/>
        <v>16244.142857142857</v>
      </c>
      <c r="Z217" s="34">
        <f t="shared" si="50"/>
        <v>405.32279025497405</v>
      </c>
      <c r="AA217" s="35">
        <f t="shared" si="47"/>
        <v>297.33206774555407</v>
      </c>
      <c r="AB217" s="34">
        <f t="shared" si="54"/>
        <v>10.469986001055421</v>
      </c>
    </row>
    <row r="218" spans="1:28" x14ac:dyDescent="0.2">
      <c r="A218" s="84">
        <v>44108</v>
      </c>
      <c r="B218" s="1">
        <v>250348</v>
      </c>
      <c r="C218" s="17">
        <f t="shared" si="37"/>
        <v>379.31515151515151</v>
      </c>
      <c r="D218" s="17">
        <f t="shared" si="55"/>
        <v>386.82121212121217</v>
      </c>
      <c r="E218" s="58">
        <v>769110</v>
      </c>
      <c r="F218" s="58">
        <v>32209</v>
      </c>
      <c r="G218" s="61">
        <v>801319</v>
      </c>
      <c r="H218" s="86">
        <v>758</v>
      </c>
      <c r="I218" s="45">
        <f t="shared" si="51"/>
        <v>0.13321616871704745</v>
      </c>
      <c r="J218" s="58">
        <v>5094</v>
      </c>
      <c r="K218" s="61">
        <v>701009</v>
      </c>
      <c r="L218" s="80">
        <v>9000</v>
      </c>
      <c r="M218" s="83">
        <v>1018712</v>
      </c>
      <c r="N218" s="81">
        <f t="shared" si="38"/>
        <v>14094</v>
      </c>
      <c r="O218" s="81">
        <v>805</v>
      </c>
      <c r="P218" s="82">
        <f t="shared" si="43"/>
        <v>5.7116503476656734E-2</v>
      </c>
      <c r="Q218" s="41">
        <f t="shared" si="39"/>
        <v>40799</v>
      </c>
      <c r="R218" s="41">
        <f t="shared" si="40"/>
        <v>4633</v>
      </c>
      <c r="S218" s="38">
        <f t="shared" si="56"/>
        <v>110044</v>
      </c>
      <c r="T218" s="38">
        <f t="shared" si="56"/>
        <v>4998</v>
      </c>
      <c r="U218" s="85">
        <f t="shared" si="44"/>
        <v>4.541819635782051E-2</v>
      </c>
      <c r="V218" s="43">
        <f t="shared" si="42"/>
        <v>20.14240477367159</v>
      </c>
      <c r="W218" s="31">
        <f t="shared" si="53"/>
        <v>661.85714285714289</v>
      </c>
      <c r="X218" s="44">
        <f t="shared" si="48"/>
        <v>0.13321616871704745</v>
      </c>
      <c r="Y218" s="33">
        <f t="shared" si="49"/>
        <v>15720.571428571429</v>
      </c>
      <c r="Z218" s="34">
        <f t="shared" si="50"/>
        <v>257.97594860249296</v>
      </c>
      <c r="AA218" s="35">
        <f t="shared" si="47"/>
        <v>287.74863962387985</v>
      </c>
      <c r="AB218" s="34">
        <f t="shared" si="54"/>
        <v>11.06955006343992</v>
      </c>
    </row>
    <row r="219" spans="1:28" x14ac:dyDescent="0.2">
      <c r="A219" s="84">
        <v>44109</v>
      </c>
      <c r="B219" s="1">
        <v>273100</v>
      </c>
      <c r="C219" s="17">
        <f t="shared" si="37"/>
        <v>413.78787878787881</v>
      </c>
      <c r="D219" s="17">
        <f t="shared" si="55"/>
        <v>396.79134199134199</v>
      </c>
      <c r="E219" s="58">
        <v>773873</v>
      </c>
      <c r="F219" s="58">
        <v>32906</v>
      </c>
      <c r="G219" s="61">
        <v>806779</v>
      </c>
      <c r="H219" s="86">
        <v>697</v>
      </c>
      <c r="I219" s="45">
        <f t="shared" si="51"/>
        <v>0.12765567765567765</v>
      </c>
      <c r="J219" s="58">
        <v>3429</v>
      </c>
      <c r="K219" s="61">
        <v>704438</v>
      </c>
      <c r="L219" s="80">
        <v>11711</v>
      </c>
      <c r="M219" s="83">
        <v>1030423</v>
      </c>
      <c r="N219" s="81">
        <f t="shared" si="38"/>
        <v>15140</v>
      </c>
      <c r="O219" s="81">
        <v>750</v>
      </c>
      <c r="P219" s="82">
        <f t="shared" si="43"/>
        <v>4.9537648612945837E-2</v>
      </c>
      <c r="Q219" s="41">
        <f t="shared" si="39"/>
        <v>43044</v>
      </c>
      <c r="R219" s="41">
        <f t="shared" si="40"/>
        <v>5108</v>
      </c>
      <c r="S219" s="38">
        <f t="shared" si="56"/>
        <v>112219</v>
      </c>
      <c r="T219" s="38">
        <f t="shared" si="56"/>
        <v>5495</v>
      </c>
      <c r="U219" s="85">
        <f t="shared" si="44"/>
        <v>4.8966752510715653E-2</v>
      </c>
      <c r="V219" s="43">
        <f t="shared" si="42"/>
        <v>20.54051580546556</v>
      </c>
      <c r="W219" s="31">
        <f t="shared" si="53"/>
        <v>729.71428571428567</v>
      </c>
      <c r="X219" s="44">
        <f t="shared" si="48"/>
        <v>0.12765567765567765</v>
      </c>
      <c r="Y219" s="33">
        <f t="shared" si="49"/>
        <v>16031.285714285714</v>
      </c>
      <c r="Z219" s="34">
        <f t="shared" si="50"/>
        <v>277.12188603957316</v>
      </c>
      <c r="AA219" s="35">
        <f t="shared" si="47"/>
        <v>293.4359400780794</v>
      </c>
      <c r="AB219" s="34">
        <f t="shared" si="54"/>
        <v>11.906755145257309</v>
      </c>
    </row>
    <row r="220" spans="1:28" x14ac:dyDescent="0.2">
      <c r="A220" s="84">
        <v>44110</v>
      </c>
      <c r="B220" s="1">
        <v>261336</v>
      </c>
      <c r="C220" s="17">
        <f t="shared" si="37"/>
        <v>395.96363636363634</v>
      </c>
      <c r="D220" s="17">
        <f t="shared" si="55"/>
        <v>403.09523809523807</v>
      </c>
      <c r="E220" s="58">
        <v>779156</v>
      </c>
      <c r="F220" s="58">
        <v>33706</v>
      </c>
      <c r="G220" s="61">
        <v>812862</v>
      </c>
      <c r="H220" s="86">
        <v>800</v>
      </c>
      <c r="I220" s="45">
        <f t="shared" si="51"/>
        <v>0.13151405556468848</v>
      </c>
      <c r="J220" s="58">
        <v>4436</v>
      </c>
      <c r="K220" s="61">
        <v>708874</v>
      </c>
      <c r="L220" s="80">
        <v>9556</v>
      </c>
      <c r="M220" s="83">
        <v>1039979</v>
      </c>
      <c r="N220" s="81">
        <f t="shared" si="38"/>
        <v>13992</v>
      </c>
      <c r="O220" s="81">
        <v>866</v>
      </c>
      <c r="P220" s="82">
        <f t="shared" si="43"/>
        <v>6.1892510005717556E-2</v>
      </c>
      <c r="Q220" s="41">
        <f t="shared" si="39"/>
        <v>42133</v>
      </c>
      <c r="R220" s="41">
        <f t="shared" si="40"/>
        <v>5102</v>
      </c>
      <c r="S220" s="38">
        <f t="shared" si="56"/>
        <v>113100</v>
      </c>
      <c r="T220" s="38">
        <f t="shared" si="56"/>
        <v>5513</v>
      </c>
      <c r="U220" s="85">
        <f t="shared" si="44"/>
        <v>4.8744473916887708E-2</v>
      </c>
      <c r="V220" s="43">
        <f t="shared" si="42"/>
        <v>20.701773653286473</v>
      </c>
      <c r="W220" s="31">
        <f t="shared" si="53"/>
        <v>728.85714285714289</v>
      </c>
      <c r="X220" s="44">
        <f t="shared" si="48"/>
        <v>0.13151405556468848</v>
      </c>
      <c r="Y220" s="33">
        <f t="shared" si="49"/>
        <v>16157.142857142857</v>
      </c>
      <c r="Z220" s="34">
        <f t="shared" si="50"/>
        <v>256.10894514304539</v>
      </c>
      <c r="AA220" s="35">
        <f t="shared" si="47"/>
        <v>295.73962361837818</v>
      </c>
      <c r="AB220" s="34">
        <f t="shared" si="54"/>
        <v>12.139218286356684</v>
      </c>
    </row>
    <row r="221" spans="1:28" x14ac:dyDescent="0.2">
      <c r="A221" s="84">
        <v>44111</v>
      </c>
      <c r="B221" s="1">
        <v>254579</v>
      </c>
      <c r="C221" s="17">
        <f t="shared" si="37"/>
        <v>385.7257575757576</v>
      </c>
      <c r="D221" s="17">
        <f t="shared" si="55"/>
        <v>402.80606060606061</v>
      </c>
      <c r="E221" s="58">
        <v>786226</v>
      </c>
      <c r="F221" s="58">
        <v>34760</v>
      </c>
      <c r="G221" s="61">
        <v>820986</v>
      </c>
      <c r="H221" s="59">
        <v>1054</v>
      </c>
      <c r="I221" s="45">
        <f t="shared" si="51"/>
        <v>0.12973904480551451</v>
      </c>
      <c r="J221" s="58">
        <v>6828</v>
      </c>
      <c r="K221" s="61">
        <v>715702</v>
      </c>
      <c r="L221" s="80">
        <v>10516</v>
      </c>
      <c r="M221" s="83">
        <v>1050495</v>
      </c>
      <c r="N221" s="81">
        <f t="shared" si="38"/>
        <v>17344</v>
      </c>
      <c r="O221" s="81">
        <v>1136</v>
      </c>
      <c r="P221" s="82">
        <f t="shared" si="43"/>
        <v>6.5498154981549817E-2</v>
      </c>
      <c r="Q221" s="41">
        <f t="shared" si="39"/>
        <v>44027</v>
      </c>
      <c r="R221" s="41">
        <f t="shared" si="40"/>
        <v>5516</v>
      </c>
      <c r="S221" s="38">
        <f t="shared" si="56"/>
        <v>114815</v>
      </c>
      <c r="T221" s="38">
        <f t="shared" si="56"/>
        <v>5940</v>
      </c>
      <c r="U221" s="85">
        <f t="shared" si="44"/>
        <v>5.1735400426773506E-2</v>
      </c>
      <c r="V221" s="43">
        <f t="shared" si="42"/>
        <v>21.015686489850456</v>
      </c>
      <c r="W221" s="31">
        <f t="shared" si="53"/>
        <v>788</v>
      </c>
      <c r="X221" s="44">
        <f t="shared" si="48"/>
        <v>0.12973904480551451</v>
      </c>
      <c r="Y221" s="33">
        <f t="shared" si="49"/>
        <v>16402.142857142859</v>
      </c>
      <c r="Z221" s="34">
        <f t="shared" si="50"/>
        <v>317.46380392802882</v>
      </c>
      <c r="AA221" s="35">
        <f t="shared" si="47"/>
        <v>300.22409271214934</v>
      </c>
      <c r="AB221" s="34">
        <f t="shared" si="54"/>
        <v>12.52507989868953</v>
      </c>
    </row>
    <row r="222" spans="1:28" x14ac:dyDescent="0.2">
      <c r="A222" s="84">
        <v>44112</v>
      </c>
      <c r="B222" s="1">
        <v>285015</v>
      </c>
      <c r="C222" s="17">
        <f t="shared" si="37"/>
        <v>431.84090909090907</v>
      </c>
      <c r="D222" s="17">
        <f t="shared" si="55"/>
        <v>407.14285714285717</v>
      </c>
      <c r="E222" s="58">
        <v>792809</v>
      </c>
      <c r="F222" s="58">
        <v>35787</v>
      </c>
      <c r="G222" s="61">
        <v>828596</v>
      </c>
      <c r="H222" s="59">
        <v>1027</v>
      </c>
      <c r="I222" s="45">
        <f t="shared" si="51"/>
        <v>0.13495400788436268</v>
      </c>
      <c r="J222" s="58">
        <v>8027</v>
      </c>
      <c r="K222" s="61">
        <v>723729</v>
      </c>
      <c r="L222" s="80">
        <v>10769</v>
      </c>
      <c r="M222" s="83">
        <v>1061264</v>
      </c>
      <c r="N222" s="81">
        <f t="shared" si="38"/>
        <v>18796</v>
      </c>
      <c r="O222" s="81">
        <v>1104</v>
      </c>
      <c r="P222" s="82">
        <f t="shared" si="43"/>
        <v>5.8735901255586295E-2</v>
      </c>
      <c r="Q222" s="41">
        <f t="shared" si="39"/>
        <v>45445</v>
      </c>
      <c r="R222" s="41">
        <f t="shared" si="40"/>
        <v>5875</v>
      </c>
      <c r="S222" s="38">
        <f t="shared" si="56"/>
        <v>119295</v>
      </c>
      <c r="T222" s="38">
        <f t="shared" si="56"/>
        <v>6338</v>
      </c>
      <c r="U222" s="85">
        <f t="shared" si="44"/>
        <v>5.3128798357014125E-2</v>
      </c>
      <c r="V222" s="43">
        <f t="shared" si="42"/>
        <v>21.835703695568611</v>
      </c>
      <c r="W222" s="31">
        <f t="shared" si="53"/>
        <v>839.28571428571433</v>
      </c>
      <c r="X222" s="44">
        <f t="shared" si="48"/>
        <v>0.13495400788436268</v>
      </c>
      <c r="Y222" s="33">
        <f t="shared" si="49"/>
        <v>17042.142857142859</v>
      </c>
      <c r="Z222" s="34">
        <f t="shared" si="50"/>
        <v>344.04114729192975</v>
      </c>
      <c r="AA222" s="35">
        <f t="shared" si="47"/>
        <v>311.93862422240869</v>
      </c>
      <c r="AB222" s="34">
        <f t="shared" si="54"/>
        <v>12.911835197738936</v>
      </c>
    </row>
    <row r="223" spans="1:28" x14ac:dyDescent="0.2">
      <c r="A223" s="84">
        <v>44113</v>
      </c>
      <c r="B223" s="1">
        <v>296559</v>
      </c>
      <c r="C223" s="17">
        <f t="shared" si="37"/>
        <v>449.33181818181816</v>
      </c>
      <c r="D223" s="17">
        <f t="shared" si="55"/>
        <v>412.93051948051954</v>
      </c>
      <c r="E223" s="58">
        <v>799277</v>
      </c>
      <c r="F223" s="58">
        <v>37033</v>
      </c>
      <c r="G223" s="61">
        <v>836310</v>
      </c>
      <c r="H223" s="59">
        <v>1246</v>
      </c>
      <c r="I223" s="45">
        <f t="shared" si="51"/>
        <v>0.16152450090744103</v>
      </c>
      <c r="J223" s="58">
        <v>7080</v>
      </c>
      <c r="K223" s="61">
        <v>730809</v>
      </c>
      <c r="L223" s="80">
        <v>11810</v>
      </c>
      <c r="M223" s="83">
        <v>1073074</v>
      </c>
      <c r="N223" s="81">
        <f t="shared" si="38"/>
        <v>18890</v>
      </c>
      <c r="O223" s="81">
        <v>1328</v>
      </c>
      <c r="P223" s="82">
        <f t="shared" si="43"/>
        <v>7.0301746956061409E-2</v>
      </c>
      <c r="Q223" s="41">
        <f t="shared" si="39"/>
        <v>47009</v>
      </c>
      <c r="R223" s="41">
        <f t="shared" si="40"/>
        <v>6346</v>
      </c>
      <c r="S223" s="38">
        <f t="shared" si="56"/>
        <v>120400</v>
      </c>
      <c r="T223" s="38">
        <f t="shared" si="56"/>
        <v>6824</v>
      </c>
      <c r="U223" s="85">
        <f t="shared" si="44"/>
        <v>5.6677740863787372E-2</v>
      </c>
      <c r="V223" s="43">
        <f t="shared" si="42"/>
        <v>22.037962403675433</v>
      </c>
      <c r="W223" s="31">
        <f t="shared" si="53"/>
        <v>906.57142857142856</v>
      </c>
      <c r="X223" s="44">
        <f t="shared" si="48"/>
        <v>0.16152450090744103</v>
      </c>
      <c r="Y223" s="33">
        <f t="shared" si="49"/>
        <v>17200</v>
      </c>
      <c r="Z223" s="34">
        <f t="shared" si="50"/>
        <v>345.76171910749912</v>
      </c>
      <c r="AA223" s="35">
        <f t="shared" si="47"/>
        <v>314.82803433822045</v>
      </c>
      <c r="AB223" s="34">
        <f t="shared" si="54"/>
        <v>13.419095779808073</v>
      </c>
    </row>
    <row r="224" spans="1:28" x14ac:dyDescent="0.2">
      <c r="A224" s="84">
        <v>44114</v>
      </c>
      <c r="B224" s="1">
        <v>279606</v>
      </c>
      <c r="C224" s="17">
        <f t="shared" ref="C224:C282" si="57">B224/660</f>
        <v>423.64545454545453</v>
      </c>
      <c r="D224" s="17">
        <f t="shared" si="55"/>
        <v>411.37294372294366</v>
      </c>
      <c r="E224" s="58">
        <v>805407</v>
      </c>
      <c r="F224" s="58">
        <v>38042</v>
      </c>
      <c r="G224" s="58">
        <v>843449</v>
      </c>
      <c r="H224" s="59">
        <v>1009</v>
      </c>
      <c r="I224" s="45">
        <f t="shared" si="51"/>
        <v>0.14133632161367138</v>
      </c>
      <c r="J224" s="58">
        <v>6384</v>
      </c>
      <c r="K224" s="61">
        <v>737193</v>
      </c>
      <c r="L224" s="80">
        <v>13280</v>
      </c>
      <c r="M224" s="83">
        <v>1086354</v>
      </c>
      <c r="N224" s="81">
        <f t="shared" ref="N224:N274" si="58">J224+L224</f>
        <v>19664</v>
      </c>
      <c r="O224" s="81">
        <v>1098</v>
      </c>
      <c r="P224" s="82">
        <f t="shared" si="43"/>
        <v>5.5838079739625714E-2</v>
      </c>
      <c r="Q224" s="41">
        <f t="shared" ref="Q224:Q284" si="59">G224-G217</f>
        <v>47820</v>
      </c>
      <c r="R224" s="41">
        <f t="shared" ref="R224:R283" si="60">SUM(H218:H224)</f>
        <v>6591</v>
      </c>
      <c r="S224" s="38">
        <f t="shared" si="56"/>
        <v>117920</v>
      </c>
      <c r="T224" s="38">
        <f t="shared" si="56"/>
        <v>7087</v>
      </c>
      <c r="U224" s="85">
        <f t="shared" si="44"/>
        <v>6.0100067842605159E-2</v>
      </c>
      <c r="V224" s="43">
        <f t="shared" si="42"/>
        <v>21.584024307652882</v>
      </c>
      <c r="W224" s="31">
        <f t="shared" si="53"/>
        <v>941.57142857142856</v>
      </c>
      <c r="X224" s="44">
        <f t="shared" si="48"/>
        <v>0.14133632161367138</v>
      </c>
      <c r="Y224" s="33">
        <f t="shared" si="49"/>
        <v>16845.714285714286</v>
      </c>
      <c r="Z224" s="34">
        <f t="shared" si="50"/>
        <v>359.92898065271902</v>
      </c>
      <c r="AA224" s="35">
        <f t="shared" si="47"/>
        <v>308.34320439504114</v>
      </c>
      <c r="AB224" s="34">
        <f t="shared" si="54"/>
        <v>13.713425387834333</v>
      </c>
    </row>
    <row r="225" spans="1:28" x14ac:dyDescent="0.2">
      <c r="A225" s="84">
        <v>44115</v>
      </c>
      <c r="B225" s="1">
        <v>258955</v>
      </c>
      <c r="C225" s="17">
        <f t="shared" si="57"/>
        <v>392.35606060606062</v>
      </c>
      <c r="D225" s="17">
        <f t="shared" si="55"/>
        <v>413.23593073593071</v>
      </c>
      <c r="E225" s="58">
        <v>810852</v>
      </c>
      <c r="F225" s="58">
        <v>38998</v>
      </c>
      <c r="G225" s="58">
        <v>849850</v>
      </c>
      <c r="H225" s="59">
        <v>956</v>
      </c>
      <c r="I225" s="45">
        <f t="shared" si="51"/>
        <v>0.14935166380253084</v>
      </c>
      <c r="J225" s="58">
        <v>4644</v>
      </c>
      <c r="K225" s="61">
        <v>741837</v>
      </c>
      <c r="L225" s="80">
        <v>13378</v>
      </c>
      <c r="M225" s="83">
        <v>1099732</v>
      </c>
      <c r="N225" s="81">
        <f t="shared" si="58"/>
        <v>18022</v>
      </c>
      <c r="O225" s="81">
        <v>1032</v>
      </c>
      <c r="P225" s="82">
        <f t="shared" si="43"/>
        <v>5.7263344800799025E-2</v>
      </c>
      <c r="Q225" s="41">
        <f t="shared" si="59"/>
        <v>48531</v>
      </c>
      <c r="R225" s="41">
        <f t="shared" si="60"/>
        <v>6789</v>
      </c>
      <c r="S225" s="38">
        <f t="shared" si="56"/>
        <v>121848</v>
      </c>
      <c r="T225" s="38">
        <f t="shared" si="56"/>
        <v>7314</v>
      </c>
      <c r="U225" s="85">
        <f t="shared" si="44"/>
        <v>6.002560567264132E-2</v>
      </c>
      <c r="V225" s="43">
        <f t="shared" si="42"/>
        <v>22.303003679095053</v>
      </c>
      <c r="W225" s="31">
        <f t="shared" si="53"/>
        <v>969.85714285714289</v>
      </c>
      <c r="X225" s="44">
        <f t="shared" si="48"/>
        <v>0.14935166380253084</v>
      </c>
      <c r="Y225" s="33">
        <f t="shared" si="49"/>
        <v>17406.857142857141</v>
      </c>
      <c r="Z225" s="34">
        <f t="shared" si="50"/>
        <v>329.87388574670985</v>
      </c>
      <c r="AA225" s="35">
        <f t="shared" si="47"/>
        <v>318.61433827278643</v>
      </c>
      <c r="AB225" s="34">
        <f t="shared" si="54"/>
        <v>13.943932460484096</v>
      </c>
    </row>
    <row r="226" spans="1:28" x14ac:dyDescent="0.2">
      <c r="A226" s="84">
        <v>44116</v>
      </c>
      <c r="B226" s="1">
        <v>219074</v>
      </c>
      <c r="C226" s="17">
        <f t="shared" si="57"/>
        <v>331.93030303030304</v>
      </c>
      <c r="D226" s="17">
        <f t="shared" si="55"/>
        <v>401.54199134199132</v>
      </c>
      <c r="E226" s="58">
        <v>815499</v>
      </c>
      <c r="F226" s="58">
        <v>39959</v>
      </c>
      <c r="G226" s="58">
        <v>855458</v>
      </c>
      <c r="H226" s="59">
        <v>961</v>
      </c>
      <c r="I226" s="45">
        <f t="shared" si="51"/>
        <v>0.17136233951497859</v>
      </c>
      <c r="J226" s="58">
        <v>3845</v>
      </c>
      <c r="K226" s="61">
        <v>745682</v>
      </c>
      <c r="L226" s="80">
        <v>9149</v>
      </c>
      <c r="M226" s="83">
        <v>1108881</v>
      </c>
      <c r="N226" s="81">
        <f t="shared" si="58"/>
        <v>12994</v>
      </c>
      <c r="O226" s="81">
        <v>1055</v>
      </c>
      <c r="P226" s="82">
        <f t="shared" si="43"/>
        <v>8.1191319070340162E-2</v>
      </c>
      <c r="Q226" s="41">
        <f t="shared" si="59"/>
        <v>48679</v>
      </c>
      <c r="R226" s="41">
        <f t="shared" si="60"/>
        <v>7053</v>
      </c>
      <c r="S226" s="38">
        <f t="shared" si="56"/>
        <v>119702</v>
      </c>
      <c r="T226" s="38">
        <f t="shared" si="56"/>
        <v>7619</v>
      </c>
      <c r="U226" s="85">
        <f t="shared" si="44"/>
        <v>6.3649730163238716E-2</v>
      </c>
      <c r="V226" s="43">
        <f t="shared" si="42"/>
        <v>21.910200794391667</v>
      </c>
      <c r="W226" s="31">
        <f t="shared" si="53"/>
        <v>1007.5714285714286</v>
      </c>
      <c r="X226" s="44">
        <f t="shared" si="48"/>
        <v>0.17136233951497859</v>
      </c>
      <c r="Y226" s="33">
        <f t="shared" si="49"/>
        <v>17100.285714285714</v>
      </c>
      <c r="Z226" s="34">
        <f t="shared" si="50"/>
        <v>237.84159756923469</v>
      </c>
      <c r="AA226" s="35">
        <f t="shared" si="47"/>
        <v>313.00286849130953</v>
      </c>
      <c r="AB226" s="34">
        <f t="shared" si="54"/>
        <v>14.568313344188393</v>
      </c>
    </row>
    <row r="227" spans="1:28" x14ac:dyDescent="0.2">
      <c r="A227" s="84">
        <v>44117</v>
      </c>
      <c r="B227" s="1">
        <v>264713</v>
      </c>
      <c r="C227" s="17">
        <f t="shared" si="57"/>
        <v>401.08030303030301</v>
      </c>
      <c r="D227" s="17">
        <f t="shared" si="55"/>
        <v>402.27294372294369</v>
      </c>
      <c r="E227" s="58">
        <v>821737</v>
      </c>
      <c r="F227" s="58">
        <v>41256</v>
      </c>
      <c r="G227" s="58">
        <v>862993</v>
      </c>
      <c r="H227" s="59">
        <v>1297</v>
      </c>
      <c r="I227" s="45">
        <f t="shared" si="51"/>
        <v>0.1721300597213006</v>
      </c>
      <c r="J227" s="58">
        <v>4407</v>
      </c>
      <c r="K227" s="61">
        <v>750089</v>
      </c>
      <c r="L227" s="80">
        <v>15166</v>
      </c>
      <c r="M227" s="83">
        <v>1124047</v>
      </c>
      <c r="N227" s="81">
        <f t="shared" si="58"/>
        <v>19573</v>
      </c>
      <c r="O227" s="81">
        <v>1424</v>
      </c>
      <c r="P227" s="82">
        <f t="shared" si="43"/>
        <v>7.2753282583150253E-2</v>
      </c>
      <c r="Q227" s="41">
        <f t="shared" si="59"/>
        <v>50131</v>
      </c>
      <c r="R227" s="41">
        <f t="shared" si="60"/>
        <v>7550</v>
      </c>
      <c r="S227" s="38">
        <f t="shared" si="56"/>
        <v>125283</v>
      </c>
      <c r="T227" s="38">
        <f t="shared" si="56"/>
        <v>8177</v>
      </c>
      <c r="U227" s="85">
        <f t="shared" si="44"/>
        <v>6.5268232721119382E-2</v>
      </c>
      <c r="V227" s="43">
        <f t="shared" si="42"/>
        <v>22.931744549997255</v>
      </c>
      <c r="W227" s="31">
        <f t="shared" si="53"/>
        <v>1078.5714285714287</v>
      </c>
      <c r="X227" s="44">
        <f t="shared" si="48"/>
        <v>0.1721300597213006</v>
      </c>
      <c r="Y227" s="33">
        <f t="shared" si="49"/>
        <v>17897.571428571428</v>
      </c>
      <c r="Z227" s="34">
        <f t="shared" si="50"/>
        <v>358.26332070360405</v>
      </c>
      <c r="AA227" s="35">
        <f t="shared" si="47"/>
        <v>327.59635071424646</v>
      </c>
      <c r="AB227" s="34">
        <f t="shared" si="54"/>
        <v>15.148541974997139</v>
      </c>
    </row>
    <row r="228" spans="1:28" x14ac:dyDescent="0.2">
      <c r="A228" s="84">
        <v>44118</v>
      </c>
      <c r="B228" s="1">
        <v>295690</v>
      </c>
      <c r="C228" s="17">
        <f t="shared" si="57"/>
        <v>448.0151515151515</v>
      </c>
      <c r="D228" s="17">
        <f t="shared" si="55"/>
        <v>411.17142857142863</v>
      </c>
      <c r="E228" s="58">
        <v>829000</v>
      </c>
      <c r="F228" s="58">
        <v>42685</v>
      </c>
      <c r="G228" s="58">
        <v>871685</v>
      </c>
      <c r="H228" s="59">
        <v>1429</v>
      </c>
      <c r="I228" s="45">
        <f t="shared" si="51"/>
        <v>0.16440404970087436</v>
      </c>
      <c r="J228" s="58">
        <v>5134</v>
      </c>
      <c r="K228" s="61">
        <v>755223</v>
      </c>
      <c r="L228" s="80">
        <v>17018</v>
      </c>
      <c r="M228" s="83">
        <v>1141065</v>
      </c>
      <c r="N228" s="81">
        <f t="shared" si="58"/>
        <v>22152</v>
      </c>
      <c r="O228" s="81">
        <v>1534</v>
      </c>
      <c r="P228" s="82">
        <f t="shared" si="43"/>
        <v>6.9248826291079812E-2</v>
      </c>
      <c r="Q228" s="41">
        <f t="shared" si="59"/>
        <v>50699</v>
      </c>
      <c r="R228" s="41">
        <f t="shared" si="60"/>
        <v>7925</v>
      </c>
      <c r="S228" s="38">
        <f t="shared" si="56"/>
        <v>130091</v>
      </c>
      <c r="T228" s="38">
        <f t="shared" si="56"/>
        <v>8575</v>
      </c>
      <c r="U228" s="85">
        <f t="shared" si="44"/>
        <v>6.5915397683160251E-2</v>
      </c>
      <c r="V228" s="43">
        <f t="shared" si="42"/>
        <v>23.81179872970549</v>
      </c>
      <c r="W228" s="31">
        <f t="shared" si="53"/>
        <v>1132.1428571428571</v>
      </c>
      <c r="X228" s="44">
        <f t="shared" si="48"/>
        <v>0.16440404970087436</v>
      </c>
      <c r="Y228" s="33">
        <f t="shared" si="49"/>
        <v>18584.428571428572</v>
      </c>
      <c r="Z228" s="34">
        <f t="shared" si="50"/>
        <v>405.46922189885231</v>
      </c>
      <c r="AA228" s="35">
        <f t="shared" si="47"/>
        <v>340.16855328150695</v>
      </c>
      <c r="AB228" s="34">
        <f t="shared" si="54"/>
        <v>15.643756330645136</v>
      </c>
    </row>
    <row r="229" spans="1:28" x14ac:dyDescent="0.2">
      <c r="A229" s="84">
        <v>44119</v>
      </c>
      <c r="B229" s="1">
        <v>304315</v>
      </c>
      <c r="C229" s="17">
        <f t="shared" si="57"/>
        <v>461.08333333333331</v>
      </c>
      <c r="D229" s="17">
        <f t="shared" si="55"/>
        <v>415.34891774891776</v>
      </c>
      <c r="E229" s="58">
        <v>835312</v>
      </c>
      <c r="F229" s="58">
        <v>44036</v>
      </c>
      <c r="G229" s="58">
        <v>879348</v>
      </c>
      <c r="H229" s="59">
        <v>1351</v>
      </c>
      <c r="I229" s="45">
        <f t="shared" si="51"/>
        <v>0.17630170951324547</v>
      </c>
      <c r="J229" s="58">
        <v>8113</v>
      </c>
      <c r="K229" s="61">
        <v>763336</v>
      </c>
      <c r="L229" s="80">
        <v>9972</v>
      </c>
      <c r="M229" s="83">
        <v>1151037</v>
      </c>
      <c r="N229" s="81">
        <f t="shared" si="58"/>
        <v>18085</v>
      </c>
      <c r="O229" s="81">
        <v>1520</v>
      </c>
      <c r="P229" s="82">
        <f t="shared" si="43"/>
        <v>8.4047553220901294E-2</v>
      </c>
      <c r="Q229" s="41">
        <f t="shared" si="59"/>
        <v>50752</v>
      </c>
      <c r="R229" s="41">
        <f t="shared" si="60"/>
        <v>8249</v>
      </c>
      <c r="S229" s="38">
        <f t="shared" si="56"/>
        <v>129380</v>
      </c>
      <c r="T229" s="38">
        <f t="shared" si="56"/>
        <v>8991</v>
      </c>
      <c r="U229" s="85">
        <f t="shared" si="44"/>
        <v>6.9492966455402691E-2</v>
      </c>
      <c r="V229" s="43">
        <f t="shared" si="42"/>
        <v>23.681657606208702</v>
      </c>
      <c r="W229" s="31">
        <f t="shared" si="53"/>
        <v>1178.4285714285713</v>
      </c>
      <c r="X229" s="44">
        <f t="shared" si="48"/>
        <v>0.17630170951324547</v>
      </c>
      <c r="Y229" s="33">
        <f t="shared" si="49"/>
        <v>18482.857142857141</v>
      </c>
      <c r="Z229" s="34">
        <f t="shared" si="50"/>
        <v>331.02703494225102</v>
      </c>
      <c r="AA229" s="35">
        <f t="shared" si="47"/>
        <v>338.30939437441003</v>
      </c>
      <c r="AB229" s="34">
        <f t="shared" si="54"/>
        <v>16.234437782486317</v>
      </c>
    </row>
    <row r="230" spans="1:28" x14ac:dyDescent="0.2">
      <c r="A230" s="84">
        <v>44120</v>
      </c>
      <c r="B230" s="1">
        <v>312178</v>
      </c>
      <c r="C230" s="17">
        <f t="shared" si="57"/>
        <v>472.9969696969697</v>
      </c>
      <c r="D230" s="17">
        <f t="shared" si="55"/>
        <v>418.72965367965372</v>
      </c>
      <c r="E230" s="58">
        <v>841175</v>
      </c>
      <c r="F230" s="58">
        <v>45232</v>
      </c>
      <c r="G230" s="58">
        <v>886407</v>
      </c>
      <c r="H230" s="59">
        <v>1196</v>
      </c>
      <c r="I230" s="45">
        <f t="shared" si="51"/>
        <v>0.1694290976058932</v>
      </c>
      <c r="J230" s="58">
        <v>6472</v>
      </c>
      <c r="K230" s="61">
        <v>769808</v>
      </c>
      <c r="L230" s="80">
        <v>14585</v>
      </c>
      <c r="M230" s="83">
        <v>1165622</v>
      </c>
      <c r="N230" s="81">
        <f t="shared" si="58"/>
        <v>21057</v>
      </c>
      <c r="O230" s="81">
        <v>1333</v>
      </c>
      <c r="P230" s="82">
        <f t="shared" si="43"/>
        <v>6.3304364344398539E-2</v>
      </c>
      <c r="Q230" s="41">
        <f t="shared" si="59"/>
        <v>50097</v>
      </c>
      <c r="R230" s="41">
        <f t="shared" si="60"/>
        <v>8199</v>
      </c>
      <c r="S230" s="38">
        <f t="shared" ref="S230:T245" si="61">SUM(N224:N230)</f>
        <v>131547</v>
      </c>
      <c r="T230" s="38">
        <f t="shared" si="61"/>
        <v>8996</v>
      </c>
      <c r="U230" s="85">
        <f t="shared" si="44"/>
        <v>6.8386204170372569E-2</v>
      </c>
      <c r="V230" s="43">
        <f t="shared" ref="V230:V284" si="62">S230/5463.3</f>
        <v>24.078304321563888</v>
      </c>
      <c r="W230" s="31">
        <f t="shared" si="53"/>
        <v>1171.2857142857142</v>
      </c>
      <c r="X230" s="44">
        <f t="shared" si="48"/>
        <v>0.1694290976058932</v>
      </c>
      <c r="Y230" s="33">
        <f t="shared" si="49"/>
        <v>18792.428571428572</v>
      </c>
      <c r="Z230" s="34">
        <f t="shared" si="50"/>
        <v>385.42639064301795</v>
      </c>
      <c r="AA230" s="35">
        <f t="shared" si="47"/>
        <v>343.97577602234122</v>
      </c>
      <c r="AB230" s="34">
        <f t="shared" si="54"/>
        <v>16.347360592464206</v>
      </c>
    </row>
    <row r="231" spans="1:28" x14ac:dyDescent="0.2">
      <c r="A231" s="84">
        <v>44121</v>
      </c>
      <c r="B231" s="1">
        <v>308416</v>
      </c>
      <c r="C231" s="17">
        <f t="shared" si="57"/>
        <v>467.29696969696971</v>
      </c>
      <c r="D231" s="17">
        <f t="shared" si="55"/>
        <v>424.96558441558443</v>
      </c>
      <c r="E231" s="58">
        <v>846642</v>
      </c>
      <c r="F231" s="58">
        <v>46399</v>
      </c>
      <c r="G231" s="58">
        <v>893041</v>
      </c>
      <c r="H231" s="59">
        <v>1167</v>
      </c>
      <c r="I231" s="45">
        <f t="shared" si="51"/>
        <v>0.17591196864636721</v>
      </c>
      <c r="J231" s="58">
        <v>6159</v>
      </c>
      <c r="K231" s="61">
        <v>775967</v>
      </c>
      <c r="L231" s="80">
        <v>8930</v>
      </c>
      <c r="M231" s="83">
        <v>1174552</v>
      </c>
      <c r="N231" s="81">
        <f t="shared" si="58"/>
        <v>15089</v>
      </c>
      <c r="O231" s="81">
        <v>1307</v>
      </c>
      <c r="P231" s="82">
        <f t="shared" si="43"/>
        <v>8.6619391609781965E-2</v>
      </c>
      <c r="Q231" s="41">
        <f t="shared" si="59"/>
        <v>49592</v>
      </c>
      <c r="R231" s="41">
        <f t="shared" si="60"/>
        <v>8357</v>
      </c>
      <c r="S231" s="38">
        <f t="shared" si="61"/>
        <v>126972</v>
      </c>
      <c r="T231" s="38">
        <f t="shared" si="61"/>
        <v>9205</v>
      </c>
      <c r="U231" s="85">
        <f t="shared" si="44"/>
        <v>7.2496298396496864E-2</v>
      </c>
      <c r="V231" s="43">
        <f t="shared" si="62"/>
        <v>23.240898358135194</v>
      </c>
      <c r="W231" s="31">
        <f t="shared" si="53"/>
        <v>1193.8571428571429</v>
      </c>
      <c r="X231" s="44">
        <f t="shared" si="48"/>
        <v>0.17591196864636721</v>
      </c>
      <c r="Y231" s="33">
        <f t="shared" si="49"/>
        <v>18138.857142857141</v>
      </c>
      <c r="Z231" s="34">
        <f t="shared" si="50"/>
        <v>276.18838430984937</v>
      </c>
      <c r="AA231" s="35">
        <f t="shared" si="47"/>
        <v>332.01283368764558</v>
      </c>
      <c r="AB231" s="34">
        <f t="shared" si="54"/>
        <v>16.841298407217003</v>
      </c>
    </row>
    <row r="232" spans="1:28" x14ac:dyDescent="0.2">
      <c r="A232" s="84">
        <v>44122</v>
      </c>
      <c r="B232" s="1">
        <v>306893</v>
      </c>
      <c r="C232" s="17">
        <f t="shared" si="57"/>
        <v>464.98939393939395</v>
      </c>
      <c r="D232" s="17">
        <f t="shared" si="55"/>
        <v>435.34177489177495</v>
      </c>
      <c r="E232" s="58">
        <v>849138</v>
      </c>
      <c r="F232" s="58">
        <v>46715</v>
      </c>
      <c r="G232" s="58">
        <v>895853</v>
      </c>
      <c r="H232" s="59">
        <v>316</v>
      </c>
      <c r="I232" s="45">
        <f t="shared" si="51"/>
        <v>0.112375533428165</v>
      </c>
      <c r="J232" s="58">
        <v>4746</v>
      </c>
      <c r="K232" s="61">
        <v>780713</v>
      </c>
      <c r="L232" s="80">
        <v>11045</v>
      </c>
      <c r="M232" s="83">
        <v>1185597</v>
      </c>
      <c r="N232" s="81">
        <f t="shared" si="58"/>
        <v>15791</v>
      </c>
      <c r="O232" s="81">
        <v>374</v>
      </c>
      <c r="P232" s="82">
        <f t="shared" si="43"/>
        <v>2.3684377176872901E-2</v>
      </c>
      <c r="Q232" s="41">
        <f t="shared" si="59"/>
        <v>46003</v>
      </c>
      <c r="R232" s="41">
        <f t="shared" si="60"/>
        <v>7717</v>
      </c>
      <c r="S232" s="38">
        <f t="shared" si="61"/>
        <v>124741</v>
      </c>
      <c r="T232" s="38">
        <f t="shared" si="61"/>
        <v>8547</v>
      </c>
      <c r="U232" s="85">
        <f t="shared" si="44"/>
        <v>6.8517969232249218E-2</v>
      </c>
      <c r="V232" s="43">
        <f t="shared" si="62"/>
        <v>22.832537111269744</v>
      </c>
      <c r="W232" s="31">
        <f t="shared" si="53"/>
        <v>1102.4285714285713</v>
      </c>
      <c r="X232" s="44">
        <f t="shared" si="48"/>
        <v>0.112375533428165</v>
      </c>
      <c r="Y232" s="33">
        <f t="shared" si="49"/>
        <v>17820.142857142859</v>
      </c>
      <c r="Z232" s="34">
        <f t="shared" si="50"/>
        <v>289.03776106016511</v>
      </c>
      <c r="AA232" s="35">
        <f t="shared" si="47"/>
        <v>326.17910158956778</v>
      </c>
      <c r="AB232" s="34">
        <f t="shared" si="54"/>
        <v>16.313067973297496</v>
      </c>
    </row>
    <row r="233" spans="1:28" x14ac:dyDescent="0.2">
      <c r="A233" s="84">
        <v>44123</v>
      </c>
      <c r="B233" s="1">
        <v>260338</v>
      </c>
      <c r="C233" s="17">
        <f t="shared" si="57"/>
        <v>394.45151515151514</v>
      </c>
      <c r="D233" s="17">
        <f t="shared" si="55"/>
        <v>444.27337662337658</v>
      </c>
      <c r="E233" s="58">
        <v>853959</v>
      </c>
      <c r="F233" s="58">
        <v>47708</v>
      </c>
      <c r="G233" s="58">
        <v>901667</v>
      </c>
      <c r="H233" s="59">
        <v>993</v>
      </c>
      <c r="I233" s="45">
        <f t="shared" si="51"/>
        <v>0.17079463364293085</v>
      </c>
      <c r="J233" s="58">
        <v>3634</v>
      </c>
      <c r="K233" s="61">
        <v>784347</v>
      </c>
      <c r="L233" s="80">
        <v>13286</v>
      </c>
      <c r="M233" s="83">
        <v>1198883</v>
      </c>
      <c r="N233" s="81">
        <f t="shared" si="58"/>
        <v>16920</v>
      </c>
      <c r="O233" s="81">
        <v>1089</v>
      </c>
      <c r="P233" s="82">
        <f t="shared" si="43"/>
        <v>6.436170212765957E-2</v>
      </c>
      <c r="Q233" s="41">
        <f t="shared" si="59"/>
        <v>46209</v>
      </c>
      <c r="R233" s="41">
        <f t="shared" si="60"/>
        <v>7749</v>
      </c>
      <c r="S233" s="38">
        <f t="shared" si="61"/>
        <v>128667</v>
      </c>
      <c r="T233" s="38">
        <f t="shared" si="61"/>
        <v>8581</v>
      </c>
      <c r="U233" s="85">
        <f t="shared" si="44"/>
        <v>6.6691537068556822E-2</v>
      </c>
      <c r="V233" s="43">
        <f t="shared" si="62"/>
        <v>23.551150403602218</v>
      </c>
      <c r="W233" s="31">
        <f t="shared" si="53"/>
        <v>1107</v>
      </c>
      <c r="X233" s="44">
        <f t="shared" si="48"/>
        <v>0.17079463364293085</v>
      </c>
      <c r="Y233" s="33">
        <f t="shared" si="49"/>
        <v>18381</v>
      </c>
      <c r="Z233" s="34">
        <f t="shared" si="50"/>
        <v>309.70292680248201</v>
      </c>
      <c r="AA233" s="35">
        <f t="shared" si="47"/>
        <v>336.44500576574598</v>
      </c>
      <c r="AB233" s="34">
        <f t="shared" si="54"/>
        <v>16.304957889411096</v>
      </c>
    </row>
    <row r="234" spans="1:28" x14ac:dyDescent="0.2">
      <c r="A234" s="84">
        <v>44124</v>
      </c>
      <c r="B234" s="1">
        <v>279996</v>
      </c>
      <c r="C234" s="17">
        <f t="shared" si="57"/>
        <v>424.23636363636365</v>
      </c>
      <c r="D234" s="17">
        <f t="shared" si="55"/>
        <v>447.58138528138522</v>
      </c>
      <c r="E234" s="58">
        <v>859804</v>
      </c>
      <c r="F234" s="58">
        <v>49164</v>
      </c>
      <c r="G234" s="58">
        <v>908968</v>
      </c>
      <c r="H234" s="59">
        <v>1456</v>
      </c>
      <c r="I234" s="45">
        <f t="shared" si="51"/>
        <v>0.19942473633748803</v>
      </c>
      <c r="J234" s="58">
        <v>4426</v>
      </c>
      <c r="K234" s="61">
        <v>788773</v>
      </c>
      <c r="L234" s="80">
        <v>9681</v>
      </c>
      <c r="M234" s="83">
        <v>1208564</v>
      </c>
      <c r="N234" s="81">
        <f t="shared" si="58"/>
        <v>14107</v>
      </c>
      <c r="O234" s="81">
        <v>1602</v>
      </c>
      <c r="P234" s="82">
        <f t="shared" si="43"/>
        <v>0.11356064365208762</v>
      </c>
      <c r="Q234" s="41">
        <f t="shared" si="59"/>
        <v>45975</v>
      </c>
      <c r="R234" s="41">
        <f t="shared" si="60"/>
        <v>7908</v>
      </c>
      <c r="S234" s="38">
        <f t="shared" si="61"/>
        <v>123201</v>
      </c>
      <c r="T234" s="38">
        <f t="shared" si="61"/>
        <v>8759</v>
      </c>
      <c r="U234" s="85">
        <f t="shared" si="44"/>
        <v>7.1095202149333209E-2</v>
      </c>
      <c r="V234" s="43">
        <f t="shared" si="62"/>
        <v>22.55065619680413</v>
      </c>
      <c r="W234" s="31">
        <f t="shared" si="53"/>
        <v>1129.7142857142858</v>
      </c>
      <c r="X234" s="44">
        <f t="shared" si="48"/>
        <v>0.19942473633748803</v>
      </c>
      <c r="Y234" s="33">
        <f t="shared" si="49"/>
        <v>17600.142857142859</v>
      </c>
      <c r="Z234" s="34">
        <f t="shared" si="50"/>
        <v>258.21390002379513</v>
      </c>
      <c r="AA234" s="35">
        <f t="shared" si="47"/>
        <v>322.15223138291611</v>
      </c>
      <c r="AB234" s="34">
        <f t="shared" si="54"/>
        <v>16.694881841070913</v>
      </c>
    </row>
    <row r="235" spans="1:28" x14ac:dyDescent="0.2">
      <c r="A235" s="84">
        <v>44125</v>
      </c>
      <c r="B235" s="1">
        <v>310331</v>
      </c>
      <c r="C235" s="17">
        <f t="shared" si="57"/>
        <v>470.19848484848484</v>
      </c>
      <c r="D235" s="17">
        <f t="shared" si="55"/>
        <v>450.75043290043288</v>
      </c>
      <c r="E235" s="58">
        <v>866847</v>
      </c>
      <c r="F235" s="58">
        <v>50903</v>
      </c>
      <c r="G235" s="58">
        <v>917750</v>
      </c>
      <c r="H235" s="59">
        <v>1739</v>
      </c>
      <c r="I235" s="45">
        <f t="shared" si="51"/>
        <v>0.19801867456160327</v>
      </c>
      <c r="J235" s="58">
        <v>6176</v>
      </c>
      <c r="K235" s="61">
        <v>794949</v>
      </c>
      <c r="L235" s="80">
        <v>13825</v>
      </c>
      <c r="M235" s="83">
        <v>1222389</v>
      </c>
      <c r="N235" s="81">
        <f t="shared" si="58"/>
        <v>20001</v>
      </c>
      <c r="O235" s="81">
        <v>1947</v>
      </c>
      <c r="P235" s="82">
        <f t="shared" ref="P235:P284" si="63">O235/N235</f>
        <v>9.7345132743362831E-2</v>
      </c>
      <c r="Q235" s="41">
        <f t="shared" si="59"/>
        <v>46065</v>
      </c>
      <c r="R235" s="41">
        <f t="shared" si="60"/>
        <v>8218</v>
      </c>
      <c r="S235" s="38">
        <f t="shared" si="61"/>
        <v>121050</v>
      </c>
      <c r="T235" s="38">
        <f t="shared" si="61"/>
        <v>9172</v>
      </c>
      <c r="U235" s="85">
        <f t="shared" si="44"/>
        <v>7.5770342833539853E-2</v>
      </c>
      <c r="V235" s="43">
        <f t="shared" si="62"/>
        <v>22.156938114326504</v>
      </c>
      <c r="W235" s="31">
        <f t="shared" si="53"/>
        <v>1174</v>
      </c>
      <c r="X235" s="44">
        <f t="shared" si="48"/>
        <v>0.19801867456160327</v>
      </c>
      <c r="Y235" s="33">
        <f t="shared" si="49"/>
        <v>17292.857142857141</v>
      </c>
      <c r="Z235" s="34">
        <f t="shared" si="50"/>
        <v>366.09741365108999</v>
      </c>
      <c r="AA235" s="35">
        <f t="shared" si="47"/>
        <v>316.52768734752152</v>
      </c>
      <c r="AB235" s="34">
        <f t="shared" si="54"/>
        <v>17.175090767652755</v>
      </c>
    </row>
    <row r="236" spans="1:28" x14ac:dyDescent="0.2">
      <c r="A236" s="84">
        <v>44126</v>
      </c>
      <c r="B236" s="1">
        <v>340137</v>
      </c>
      <c r="C236" s="17">
        <f t="shared" si="57"/>
        <v>515.35909090909092</v>
      </c>
      <c r="D236" s="17">
        <f t="shared" si="55"/>
        <v>458.50411255411257</v>
      </c>
      <c r="E236" s="58">
        <v>873781</v>
      </c>
      <c r="F236" s="58">
        <v>52615</v>
      </c>
      <c r="G236" s="58">
        <v>926396</v>
      </c>
      <c r="H236" s="59">
        <v>1712</v>
      </c>
      <c r="I236" s="45">
        <f t="shared" si="51"/>
        <v>0.19801064075873237</v>
      </c>
      <c r="J236" s="58">
        <v>6999</v>
      </c>
      <c r="K236" s="61">
        <v>801948</v>
      </c>
      <c r="L236" s="80">
        <v>13690</v>
      </c>
      <c r="M236" s="83">
        <v>1236079</v>
      </c>
      <c r="N236" s="81">
        <f t="shared" si="58"/>
        <v>20689</v>
      </c>
      <c r="O236" s="81">
        <v>1898</v>
      </c>
      <c r="P236" s="82">
        <f t="shared" si="63"/>
        <v>9.1739571753105514E-2</v>
      </c>
      <c r="Q236" s="41">
        <f t="shared" si="59"/>
        <v>47048</v>
      </c>
      <c r="R236" s="41">
        <f t="shared" si="60"/>
        <v>8579</v>
      </c>
      <c r="S236" s="38">
        <f t="shared" si="61"/>
        <v>123654</v>
      </c>
      <c r="T236" s="38">
        <f t="shared" si="61"/>
        <v>9550</v>
      </c>
      <c r="U236" s="85">
        <f t="shared" si="44"/>
        <v>7.7231630193928216E-2</v>
      </c>
      <c r="V236" s="43">
        <f t="shared" si="62"/>
        <v>22.633573115150185</v>
      </c>
      <c r="W236" s="31">
        <f t="shared" si="53"/>
        <v>1225.5714285714287</v>
      </c>
      <c r="X236" s="44">
        <f t="shared" si="48"/>
        <v>0.19801064075873237</v>
      </c>
      <c r="Y236" s="33">
        <f t="shared" si="49"/>
        <v>17664.857142857141</v>
      </c>
      <c r="Z236" s="34">
        <f t="shared" si="50"/>
        <v>378.69053502461878</v>
      </c>
      <c r="AA236" s="35">
        <f t="shared" si="47"/>
        <v>323.33675878785971</v>
      </c>
      <c r="AB236" s="34">
        <f t="shared" si="54"/>
        <v>17.485218356873997</v>
      </c>
    </row>
    <row r="237" spans="1:28" x14ac:dyDescent="0.2">
      <c r="A237" s="84">
        <v>44127</v>
      </c>
      <c r="B237" s="1">
        <v>346682</v>
      </c>
      <c r="C237" s="17">
        <f t="shared" si="57"/>
        <v>525.27575757575755</v>
      </c>
      <c r="D237" s="17">
        <f t="shared" si="55"/>
        <v>465.97251082251074</v>
      </c>
      <c r="E237" s="58">
        <v>879179</v>
      </c>
      <c r="F237" s="58">
        <v>54016</v>
      </c>
      <c r="G237" s="61">
        <v>933195</v>
      </c>
      <c r="H237" s="58">
        <v>1401</v>
      </c>
      <c r="I237" s="45">
        <f t="shared" si="51"/>
        <v>0.20605971466392117</v>
      </c>
      <c r="J237" s="58">
        <v>6382</v>
      </c>
      <c r="K237" s="61">
        <v>808330</v>
      </c>
      <c r="L237" s="80">
        <v>12632</v>
      </c>
      <c r="M237" s="83">
        <v>1248711</v>
      </c>
      <c r="N237" s="81">
        <f t="shared" si="58"/>
        <v>19014</v>
      </c>
      <c r="O237" s="81">
        <f>1277+249</f>
        <v>1526</v>
      </c>
      <c r="P237" s="82">
        <f t="shared" si="63"/>
        <v>8.0256652992531818E-2</v>
      </c>
      <c r="Q237" s="41">
        <f t="shared" si="59"/>
        <v>46788</v>
      </c>
      <c r="R237" s="41">
        <f t="shared" si="60"/>
        <v>8784</v>
      </c>
      <c r="S237" s="38">
        <f t="shared" si="61"/>
        <v>121611</v>
      </c>
      <c r="T237" s="38">
        <f t="shared" si="61"/>
        <v>9743</v>
      </c>
      <c r="U237" s="85">
        <f t="shared" si="44"/>
        <v>8.0116107917869273E-2</v>
      </c>
      <c r="V237" s="43">
        <f t="shared" si="62"/>
        <v>22.259623304596122</v>
      </c>
      <c r="W237" s="31">
        <f t="shared" si="53"/>
        <v>1254.8571428571429</v>
      </c>
      <c r="X237" s="44">
        <f t="shared" si="48"/>
        <v>0.20605971466392117</v>
      </c>
      <c r="Y237" s="33">
        <f t="shared" si="49"/>
        <v>17373</v>
      </c>
      <c r="Z237" s="34">
        <f t="shared" si="50"/>
        <v>348.03140958761185</v>
      </c>
      <c r="AA237" s="35">
        <f t="shared" si="47"/>
        <v>317.99461863708746</v>
      </c>
      <c r="AB237" s="34">
        <f t="shared" si="54"/>
        <v>18.008512886274399</v>
      </c>
    </row>
    <row r="238" spans="1:28" x14ac:dyDescent="0.2">
      <c r="A238" s="84">
        <v>44128</v>
      </c>
      <c r="B238" s="1">
        <v>317896</v>
      </c>
      <c r="C238" s="17">
        <f t="shared" si="57"/>
        <v>481.66060606060609</v>
      </c>
      <c r="D238" s="17">
        <f t="shared" si="55"/>
        <v>468.02445887445884</v>
      </c>
      <c r="E238" s="58">
        <v>885248</v>
      </c>
      <c r="F238" s="58">
        <v>55449</v>
      </c>
      <c r="G238" s="61">
        <v>940697</v>
      </c>
      <c r="H238" s="58">
        <v>1433</v>
      </c>
      <c r="I238" s="45">
        <f t="shared" si="51"/>
        <v>0.19101572913889631</v>
      </c>
      <c r="J238" s="58">
        <v>7548</v>
      </c>
      <c r="K238" s="61">
        <v>815878</v>
      </c>
      <c r="L238" s="80">
        <v>10745</v>
      </c>
      <c r="M238" s="83">
        <v>1259456</v>
      </c>
      <c r="N238" s="81">
        <f t="shared" si="58"/>
        <v>18293</v>
      </c>
      <c r="O238" s="81">
        <v>1597</v>
      </c>
      <c r="P238" s="82">
        <f t="shared" si="63"/>
        <v>8.7301153446673593E-2</v>
      </c>
      <c r="Q238" s="41">
        <f t="shared" si="59"/>
        <v>47656</v>
      </c>
      <c r="R238" s="41">
        <f t="shared" si="60"/>
        <v>9050</v>
      </c>
      <c r="S238" s="38">
        <f t="shared" si="61"/>
        <v>124815</v>
      </c>
      <c r="T238" s="38">
        <f t="shared" si="61"/>
        <v>10033</v>
      </c>
      <c r="U238" s="85">
        <f t="shared" si="44"/>
        <v>8.0382966790850455E-2</v>
      </c>
      <c r="V238" s="43">
        <f t="shared" si="62"/>
        <v>22.846082038328483</v>
      </c>
      <c r="W238" s="31">
        <f t="shared" si="53"/>
        <v>1292.8571428571429</v>
      </c>
      <c r="X238" s="44">
        <f t="shared" si="48"/>
        <v>0.19101572913889631</v>
      </c>
      <c r="Y238" s="33">
        <f t="shared" si="49"/>
        <v>17830.714285714286</v>
      </c>
      <c r="Z238" s="34">
        <f t="shared" si="50"/>
        <v>334.8342576830853</v>
      </c>
      <c r="AA238" s="35">
        <f t="shared" si="47"/>
        <v>326.37260054754967</v>
      </c>
      <c r="AB238" s="34">
        <f t="shared" si="54"/>
        <v>18.224280893310528</v>
      </c>
    </row>
    <row r="239" spans="1:28" x14ac:dyDescent="0.2">
      <c r="A239" s="84">
        <v>44129</v>
      </c>
      <c r="B239" s="1">
        <v>321114</v>
      </c>
      <c r="C239" s="17">
        <f t="shared" si="57"/>
        <v>486.53636363636366</v>
      </c>
      <c r="D239" s="17">
        <f t="shared" si="55"/>
        <v>471.10259740259744</v>
      </c>
      <c r="E239" s="58">
        <v>890792</v>
      </c>
      <c r="F239" s="58">
        <v>56752</v>
      </c>
      <c r="G239" s="61">
        <v>947544</v>
      </c>
      <c r="H239" s="58">
        <v>1303</v>
      </c>
      <c r="I239" s="45">
        <f t="shared" si="51"/>
        <v>0.19030232218489851</v>
      </c>
      <c r="J239" s="58">
        <v>5021</v>
      </c>
      <c r="K239" s="61">
        <v>820899</v>
      </c>
      <c r="L239" s="80">
        <v>13005</v>
      </c>
      <c r="M239" s="83">
        <v>1272461</v>
      </c>
      <c r="N239" s="81">
        <f t="shared" si="58"/>
        <v>18026</v>
      </c>
      <c r="O239" s="81">
        <v>1433</v>
      </c>
      <c r="P239" s="82">
        <f t="shared" si="63"/>
        <v>7.9496283146566066E-2</v>
      </c>
      <c r="Q239" s="41">
        <f t="shared" si="59"/>
        <v>51691</v>
      </c>
      <c r="R239" s="41">
        <f t="shared" si="60"/>
        <v>10037</v>
      </c>
      <c r="S239" s="38">
        <f t="shared" si="61"/>
        <v>127050</v>
      </c>
      <c r="T239" s="38">
        <f t="shared" si="61"/>
        <v>11092</v>
      </c>
      <c r="U239" s="85">
        <f t="shared" si="44"/>
        <v>8.7304210940574584E-2</v>
      </c>
      <c r="V239" s="43">
        <f t="shared" si="62"/>
        <v>23.255175443413322</v>
      </c>
      <c r="W239" s="31">
        <f t="shared" si="53"/>
        <v>1433.8571428571429</v>
      </c>
      <c r="X239" s="44">
        <f t="shared" si="48"/>
        <v>0.19030232218489851</v>
      </c>
      <c r="Y239" s="33">
        <f t="shared" si="49"/>
        <v>18150</v>
      </c>
      <c r="Z239" s="34">
        <f t="shared" si="50"/>
        <v>329.94710156864897</v>
      </c>
      <c r="AA239" s="35">
        <f t="shared" si="47"/>
        <v>332.2167920487617</v>
      </c>
      <c r="AB239" s="34">
        <f t="shared" si="54"/>
        <v>19.337520732692436</v>
      </c>
    </row>
    <row r="240" spans="1:28" x14ac:dyDescent="0.2">
      <c r="A240" s="84">
        <v>44130</v>
      </c>
      <c r="B240" s="1">
        <v>261861</v>
      </c>
      <c r="C240" s="17">
        <f t="shared" si="57"/>
        <v>396.7590909090909</v>
      </c>
      <c r="D240" s="17">
        <f t="shared" si="55"/>
        <v>471.43225108225113</v>
      </c>
      <c r="E240" s="58">
        <v>895790</v>
      </c>
      <c r="F240" s="58">
        <v>57874</v>
      </c>
      <c r="G240" s="61">
        <v>953664</v>
      </c>
      <c r="H240" s="58">
        <v>1122</v>
      </c>
      <c r="I240" s="45">
        <f t="shared" si="51"/>
        <v>0.18333333333333332</v>
      </c>
      <c r="J240" s="58">
        <v>3582</v>
      </c>
      <c r="K240" s="61">
        <v>824481</v>
      </c>
      <c r="L240" s="80">
        <v>14099</v>
      </c>
      <c r="M240" s="83">
        <v>1286560</v>
      </c>
      <c r="N240" s="81">
        <f t="shared" si="58"/>
        <v>17681</v>
      </c>
      <c r="O240" s="81">
        <v>1253</v>
      </c>
      <c r="P240" s="82">
        <f t="shared" si="63"/>
        <v>7.0867032407669256E-2</v>
      </c>
      <c r="Q240" s="41">
        <f t="shared" si="59"/>
        <v>51997</v>
      </c>
      <c r="R240" s="41">
        <f t="shared" si="60"/>
        <v>10166</v>
      </c>
      <c r="S240" s="38">
        <f t="shared" si="61"/>
        <v>127811</v>
      </c>
      <c r="T240" s="38">
        <f t="shared" si="61"/>
        <v>11256</v>
      </c>
      <c r="U240" s="85">
        <f t="shared" si="44"/>
        <v>8.8067537222930731E-2</v>
      </c>
      <c r="V240" s="43">
        <f t="shared" si="62"/>
        <v>23.394468544652497</v>
      </c>
      <c r="W240" s="31">
        <f t="shared" si="53"/>
        <v>1452.2857142857142</v>
      </c>
      <c r="X240" s="44">
        <f t="shared" si="48"/>
        <v>0.18333333333333332</v>
      </c>
      <c r="Y240" s="33">
        <f t="shared" si="49"/>
        <v>18258.714285714286</v>
      </c>
      <c r="Z240" s="34">
        <f t="shared" si="50"/>
        <v>323.6322369263998</v>
      </c>
      <c r="AA240" s="35">
        <f t="shared" si="47"/>
        <v>334.20669349503567</v>
      </c>
      <c r="AB240" s="34">
        <f t="shared" si="54"/>
        <v>19.516645013983901</v>
      </c>
    </row>
    <row r="241" spans="1:28" x14ac:dyDescent="0.2">
      <c r="A241" s="84">
        <v>44131</v>
      </c>
      <c r="B241" s="1">
        <v>280997</v>
      </c>
      <c r="C241" s="17">
        <f t="shared" si="57"/>
        <v>425.7530303030303</v>
      </c>
      <c r="D241" s="17">
        <f t="shared" si="55"/>
        <v>471.64891774891777</v>
      </c>
      <c r="E241" s="58">
        <v>901441</v>
      </c>
      <c r="F241" s="58">
        <v>59201</v>
      </c>
      <c r="G241" s="61">
        <v>960642</v>
      </c>
      <c r="H241" s="58">
        <v>1327</v>
      </c>
      <c r="I241" s="45">
        <f t="shared" si="51"/>
        <v>0.19016910289481226</v>
      </c>
      <c r="J241" s="58">
        <v>5137</v>
      </c>
      <c r="K241" s="61">
        <v>829618</v>
      </c>
      <c r="L241" s="80">
        <v>12006</v>
      </c>
      <c r="M241" s="83">
        <v>1298566</v>
      </c>
      <c r="N241" s="81">
        <f t="shared" si="58"/>
        <v>17143</v>
      </c>
      <c r="O241" s="81">
        <v>1496</v>
      </c>
      <c r="P241" s="82">
        <f t="shared" si="63"/>
        <v>8.7265939450504579E-2</v>
      </c>
      <c r="Q241" s="41">
        <f t="shared" si="59"/>
        <v>51674</v>
      </c>
      <c r="R241" s="41">
        <f t="shared" si="60"/>
        <v>10037</v>
      </c>
      <c r="S241" s="38">
        <f t="shared" si="61"/>
        <v>130847</v>
      </c>
      <c r="T241" s="38">
        <f t="shared" si="61"/>
        <v>11150</v>
      </c>
      <c r="U241" s="85">
        <f t="shared" ref="U241:U284" si="64">T241/S241</f>
        <v>8.5214028598286543E-2</v>
      </c>
      <c r="V241" s="43">
        <f t="shared" si="62"/>
        <v>23.950176633170429</v>
      </c>
      <c r="W241" s="31">
        <f t="shared" si="53"/>
        <v>1433.8571428571429</v>
      </c>
      <c r="X241" s="44">
        <f t="shared" si="48"/>
        <v>0.19016910289481226</v>
      </c>
      <c r="Y241" s="33">
        <f t="shared" si="49"/>
        <v>18692.428571428572</v>
      </c>
      <c r="Z241" s="34">
        <f t="shared" si="50"/>
        <v>313.78470887558802</v>
      </c>
      <c r="AA241" s="35">
        <f t="shared" si="47"/>
        <v>342.14538047386321</v>
      </c>
      <c r="AB241" s="34">
        <f t="shared" si="54"/>
        <v>19.384421679088529</v>
      </c>
    </row>
    <row r="242" spans="1:28" x14ac:dyDescent="0.2">
      <c r="A242" s="84">
        <v>44132</v>
      </c>
      <c r="B242" s="1">
        <v>308810</v>
      </c>
      <c r="C242" s="17">
        <f t="shared" si="57"/>
        <v>467.89393939393938</v>
      </c>
      <c r="D242" s="17">
        <f t="shared" si="55"/>
        <v>471.31969696969696</v>
      </c>
      <c r="E242" s="58">
        <v>907766</v>
      </c>
      <c r="F242" s="58">
        <v>60403</v>
      </c>
      <c r="G242" s="61">
        <v>968169</v>
      </c>
      <c r="H242" s="58">
        <v>1202</v>
      </c>
      <c r="I242" s="45">
        <f t="shared" si="51"/>
        <v>0.15969177627208717</v>
      </c>
      <c r="J242" s="58">
        <v>6447</v>
      </c>
      <c r="K242" s="61">
        <v>836065</v>
      </c>
      <c r="L242" s="80">
        <v>13682</v>
      </c>
      <c r="M242" s="83">
        <v>1312248</v>
      </c>
      <c r="N242" s="81">
        <f t="shared" si="58"/>
        <v>20129</v>
      </c>
      <c r="O242" s="81">
        <v>1376</v>
      </c>
      <c r="P242" s="82">
        <f t="shared" si="63"/>
        <v>6.835908390878831E-2</v>
      </c>
      <c r="Q242" s="41">
        <f t="shared" si="59"/>
        <v>50419</v>
      </c>
      <c r="R242" s="41">
        <f t="shared" si="60"/>
        <v>9500</v>
      </c>
      <c r="S242" s="38">
        <f t="shared" si="61"/>
        <v>130975</v>
      </c>
      <c r="T242" s="38">
        <f t="shared" si="61"/>
        <v>10579</v>
      </c>
      <c r="U242" s="85">
        <f t="shared" si="64"/>
        <v>8.0771139530444735E-2</v>
      </c>
      <c r="V242" s="43">
        <f t="shared" si="62"/>
        <v>23.973605696190948</v>
      </c>
      <c r="W242" s="31">
        <f t="shared" si="53"/>
        <v>1357.1428571428571</v>
      </c>
      <c r="X242" s="44">
        <f t="shared" si="48"/>
        <v>0.15969177627208717</v>
      </c>
      <c r="Y242" s="33">
        <f t="shared" si="49"/>
        <v>18710.714285714286</v>
      </c>
      <c r="Z242" s="34">
        <f t="shared" si="50"/>
        <v>368.44031995314185</v>
      </c>
      <c r="AA242" s="35">
        <f t="shared" si="47"/>
        <v>342.48008137415633</v>
      </c>
      <c r="AB242" s="34">
        <f t="shared" si="54"/>
        <v>18.836894560666874</v>
      </c>
    </row>
    <row r="243" spans="1:28" x14ac:dyDescent="0.2">
      <c r="A243" s="84">
        <v>44133</v>
      </c>
      <c r="B243" s="1">
        <v>347632</v>
      </c>
      <c r="C243" s="17">
        <f t="shared" si="57"/>
        <v>526.71515151515155</v>
      </c>
      <c r="D243" s="17">
        <f t="shared" si="55"/>
        <v>472.94199134199141</v>
      </c>
      <c r="E243" s="58">
        <v>913115</v>
      </c>
      <c r="F243" s="58">
        <v>61531</v>
      </c>
      <c r="G243" s="61">
        <v>974646</v>
      </c>
      <c r="H243" s="58">
        <v>1128</v>
      </c>
      <c r="I243" s="45">
        <f t="shared" si="51"/>
        <v>0.17415470125057897</v>
      </c>
      <c r="J243" s="58">
        <v>6582</v>
      </c>
      <c r="K243" s="61">
        <v>842647</v>
      </c>
      <c r="L243" s="80">
        <v>11515</v>
      </c>
      <c r="M243" s="83">
        <v>1323763</v>
      </c>
      <c r="N243" s="81">
        <f t="shared" si="58"/>
        <v>18097</v>
      </c>
      <c r="O243" s="81">
        <v>1280</v>
      </c>
      <c r="P243" s="82">
        <f t="shared" si="63"/>
        <v>7.0729955241200196E-2</v>
      </c>
      <c r="Q243" s="41">
        <f t="shared" si="59"/>
        <v>48250</v>
      </c>
      <c r="R243" s="41">
        <f t="shared" si="60"/>
        <v>8916</v>
      </c>
      <c r="S243" s="38">
        <f t="shared" si="61"/>
        <v>128383</v>
      </c>
      <c r="T243" s="38">
        <f t="shared" si="61"/>
        <v>9961</v>
      </c>
      <c r="U243" s="85">
        <f t="shared" si="64"/>
        <v>7.7588154194870043E-2</v>
      </c>
      <c r="V243" s="43">
        <f t="shared" si="62"/>
        <v>23.499167170025441</v>
      </c>
      <c r="W243" s="31">
        <f t="shared" si="53"/>
        <v>1273.7142857142858</v>
      </c>
      <c r="X243" s="44">
        <f t="shared" si="48"/>
        <v>0.17415470125057897</v>
      </c>
      <c r="Y243" s="33">
        <f t="shared" si="49"/>
        <v>18340.428571428572</v>
      </c>
      <c r="Z243" s="34">
        <f t="shared" si="50"/>
        <v>331.24668240806835</v>
      </c>
      <c r="AA243" s="35">
        <f t="shared" si="47"/>
        <v>335.70238814322056</v>
      </c>
      <c r="AB243" s="34">
        <f t="shared" si="54"/>
        <v>18.49609542483611</v>
      </c>
    </row>
    <row r="244" spans="1:28" x14ac:dyDescent="0.2">
      <c r="A244" s="84">
        <v>44134</v>
      </c>
      <c r="B244" s="1">
        <v>305207</v>
      </c>
      <c r="C244" s="17">
        <f t="shared" si="57"/>
        <v>462.43484848484849</v>
      </c>
      <c r="D244" s="17">
        <f t="shared" si="55"/>
        <v>463.96471861471861</v>
      </c>
      <c r="E244" s="58">
        <v>918468</v>
      </c>
      <c r="F244" s="58">
        <v>62812</v>
      </c>
      <c r="G244" s="61">
        <v>981280</v>
      </c>
      <c r="H244" s="58">
        <v>1281</v>
      </c>
      <c r="I244" s="45">
        <f t="shared" si="51"/>
        <v>0.19309617123907144</v>
      </c>
      <c r="J244" s="58">
        <v>7325</v>
      </c>
      <c r="K244" s="61">
        <v>849972</v>
      </c>
      <c r="L244" s="80">
        <v>17729</v>
      </c>
      <c r="M244" s="83">
        <v>1341492</v>
      </c>
      <c r="N244" s="81">
        <f t="shared" si="58"/>
        <v>25054</v>
      </c>
      <c r="O244" s="81">
        <v>1492</v>
      </c>
      <c r="P244" s="82">
        <f t="shared" si="63"/>
        <v>5.9551369042867404E-2</v>
      </c>
      <c r="Q244" s="41">
        <f t="shared" si="59"/>
        <v>48085</v>
      </c>
      <c r="R244" s="41">
        <f t="shared" si="60"/>
        <v>8796</v>
      </c>
      <c r="S244" s="38">
        <f t="shared" si="61"/>
        <v>134423</v>
      </c>
      <c r="T244" s="38">
        <f t="shared" si="61"/>
        <v>9927</v>
      </c>
      <c r="U244" s="85">
        <f t="shared" si="64"/>
        <v>7.3848969298408756E-2</v>
      </c>
      <c r="V244" s="43">
        <f t="shared" si="62"/>
        <v>24.604726081306168</v>
      </c>
      <c r="W244" s="31">
        <f t="shared" si="53"/>
        <v>1256.5714285714287</v>
      </c>
      <c r="X244" s="44">
        <f t="shared" si="48"/>
        <v>0.19309617123907144</v>
      </c>
      <c r="Y244" s="33">
        <f t="shared" si="49"/>
        <v>19203.285714285714</v>
      </c>
      <c r="Z244" s="34">
        <f t="shared" si="50"/>
        <v>458.58730071568465</v>
      </c>
      <c r="AA244" s="35">
        <f t="shared" si="47"/>
        <v>351.49608687580246</v>
      </c>
      <c r="AB244" s="34">
        <f t="shared" si="54"/>
        <v>18.310901947338259</v>
      </c>
    </row>
    <row r="245" spans="1:28" x14ac:dyDescent="0.2">
      <c r="A245" s="84">
        <v>44135</v>
      </c>
      <c r="B245" s="1">
        <v>292573</v>
      </c>
      <c r="C245" s="17">
        <f t="shared" si="57"/>
        <v>443.29242424242426</v>
      </c>
      <c r="D245" s="17">
        <f t="shared" si="55"/>
        <v>458.48354978354973</v>
      </c>
      <c r="E245" s="58">
        <v>923576</v>
      </c>
      <c r="F245" s="58">
        <v>63913</v>
      </c>
      <c r="G245" s="61">
        <v>987489</v>
      </c>
      <c r="H245" s="58">
        <v>1101</v>
      </c>
      <c r="I245" s="45">
        <f t="shared" si="51"/>
        <v>0.17732324045740055</v>
      </c>
      <c r="J245" s="58">
        <v>7168</v>
      </c>
      <c r="K245" s="61">
        <v>857140</v>
      </c>
      <c r="L245" s="80">
        <v>13402</v>
      </c>
      <c r="M245" s="83">
        <v>1354894</v>
      </c>
      <c r="N245" s="81">
        <f t="shared" si="58"/>
        <v>20570</v>
      </c>
      <c r="O245" s="81">
        <v>1278</v>
      </c>
      <c r="P245" s="82">
        <f t="shared" si="63"/>
        <v>6.2129314535731651E-2</v>
      </c>
      <c r="Q245" s="41">
        <f t="shared" si="59"/>
        <v>46792</v>
      </c>
      <c r="R245" s="41">
        <f t="shared" si="60"/>
        <v>8464</v>
      </c>
      <c r="S245" s="38">
        <f t="shared" si="61"/>
        <v>136700</v>
      </c>
      <c r="T245" s="38">
        <f t="shared" si="61"/>
        <v>9608</v>
      </c>
      <c r="U245" s="85">
        <f t="shared" si="64"/>
        <v>7.028529626920263E-2</v>
      </c>
      <c r="V245" s="43">
        <f t="shared" si="62"/>
        <v>25.021507147694617</v>
      </c>
      <c r="W245" s="31">
        <f t="shared" si="53"/>
        <v>1209.1428571428571</v>
      </c>
      <c r="X245" s="44">
        <f t="shared" si="48"/>
        <v>0.17732324045740055</v>
      </c>
      <c r="Y245" s="33">
        <f t="shared" si="49"/>
        <v>19528.571428571428</v>
      </c>
      <c r="Z245" s="34">
        <f t="shared" si="50"/>
        <v>376.51236432192997</v>
      </c>
      <c r="AA245" s="35">
        <f t="shared" si="47"/>
        <v>357.45010210992308</v>
      </c>
      <c r="AB245" s="34">
        <f t="shared" si="54"/>
        <v>18.115294966174034</v>
      </c>
    </row>
    <row r="246" spans="1:28" x14ac:dyDescent="0.2">
      <c r="A246" s="84">
        <v>44136</v>
      </c>
      <c r="B246" s="1">
        <v>270473</v>
      </c>
      <c r="C246" s="17">
        <f t="shared" si="57"/>
        <v>409.80757575757576</v>
      </c>
      <c r="D246" s="17">
        <f t="shared" si="55"/>
        <v>447.52229437229437</v>
      </c>
      <c r="E246" s="58">
        <v>928496</v>
      </c>
      <c r="F246" s="58">
        <v>65061</v>
      </c>
      <c r="G246" s="61">
        <v>993557</v>
      </c>
      <c r="H246" s="58">
        <v>1148</v>
      </c>
      <c r="I246" s="45">
        <f t="shared" si="51"/>
        <v>0.1891891891891892</v>
      </c>
      <c r="J246" s="58">
        <v>6220</v>
      </c>
      <c r="K246" s="61">
        <v>863360</v>
      </c>
      <c r="L246" s="80">
        <v>12345</v>
      </c>
      <c r="M246" s="83">
        <v>1367239</v>
      </c>
      <c r="N246" s="81">
        <f t="shared" si="58"/>
        <v>18565</v>
      </c>
      <c r="O246" s="81">
        <v>1304</v>
      </c>
      <c r="P246" s="82">
        <f t="shared" si="63"/>
        <v>7.0239698357123626E-2</v>
      </c>
      <c r="Q246" s="41">
        <f t="shared" si="59"/>
        <v>46013</v>
      </c>
      <c r="R246" s="41">
        <f t="shared" si="60"/>
        <v>8309</v>
      </c>
      <c r="S246" s="38">
        <f t="shared" ref="S246:T261" si="65">SUM(N240:N246)</f>
        <v>137239</v>
      </c>
      <c r="T246" s="38">
        <f t="shared" si="65"/>
        <v>9479</v>
      </c>
      <c r="U246" s="85">
        <f t="shared" si="64"/>
        <v>6.9069287884639202E-2</v>
      </c>
      <c r="V246" s="43">
        <f t="shared" si="62"/>
        <v>25.12016546775758</v>
      </c>
      <c r="W246" s="31">
        <f t="shared" si="53"/>
        <v>1187</v>
      </c>
      <c r="X246" s="44">
        <f t="shared" si="48"/>
        <v>0.1891891891891892</v>
      </c>
      <c r="Y246" s="33">
        <f t="shared" si="49"/>
        <v>19605.571428571428</v>
      </c>
      <c r="Z246" s="34">
        <f t="shared" si="50"/>
        <v>339.81293357494553</v>
      </c>
      <c r="AA246" s="35">
        <f t="shared" si="47"/>
        <v>358.85950668225121</v>
      </c>
      <c r="AB246" s="34">
        <f t="shared" si="54"/>
        <v>18.099393066235326</v>
      </c>
    </row>
    <row r="247" spans="1:28" x14ac:dyDescent="0.2">
      <c r="A247" s="84">
        <v>44137</v>
      </c>
      <c r="B247" s="1">
        <v>207831</v>
      </c>
      <c r="C247" s="17">
        <f t="shared" si="57"/>
        <v>314.89545454545453</v>
      </c>
      <c r="D247" s="17">
        <f t="shared" si="55"/>
        <v>435.82748917748916</v>
      </c>
      <c r="E247" s="58">
        <v>932376</v>
      </c>
      <c r="F247" s="58">
        <v>66012</v>
      </c>
      <c r="G247" s="61">
        <v>998388</v>
      </c>
      <c r="H247" s="58">
        <v>951</v>
      </c>
      <c r="I247" s="45">
        <f t="shared" si="51"/>
        <v>0.19685365348789072</v>
      </c>
      <c r="J247" s="58">
        <v>4921</v>
      </c>
      <c r="K247" s="61">
        <v>868281</v>
      </c>
      <c r="L247" s="80">
        <v>6169</v>
      </c>
      <c r="M247" s="83">
        <v>1373408</v>
      </c>
      <c r="N247" s="81">
        <f t="shared" si="58"/>
        <v>11090</v>
      </c>
      <c r="O247" s="81">
        <v>1066</v>
      </c>
      <c r="P247" s="82">
        <f t="shared" si="63"/>
        <v>9.6122633002705141E-2</v>
      </c>
      <c r="Q247" s="41">
        <f t="shared" si="59"/>
        <v>44724</v>
      </c>
      <c r="R247" s="41">
        <f t="shared" si="60"/>
        <v>8138</v>
      </c>
      <c r="S247" s="38">
        <f t="shared" si="65"/>
        <v>130648</v>
      </c>
      <c r="T247" s="38">
        <f t="shared" si="65"/>
        <v>9292</v>
      </c>
      <c r="U247" s="85">
        <f t="shared" si="64"/>
        <v>7.1122405241565115E-2</v>
      </c>
      <c r="V247" s="43">
        <f t="shared" si="62"/>
        <v>23.913751761755716</v>
      </c>
      <c r="W247" s="31">
        <f t="shared" si="53"/>
        <v>1162.5714285714287</v>
      </c>
      <c r="X247" s="44">
        <f t="shared" si="48"/>
        <v>0.19685365348789072</v>
      </c>
      <c r="Y247" s="33">
        <f t="shared" si="49"/>
        <v>18664</v>
      </c>
      <c r="Z247" s="34">
        <f t="shared" si="50"/>
        <v>202.99086632621308</v>
      </c>
      <c r="AA247" s="35">
        <f t="shared" si="47"/>
        <v>341.62502516793882</v>
      </c>
      <c r="AB247" s="34">
        <f t="shared" si="54"/>
        <v>18.292540497014716</v>
      </c>
    </row>
    <row r="248" spans="1:28" x14ac:dyDescent="0.2">
      <c r="A248" s="84">
        <v>44138</v>
      </c>
      <c r="B248" s="1">
        <v>265136</v>
      </c>
      <c r="C248" s="17">
        <f t="shared" si="57"/>
        <v>401.72121212121215</v>
      </c>
      <c r="D248" s="17">
        <f t="shared" si="55"/>
        <v>432.39437229437226</v>
      </c>
      <c r="E248" s="58">
        <v>936481</v>
      </c>
      <c r="F248" s="58">
        <v>67011</v>
      </c>
      <c r="G248" s="61">
        <v>1003492</v>
      </c>
      <c r="H248" s="58">
        <v>999</v>
      </c>
      <c r="I248" s="45">
        <f t="shared" si="51"/>
        <v>0.19572884012539185</v>
      </c>
      <c r="J248" s="58">
        <v>5597</v>
      </c>
      <c r="K248" s="61">
        <v>873878</v>
      </c>
      <c r="L248" s="80">
        <v>5527</v>
      </c>
      <c r="M248" s="83">
        <v>1378935</v>
      </c>
      <c r="N248" s="81">
        <f t="shared" si="58"/>
        <v>11124</v>
      </c>
      <c r="O248" s="81">
        <v>1147</v>
      </c>
      <c r="P248" s="82">
        <f t="shared" si="63"/>
        <v>0.1031103919453434</v>
      </c>
      <c r="Q248" s="41">
        <f t="shared" si="59"/>
        <v>42850</v>
      </c>
      <c r="R248" s="41">
        <f t="shared" si="60"/>
        <v>7810</v>
      </c>
      <c r="S248" s="38">
        <f t="shared" si="65"/>
        <v>124629</v>
      </c>
      <c r="T248" s="38">
        <f t="shared" si="65"/>
        <v>8943</v>
      </c>
      <c r="U248" s="85">
        <f t="shared" si="64"/>
        <v>7.1756974700912302E-2</v>
      </c>
      <c r="V248" s="43">
        <f t="shared" si="62"/>
        <v>22.812036681126791</v>
      </c>
      <c r="W248" s="31">
        <f t="shared" si="53"/>
        <v>1115.7142857142858</v>
      </c>
      <c r="X248" s="44">
        <f t="shared" si="48"/>
        <v>0.19572884012539185</v>
      </c>
      <c r="Y248" s="33">
        <f t="shared" si="49"/>
        <v>17804.142857142859</v>
      </c>
      <c r="Z248" s="34">
        <f t="shared" si="50"/>
        <v>203.61320081269562</v>
      </c>
      <c r="AA248" s="35">
        <f t="shared" si="47"/>
        <v>325.88623830181132</v>
      </c>
      <c r="AB248" s="34">
        <f t="shared" si="54"/>
        <v>18.371965314594426</v>
      </c>
    </row>
    <row r="249" spans="1:28" x14ac:dyDescent="0.2">
      <c r="A249" s="84">
        <v>44139</v>
      </c>
      <c r="B249" s="1">
        <v>301288</v>
      </c>
      <c r="C249" s="17">
        <f t="shared" si="57"/>
        <v>456.4969696969697</v>
      </c>
      <c r="D249" s="17">
        <f t="shared" si="55"/>
        <v>430.76623376623377</v>
      </c>
      <c r="E249" s="58">
        <v>943063</v>
      </c>
      <c r="F249" s="58">
        <v>68444</v>
      </c>
      <c r="G249" s="61">
        <v>1011507</v>
      </c>
      <c r="H249" s="58">
        <v>1433</v>
      </c>
      <c r="I249" s="45">
        <f t="shared" si="51"/>
        <v>0.17878976918278228</v>
      </c>
      <c r="J249" s="58">
        <v>7051</v>
      </c>
      <c r="K249" s="61">
        <v>880929</v>
      </c>
      <c r="L249" s="80">
        <v>13369</v>
      </c>
      <c r="M249" s="83">
        <v>1392304</v>
      </c>
      <c r="N249" s="81">
        <f t="shared" si="58"/>
        <v>20420</v>
      </c>
      <c r="O249" s="81">
        <v>1619</v>
      </c>
      <c r="P249" s="82">
        <f t="shared" si="63"/>
        <v>7.9285014691478944E-2</v>
      </c>
      <c r="Q249" s="41">
        <f t="shared" si="59"/>
        <v>43338</v>
      </c>
      <c r="R249" s="41">
        <f t="shared" si="60"/>
        <v>8041</v>
      </c>
      <c r="S249" s="38">
        <f t="shared" si="65"/>
        <v>124920</v>
      </c>
      <c r="T249" s="38">
        <f t="shared" si="65"/>
        <v>9186</v>
      </c>
      <c r="U249" s="85">
        <f t="shared" si="64"/>
        <v>7.3535062439961579E-2</v>
      </c>
      <c r="V249" s="43">
        <f t="shared" si="62"/>
        <v>22.865301191587502</v>
      </c>
      <c r="W249" s="31">
        <f t="shared" si="53"/>
        <v>1148.7142857142858</v>
      </c>
      <c r="X249" s="44">
        <f t="shared" si="48"/>
        <v>0.17878976918278228</v>
      </c>
      <c r="Y249" s="33">
        <f t="shared" si="49"/>
        <v>17845.714285714286</v>
      </c>
      <c r="Z249" s="34">
        <f t="shared" si="50"/>
        <v>373.76677099921289</v>
      </c>
      <c r="AA249" s="35">
        <f t="shared" si="47"/>
        <v>326.64715987982146</v>
      </c>
      <c r="AB249" s="34">
        <f t="shared" si="54"/>
        <v>18.644793784747215</v>
      </c>
    </row>
    <row r="250" spans="1:28" x14ac:dyDescent="0.2">
      <c r="A250" s="84">
        <v>44140</v>
      </c>
      <c r="B250" s="1">
        <v>344159</v>
      </c>
      <c r="C250" s="17">
        <f t="shared" si="57"/>
        <v>521.45303030303035</v>
      </c>
      <c r="D250" s="17">
        <f t="shared" si="55"/>
        <v>430.01450216450223</v>
      </c>
      <c r="E250" s="58">
        <v>948922</v>
      </c>
      <c r="F250" s="58">
        <v>69660</v>
      </c>
      <c r="G250" s="61">
        <v>1018582</v>
      </c>
      <c r="H250" s="58">
        <v>1216</v>
      </c>
      <c r="I250" s="45">
        <f t="shared" si="51"/>
        <v>0.17187279151943463</v>
      </c>
      <c r="J250" s="58">
        <v>7413</v>
      </c>
      <c r="K250" s="61">
        <v>888342</v>
      </c>
      <c r="L250" s="80">
        <v>11364</v>
      </c>
      <c r="M250" s="83">
        <v>1403668</v>
      </c>
      <c r="N250" s="81">
        <f t="shared" si="58"/>
        <v>18777</v>
      </c>
      <c r="O250" s="81">
        <v>1421</v>
      </c>
      <c r="P250" s="82">
        <f t="shared" si="63"/>
        <v>7.5677690791926294E-2</v>
      </c>
      <c r="Q250" s="41">
        <f t="shared" si="59"/>
        <v>43936</v>
      </c>
      <c r="R250" s="41">
        <f t="shared" si="60"/>
        <v>8129</v>
      </c>
      <c r="S250" s="38">
        <f t="shared" si="65"/>
        <v>125600</v>
      </c>
      <c r="T250" s="38">
        <f t="shared" si="65"/>
        <v>9327</v>
      </c>
      <c r="U250" s="85">
        <f t="shared" si="64"/>
        <v>7.4259554140127387E-2</v>
      </c>
      <c r="V250" s="43">
        <f t="shared" si="62"/>
        <v>22.989768088884006</v>
      </c>
      <c r="W250" s="31">
        <f t="shared" si="53"/>
        <v>1161.2857142857142</v>
      </c>
      <c r="X250" s="44">
        <f t="shared" si="48"/>
        <v>0.17187279151943463</v>
      </c>
      <c r="Y250" s="33">
        <f t="shared" si="49"/>
        <v>17942.857142857141</v>
      </c>
      <c r="Z250" s="34">
        <f t="shared" si="50"/>
        <v>343.69337213771894</v>
      </c>
      <c r="AA250" s="35">
        <f t="shared" si="47"/>
        <v>328.42525841262869</v>
      </c>
      <c r="AB250" s="34">
        <f t="shared" si="54"/>
        <v>18.612195074302296</v>
      </c>
    </row>
    <row r="251" spans="1:28" x14ac:dyDescent="0.2">
      <c r="A251" s="84">
        <v>44141</v>
      </c>
      <c r="B251" s="1">
        <v>355032</v>
      </c>
      <c r="C251" s="17">
        <f t="shared" si="57"/>
        <v>537.92727272727268</v>
      </c>
      <c r="D251" s="17">
        <f t="shared" si="55"/>
        <v>440.79913419913424</v>
      </c>
      <c r="E251" s="58">
        <v>954093</v>
      </c>
      <c r="F251" s="58">
        <v>70732</v>
      </c>
      <c r="G251" s="61">
        <v>1024825</v>
      </c>
      <c r="H251" s="58">
        <v>1072</v>
      </c>
      <c r="I251" s="45">
        <f t="shared" si="51"/>
        <v>0.17171231779593144</v>
      </c>
      <c r="J251" s="58">
        <v>6675</v>
      </c>
      <c r="K251" s="61">
        <v>895017</v>
      </c>
      <c r="L251" s="80">
        <v>16109</v>
      </c>
      <c r="M251" s="83">
        <v>1419777</v>
      </c>
      <c r="N251" s="81">
        <f t="shared" si="58"/>
        <v>22784</v>
      </c>
      <c r="O251" s="81">
        <v>1242</v>
      </c>
      <c r="P251" s="82">
        <f t="shared" si="63"/>
        <v>5.4511938202247194E-2</v>
      </c>
      <c r="Q251" s="41">
        <f t="shared" si="59"/>
        <v>43545</v>
      </c>
      <c r="R251" s="41">
        <f t="shared" si="60"/>
        <v>7920</v>
      </c>
      <c r="S251" s="38">
        <f t="shared" si="65"/>
        <v>123330</v>
      </c>
      <c r="T251" s="38">
        <f t="shared" si="65"/>
        <v>9077</v>
      </c>
      <c r="U251" s="85">
        <f t="shared" si="64"/>
        <v>7.3599286467201819E-2</v>
      </c>
      <c r="V251" s="43">
        <f t="shared" si="62"/>
        <v>22.574268299379494</v>
      </c>
      <c r="W251" s="31">
        <f t="shared" si="53"/>
        <v>1131.4285714285713</v>
      </c>
      <c r="X251" s="44">
        <f t="shared" si="48"/>
        <v>0.17171231779593144</v>
      </c>
      <c r="Y251" s="33">
        <f t="shared" si="49"/>
        <v>17618.571428571428</v>
      </c>
      <c r="Z251" s="34">
        <f t="shared" si="50"/>
        <v>417.03732176523346</v>
      </c>
      <c r="AA251" s="35">
        <f t="shared" si="47"/>
        <v>322.4895471339928</v>
      </c>
      <c r="AB251" s="34">
        <f t="shared" si="54"/>
        <v>18.30671145368601</v>
      </c>
    </row>
    <row r="252" spans="1:28" x14ac:dyDescent="0.2">
      <c r="A252" s="84">
        <v>44142</v>
      </c>
      <c r="B252" s="1">
        <v>329430</v>
      </c>
      <c r="C252" s="17">
        <f t="shared" si="57"/>
        <v>499.13636363636363</v>
      </c>
      <c r="D252" s="17">
        <f t="shared" si="55"/>
        <v>448.77683982683988</v>
      </c>
      <c r="E252" s="58">
        <v>961653</v>
      </c>
      <c r="F252" s="58">
        <v>72328</v>
      </c>
      <c r="G252" s="61">
        <v>1033981</v>
      </c>
      <c r="H252" s="58">
        <v>1596</v>
      </c>
      <c r="I252" s="45">
        <f t="shared" si="51"/>
        <v>0.1743119266055046</v>
      </c>
      <c r="J252" s="58">
        <v>7356</v>
      </c>
      <c r="K252" s="61">
        <v>902373</v>
      </c>
      <c r="L252" s="80">
        <v>22288</v>
      </c>
      <c r="M252" s="83">
        <v>1442065</v>
      </c>
      <c r="N252" s="81">
        <f t="shared" si="58"/>
        <v>29644</v>
      </c>
      <c r="O252" s="81">
        <v>1878</v>
      </c>
      <c r="P252" s="82">
        <f t="shared" si="63"/>
        <v>6.3351774389421134E-2</v>
      </c>
      <c r="Q252" s="41">
        <f t="shared" si="59"/>
        <v>46492</v>
      </c>
      <c r="R252" s="41">
        <f t="shared" si="60"/>
        <v>8415</v>
      </c>
      <c r="S252" s="38">
        <f t="shared" si="65"/>
        <v>132404</v>
      </c>
      <c r="T252" s="38">
        <f t="shared" si="65"/>
        <v>9677</v>
      </c>
      <c r="U252" s="85">
        <f t="shared" si="64"/>
        <v>7.3086915803147939E-2</v>
      </c>
      <c r="V252" s="43">
        <f t="shared" si="62"/>
        <v>24.235169220068457</v>
      </c>
      <c r="W252" s="31">
        <f t="shared" si="53"/>
        <v>1202.1428571428571</v>
      </c>
      <c r="X252" s="44">
        <f t="shared" si="48"/>
        <v>0.1743119266055046</v>
      </c>
      <c r="Y252" s="33">
        <f t="shared" si="49"/>
        <v>18914.857142857141</v>
      </c>
      <c r="Z252" s="34">
        <f t="shared" si="50"/>
        <v>542.60245639082598</v>
      </c>
      <c r="AA252" s="35">
        <f t="shared" si="47"/>
        <v>346.2167031438351</v>
      </c>
      <c r="AB252" s="34">
        <f t="shared" si="54"/>
        <v>18.263692684373208</v>
      </c>
    </row>
    <row r="253" spans="1:28" x14ac:dyDescent="0.2">
      <c r="A253" s="84">
        <v>44143</v>
      </c>
      <c r="B253" s="1">
        <v>283397</v>
      </c>
      <c r="C253" s="17">
        <f t="shared" si="57"/>
        <v>429.38939393939393</v>
      </c>
      <c r="D253" s="17">
        <f t="shared" si="55"/>
        <v>451.57424242424241</v>
      </c>
      <c r="E253" s="58">
        <v>967109</v>
      </c>
      <c r="F253" s="58">
        <v>73443</v>
      </c>
      <c r="G253" s="61">
        <v>1040552</v>
      </c>
      <c r="H253" s="58">
        <v>1115</v>
      </c>
      <c r="I253" s="45">
        <f t="shared" si="51"/>
        <v>0.16968497945518185</v>
      </c>
      <c r="J253" s="58">
        <v>5894</v>
      </c>
      <c r="K253" s="61">
        <v>908267</v>
      </c>
      <c r="L253" s="80">
        <v>11335</v>
      </c>
      <c r="M253" s="83">
        <v>1453400</v>
      </c>
      <c r="N253" s="81">
        <f t="shared" si="58"/>
        <v>17229</v>
      </c>
      <c r="O253" s="81">
        <v>1262</v>
      </c>
      <c r="P253" s="82">
        <f t="shared" si="63"/>
        <v>7.3248592489407391E-2</v>
      </c>
      <c r="Q253" s="41">
        <f t="shared" si="59"/>
        <v>46995</v>
      </c>
      <c r="R253" s="41">
        <f t="shared" si="60"/>
        <v>8382</v>
      </c>
      <c r="S253" s="38">
        <f t="shared" si="65"/>
        <v>131068</v>
      </c>
      <c r="T253" s="38">
        <f t="shared" si="65"/>
        <v>9635</v>
      </c>
      <c r="U253" s="85">
        <f t="shared" si="64"/>
        <v>7.3511459700308243E-2</v>
      </c>
      <c r="V253" s="43">
        <f t="shared" si="62"/>
        <v>23.990628374791793</v>
      </c>
      <c r="W253" s="31">
        <f t="shared" si="53"/>
        <v>1197.4285714285713</v>
      </c>
      <c r="X253" s="44">
        <f t="shared" si="48"/>
        <v>0.16968497945518185</v>
      </c>
      <c r="Y253" s="33">
        <f t="shared" si="49"/>
        <v>18724</v>
      </c>
      <c r="Z253" s="34">
        <f t="shared" si="50"/>
        <v>315.35884904727908</v>
      </c>
      <c r="AA253" s="35">
        <f t="shared" si="47"/>
        <v>342.72326249702559</v>
      </c>
      <c r="AB253" s="34">
        <f t="shared" si="54"/>
        <v>17.985061116744536</v>
      </c>
    </row>
    <row r="254" spans="1:28" x14ac:dyDescent="0.2">
      <c r="A254" s="84">
        <v>44144</v>
      </c>
      <c r="B254" s="1">
        <v>243245</v>
      </c>
      <c r="C254" s="17">
        <f t="shared" si="57"/>
        <v>368.55303030303031</v>
      </c>
      <c r="D254" s="17">
        <f t="shared" si="55"/>
        <v>459.23961038961039</v>
      </c>
      <c r="E254" s="58">
        <v>971144</v>
      </c>
      <c r="F254" s="58">
        <v>74355</v>
      </c>
      <c r="G254" s="61">
        <v>1045499</v>
      </c>
      <c r="H254" s="58">
        <v>912</v>
      </c>
      <c r="I254" s="45">
        <f t="shared" si="51"/>
        <v>0.18435415403274713</v>
      </c>
      <c r="J254" s="58">
        <v>5315</v>
      </c>
      <c r="K254" s="61">
        <v>913582</v>
      </c>
      <c r="L254" s="80">
        <v>6164</v>
      </c>
      <c r="M254" s="83">
        <v>1459564</v>
      </c>
      <c r="N254" s="81">
        <f t="shared" si="58"/>
        <v>11479</v>
      </c>
      <c r="O254" s="81">
        <v>1044</v>
      </c>
      <c r="P254" s="82">
        <f t="shared" si="63"/>
        <v>9.0948688910183817E-2</v>
      </c>
      <c r="Q254" s="41">
        <f t="shared" si="59"/>
        <v>47111</v>
      </c>
      <c r="R254" s="41">
        <f t="shared" si="60"/>
        <v>8343</v>
      </c>
      <c r="S254" s="38">
        <f t="shared" si="65"/>
        <v>131457</v>
      </c>
      <c r="T254" s="38">
        <f t="shared" si="65"/>
        <v>9613</v>
      </c>
      <c r="U254" s="85">
        <f t="shared" si="64"/>
        <v>7.3126573708513054E-2</v>
      </c>
      <c r="V254" s="43">
        <f t="shared" si="62"/>
        <v>24.061830761627586</v>
      </c>
      <c r="W254" s="31">
        <f t="shared" si="53"/>
        <v>1191.8571428571429</v>
      </c>
      <c r="X254" s="44">
        <f t="shared" si="48"/>
        <v>0.18435415403274713</v>
      </c>
      <c r="Y254" s="33">
        <f t="shared" si="49"/>
        <v>18779.571428571428</v>
      </c>
      <c r="Z254" s="34">
        <f t="shared" si="50"/>
        <v>210.1111050097926</v>
      </c>
      <c r="AA254" s="35">
        <f t="shared" si="47"/>
        <v>343.74043945182262</v>
      </c>
      <c r="AB254" s="34">
        <f t="shared" si="54"/>
        <v>17.80649683881391</v>
      </c>
    </row>
    <row r="255" spans="1:28" x14ac:dyDescent="0.2">
      <c r="A255" s="84">
        <v>44145</v>
      </c>
      <c r="B255" s="1">
        <v>304843</v>
      </c>
      <c r="C255" s="17">
        <f t="shared" si="57"/>
        <v>461.88333333333333</v>
      </c>
      <c r="D255" s="17">
        <f t="shared" si="55"/>
        <v>467.83419913419908</v>
      </c>
      <c r="E255" s="58">
        <v>974613</v>
      </c>
      <c r="F255" s="58">
        <v>75187</v>
      </c>
      <c r="G255" s="61">
        <v>1049800</v>
      </c>
      <c r="H255" s="58">
        <v>832</v>
      </c>
      <c r="I255" s="45">
        <f t="shared" si="51"/>
        <v>0.19344338525924204</v>
      </c>
      <c r="J255" s="58">
        <v>5907</v>
      </c>
      <c r="K255" s="61">
        <v>919489</v>
      </c>
      <c r="L255" s="80">
        <v>4592</v>
      </c>
      <c r="M255" s="83">
        <v>1464156</v>
      </c>
      <c r="N255" s="81">
        <f t="shared" si="58"/>
        <v>10499</v>
      </c>
      <c r="O255" s="81">
        <v>993</v>
      </c>
      <c r="P255" s="82">
        <f t="shared" si="63"/>
        <v>9.45804362320221E-2</v>
      </c>
      <c r="Q255" s="41">
        <f t="shared" si="59"/>
        <v>46308</v>
      </c>
      <c r="R255" s="41">
        <f t="shared" si="60"/>
        <v>8176</v>
      </c>
      <c r="S255" s="38">
        <f t="shared" si="65"/>
        <v>130832</v>
      </c>
      <c r="T255" s="38">
        <f t="shared" si="65"/>
        <v>9459</v>
      </c>
      <c r="U255" s="85">
        <f t="shared" si="64"/>
        <v>7.2298825975296563E-2</v>
      </c>
      <c r="V255" s="43">
        <f t="shared" si="62"/>
        <v>23.947431039847711</v>
      </c>
      <c r="W255" s="31">
        <f t="shared" si="53"/>
        <v>1168</v>
      </c>
      <c r="X255" s="44">
        <f t="shared" si="48"/>
        <v>0.19344338525924204</v>
      </c>
      <c r="Y255" s="33">
        <f t="shared" si="49"/>
        <v>18690.285714285714</v>
      </c>
      <c r="Z255" s="34">
        <f t="shared" si="50"/>
        <v>192.17322863470795</v>
      </c>
      <c r="AA255" s="35">
        <f t="shared" si="47"/>
        <v>342.10615771211013</v>
      </c>
      <c r="AB255" s="34">
        <f t="shared" si="54"/>
        <v>17.7738474835832</v>
      </c>
    </row>
    <row r="256" spans="1:28" x14ac:dyDescent="0.2">
      <c r="A256" s="84">
        <v>44146</v>
      </c>
      <c r="B256" s="1">
        <v>377608</v>
      </c>
      <c r="C256" s="17">
        <f t="shared" si="57"/>
        <v>572.13333333333333</v>
      </c>
      <c r="D256" s="17">
        <f t="shared" si="55"/>
        <v>484.35367965367959</v>
      </c>
      <c r="E256" s="58">
        <v>981481</v>
      </c>
      <c r="F256" s="58">
        <v>76448</v>
      </c>
      <c r="G256" s="61">
        <v>1057929</v>
      </c>
      <c r="H256" s="58">
        <v>1261</v>
      </c>
      <c r="I256" s="45">
        <f t="shared" si="51"/>
        <v>0.15512363144298191</v>
      </c>
      <c r="J256" s="58">
        <v>8268</v>
      </c>
      <c r="K256" s="61">
        <v>927757</v>
      </c>
      <c r="L256" s="80">
        <v>13828</v>
      </c>
      <c r="M256" s="83">
        <v>1477984</v>
      </c>
      <c r="N256" s="81">
        <f t="shared" si="58"/>
        <v>22096</v>
      </c>
      <c r="O256" s="81">
        <v>1443</v>
      </c>
      <c r="P256" s="82">
        <f t="shared" si="63"/>
        <v>6.5305937726285304E-2</v>
      </c>
      <c r="Q256" s="41">
        <f t="shared" si="59"/>
        <v>46422</v>
      </c>
      <c r="R256" s="41">
        <f t="shared" si="60"/>
        <v>8004</v>
      </c>
      <c r="S256" s="38">
        <f t="shared" si="65"/>
        <v>132508</v>
      </c>
      <c r="T256" s="38">
        <f t="shared" si="65"/>
        <v>9283</v>
      </c>
      <c r="U256" s="85">
        <f t="shared" si="64"/>
        <v>7.0056147553355264E-2</v>
      </c>
      <c r="V256" s="43">
        <f t="shared" si="62"/>
        <v>24.254205333772628</v>
      </c>
      <c r="W256" s="31">
        <f t="shared" si="53"/>
        <v>1143.4285714285713</v>
      </c>
      <c r="X256" s="44">
        <f t="shared" si="48"/>
        <v>0.15512363144298191</v>
      </c>
      <c r="Y256" s="33">
        <f t="shared" si="49"/>
        <v>18929.714285714286</v>
      </c>
      <c r="Z256" s="34">
        <f t="shared" si="50"/>
        <v>404.44420039170461</v>
      </c>
      <c r="AA256" s="35">
        <f t="shared" si="47"/>
        <v>346.48864762532327</v>
      </c>
      <c r="AB256" s="34">
        <f t="shared" si="54"/>
        <v>17.435759801586055</v>
      </c>
    </row>
    <row r="257" spans="1:28" x14ac:dyDescent="0.2">
      <c r="A257" s="84">
        <v>44147</v>
      </c>
      <c r="B257" s="1">
        <v>379955</v>
      </c>
      <c r="C257" s="17">
        <f t="shared" si="57"/>
        <v>575.68939393939399</v>
      </c>
      <c r="D257" s="17">
        <f t="shared" si="55"/>
        <v>492.10173160173156</v>
      </c>
      <c r="E257" s="58">
        <v>987330</v>
      </c>
      <c r="F257" s="58">
        <v>77660</v>
      </c>
      <c r="G257" s="61">
        <v>1064990</v>
      </c>
      <c r="H257" s="58">
        <v>1212</v>
      </c>
      <c r="I257" s="45">
        <f t="shared" si="51"/>
        <v>0.17164707548505878</v>
      </c>
      <c r="J257" s="58">
        <v>8575</v>
      </c>
      <c r="K257" s="61">
        <v>936332</v>
      </c>
      <c r="L257" s="80">
        <v>14308</v>
      </c>
      <c r="M257" s="83">
        <v>1492292</v>
      </c>
      <c r="N257" s="81">
        <f t="shared" si="58"/>
        <v>22883</v>
      </c>
      <c r="O257" s="81">
        <v>1389</v>
      </c>
      <c r="P257" s="82">
        <f t="shared" si="63"/>
        <v>6.0700083031071099E-2</v>
      </c>
      <c r="Q257" s="41">
        <f t="shared" si="59"/>
        <v>46408</v>
      </c>
      <c r="R257" s="41">
        <f t="shared" si="60"/>
        <v>8000</v>
      </c>
      <c r="S257" s="38">
        <f t="shared" si="65"/>
        <v>136614</v>
      </c>
      <c r="T257" s="38">
        <f t="shared" si="65"/>
        <v>9251</v>
      </c>
      <c r="U257" s="85">
        <f t="shared" si="64"/>
        <v>6.7716339467404518E-2</v>
      </c>
      <c r="V257" s="43">
        <f t="shared" si="62"/>
        <v>25.005765745977705</v>
      </c>
      <c r="W257" s="31">
        <f t="shared" si="53"/>
        <v>1142.8571428571429</v>
      </c>
      <c r="X257" s="44">
        <f t="shared" si="48"/>
        <v>0.17164707548505878</v>
      </c>
      <c r="Y257" s="33">
        <f t="shared" si="49"/>
        <v>19516.285714285714</v>
      </c>
      <c r="Z257" s="34">
        <f t="shared" si="50"/>
        <v>418.84941335822668</v>
      </c>
      <c r="AA257" s="35">
        <f t="shared" si="47"/>
        <v>357.22522494253866</v>
      </c>
      <c r="AB257" s="34">
        <f t="shared" si="54"/>
        <v>17.432535286809252</v>
      </c>
    </row>
    <row r="258" spans="1:28" x14ac:dyDescent="0.2">
      <c r="A258" s="84">
        <v>44148</v>
      </c>
      <c r="B258" s="1">
        <v>382110</v>
      </c>
      <c r="C258" s="17">
        <f t="shared" si="57"/>
        <v>578.9545454545455</v>
      </c>
      <c r="D258" s="17">
        <f t="shared" si="55"/>
        <v>497.96277056277052</v>
      </c>
      <c r="E258" s="58">
        <v>993626</v>
      </c>
      <c r="F258" s="58">
        <v>79017</v>
      </c>
      <c r="G258" s="61">
        <v>1072643</v>
      </c>
      <c r="H258" s="58">
        <v>1357</v>
      </c>
      <c r="I258" s="45">
        <f t="shared" si="51"/>
        <v>0.17731608519534822</v>
      </c>
      <c r="J258" s="58">
        <v>8967</v>
      </c>
      <c r="K258" s="61">
        <v>945299</v>
      </c>
      <c r="L258" s="80">
        <v>18028</v>
      </c>
      <c r="M258" s="83">
        <v>1510320</v>
      </c>
      <c r="N258" s="81">
        <f t="shared" si="58"/>
        <v>26995</v>
      </c>
      <c r="O258" s="81">
        <v>1530</v>
      </c>
      <c r="P258" s="82">
        <f t="shared" si="63"/>
        <v>5.6677162437488424E-2</v>
      </c>
      <c r="Q258" s="41">
        <f t="shared" si="59"/>
        <v>47818</v>
      </c>
      <c r="R258" s="41">
        <f t="shared" si="60"/>
        <v>8285</v>
      </c>
      <c r="S258" s="38">
        <f t="shared" si="65"/>
        <v>140825</v>
      </c>
      <c r="T258" s="38">
        <f t="shared" si="65"/>
        <v>9539</v>
      </c>
      <c r="U258" s="85">
        <f t="shared" si="64"/>
        <v>6.7736552458725369E-2</v>
      </c>
      <c r="V258" s="43">
        <f t="shared" si="62"/>
        <v>25.776545311441801</v>
      </c>
      <c r="W258" s="31">
        <f t="shared" si="53"/>
        <v>1183.5714285714287</v>
      </c>
      <c r="X258" s="44">
        <f t="shared" si="48"/>
        <v>0.17731608519534822</v>
      </c>
      <c r="Y258" s="33">
        <f t="shared" si="49"/>
        <v>20117.857142857141</v>
      </c>
      <c r="Z258" s="34">
        <f t="shared" si="50"/>
        <v>494.11527831164312</v>
      </c>
      <c r="AA258" s="35">
        <f t="shared" ref="AA258:AA279" si="66">SUM(Z252:Z258)/7</f>
        <v>368.23636159202573</v>
      </c>
      <c r="AB258" s="34">
        <f t="shared" si="54"/>
        <v>17.512589106800924</v>
      </c>
    </row>
    <row r="259" spans="1:28" x14ac:dyDescent="0.2">
      <c r="A259" s="84">
        <v>44149</v>
      </c>
      <c r="B259" s="1">
        <v>343784</v>
      </c>
      <c r="C259" s="17">
        <f t="shared" si="57"/>
        <v>520.88484848484848</v>
      </c>
      <c r="D259" s="17">
        <f t="shared" si="55"/>
        <v>501.06969696969696</v>
      </c>
      <c r="E259" s="58">
        <v>999237</v>
      </c>
      <c r="F259" s="58">
        <v>80135</v>
      </c>
      <c r="G259" s="61">
        <v>1079372</v>
      </c>
      <c r="H259" s="58">
        <v>1118</v>
      </c>
      <c r="I259" s="45">
        <f t="shared" si="51"/>
        <v>0.16614652994501411</v>
      </c>
      <c r="J259" s="58">
        <v>7576</v>
      </c>
      <c r="K259" s="61">
        <v>952875</v>
      </c>
      <c r="L259" s="80">
        <v>14590</v>
      </c>
      <c r="M259" s="83">
        <v>1524910</v>
      </c>
      <c r="N259" s="81">
        <f t="shared" si="58"/>
        <v>22166</v>
      </c>
      <c r="O259" s="81">
        <v>1282</v>
      </c>
      <c r="P259" s="82">
        <f t="shared" si="63"/>
        <v>5.783632590453848E-2</v>
      </c>
      <c r="Q259" s="41">
        <f t="shared" si="59"/>
        <v>45391</v>
      </c>
      <c r="R259" s="41">
        <f t="shared" si="60"/>
        <v>7807</v>
      </c>
      <c r="S259" s="38">
        <f t="shared" si="65"/>
        <v>133347</v>
      </c>
      <c r="T259" s="38">
        <f t="shared" si="65"/>
        <v>8943</v>
      </c>
      <c r="U259" s="85">
        <f t="shared" si="64"/>
        <v>6.7065625773358228E-2</v>
      </c>
      <c r="V259" s="43">
        <f t="shared" si="62"/>
        <v>24.407775520289935</v>
      </c>
      <c r="W259" s="31">
        <f t="shared" si="53"/>
        <v>1115.2857142857142</v>
      </c>
      <c r="X259" s="44">
        <f t="shared" ref="X259:X284" si="67">H259/(G259-G258)</f>
        <v>0.16614652994501411</v>
      </c>
      <c r="Y259" s="33">
        <f t="shared" ref="Y259:Y279" si="68">SUM(N253:N259)/7</f>
        <v>19049.571428571428</v>
      </c>
      <c r="Z259" s="34">
        <f t="shared" ref="Z259:Z279" si="69">N259/54.633</f>
        <v>405.72547727563926</v>
      </c>
      <c r="AA259" s="35">
        <f t="shared" si="66"/>
        <v>348.68250743271335</v>
      </c>
      <c r="AB259" s="34">
        <f t="shared" si="54"/>
        <v>17.395940583079632</v>
      </c>
    </row>
    <row r="260" spans="1:28" x14ac:dyDescent="0.2">
      <c r="A260" s="84">
        <v>44150</v>
      </c>
      <c r="B260" s="1">
        <v>283866</v>
      </c>
      <c r="C260" s="17">
        <f t="shared" si="57"/>
        <v>430.1</v>
      </c>
      <c r="D260" s="17">
        <f t="shared" si="55"/>
        <v>501.17121212121214</v>
      </c>
      <c r="E260" s="58">
        <v>1005059</v>
      </c>
      <c r="F260" s="58">
        <v>81294</v>
      </c>
      <c r="G260" s="61">
        <v>1086353</v>
      </c>
      <c r="H260" s="58">
        <v>1159</v>
      </c>
      <c r="I260" s="45">
        <f t="shared" si="51"/>
        <v>0.16602205987680849</v>
      </c>
      <c r="J260" s="58">
        <v>6484</v>
      </c>
      <c r="K260" s="61">
        <v>959359</v>
      </c>
      <c r="L260" s="80">
        <v>12248</v>
      </c>
      <c r="M260" s="83">
        <v>1537158</v>
      </c>
      <c r="N260" s="81">
        <f t="shared" si="58"/>
        <v>18732</v>
      </c>
      <c r="O260" s="81">
        <v>1350</v>
      </c>
      <c r="P260" s="82">
        <f t="shared" si="63"/>
        <v>7.2069186418962206E-2</v>
      </c>
      <c r="Q260" s="41">
        <f t="shared" si="59"/>
        <v>45801</v>
      </c>
      <c r="R260" s="41">
        <f t="shared" si="60"/>
        <v>7851</v>
      </c>
      <c r="S260" s="38">
        <f t="shared" si="65"/>
        <v>134850</v>
      </c>
      <c r="T260" s="38">
        <f t="shared" si="65"/>
        <v>9031</v>
      </c>
      <c r="U260" s="85">
        <f t="shared" si="64"/>
        <v>6.6970708194289949E-2</v>
      </c>
      <c r="V260" s="43">
        <f t="shared" si="62"/>
        <v>24.682883971226182</v>
      </c>
      <c r="W260" s="31">
        <f t="shared" si="53"/>
        <v>1121.5714285714287</v>
      </c>
      <c r="X260" s="44">
        <f t="shared" si="67"/>
        <v>0.16602205987680849</v>
      </c>
      <c r="Y260" s="33">
        <f t="shared" si="68"/>
        <v>19264.285714285714</v>
      </c>
      <c r="Z260" s="34">
        <f t="shared" si="69"/>
        <v>342.86969414090385</v>
      </c>
      <c r="AA260" s="35">
        <f t="shared" si="66"/>
        <v>352.61262816037396</v>
      </c>
      <c r="AB260" s="34">
        <f t="shared" si="54"/>
        <v>17.343613160531437</v>
      </c>
    </row>
    <row r="261" spans="1:28" x14ac:dyDescent="0.2">
      <c r="A261" s="84">
        <v>44151</v>
      </c>
      <c r="B261" s="1">
        <v>234189</v>
      </c>
      <c r="C261" s="17">
        <f t="shared" si="57"/>
        <v>354.83181818181816</v>
      </c>
      <c r="D261" s="17">
        <f t="shared" si="55"/>
        <v>499.21103896103898</v>
      </c>
      <c r="E261" s="58">
        <v>1009174</v>
      </c>
      <c r="F261" s="58">
        <v>82011</v>
      </c>
      <c r="G261" s="61">
        <v>1091185</v>
      </c>
      <c r="H261" s="58">
        <v>717</v>
      </c>
      <c r="I261" s="45">
        <f t="shared" ref="I261:I283" si="70">H261/(G261-G260)</f>
        <v>0.14838576158940397</v>
      </c>
      <c r="J261" s="58">
        <v>3951</v>
      </c>
      <c r="K261" s="61">
        <v>963310</v>
      </c>
      <c r="L261" s="80">
        <v>6142</v>
      </c>
      <c r="M261" s="83">
        <v>1543300</v>
      </c>
      <c r="N261" s="81">
        <f t="shared" si="58"/>
        <v>10093</v>
      </c>
      <c r="O261" s="81">
        <v>838</v>
      </c>
      <c r="P261" s="82">
        <f t="shared" si="63"/>
        <v>8.302784107797484E-2</v>
      </c>
      <c r="Q261" s="41">
        <f t="shared" si="59"/>
        <v>45686</v>
      </c>
      <c r="R261" s="41">
        <f t="shared" si="60"/>
        <v>7656</v>
      </c>
      <c r="S261" s="38">
        <f t="shared" si="65"/>
        <v>133464</v>
      </c>
      <c r="T261" s="38">
        <f t="shared" si="65"/>
        <v>8825</v>
      </c>
      <c r="U261" s="85">
        <f t="shared" si="64"/>
        <v>6.6122699754240843E-2</v>
      </c>
      <c r="V261" s="43">
        <f t="shared" si="62"/>
        <v>24.429191148207128</v>
      </c>
      <c r="W261" s="31">
        <f t="shared" si="53"/>
        <v>1093.7142857142858</v>
      </c>
      <c r="X261" s="44">
        <f t="shared" si="67"/>
        <v>0.14838576158940397</v>
      </c>
      <c r="Y261" s="33">
        <f t="shared" si="68"/>
        <v>19066.285714285714</v>
      </c>
      <c r="Z261" s="34">
        <f t="shared" si="69"/>
        <v>184.74182270788717</v>
      </c>
      <c r="AA261" s="35">
        <f t="shared" si="66"/>
        <v>348.98844497438751</v>
      </c>
      <c r="AB261" s="34">
        <f t="shared" si="54"/>
        <v>16.829778982769394</v>
      </c>
    </row>
    <row r="262" spans="1:28" x14ac:dyDescent="0.2">
      <c r="A262" s="84">
        <v>44152</v>
      </c>
      <c r="B262" s="1">
        <v>283358</v>
      </c>
      <c r="C262" s="17">
        <f t="shared" si="57"/>
        <v>429.33030303030301</v>
      </c>
      <c r="D262" s="17">
        <f t="shared" si="55"/>
        <v>494.56060606060606</v>
      </c>
      <c r="E262" s="58">
        <v>1014975</v>
      </c>
      <c r="F262" s="58">
        <v>83259</v>
      </c>
      <c r="G262" s="61">
        <v>1098234</v>
      </c>
      <c r="H262" s="58">
        <v>1248</v>
      </c>
      <c r="I262" s="45">
        <f t="shared" si="70"/>
        <v>0.17704638955880267</v>
      </c>
      <c r="J262" s="58">
        <v>5793</v>
      </c>
      <c r="K262" s="61">
        <v>969103</v>
      </c>
      <c r="L262" s="80">
        <v>9148</v>
      </c>
      <c r="M262" s="83">
        <v>1552448</v>
      </c>
      <c r="N262" s="81">
        <f t="shared" si="58"/>
        <v>14941</v>
      </c>
      <c r="O262" s="81">
        <v>1456</v>
      </c>
      <c r="P262" s="82">
        <f t="shared" si="63"/>
        <v>9.7449969881534038E-2</v>
      </c>
      <c r="Q262" s="41">
        <f t="shared" si="59"/>
        <v>48434</v>
      </c>
      <c r="R262" s="41">
        <f t="shared" si="60"/>
        <v>8072</v>
      </c>
      <c r="S262" s="38">
        <f t="shared" ref="S262:T275" si="71">SUM(N256:N262)</f>
        <v>137906</v>
      </c>
      <c r="T262" s="38">
        <f t="shared" si="71"/>
        <v>9288</v>
      </c>
      <c r="U262" s="85">
        <f t="shared" si="64"/>
        <v>6.7350224065667916E-2</v>
      </c>
      <c r="V262" s="43">
        <f t="shared" si="62"/>
        <v>25.242252850841066</v>
      </c>
      <c r="W262" s="31">
        <f t="shared" si="53"/>
        <v>1153.1428571428571</v>
      </c>
      <c r="X262" s="44">
        <f t="shared" si="67"/>
        <v>0.17704638955880267</v>
      </c>
      <c r="Y262" s="33">
        <f t="shared" si="68"/>
        <v>19700.857142857141</v>
      </c>
      <c r="Z262" s="34">
        <f t="shared" si="69"/>
        <v>273.47939889810186</v>
      </c>
      <c r="AA262" s="35">
        <f t="shared" si="66"/>
        <v>360.60361215487234</v>
      </c>
      <c r="AB262" s="34">
        <f t="shared" si="54"/>
        <v>16.595536187048832</v>
      </c>
    </row>
    <row r="263" spans="1:28" x14ac:dyDescent="0.2">
      <c r="A263" s="84">
        <v>44153</v>
      </c>
      <c r="B263" s="1">
        <v>364490</v>
      </c>
      <c r="C263" s="17">
        <f t="shared" si="57"/>
        <v>552.25757575757575</v>
      </c>
      <c r="D263" s="17">
        <f t="shared" si="55"/>
        <v>491.72121212121209</v>
      </c>
      <c r="E263" s="58">
        <v>1022287</v>
      </c>
      <c r="F263" s="58">
        <v>84523</v>
      </c>
      <c r="G263" s="61">
        <v>1106810</v>
      </c>
      <c r="H263" s="58">
        <v>1264</v>
      </c>
      <c r="I263" s="45">
        <f t="shared" si="70"/>
        <v>0.14738805970149255</v>
      </c>
      <c r="J263" s="58">
        <v>7679</v>
      </c>
      <c r="K263" s="61">
        <v>976782</v>
      </c>
      <c r="L263" s="80">
        <v>14076</v>
      </c>
      <c r="M263" s="83">
        <v>1566524</v>
      </c>
      <c r="N263" s="81">
        <f t="shared" si="58"/>
        <v>21755</v>
      </c>
      <c r="O263" s="81">
        <v>1460</v>
      </c>
      <c r="P263" s="82">
        <f t="shared" si="63"/>
        <v>6.7111008963456675E-2</v>
      </c>
      <c r="Q263" s="41">
        <f t="shared" si="59"/>
        <v>48881</v>
      </c>
      <c r="R263" s="41">
        <f t="shared" si="60"/>
        <v>8075</v>
      </c>
      <c r="S263" s="38">
        <f t="shared" si="71"/>
        <v>137565</v>
      </c>
      <c r="T263" s="38">
        <f t="shared" si="71"/>
        <v>9305</v>
      </c>
      <c r="U263" s="85">
        <f t="shared" si="64"/>
        <v>6.7640751644677061E-2</v>
      </c>
      <c r="V263" s="43">
        <f t="shared" si="62"/>
        <v>25.179836362637964</v>
      </c>
      <c r="W263" s="31">
        <f t="shared" ref="W263:W280" si="72">SUM(H257:H263)/7</f>
        <v>1153.5714285714287</v>
      </c>
      <c r="X263" s="44">
        <f t="shared" si="67"/>
        <v>0.14738805970149255</v>
      </c>
      <c r="Y263" s="33">
        <f t="shared" si="68"/>
        <v>19652.142857142859</v>
      </c>
      <c r="Z263" s="34">
        <f t="shared" si="69"/>
        <v>398.20255157139457</v>
      </c>
      <c r="AA263" s="35">
        <f t="shared" si="66"/>
        <v>359.7119480376852</v>
      </c>
      <c r="AB263" s="34">
        <f t="shared" si="54"/>
        <v>16.485028019313265</v>
      </c>
    </row>
    <row r="264" spans="1:28" x14ac:dyDescent="0.2">
      <c r="A264" s="84">
        <v>44154</v>
      </c>
      <c r="B264" s="1">
        <v>395436</v>
      </c>
      <c r="C264" s="17">
        <f t="shared" si="57"/>
        <v>599.14545454545453</v>
      </c>
      <c r="D264" s="17">
        <f t="shared" si="55"/>
        <v>495.07207792207788</v>
      </c>
      <c r="E264" s="58">
        <v>1028947</v>
      </c>
      <c r="F264" s="58">
        <v>85612</v>
      </c>
      <c r="G264" s="61">
        <v>1114559</v>
      </c>
      <c r="H264" s="58">
        <v>1089</v>
      </c>
      <c r="I264" s="45">
        <f t="shared" si="70"/>
        <v>0.14053426248548201</v>
      </c>
      <c r="J264" s="58">
        <v>9525</v>
      </c>
      <c r="K264" s="61">
        <v>986307</v>
      </c>
      <c r="L264" s="80">
        <v>17859</v>
      </c>
      <c r="M264" s="83">
        <v>1584383</v>
      </c>
      <c r="N264" s="81">
        <f t="shared" si="58"/>
        <v>27384</v>
      </c>
      <c r="O264" s="81">
        <v>1269</v>
      </c>
      <c r="P264" s="82">
        <f t="shared" si="63"/>
        <v>4.6340929009640666E-2</v>
      </c>
      <c r="Q264" s="41">
        <f t="shared" si="59"/>
        <v>49569</v>
      </c>
      <c r="R264" s="41">
        <f t="shared" si="60"/>
        <v>7952</v>
      </c>
      <c r="S264" s="38">
        <f t="shared" si="71"/>
        <v>142066</v>
      </c>
      <c r="T264" s="38">
        <f t="shared" si="71"/>
        <v>9185</v>
      </c>
      <c r="U264" s="85">
        <f t="shared" si="64"/>
        <v>6.4653048583052944E-2</v>
      </c>
      <c r="V264" s="43">
        <f t="shared" si="62"/>
        <v>26.003697399007926</v>
      </c>
      <c r="W264" s="31">
        <f t="shared" si="72"/>
        <v>1136</v>
      </c>
      <c r="X264" s="44">
        <f t="shared" si="67"/>
        <v>0.14053426248548201</v>
      </c>
      <c r="Y264" s="33">
        <f t="shared" si="68"/>
        <v>20295.142857142859</v>
      </c>
      <c r="Z264" s="34">
        <f t="shared" si="69"/>
        <v>501.23551699522267</v>
      </c>
      <c r="AA264" s="35">
        <f t="shared" si="66"/>
        <v>371.4813914143989</v>
      </c>
      <c r="AB264" s="34">
        <f t="shared" si="54"/>
        <v>16.040559262176458</v>
      </c>
    </row>
    <row r="265" spans="1:28" x14ac:dyDescent="0.2">
      <c r="A265" s="84">
        <v>44155</v>
      </c>
      <c r="B265" s="1">
        <v>391667</v>
      </c>
      <c r="C265" s="17">
        <f t="shared" si="57"/>
        <v>593.43484848484843</v>
      </c>
      <c r="D265" s="17">
        <f t="shared" si="55"/>
        <v>497.14069264069258</v>
      </c>
      <c r="E265" s="58">
        <v>1034503</v>
      </c>
      <c r="F265" s="58">
        <v>86630</v>
      </c>
      <c r="G265" s="61">
        <v>1121133</v>
      </c>
      <c r="H265" s="58">
        <v>1018</v>
      </c>
      <c r="I265" s="45">
        <f t="shared" si="70"/>
        <v>0.15485244904167933</v>
      </c>
      <c r="J265" s="58">
        <v>9139</v>
      </c>
      <c r="K265" s="61">
        <v>995446</v>
      </c>
      <c r="L265" s="80">
        <v>15329</v>
      </c>
      <c r="M265" s="83">
        <v>1599712</v>
      </c>
      <c r="N265" s="81">
        <f t="shared" si="58"/>
        <v>24468</v>
      </c>
      <c r="O265" s="81">
        <v>1181</v>
      </c>
      <c r="P265" s="82">
        <f t="shared" si="63"/>
        <v>4.8267124407389242E-2</v>
      </c>
      <c r="Q265" s="41">
        <f t="shared" si="59"/>
        <v>48490</v>
      </c>
      <c r="R265" s="41">
        <f t="shared" si="60"/>
        <v>7613</v>
      </c>
      <c r="S265" s="38">
        <f t="shared" si="71"/>
        <v>139539</v>
      </c>
      <c r="T265" s="38">
        <f t="shared" si="71"/>
        <v>8836</v>
      </c>
      <c r="U265" s="85">
        <f t="shared" si="64"/>
        <v>6.332279864410667E-2</v>
      </c>
      <c r="V265" s="43">
        <f t="shared" si="62"/>
        <v>25.541156443907528</v>
      </c>
      <c r="W265" s="31">
        <f t="shared" si="72"/>
        <v>1087.5714285714287</v>
      </c>
      <c r="X265" s="44">
        <f t="shared" si="67"/>
        <v>0.15485244904167933</v>
      </c>
      <c r="Y265" s="33">
        <f t="shared" si="68"/>
        <v>19934.142857142859</v>
      </c>
      <c r="Z265" s="34">
        <f t="shared" si="69"/>
        <v>447.86118280160338</v>
      </c>
      <c r="AA265" s="35">
        <f t="shared" si="66"/>
        <v>364.87366348439321</v>
      </c>
      <c r="AB265" s="34">
        <f t="shared" ref="AB265:AB280" si="73">SUM(I259:I265)*100/7</f>
        <v>15.719650174266901</v>
      </c>
    </row>
    <row r="266" spans="1:28" x14ac:dyDescent="0.2">
      <c r="A266" s="84">
        <v>44156</v>
      </c>
      <c r="B266" s="1">
        <v>369040</v>
      </c>
      <c r="C266" s="17">
        <f t="shared" si="57"/>
        <v>559.15151515151513</v>
      </c>
      <c r="D266" s="17">
        <f t="shared" si="55"/>
        <v>502.60735930735927</v>
      </c>
      <c r="E266" s="58">
        <v>1039413</v>
      </c>
      <c r="F266" s="58">
        <v>87517</v>
      </c>
      <c r="G266" s="61">
        <v>1126930</v>
      </c>
      <c r="H266" s="58">
        <v>887</v>
      </c>
      <c r="I266" s="45">
        <f t="shared" si="70"/>
        <v>0.15301017767810937</v>
      </c>
      <c r="J266" s="58">
        <v>5236</v>
      </c>
      <c r="K266" s="61">
        <v>1000682</v>
      </c>
      <c r="L266" s="80">
        <v>12009</v>
      </c>
      <c r="M266" s="83">
        <v>1611721</v>
      </c>
      <c r="N266" s="81">
        <f t="shared" si="58"/>
        <v>17245</v>
      </c>
      <c r="O266" s="81">
        <v>1009</v>
      </c>
      <c r="P266" s="82">
        <f t="shared" si="63"/>
        <v>5.8509712960278341E-2</v>
      </c>
      <c r="Q266" s="41">
        <f t="shared" si="59"/>
        <v>47558</v>
      </c>
      <c r="R266" s="41">
        <f t="shared" si="60"/>
        <v>7382</v>
      </c>
      <c r="S266" s="38">
        <f t="shared" si="71"/>
        <v>134618</v>
      </c>
      <c r="T266" s="38">
        <f t="shared" si="71"/>
        <v>8563</v>
      </c>
      <c r="U266" s="85">
        <f t="shared" si="64"/>
        <v>6.3609621298786195E-2</v>
      </c>
      <c r="V266" s="43">
        <f t="shared" si="62"/>
        <v>24.640418794501493</v>
      </c>
      <c r="W266" s="31">
        <f t="shared" si="72"/>
        <v>1054.5714285714287</v>
      </c>
      <c r="X266" s="44">
        <f t="shared" si="67"/>
        <v>0.15301017767810937</v>
      </c>
      <c r="Y266" s="33">
        <f t="shared" si="68"/>
        <v>19231.142857142859</v>
      </c>
      <c r="Z266" s="34">
        <f t="shared" si="69"/>
        <v>315.6517123350356</v>
      </c>
      <c r="AA266" s="35">
        <f t="shared" si="66"/>
        <v>352.00598277859268</v>
      </c>
      <c r="AB266" s="34">
        <f t="shared" si="73"/>
        <v>15.531987999025407</v>
      </c>
    </row>
    <row r="267" spans="1:28" x14ac:dyDescent="0.2">
      <c r="A267" s="84">
        <v>44157</v>
      </c>
      <c r="B267" s="1">
        <v>279041</v>
      </c>
      <c r="C267" s="17">
        <f t="shared" si="57"/>
        <v>422.78939393939396</v>
      </c>
      <c r="D267" s="17">
        <f t="shared" ref="D267:D282" si="74">SUM(C261:C267)/7</f>
        <v>501.56298701298692</v>
      </c>
      <c r="E267" s="58">
        <v>1044676</v>
      </c>
      <c r="F267" s="58">
        <v>88361</v>
      </c>
      <c r="G267" s="61">
        <v>1133037</v>
      </c>
      <c r="H267" s="58">
        <v>844</v>
      </c>
      <c r="I267" s="45">
        <f t="shared" si="70"/>
        <v>0.13820206320615686</v>
      </c>
      <c r="J267" s="58">
        <v>8840</v>
      </c>
      <c r="K267" s="61">
        <v>1009522</v>
      </c>
      <c r="L267" s="80">
        <v>10824</v>
      </c>
      <c r="M267" s="83">
        <v>1622545</v>
      </c>
      <c r="N267" s="81">
        <f t="shared" si="58"/>
        <v>19664</v>
      </c>
      <c r="O267" s="81">
        <v>1061</v>
      </c>
      <c r="P267" s="82">
        <f t="shared" si="63"/>
        <v>5.395646867371847E-2</v>
      </c>
      <c r="Q267" s="41">
        <f t="shared" si="59"/>
        <v>46684</v>
      </c>
      <c r="R267" s="41">
        <f t="shared" si="60"/>
        <v>7067</v>
      </c>
      <c r="S267" s="38">
        <f t="shared" si="71"/>
        <v>135550</v>
      </c>
      <c r="T267" s="38">
        <f t="shared" si="71"/>
        <v>8274</v>
      </c>
      <c r="U267" s="85">
        <f t="shared" si="64"/>
        <v>6.1040206565842865E-2</v>
      </c>
      <c r="V267" s="43">
        <f t="shared" si="62"/>
        <v>24.811011659619641</v>
      </c>
      <c r="W267" s="31">
        <f t="shared" si="72"/>
        <v>1009.5714285714286</v>
      </c>
      <c r="X267" s="44">
        <f t="shared" si="67"/>
        <v>0.13820206320615686</v>
      </c>
      <c r="Y267" s="33">
        <f t="shared" si="68"/>
        <v>19364.285714285714</v>
      </c>
      <c r="Z267" s="34">
        <f t="shared" si="69"/>
        <v>359.92898065271902</v>
      </c>
      <c r="AA267" s="35">
        <f t="shared" si="66"/>
        <v>354.44302370885197</v>
      </c>
      <c r="AB267" s="34">
        <f t="shared" si="73"/>
        <v>15.134559475158955</v>
      </c>
    </row>
    <row r="268" spans="1:28" x14ac:dyDescent="0.2">
      <c r="A268" s="84">
        <v>44158</v>
      </c>
      <c r="B268" s="1">
        <v>212533</v>
      </c>
      <c r="C268" s="17">
        <f t="shared" si="57"/>
        <v>322.01969696969695</v>
      </c>
      <c r="D268" s="17">
        <f t="shared" si="74"/>
        <v>496.87554112554102</v>
      </c>
      <c r="E268" s="58">
        <v>1049016</v>
      </c>
      <c r="F268" s="58">
        <v>89310</v>
      </c>
      <c r="G268" s="61">
        <v>1138326</v>
      </c>
      <c r="H268" s="58">
        <v>949</v>
      </c>
      <c r="I268" s="45">
        <f t="shared" si="70"/>
        <v>0.1794290035923615</v>
      </c>
      <c r="J268" s="58">
        <v>4487</v>
      </c>
      <c r="K268" s="61">
        <v>1014009</v>
      </c>
      <c r="L268" s="80">
        <v>8526</v>
      </c>
      <c r="M268" s="83">
        <v>1631071</v>
      </c>
      <c r="N268" s="81">
        <f t="shared" si="58"/>
        <v>13013</v>
      </c>
      <c r="O268" s="81">
        <v>1120</v>
      </c>
      <c r="P268" s="82">
        <f t="shared" si="63"/>
        <v>8.606777837547068E-2</v>
      </c>
      <c r="Q268" s="41">
        <f t="shared" si="59"/>
        <v>47141</v>
      </c>
      <c r="R268" s="41">
        <f t="shared" si="60"/>
        <v>7299</v>
      </c>
      <c r="S268" s="38">
        <f t="shared" si="71"/>
        <v>138470</v>
      </c>
      <c r="T268" s="38">
        <f t="shared" si="71"/>
        <v>8556</v>
      </c>
      <c r="U268" s="85">
        <f t="shared" si="64"/>
        <v>6.178955730483137E-2</v>
      </c>
      <c r="V268" s="43">
        <f t="shared" si="62"/>
        <v>25.345487159775228</v>
      </c>
      <c r="W268" s="31">
        <f t="shared" si="72"/>
        <v>1042.7142857142858</v>
      </c>
      <c r="X268" s="44">
        <f t="shared" si="67"/>
        <v>0.1794290035923615</v>
      </c>
      <c r="Y268" s="33">
        <f t="shared" si="68"/>
        <v>19781.428571428572</v>
      </c>
      <c r="Z268" s="34">
        <f t="shared" si="69"/>
        <v>238.18937272344553</v>
      </c>
      <c r="AA268" s="35">
        <f t="shared" si="66"/>
        <v>362.07838799678899</v>
      </c>
      <c r="AB268" s="34">
        <f t="shared" si="73"/>
        <v>15.578034360915492</v>
      </c>
    </row>
    <row r="269" spans="1:28" x14ac:dyDescent="0.2">
      <c r="A269" s="84">
        <v>44159</v>
      </c>
      <c r="B269" s="1">
        <v>311763</v>
      </c>
      <c r="C269" s="17">
        <f t="shared" si="57"/>
        <v>472.36818181818182</v>
      </c>
      <c r="D269" s="17">
        <f t="shared" si="74"/>
        <v>503.02380952380952</v>
      </c>
      <c r="E269" s="58">
        <v>1053018</v>
      </c>
      <c r="F269" s="58">
        <v>90081</v>
      </c>
      <c r="G269" s="61">
        <v>1143099</v>
      </c>
      <c r="H269" s="58">
        <v>771</v>
      </c>
      <c r="I269" s="45">
        <f t="shared" si="70"/>
        <v>0.16153362664990573</v>
      </c>
      <c r="J269" s="58">
        <v>5485</v>
      </c>
      <c r="K269" s="61">
        <v>1019494</v>
      </c>
      <c r="L269" s="80">
        <v>5831</v>
      </c>
      <c r="M269" s="83">
        <v>1636902</v>
      </c>
      <c r="N269" s="81">
        <f t="shared" si="58"/>
        <v>11316</v>
      </c>
      <c r="O269" s="81">
        <v>969</v>
      </c>
      <c r="P269" s="82">
        <f t="shared" si="63"/>
        <v>8.563096500530222E-2</v>
      </c>
      <c r="Q269" s="41">
        <f t="shared" si="59"/>
        <v>44865</v>
      </c>
      <c r="R269" s="41">
        <f t="shared" si="60"/>
        <v>6822</v>
      </c>
      <c r="S269" s="38">
        <f t="shared" si="71"/>
        <v>134845</v>
      </c>
      <c r="T269" s="38">
        <f t="shared" si="71"/>
        <v>8069</v>
      </c>
      <c r="U269" s="85">
        <f t="shared" si="64"/>
        <v>5.9839074492936337E-2</v>
      </c>
      <c r="V269" s="43">
        <f t="shared" si="62"/>
        <v>24.681968773451942</v>
      </c>
      <c r="W269" s="31">
        <f t="shared" si="72"/>
        <v>974.57142857142856</v>
      </c>
      <c r="X269" s="44">
        <f t="shared" si="67"/>
        <v>0.16153362664990573</v>
      </c>
      <c r="Y269" s="33">
        <f t="shared" si="68"/>
        <v>19263.571428571428</v>
      </c>
      <c r="Z269" s="34">
        <f t="shared" si="69"/>
        <v>207.12756026577341</v>
      </c>
      <c r="AA269" s="35">
        <f t="shared" si="66"/>
        <v>352.59955390645626</v>
      </c>
      <c r="AB269" s="34">
        <f t="shared" si="73"/>
        <v>15.356423462216963</v>
      </c>
    </row>
    <row r="270" spans="1:28" x14ac:dyDescent="0.2">
      <c r="A270" s="84">
        <v>44160</v>
      </c>
      <c r="B270" s="1">
        <v>356026</v>
      </c>
      <c r="C270" s="17">
        <f t="shared" si="57"/>
        <v>539.43333333333328</v>
      </c>
      <c r="D270" s="17">
        <f t="shared" si="74"/>
        <v>501.19177489177486</v>
      </c>
      <c r="E270" s="58">
        <v>1058179</v>
      </c>
      <c r="F270" s="58">
        <v>90961</v>
      </c>
      <c r="G270" s="61">
        <v>1149140</v>
      </c>
      <c r="H270" s="58">
        <v>880</v>
      </c>
      <c r="I270" s="45">
        <f t="shared" si="70"/>
        <v>0.14567124648237048</v>
      </c>
      <c r="J270" s="58">
        <v>8032</v>
      </c>
      <c r="K270" s="61">
        <v>1027526</v>
      </c>
      <c r="L270" s="80">
        <v>7573</v>
      </c>
      <c r="M270" s="83">
        <v>1644475</v>
      </c>
      <c r="N270" s="81">
        <f t="shared" si="58"/>
        <v>15605</v>
      </c>
      <c r="O270" s="81">
        <v>1059</v>
      </c>
      <c r="P270" s="82">
        <f t="shared" si="63"/>
        <v>6.7862864466517139E-2</v>
      </c>
      <c r="Q270" s="41">
        <f t="shared" si="59"/>
        <v>42330</v>
      </c>
      <c r="R270" s="41">
        <f t="shared" si="60"/>
        <v>6438</v>
      </c>
      <c r="S270" s="38">
        <f t="shared" si="71"/>
        <v>128695</v>
      </c>
      <c r="T270" s="38">
        <f t="shared" si="71"/>
        <v>7668</v>
      </c>
      <c r="U270" s="85">
        <f t="shared" si="64"/>
        <v>5.9582734371964721E-2</v>
      </c>
      <c r="V270" s="43">
        <f t="shared" si="62"/>
        <v>23.556275511137954</v>
      </c>
      <c r="W270" s="31">
        <f t="shared" si="72"/>
        <v>919.71428571428567</v>
      </c>
      <c r="X270" s="44">
        <f t="shared" si="67"/>
        <v>0.14567124648237048</v>
      </c>
      <c r="Y270" s="33">
        <f t="shared" si="68"/>
        <v>18385</v>
      </c>
      <c r="Z270" s="34">
        <f t="shared" si="69"/>
        <v>285.63322533999593</v>
      </c>
      <c r="AA270" s="35">
        <f t="shared" si="66"/>
        <v>336.5182215876851</v>
      </c>
      <c r="AB270" s="34">
        <f t="shared" si="73"/>
        <v>15.331897559086643</v>
      </c>
    </row>
    <row r="271" spans="1:28" x14ac:dyDescent="0.2">
      <c r="A271" s="84">
        <v>44161</v>
      </c>
      <c r="B271" s="1">
        <v>383521</v>
      </c>
      <c r="C271" s="17">
        <f t="shared" si="57"/>
        <v>581.09242424242427</v>
      </c>
      <c r="D271" s="17">
        <f t="shared" si="74"/>
        <v>498.61277056277055</v>
      </c>
      <c r="E271" s="58">
        <v>1065446</v>
      </c>
      <c r="F271" s="58">
        <v>92186</v>
      </c>
      <c r="G271" s="61">
        <v>1157632</v>
      </c>
      <c r="H271" s="58">
        <v>1225</v>
      </c>
      <c r="I271" s="45">
        <f t="shared" si="70"/>
        <v>0.14425341497880359</v>
      </c>
      <c r="J271" s="58">
        <v>8548</v>
      </c>
      <c r="K271" s="61">
        <v>1036074</v>
      </c>
      <c r="L271" s="80">
        <v>21396</v>
      </c>
      <c r="M271" s="83">
        <v>1665871</v>
      </c>
      <c r="N271" s="81">
        <f t="shared" si="58"/>
        <v>29944</v>
      </c>
      <c r="O271" s="81">
        <v>1411</v>
      </c>
      <c r="P271" s="82">
        <f t="shared" si="63"/>
        <v>4.7121293080416779E-2</v>
      </c>
      <c r="Q271" s="41">
        <f t="shared" si="59"/>
        <v>43073</v>
      </c>
      <c r="R271" s="41">
        <f t="shared" si="60"/>
        <v>6574</v>
      </c>
      <c r="S271" s="38">
        <f t="shared" si="71"/>
        <v>131255</v>
      </c>
      <c r="T271" s="38">
        <f t="shared" si="71"/>
        <v>7810</v>
      </c>
      <c r="U271" s="85">
        <f t="shared" si="64"/>
        <v>5.9502495143042171E-2</v>
      </c>
      <c r="V271" s="43">
        <f t="shared" si="62"/>
        <v>24.024856771548333</v>
      </c>
      <c r="W271" s="31">
        <f t="shared" si="72"/>
        <v>939.14285714285711</v>
      </c>
      <c r="X271" s="44">
        <f t="shared" si="67"/>
        <v>0.14425341497880359</v>
      </c>
      <c r="Y271" s="33">
        <f t="shared" si="68"/>
        <v>18750.714285714286</v>
      </c>
      <c r="Z271" s="34">
        <f t="shared" si="69"/>
        <v>548.09364303626012</v>
      </c>
      <c r="AA271" s="35">
        <f t="shared" si="66"/>
        <v>343.21223959354757</v>
      </c>
      <c r="AB271" s="34">
        <f t="shared" si="73"/>
        <v>15.38502830899124</v>
      </c>
    </row>
    <row r="272" spans="1:28" x14ac:dyDescent="0.2">
      <c r="A272" s="84">
        <v>44162</v>
      </c>
      <c r="B272" s="1">
        <v>333917</v>
      </c>
      <c r="C272" s="17">
        <f t="shared" si="57"/>
        <v>505.93484848484849</v>
      </c>
      <c r="D272" s="17">
        <f t="shared" si="74"/>
        <v>486.11277056277055</v>
      </c>
      <c r="E272" s="58">
        <v>1071044</v>
      </c>
      <c r="F272" s="58">
        <v>93155</v>
      </c>
      <c r="G272" s="61">
        <v>1164199</v>
      </c>
      <c r="H272" s="58">
        <v>969</v>
      </c>
      <c r="I272" s="45">
        <f t="shared" si="70"/>
        <v>0.14755596162631338</v>
      </c>
      <c r="J272" s="58">
        <v>9488</v>
      </c>
      <c r="K272" s="61">
        <v>1043240</v>
      </c>
      <c r="L272" s="80">
        <v>17439</v>
      </c>
      <c r="M272" s="83">
        <v>1683310</v>
      </c>
      <c r="N272" s="81">
        <f t="shared" si="58"/>
        <v>26927</v>
      </c>
      <c r="O272" s="81">
        <v>1150</v>
      </c>
      <c r="P272" s="82">
        <f t="shared" si="63"/>
        <v>4.2708062539458538E-2</v>
      </c>
      <c r="Q272" s="41">
        <f t="shared" si="59"/>
        <v>43066</v>
      </c>
      <c r="R272" s="41">
        <f t="shared" si="60"/>
        <v>6525</v>
      </c>
      <c r="S272" s="38">
        <f t="shared" si="71"/>
        <v>133714</v>
      </c>
      <c r="T272" s="38">
        <f t="shared" si="71"/>
        <v>7779</v>
      </c>
      <c r="U272" s="85">
        <f t="shared" si="64"/>
        <v>5.8176406359842649E-2</v>
      </c>
      <c r="V272" s="43">
        <f t="shared" si="62"/>
        <v>24.474951036919077</v>
      </c>
      <c r="W272" s="31">
        <f t="shared" si="72"/>
        <v>932.14285714285711</v>
      </c>
      <c r="X272" s="44">
        <f t="shared" si="67"/>
        <v>0.14755596162631338</v>
      </c>
      <c r="Y272" s="33">
        <f t="shared" si="68"/>
        <v>19102</v>
      </c>
      <c r="Z272" s="34">
        <f t="shared" si="69"/>
        <v>492.87060933867804</v>
      </c>
      <c r="AA272" s="35">
        <f t="shared" si="66"/>
        <v>349.64215767027252</v>
      </c>
      <c r="AB272" s="34">
        <f t="shared" si="73"/>
        <v>15.280792774486013</v>
      </c>
    </row>
    <row r="273" spans="1:28" x14ac:dyDescent="0.2">
      <c r="A273" s="84">
        <v>44163</v>
      </c>
      <c r="B273" s="1">
        <v>311126</v>
      </c>
      <c r="C273" s="17">
        <f t="shared" si="57"/>
        <v>471.40303030303028</v>
      </c>
      <c r="D273" s="17">
        <f t="shared" si="74"/>
        <v>473.57727272727277</v>
      </c>
      <c r="E273" s="58">
        <v>1076945</v>
      </c>
      <c r="F273" s="58">
        <v>93943</v>
      </c>
      <c r="G273" s="61">
        <v>1170888</v>
      </c>
      <c r="H273" s="58">
        <v>788</v>
      </c>
      <c r="I273" s="45">
        <f t="shared" si="70"/>
        <v>0.11780535207056361</v>
      </c>
      <c r="J273" s="58">
        <v>7896</v>
      </c>
      <c r="K273" s="61">
        <v>1051136</v>
      </c>
      <c r="L273" s="80">
        <v>13598</v>
      </c>
      <c r="M273" s="83">
        <v>1696908</v>
      </c>
      <c r="N273" s="81">
        <f t="shared" si="58"/>
        <v>21494</v>
      </c>
      <c r="O273" s="81">
        <v>953</v>
      </c>
      <c r="P273" s="82">
        <f t="shared" si="63"/>
        <v>4.4337954778077601E-2</v>
      </c>
      <c r="Q273" s="41">
        <f t="shared" si="59"/>
        <v>43958</v>
      </c>
      <c r="R273" s="41">
        <f t="shared" si="60"/>
        <v>6426</v>
      </c>
      <c r="S273" s="38">
        <f t="shared" si="71"/>
        <v>137963</v>
      </c>
      <c r="T273" s="38">
        <f t="shared" si="71"/>
        <v>7723</v>
      </c>
      <c r="U273" s="85">
        <f t="shared" si="64"/>
        <v>5.5978776918449151E-2</v>
      </c>
      <c r="V273" s="43">
        <f t="shared" si="62"/>
        <v>25.25268610546739</v>
      </c>
      <c r="W273" s="31">
        <f t="shared" si="72"/>
        <v>918</v>
      </c>
      <c r="X273" s="44">
        <f t="shared" si="67"/>
        <v>0.11780535207056361</v>
      </c>
      <c r="Y273" s="33">
        <f t="shared" si="68"/>
        <v>19709</v>
      </c>
      <c r="Z273" s="34">
        <f t="shared" si="69"/>
        <v>393.42521918986694</v>
      </c>
      <c r="AA273" s="35">
        <f t="shared" si="66"/>
        <v>360.75265864953411</v>
      </c>
      <c r="AB273" s="34">
        <f t="shared" si="73"/>
        <v>14.777866694378217</v>
      </c>
    </row>
    <row r="274" spans="1:28" x14ac:dyDescent="0.2">
      <c r="A274" s="84">
        <v>44164</v>
      </c>
      <c r="B274" s="1">
        <v>219899</v>
      </c>
      <c r="C274" s="17">
        <f t="shared" si="57"/>
        <v>333.18030303030304</v>
      </c>
      <c r="D274" s="17">
        <f t="shared" si="74"/>
        <v>460.77597402597399</v>
      </c>
      <c r="E274" s="58">
        <v>1082284</v>
      </c>
      <c r="F274" s="58">
        <v>94689</v>
      </c>
      <c r="G274" s="61">
        <v>1176973</v>
      </c>
      <c r="H274" s="58">
        <v>746</v>
      </c>
      <c r="I274" s="45">
        <f t="shared" si="70"/>
        <v>0.12259654889071488</v>
      </c>
      <c r="J274" s="58">
        <v>6356</v>
      </c>
      <c r="K274" s="61">
        <v>1057492</v>
      </c>
      <c r="L274" s="80">
        <v>10690</v>
      </c>
      <c r="M274" s="83">
        <v>1707598</v>
      </c>
      <c r="N274" s="81">
        <f t="shared" si="58"/>
        <v>17046</v>
      </c>
      <c r="O274" s="81">
        <v>885</v>
      </c>
      <c r="P274" s="82">
        <f t="shared" si="63"/>
        <v>5.1918338613164382E-2</v>
      </c>
      <c r="Q274" s="41">
        <f t="shared" si="59"/>
        <v>43936</v>
      </c>
      <c r="R274" s="41">
        <f t="shared" si="60"/>
        <v>6328</v>
      </c>
      <c r="S274" s="38">
        <f t="shared" si="71"/>
        <v>135345</v>
      </c>
      <c r="T274" s="38">
        <f t="shared" si="71"/>
        <v>7547</v>
      </c>
      <c r="U274" s="85">
        <f t="shared" si="64"/>
        <v>5.5761202851970892E-2</v>
      </c>
      <c r="V274" s="43">
        <f t="shared" si="62"/>
        <v>24.773488550875843</v>
      </c>
      <c r="W274" s="31">
        <f t="shared" si="72"/>
        <v>904</v>
      </c>
      <c r="X274" s="44">
        <f t="shared" si="67"/>
        <v>0.12259654889071488</v>
      </c>
      <c r="Y274" s="33">
        <f t="shared" si="68"/>
        <v>19335</v>
      </c>
      <c r="Z274" s="34">
        <f t="shared" si="69"/>
        <v>312.0092251935643</v>
      </c>
      <c r="AA274" s="35">
        <f t="shared" si="66"/>
        <v>353.9069792982263</v>
      </c>
      <c r="AB274" s="34">
        <f t="shared" si="73"/>
        <v>14.55493077558619</v>
      </c>
    </row>
    <row r="275" spans="1:28" x14ac:dyDescent="0.2">
      <c r="A275" s="84">
        <v>44165</v>
      </c>
      <c r="B275" s="1">
        <v>214835</v>
      </c>
      <c r="C275" s="17">
        <f t="shared" si="57"/>
        <v>325.50757575757575</v>
      </c>
      <c r="D275" s="17">
        <f t="shared" si="74"/>
        <v>461.2742424242424</v>
      </c>
      <c r="E275" s="58">
        <v>1084192</v>
      </c>
      <c r="F275" s="58">
        <v>95057</v>
      </c>
      <c r="G275" s="61">
        <v>1179249</v>
      </c>
      <c r="H275" s="58">
        <v>368</v>
      </c>
      <c r="I275" s="45">
        <f t="shared" si="70"/>
        <v>0.16168717047451669</v>
      </c>
      <c r="J275" s="58">
        <v>4091</v>
      </c>
      <c r="K275" s="61">
        <v>1061583</v>
      </c>
      <c r="L275" s="80">
        <v>2602</v>
      </c>
      <c r="M275" s="83">
        <v>1710200</v>
      </c>
      <c r="N275" s="81">
        <v>6693</v>
      </c>
      <c r="O275" s="81">
        <v>446</v>
      </c>
      <c r="P275" s="82">
        <f t="shared" si="63"/>
        <v>6.6636784700433285E-2</v>
      </c>
      <c r="Q275" s="41">
        <f t="shared" si="59"/>
        <v>40923</v>
      </c>
      <c r="R275" s="41">
        <f t="shared" si="60"/>
        <v>5747</v>
      </c>
      <c r="S275" s="38">
        <f t="shared" si="71"/>
        <v>129025</v>
      </c>
      <c r="T275" s="38">
        <f t="shared" si="71"/>
        <v>6873</v>
      </c>
      <c r="U275" s="85">
        <f t="shared" si="64"/>
        <v>5.3268746366983144E-2</v>
      </c>
      <c r="V275" s="43">
        <f t="shared" si="62"/>
        <v>23.616678564237731</v>
      </c>
      <c r="W275" s="31">
        <f t="shared" si="72"/>
        <v>821</v>
      </c>
      <c r="X275" s="44">
        <f t="shared" si="67"/>
        <v>0.16168717047451669</v>
      </c>
      <c r="Y275" s="33">
        <f t="shared" si="68"/>
        <v>18432.142857142859</v>
      </c>
      <c r="Z275" s="34">
        <f t="shared" si="69"/>
        <v>122.50837405963428</v>
      </c>
      <c r="AA275" s="35">
        <f t="shared" si="66"/>
        <v>337.38112234625322</v>
      </c>
      <c r="AB275" s="34">
        <f t="shared" si="73"/>
        <v>14.301476016759834</v>
      </c>
    </row>
    <row r="276" spans="1:28" x14ac:dyDescent="0.2">
      <c r="A276" s="84">
        <v>44166</v>
      </c>
      <c r="B276" s="1">
        <v>312003</v>
      </c>
      <c r="C276" s="17">
        <f t="shared" si="57"/>
        <v>472.7318181818182</v>
      </c>
      <c r="D276" s="17">
        <f t="shared" si="74"/>
        <v>461.32619047619056</v>
      </c>
      <c r="E276" s="58">
        <v>1089047</v>
      </c>
      <c r="F276" s="58">
        <v>95811</v>
      </c>
      <c r="G276" s="61">
        <v>1184858</v>
      </c>
      <c r="H276" s="58">
        <v>754</v>
      </c>
      <c r="I276" s="45">
        <f t="shared" si="70"/>
        <v>0.13442681404885007</v>
      </c>
      <c r="J276" s="58">
        <v>5949</v>
      </c>
      <c r="K276" s="61">
        <v>1067532</v>
      </c>
      <c r="L276" s="80">
        <v>7090</v>
      </c>
      <c r="M276" s="83">
        <v>1717290</v>
      </c>
      <c r="N276" s="81">
        <f t="shared" ref="N276:N284" si="75">J276+L276</f>
        <v>13039</v>
      </c>
      <c r="O276" s="81">
        <v>956</v>
      </c>
      <c r="P276" s="87">
        <f t="shared" si="63"/>
        <v>7.331850602040034E-2</v>
      </c>
      <c r="Q276" s="41">
        <f t="shared" si="59"/>
        <v>41759</v>
      </c>
      <c r="R276" s="41">
        <f t="shared" si="60"/>
        <v>5730</v>
      </c>
      <c r="S276" s="38">
        <f t="shared" ref="S276:T283" si="76">SUM(N270:N276)</f>
        <v>130748</v>
      </c>
      <c r="T276" s="38">
        <f t="shared" si="76"/>
        <v>6860</v>
      </c>
      <c r="U276" s="85">
        <f t="shared" si="64"/>
        <v>5.2467341756661671E-2</v>
      </c>
      <c r="V276" s="43">
        <f t="shared" si="62"/>
        <v>23.932055717240495</v>
      </c>
      <c r="W276" s="31">
        <f t="shared" si="72"/>
        <v>818.57142857142856</v>
      </c>
      <c r="X276" s="44">
        <f t="shared" si="67"/>
        <v>0.13442681404885007</v>
      </c>
      <c r="Y276" s="33">
        <f t="shared" si="68"/>
        <v>18678.285714285714</v>
      </c>
      <c r="Z276" s="34">
        <f t="shared" si="69"/>
        <v>238.66527556604981</v>
      </c>
      <c r="AA276" s="35">
        <f t="shared" si="66"/>
        <v>341.8865102462928</v>
      </c>
      <c r="AB276" s="34">
        <f t="shared" si="73"/>
        <v>13.914235836744753</v>
      </c>
    </row>
    <row r="277" spans="1:28" x14ac:dyDescent="0.2">
      <c r="A277" s="84">
        <v>44167</v>
      </c>
      <c r="B277" s="1">
        <v>352990</v>
      </c>
      <c r="C277" s="17">
        <f t="shared" si="57"/>
        <v>534.83333333333337</v>
      </c>
      <c r="D277" s="17">
        <f t="shared" si="74"/>
        <v>460.66904761904772</v>
      </c>
      <c r="E277" s="58">
        <v>1097507</v>
      </c>
      <c r="F277" s="58">
        <v>96762</v>
      </c>
      <c r="G277" s="61">
        <v>1194269</v>
      </c>
      <c r="H277" s="58">
        <v>951</v>
      </c>
      <c r="I277" s="45">
        <f t="shared" si="70"/>
        <v>0.10105196047178833</v>
      </c>
      <c r="J277" s="58">
        <v>8195</v>
      </c>
      <c r="K277" s="61">
        <v>1075727</v>
      </c>
      <c r="L277" s="80">
        <v>15978</v>
      </c>
      <c r="M277" s="83">
        <v>1733268</v>
      </c>
      <c r="N277" s="81">
        <f t="shared" si="75"/>
        <v>24173</v>
      </c>
      <c r="O277" s="81">
        <v>1098</v>
      </c>
      <c r="P277" s="87">
        <f t="shared" si="63"/>
        <v>4.5422578910354526E-2</v>
      </c>
      <c r="Q277" s="41">
        <f t="shared" si="59"/>
        <v>45129</v>
      </c>
      <c r="R277" s="41">
        <f t="shared" si="60"/>
        <v>5801</v>
      </c>
      <c r="S277" s="38">
        <f t="shared" si="76"/>
        <v>139316</v>
      </c>
      <c r="T277" s="38">
        <f t="shared" si="76"/>
        <v>6899</v>
      </c>
      <c r="U277" s="85">
        <f t="shared" si="64"/>
        <v>4.9520514513767259E-2</v>
      </c>
      <c r="V277" s="43">
        <f t="shared" si="62"/>
        <v>25.500338623176468</v>
      </c>
      <c r="W277" s="31">
        <f t="shared" si="72"/>
        <v>828.71428571428567</v>
      </c>
      <c r="X277" s="44">
        <f t="shared" si="67"/>
        <v>0.10105196047178833</v>
      </c>
      <c r="Y277" s="33">
        <f t="shared" si="68"/>
        <v>19902.285714285714</v>
      </c>
      <c r="Z277" s="34">
        <f t="shared" si="69"/>
        <v>442.4615159335932</v>
      </c>
      <c r="AA277" s="35">
        <f t="shared" si="66"/>
        <v>364.2905517596638</v>
      </c>
      <c r="AB277" s="34">
        <f t="shared" si="73"/>
        <v>13.27681746516501</v>
      </c>
    </row>
    <row r="278" spans="1:28" x14ac:dyDescent="0.2">
      <c r="A278" s="84">
        <v>44168</v>
      </c>
      <c r="B278" s="1">
        <v>389476</v>
      </c>
      <c r="C278" s="17">
        <f t="shared" si="57"/>
        <v>590.11515151515152</v>
      </c>
      <c r="D278" s="17">
        <f t="shared" si="74"/>
        <v>461.95800865800868</v>
      </c>
      <c r="E278" s="58">
        <v>1103860</v>
      </c>
      <c r="F278" s="58">
        <v>97720</v>
      </c>
      <c r="G278" s="61">
        <v>1201580</v>
      </c>
      <c r="H278" s="58">
        <v>958</v>
      </c>
      <c r="I278" s="45">
        <f t="shared" si="70"/>
        <v>0.13103542607030502</v>
      </c>
      <c r="J278" s="58">
        <v>9277</v>
      </c>
      <c r="K278" s="61">
        <v>1085004</v>
      </c>
      <c r="L278" s="80">
        <v>16956</v>
      </c>
      <c r="M278" s="83">
        <v>1750224</v>
      </c>
      <c r="N278" s="81">
        <f t="shared" si="75"/>
        <v>26233</v>
      </c>
      <c r="O278" s="81">
        <v>1120</v>
      </c>
      <c r="P278" s="87">
        <f t="shared" si="63"/>
        <v>4.2694316319140016E-2</v>
      </c>
      <c r="Q278" s="41">
        <f t="shared" si="59"/>
        <v>43948</v>
      </c>
      <c r="R278" s="41">
        <f t="shared" si="60"/>
        <v>5534</v>
      </c>
      <c r="S278" s="38">
        <f t="shared" si="76"/>
        <v>135605</v>
      </c>
      <c r="T278" s="38">
        <f t="shared" si="76"/>
        <v>6608</v>
      </c>
      <c r="U278" s="85">
        <f t="shared" si="64"/>
        <v>4.8729766601526489E-2</v>
      </c>
      <c r="V278" s="43">
        <f t="shared" si="62"/>
        <v>24.821078835136273</v>
      </c>
      <c r="W278" s="31">
        <f t="shared" si="72"/>
        <v>790.57142857142856</v>
      </c>
      <c r="X278" s="44">
        <f t="shared" si="67"/>
        <v>0.13103542607030502</v>
      </c>
      <c r="Y278" s="33">
        <f t="shared" si="68"/>
        <v>19372.142857142859</v>
      </c>
      <c r="Z278" s="34">
        <f t="shared" si="69"/>
        <v>480.16766423224055</v>
      </c>
      <c r="AA278" s="35">
        <f t="shared" si="66"/>
        <v>354.58684050194671</v>
      </c>
      <c r="AB278" s="34">
        <f t="shared" si="73"/>
        <v>13.087989052186456</v>
      </c>
    </row>
    <row r="279" spans="1:28" x14ac:dyDescent="0.2">
      <c r="A279" s="84">
        <v>44169</v>
      </c>
      <c r="B279" s="1">
        <v>380886</v>
      </c>
      <c r="C279" s="17">
        <f t="shared" si="57"/>
        <v>577.1</v>
      </c>
      <c r="D279" s="17">
        <f t="shared" si="74"/>
        <v>472.12445887445887</v>
      </c>
      <c r="E279" s="58">
        <v>1110733</v>
      </c>
      <c r="F279" s="58">
        <v>98686</v>
      </c>
      <c r="G279" s="61">
        <v>1209419</v>
      </c>
      <c r="H279" s="58">
        <v>966</v>
      </c>
      <c r="I279" s="45">
        <f t="shared" si="70"/>
        <v>0.12323000382701875</v>
      </c>
      <c r="J279" s="58">
        <v>8918</v>
      </c>
      <c r="K279" s="61">
        <v>1093922</v>
      </c>
      <c r="L279" s="80">
        <v>17949</v>
      </c>
      <c r="M279" s="83">
        <v>1768173</v>
      </c>
      <c r="N279" s="81">
        <f t="shared" si="75"/>
        <v>26867</v>
      </c>
      <c r="O279" s="81">
        <v>1134</v>
      </c>
      <c r="P279" s="87">
        <f t="shared" si="63"/>
        <v>4.2207913053187926E-2</v>
      </c>
      <c r="Q279" s="41">
        <f t="shared" si="59"/>
        <v>45220</v>
      </c>
      <c r="R279" s="41">
        <f t="shared" si="60"/>
        <v>5531</v>
      </c>
      <c r="S279" s="38">
        <f t="shared" si="76"/>
        <v>135545</v>
      </c>
      <c r="T279" s="38">
        <f t="shared" si="76"/>
        <v>6592</v>
      </c>
      <c r="U279" s="85">
        <f t="shared" si="64"/>
        <v>4.863329521561105E-2</v>
      </c>
      <c r="V279" s="43">
        <f t="shared" si="62"/>
        <v>24.810096461845404</v>
      </c>
      <c r="W279" s="31">
        <f t="shared" si="72"/>
        <v>790.14285714285711</v>
      </c>
      <c r="X279" s="44">
        <f t="shared" si="67"/>
        <v>0.12323000382701875</v>
      </c>
      <c r="Y279" s="33">
        <f t="shared" si="68"/>
        <v>19363.571428571428</v>
      </c>
      <c r="Z279" s="34">
        <f t="shared" si="69"/>
        <v>491.77237200959127</v>
      </c>
      <c r="AA279" s="35">
        <f t="shared" si="66"/>
        <v>354.42994945493439</v>
      </c>
      <c r="AB279" s="34">
        <f t="shared" si="73"/>
        <v>12.740475369339391</v>
      </c>
    </row>
    <row r="280" spans="1:28" x14ac:dyDescent="0.2">
      <c r="A280" s="84">
        <v>44170</v>
      </c>
      <c r="B280" s="1">
        <v>354799</v>
      </c>
      <c r="C280" s="17">
        <f t="shared" si="57"/>
        <v>537.57424242424247</v>
      </c>
      <c r="D280" s="17">
        <f t="shared" si="74"/>
        <v>481.57748917748916</v>
      </c>
      <c r="E280" s="58">
        <v>1116611</v>
      </c>
      <c r="F280" s="58">
        <v>99463</v>
      </c>
      <c r="G280" s="61">
        <v>1216074</v>
      </c>
      <c r="H280" s="58">
        <v>777</v>
      </c>
      <c r="I280" s="45">
        <f t="shared" si="70"/>
        <v>0.11675432006010518</v>
      </c>
      <c r="J280" s="58">
        <v>7406</v>
      </c>
      <c r="K280" s="61">
        <v>1101328</v>
      </c>
      <c r="L280" s="80">
        <v>13317</v>
      </c>
      <c r="M280" s="83">
        <v>1781490</v>
      </c>
      <c r="N280" s="81">
        <f t="shared" si="75"/>
        <v>20723</v>
      </c>
      <c r="O280" s="81">
        <v>939</v>
      </c>
      <c r="P280" s="87">
        <f t="shared" si="63"/>
        <v>4.5311972204796602E-2</v>
      </c>
      <c r="Q280" s="41">
        <f t="shared" si="59"/>
        <v>45186</v>
      </c>
      <c r="R280" s="41">
        <f t="shared" si="60"/>
        <v>5520</v>
      </c>
      <c r="S280" s="38">
        <f t="shared" si="76"/>
        <v>134774</v>
      </c>
      <c r="T280" s="38">
        <f t="shared" si="76"/>
        <v>6578</v>
      </c>
      <c r="U280" s="85">
        <f t="shared" si="64"/>
        <v>4.8807633519818365E-2</v>
      </c>
      <c r="V280" s="43">
        <f t="shared" si="62"/>
        <v>24.668972965057748</v>
      </c>
      <c r="W280" s="31">
        <f t="shared" si="72"/>
        <v>788.57142857142856</v>
      </c>
      <c r="X280" s="44">
        <f t="shared" si="67"/>
        <v>0.11675432006010518</v>
      </c>
      <c r="Y280" s="33">
        <f>SUM(N274:N280)/7</f>
        <v>19253.428571428572</v>
      </c>
      <c r="Z280" s="34">
        <f>N280/54.633</f>
        <v>379.31286951110133</v>
      </c>
      <c r="AA280" s="35">
        <f>SUM(Z274:Z280)/7</f>
        <v>352.41389950082493</v>
      </c>
      <c r="AB280" s="34">
        <f t="shared" si="73"/>
        <v>12.725460626332843</v>
      </c>
    </row>
    <row r="281" spans="1:28" x14ac:dyDescent="0.2">
      <c r="A281" s="84">
        <v>44171</v>
      </c>
      <c r="B281" s="1">
        <v>272787</v>
      </c>
      <c r="C281" s="17">
        <f t="shared" si="57"/>
        <v>413.31363636363636</v>
      </c>
      <c r="D281" s="17">
        <f t="shared" si="74"/>
        <v>493.02510822510823</v>
      </c>
      <c r="E281" s="58">
        <v>1121124</v>
      </c>
      <c r="F281" s="58">
        <v>100106</v>
      </c>
      <c r="G281" s="61">
        <v>1221230</v>
      </c>
      <c r="H281" s="58">
        <v>643</v>
      </c>
      <c r="I281" s="45">
        <f t="shared" si="70"/>
        <v>0.12470907680372381</v>
      </c>
      <c r="J281" s="58">
        <v>5583</v>
      </c>
      <c r="K281" s="61">
        <v>1106911</v>
      </c>
      <c r="L281" s="80">
        <v>9207</v>
      </c>
      <c r="M281" s="83">
        <v>1790697</v>
      </c>
      <c r="N281" s="81">
        <f t="shared" si="75"/>
        <v>14790</v>
      </c>
      <c r="O281" s="81">
        <v>768</v>
      </c>
      <c r="P281" s="87">
        <f t="shared" si="63"/>
        <v>5.1926977687626774E-2</v>
      </c>
      <c r="Q281" s="41">
        <f t="shared" si="59"/>
        <v>44257</v>
      </c>
      <c r="R281" s="41">
        <f t="shared" si="60"/>
        <v>5417</v>
      </c>
      <c r="S281" s="38">
        <f t="shared" si="76"/>
        <v>132518</v>
      </c>
      <c r="T281" s="38">
        <f t="shared" si="76"/>
        <v>6461</v>
      </c>
      <c r="U281" s="85">
        <f t="shared" si="64"/>
        <v>4.8755640743144327E-2</v>
      </c>
      <c r="V281" s="43">
        <f t="shared" si="62"/>
        <v>24.256035729321106</v>
      </c>
      <c r="W281" s="31">
        <f t="shared" ref="W281:W283" si="77">SUM(H275:H281)/7</f>
        <v>773.85714285714289</v>
      </c>
      <c r="X281" s="44">
        <f t="shared" si="67"/>
        <v>0.12470907680372381</v>
      </c>
      <c r="Y281" s="33">
        <f t="shared" ref="Y281:Y284" si="78">SUM(N275:N281)/7</f>
        <v>18931.142857142859</v>
      </c>
      <c r="Z281" s="34">
        <f t="shared" ref="Z281:Z284" si="79">N281/54.633</f>
        <v>270.71550161990007</v>
      </c>
      <c r="AA281" s="35">
        <f t="shared" ref="AA281:AA284" si="80">SUM(Z275:Z281)/7</f>
        <v>346.51479613315865</v>
      </c>
      <c r="AB281" s="34">
        <f t="shared" ref="AB281:AB284" si="81">SUM(I275:I281)*100/7</f>
        <v>12.755639596518686</v>
      </c>
    </row>
    <row r="282" spans="1:28" x14ac:dyDescent="0.2">
      <c r="A282" s="84">
        <v>44172</v>
      </c>
      <c r="B282" s="1">
        <v>215981</v>
      </c>
      <c r="C282" s="17">
        <f t="shared" si="57"/>
        <v>327.2439393939394</v>
      </c>
      <c r="D282" s="17">
        <f t="shared" si="74"/>
        <v>493.27316017316019</v>
      </c>
      <c r="E282" s="58">
        <v>1124911</v>
      </c>
      <c r="F282" s="58">
        <v>100783</v>
      </c>
      <c r="G282" s="61">
        <v>1225694</v>
      </c>
      <c r="H282" s="58">
        <v>677</v>
      </c>
      <c r="I282" s="45">
        <f t="shared" si="70"/>
        <v>0.15165770609318996</v>
      </c>
      <c r="J282" s="58">
        <v>5352</v>
      </c>
      <c r="K282" s="61">
        <v>1112263</v>
      </c>
      <c r="L282" s="80">
        <v>6169</v>
      </c>
      <c r="M282" s="83">
        <v>1796866</v>
      </c>
      <c r="N282" s="81">
        <f t="shared" si="75"/>
        <v>11521</v>
      </c>
      <c r="O282" s="81">
        <v>774</v>
      </c>
      <c r="P282" s="87">
        <f t="shared" si="63"/>
        <v>6.718166825796372E-2</v>
      </c>
      <c r="Q282" s="41">
        <f t="shared" si="59"/>
        <v>46445</v>
      </c>
      <c r="R282" s="41">
        <f t="shared" si="60"/>
        <v>5726</v>
      </c>
      <c r="S282" s="38">
        <f t="shared" si="76"/>
        <v>137346</v>
      </c>
      <c r="T282" s="38">
        <f t="shared" si="76"/>
        <v>6789</v>
      </c>
      <c r="U282" s="85">
        <f t="shared" si="64"/>
        <v>4.9429906950329824E-2</v>
      </c>
      <c r="V282" s="43">
        <f t="shared" si="62"/>
        <v>25.139750700126296</v>
      </c>
      <c r="W282" s="31">
        <f t="shared" si="77"/>
        <v>818</v>
      </c>
      <c r="X282" s="44">
        <f t="shared" si="67"/>
        <v>0.15165770609318996</v>
      </c>
      <c r="Y282" s="33">
        <f t="shared" si="78"/>
        <v>19620.857142857141</v>
      </c>
      <c r="Z282" s="34">
        <f t="shared" si="79"/>
        <v>210.87987114015337</v>
      </c>
      <c r="AA282" s="35">
        <f t="shared" si="80"/>
        <v>359.13929571608986</v>
      </c>
      <c r="AB282" s="34">
        <f t="shared" si="81"/>
        <v>12.612361533928302</v>
      </c>
    </row>
    <row r="283" spans="1:28" x14ac:dyDescent="0.2">
      <c r="A283" s="84">
        <v>44173</v>
      </c>
      <c r="E283" s="58">
        <v>1131614</v>
      </c>
      <c r="F283" s="58">
        <v>101475</v>
      </c>
      <c r="G283" s="61">
        <v>1233089</v>
      </c>
      <c r="H283" s="58">
        <v>692</v>
      </c>
      <c r="I283" s="45">
        <f t="shared" si="70"/>
        <v>9.3576741041244083E-2</v>
      </c>
      <c r="J283" s="58">
        <v>5934</v>
      </c>
      <c r="K283" s="61">
        <v>1118197</v>
      </c>
      <c r="L283" s="80">
        <v>9267</v>
      </c>
      <c r="M283" s="83">
        <v>1806133</v>
      </c>
      <c r="N283" s="81">
        <f t="shared" si="75"/>
        <v>15201</v>
      </c>
      <c r="O283" s="81">
        <v>843</v>
      </c>
      <c r="P283" s="87">
        <f t="shared" si="63"/>
        <v>5.5456877836984407E-2</v>
      </c>
      <c r="Q283" s="41">
        <f t="shared" si="59"/>
        <v>48231</v>
      </c>
      <c r="R283" s="41">
        <f t="shared" si="60"/>
        <v>5664</v>
      </c>
      <c r="S283" s="38">
        <f t="shared" si="76"/>
        <v>139508</v>
      </c>
      <c r="T283" s="38">
        <f t="shared" si="76"/>
        <v>6676</v>
      </c>
      <c r="U283" s="85">
        <f t="shared" si="64"/>
        <v>4.7853886515468645E-2</v>
      </c>
      <c r="V283" s="43">
        <f t="shared" si="62"/>
        <v>25.535482217707244</v>
      </c>
      <c r="W283" s="31">
        <f t="shared" si="77"/>
        <v>809.14285714285711</v>
      </c>
      <c r="X283" s="44">
        <f t="shared" si="67"/>
        <v>9.3576741041244083E-2</v>
      </c>
      <c r="Y283" s="33">
        <f t="shared" si="78"/>
        <v>19929.714285714286</v>
      </c>
      <c r="Z283" s="34">
        <f t="shared" si="79"/>
        <v>278.23842732414471</v>
      </c>
      <c r="AA283" s="35">
        <f t="shared" si="80"/>
        <v>364.79260311010341</v>
      </c>
      <c r="AB283" s="34">
        <f t="shared" si="81"/>
        <v>12.028789062391072</v>
      </c>
    </row>
    <row r="284" spans="1:28" x14ac:dyDescent="0.2">
      <c r="A284" s="84">
        <v>44174</v>
      </c>
      <c r="E284" s="58">
        <v>1137207</v>
      </c>
      <c r="F284" s="58">
        <v>102372</v>
      </c>
      <c r="G284" s="61">
        <v>1239579</v>
      </c>
      <c r="H284" s="58">
        <v>897</v>
      </c>
      <c r="I284" s="45">
        <f>H284/(G284-G283)</f>
        <v>0.13821263482280433</v>
      </c>
      <c r="J284" s="58">
        <v>8021</v>
      </c>
      <c r="K284" s="61">
        <v>1126218</v>
      </c>
      <c r="L284" s="80">
        <v>14248</v>
      </c>
      <c r="M284" s="83">
        <v>1818825</v>
      </c>
      <c r="N284" s="81">
        <f t="shared" si="75"/>
        <v>22269</v>
      </c>
      <c r="O284" s="81">
        <v>1033</v>
      </c>
      <c r="P284" s="87">
        <f t="shared" si="63"/>
        <v>4.6387354618527998E-2</v>
      </c>
      <c r="Q284" s="41">
        <f t="shared" si="59"/>
        <v>45310</v>
      </c>
      <c r="R284" s="41">
        <f t="shared" ref="R284" si="82">SUM(H278:H284)</f>
        <v>5610</v>
      </c>
      <c r="S284" s="38">
        <f t="shared" ref="S284:T284" si="83">SUM(N278:N284)</f>
        <v>137604</v>
      </c>
      <c r="T284" s="38">
        <f t="shared" si="83"/>
        <v>6611</v>
      </c>
      <c r="U284" s="85">
        <f t="shared" si="64"/>
        <v>4.8043661521467398E-2</v>
      </c>
      <c r="V284" s="43">
        <f t="shared" si="62"/>
        <v>25.18697490527703</v>
      </c>
      <c r="W284" s="31">
        <f t="shared" ref="W284" si="84">SUM(H278:H284)/7</f>
        <v>801.42857142857144</v>
      </c>
      <c r="X284" s="44">
        <f t="shared" si="67"/>
        <v>0.13821263482280433</v>
      </c>
      <c r="Y284" s="33">
        <f t="shared" si="78"/>
        <v>19657.714285714286</v>
      </c>
      <c r="Z284" s="34">
        <f t="shared" si="79"/>
        <v>407.61078469057162</v>
      </c>
      <c r="AA284" s="35">
        <f t="shared" si="80"/>
        <v>359.81392721824329</v>
      </c>
      <c r="AB284" s="34">
        <f t="shared" si="81"/>
        <v>12.559655838834157</v>
      </c>
    </row>
    <row r="285" spans="1:28" x14ac:dyDescent="0.2">
      <c r="G285" s="58"/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d_SCO_UK_Testing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2020-12-09T18:55:37Z</dcterms:created>
  <dcterms:modified xsi:type="dcterms:W3CDTF">2020-12-09T18:56:43Z</dcterms:modified>
</cp:coreProperties>
</file>