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oup 1 Cat 2 ITE -Recharge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"/>
    <numFmt numFmtId="165" formatCode="&quot;$&quot;#,##0.00"/>
    <numFmt numFmtId="166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Data>
    <row r="1">
      <c r="A1" t="str">
        <v>GROUP 1 - CUSTOM IN-THE-EAR HEARING AIDS</v>
      </c>
    </row>
    <row r="2">
      <c r="A2" t="str">
        <v>ITE Sales</v>
      </c>
      <c r="B2" t="str">
        <v>OCT 2024</v>
      </c>
      <c r="C2" t="str">
        <v>NOV 2024</v>
      </c>
      <c r="D2" t="str">
        <v>DEC 2024</v>
      </c>
      <c r="E2" t="str">
        <v>JAN 2025</v>
      </c>
      <c r="F2" t="str">
        <v>FEB 2025</v>
      </c>
      <c r="G2" t="str">
        <v>MAR 2025</v>
      </c>
      <c r="H2" t="str">
        <v>APR 2025</v>
      </c>
      <c r="I2" t="str">
        <v>MAY 2025</v>
      </c>
      <c r="J2" t="str">
        <v>JUNE 2025</v>
      </c>
      <c r="K2" t="str">
        <v>JUL 2025</v>
      </c>
      <c r="L2" t="str">
        <v>AUG 2025</v>
      </c>
      <c r="M2" t="str">
        <v>SEP 2025</v>
      </c>
      <c r="N2" t="str">
        <v>TOTAL</v>
      </c>
    </row>
    <row r="3">
      <c r="A3" t="str">
        <v>GN Resound</v>
      </c>
      <c r="B3">
        <f>+'[1]Oct 2024'!$J$18</f>
        <v>313404</v>
      </c>
      <c r="C3">
        <f>+'[1]Nov 2024'!$J$14</f>
        <v>256266.40000000002</v>
      </c>
      <c r="D3">
        <f>+'[1]Dec 2024'!$J$14</f>
        <v>0</v>
      </c>
      <c r="E3">
        <f>+'[1]Jan 2025'!$J$14</f>
        <v>0</v>
      </c>
      <c r="F3">
        <f>+'[1]Feb 2025'!$J$14</f>
        <v>0</v>
      </c>
      <c r="G3">
        <f>+'[1]Mar 2025'!$J$14</f>
        <v>0</v>
      </c>
      <c r="H3">
        <f>+'[1]Apr 2025'!$J$14</f>
        <v>0</v>
      </c>
      <c r="I3">
        <f>+'[1]May 2025'!$J$14</f>
        <v>0</v>
      </c>
      <c r="J3">
        <f>+'[1]Jun 2025'!$J$14</f>
        <v>0</v>
      </c>
      <c r="K3">
        <f>+'[1]Jul 2025'!$J$14</f>
        <v>0</v>
      </c>
      <c r="L3">
        <f>+'[1]Aug 2025'!$J$14</f>
        <v>0</v>
      </c>
      <c r="M3">
        <f>+'[1]Sep 2025'!$J$14</f>
        <v>0</v>
      </c>
      <c r="N3">
        <f>SUM(B3:M3)</f>
        <v>569670.4</v>
      </c>
    </row>
    <row r="4">
      <c r="A4" t="str">
        <v>WS Audiology</v>
      </c>
      <c r="B4">
        <f>+'[3]OCT 2024'!$J$20</f>
        <v>497437.19999999995</v>
      </c>
      <c r="C4">
        <f>+'[3]NOV 2024'!$J$15</f>
        <v>479486</v>
      </c>
      <c r="D4">
        <f>+'[3]DEC 2024'!$J$15</f>
        <v>0</v>
      </c>
      <c r="E4">
        <f>+'[3]JAN 2025'!$J$15</f>
        <v>0</v>
      </c>
      <c r="F4">
        <f>+'[3]FEB 2025'!$J$15</f>
        <v>0</v>
      </c>
      <c r="G4">
        <f>+'[3]MAR 2025'!$J$15</f>
        <v>0</v>
      </c>
      <c r="H4">
        <f>+'[3]APR 2025'!$J$15</f>
        <v>0</v>
      </c>
      <c r="I4">
        <f>+'[3]MAY 2025'!$J$15</f>
        <v>0</v>
      </c>
      <c r="J4">
        <f>+'[3]JUN 2025'!$J$15</f>
        <v>0</v>
      </c>
      <c r="K4">
        <f>+'[3]JUL 2025'!$J$15</f>
        <v>0</v>
      </c>
      <c r="L4">
        <f>+'[3]AUG 2025'!$J$15</f>
        <v>0</v>
      </c>
      <c r="M4">
        <f>+'[3]SEP 2025'!$J$15</f>
        <v>0</v>
      </c>
      <c r="N4">
        <f>SUM(B4:M4)</f>
        <v>976923.2</v>
      </c>
    </row>
    <row r="5">
      <c r="A5" t="str">
        <v>Starkey</v>
      </c>
      <c r="B5">
        <f>+'[5]OCT 2024'!$J$18</f>
        <v>3603600</v>
      </c>
      <c r="C5">
        <f>+'[5]NOV 2024'!$J$21</f>
        <v>3453964.8</v>
      </c>
      <c r="D5">
        <f>+'[5]DEC 2024'!$J$21</f>
        <v>0</v>
      </c>
      <c r="E5">
        <f>+'[5]JAN 2025'!$J$21</f>
        <v>0</v>
      </c>
      <c r="F5">
        <f>+'[5]FEB 2025'!$J$21</f>
        <v>0</v>
      </c>
      <c r="G5">
        <f>+'[5]MAR 2025'!$J$21</f>
        <v>0</v>
      </c>
      <c r="H5">
        <f>+'[5]APR 2025'!$J$21</f>
        <v>0</v>
      </c>
      <c r="I5">
        <f>+'[5]MAY 2025'!$J$21</f>
        <v>0</v>
      </c>
      <c r="J5">
        <f>+'[5]JUN 2025'!$J$21</f>
        <v>0</v>
      </c>
      <c r="K5">
        <f>+'[5]JUL 2025'!$J$21</f>
        <v>0</v>
      </c>
      <c r="L5">
        <f>+'[5]AUG 2025'!$J$21</f>
        <v>0</v>
      </c>
      <c r="M5">
        <f>+'[5]SEP 2025'!$J$21</f>
        <v>0</v>
      </c>
      <c r="N5">
        <f>SUM(B5:M5)</f>
        <v>7057564.8</v>
      </c>
    </row>
    <row r="6">
      <c r="A6" t="str">
        <v>Total Sales</v>
      </c>
      <c r="B6">
        <f>SUM(B3:B5)</f>
        <v>4414441.2</v>
      </c>
      <c r="C6">
        <f>SUM(C3:C5)</f>
        <v>4189717.1999999997</v>
      </c>
      <c r="D6">
        <f>SUM(D3:D5)</f>
        <v>0</v>
      </c>
      <c r="E6">
        <f>SUM(E3:E5)</f>
        <v>0</v>
      </c>
      <c r="F6">
        <f>SUM(F3:F5)</f>
        <v>0</v>
      </c>
      <c r="G6">
        <f>SUM(G3:G5)</f>
        <v>0</v>
      </c>
      <c r="H6">
        <f>SUM(H3:H5)</f>
        <v>0</v>
      </c>
      <c r="I6">
        <f>SUM(I3:I5)</f>
        <v>0</v>
      </c>
      <c r="J6">
        <f>SUM(J3:J5)</f>
        <v>0</v>
      </c>
      <c r="K6">
        <f>SUM(K3:K5)</f>
        <v>0</v>
      </c>
      <c r="L6">
        <f>SUM(L3:L5)</f>
        <v>0</v>
      </c>
      <c r="M6">
        <f>SUM(M3:M5)</f>
        <v>0</v>
      </c>
      <c r="N6">
        <f>SUM(N3:N5)</f>
        <v>8604158.4</v>
      </c>
    </row>
    <row r="8">
      <c r="A8" t="str">
        <v>% Sales</v>
      </c>
      <c r="B8" t="str">
        <v>OCT 2023</v>
      </c>
      <c r="C8" t="str">
        <v>NOV 2023</v>
      </c>
      <c r="D8" t="str">
        <v>DEC 2023</v>
      </c>
      <c r="E8" t="str">
        <v>JAN 2024</v>
      </c>
      <c r="F8" t="str">
        <v>FEB 2024</v>
      </c>
      <c r="G8" t="str">
        <v>MAR 2024</v>
      </c>
      <c r="H8" t="str">
        <v>APR 2024</v>
      </c>
      <c r="I8" t="str">
        <v>MAY 2024</v>
      </c>
      <c r="J8" t="str">
        <v>JUNE 2024</v>
      </c>
      <c r="K8" t="str">
        <v>JUL 2024</v>
      </c>
      <c r="L8" t="str">
        <v>AUG 2024</v>
      </c>
      <c r="M8" t="str">
        <v>SEP 2024</v>
      </c>
      <c r="N8" t="str">
        <v>TOTAL</v>
      </c>
    </row>
    <row r="9">
      <c r="A9" t="str">
        <v>GN Resound</v>
      </c>
      <c r="B9">
        <f>B3/B6</f>
        <v>0.07099516921869975</v>
      </c>
      <c r="C9">
        <f>C3/C6</f>
        <v>0.06116556029127695</v>
      </c>
      <c r="D9" t="e">
        <f>D3/D6</f>
        <v>#DIV/0!</v>
      </c>
      <c r="E9" t="e">
        <f>E3/E6</f>
        <v>#DIV/0!</v>
      </c>
      <c r="F9" t="e">
        <f>F3/F6</f>
        <v>#DIV/0!</v>
      </c>
      <c r="G9" t="e">
        <f>G3/G6</f>
        <v>#DIV/0!</v>
      </c>
      <c r="H9" t="e">
        <f>H3/H6</f>
        <v>#DIV/0!</v>
      </c>
      <c r="I9" t="e">
        <f>I3/I6</f>
        <v>#DIV/0!</v>
      </c>
      <c r="J9" t="e">
        <f>J3/J6</f>
        <v>#DIV/0!</v>
      </c>
      <c r="K9" t="e">
        <f>K3/K6</f>
        <v>#DIV/0!</v>
      </c>
      <c r="L9" t="e">
        <f>L3/L6</f>
        <v>#DIV/0!</v>
      </c>
      <c r="M9" t="e">
        <f>M3/M6</f>
        <v>#DIV/0!</v>
      </c>
      <c r="N9">
        <f>N3/N6</f>
        <v>0.06620872995550617</v>
      </c>
    </row>
    <row r="10">
      <c r="A10" t="str">
        <v>WS Audiology</v>
      </c>
      <c r="B10">
        <f>B4/B6</f>
        <v>0.11268406973004871</v>
      </c>
      <c r="C10">
        <f>C4/C6</f>
        <v>0.11444352377769078</v>
      </c>
      <c r="D10" t="e">
        <f>D4/D6</f>
        <v>#DIV/0!</v>
      </c>
      <c r="E10" t="e">
        <f>E4/E6</f>
        <v>#DIV/0!</v>
      </c>
      <c r="F10" t="e">
        <f>F4/F6</f>
        <v>#DIV/0!</v>
      </c>
      <c r="G10" t="e">
        <f>G4/G6</f>
        <v>#DIV/0!</v>
      </c>
      <c r="H10" t="e">
        <f>H4/H6</f>
        <v>#DIV/0!</v>
      </c>
      <c r="I10" t="e">
        <f>I4/I6</f>
        <v>#DIV/0!</v>
      </c>
      <c r="J10" t="e">
        <f>J4/J6</f>
        <v>#DIV/0!</v>
      </c>
      <c r="K10" t="e">
        <f>K4/K6</f>
        <v>#DIV/0!</v>
      </c>
      <c r="L10" t="e">
        <f>L4/L6</f>
        <v>#DIV/0!</v>
      </c>
      <c r="M10" t="e">
        <f>M4/M6</f>
        <v>#DIV/0!</v>
      </c>
      <c r="N10">
        <f>N4/N6</f>
        <v>0.11354081998304447</v>
      </c>
    </row>
    <row r="11">
      <c r="A11" t="str">
        <v>Starkey</v>
      </c>
      <c r="B11">
        <f>+B5/B6</f>
        <v>0.8163207610512515</v>
      </c>
      <c r="C11">
        <f>C5/C6</f>
        <v>0.8243909159310323</v>
      </c>
      <c r="D11" t="e">
        <f>+D5/D6</f>
        <v>#DIV/0!</v>
      </c>
      <c r="E11" t="e">
        <f>+E5/E6</f>
        <v>#DIV/0!</v>
      </c>
      <c r="F11" t="e">
        <f>+F5/F6</f>
        <v>#DIV/0!</v>
      </c>
      <c r="G11" t="e">
        <f>+G5/G6</f>
        <v>#DIV/0!</v>
      </c>
      <c r="H11" t="e">
        <f>+H5/H6</f>
        <v>#DIV/0!</v>
      </c>
      <c r="I11" t="e">
        <f>+I5/I6</f>
        <v>#DIV/0!</v>
      </c>
      <c r="J11" t="e">
        <f>+J5/J6</f>
        <v>#DIV/0!</v>
      </c>
      <c r="K11" t="e">
        <f>+K5/K6</f>
        <v>#DIV/0!</v>
      </c>
      <c r="L11" t="e">
        <f>+L5/L6</f>
        <v>#DIV/0!</v>
      </c>
      <c r="M11" t="e">
        <f>+M5/M6</f>
        <v>#DIV/0!</v>
      </c>
      <c r="N11">
        <f>N5/N6</f>
        <v>0.8202504500614493</v>
      </c>
    </row>
    <row r="12">
      <c r="A12" t="str">
        <v>Total</v>
      </c>
      <c r="B12">
        <f>SUM(B9:B11)</f>
        <v>1</v>
      </c>
      <c r="C12">
        <f>SUM(C9:C11)</f>
        <v>1</v>
      </c>
      <c r="D12" t="e">
        <f>SUM(D9:D11)</f>
        <v>#DIV/0!</v>
      </c>
      <c r="E12" t="e">
        <f>SUM(E9:E11)</f>
        <v>#DIV/0!</v>
      </c>
      <c r="F12" t="e">
        <f>SUM(F9:F11)</f>
        <v>#DIV/0!</v>
      </c>
      <c r="G12" t="e">
        <f>SUM(G9:G11)</f>
        <v>#DIV/0!</v>
      </c>
      <c r="H12" t="e">
        <f>SUM(H9:H11)</f>
        <v>#DIV/0!</v>
      </c>
      <c r="I12" t="e">
        <f>SUM(I9:I11)</f>
        <v>#DIV/0!</v>
      </c>
      <c r="J12" t="e">
        <f>SUM(J9:J11)</f>
        <v>#DIV/0!</v>
      </c>
      <c r="K12" t="e">
        <f>SUM(K9:K11)</f>
        <v>#DIV/0!</v>
      </c>
      <c r="L12" t="e">
        <f>SUM(L9:L11)</f>
        <v>#DIV/0!</v>
      </c>
      <c r="M12" t="e">
        <f>SUM(M9:M11)</f>
        <v>#DIV/0!</v>
      </c>
      <c r="N12">
        <f>SUM(N9:N11)</f>
        <v>0.9999999999999999</v>
      </c>
    </row>
    <row r="15">
      <c r="A15" t="str">
        <v># Sold</v>
      </c>
      <c r="B15" t="str">
        <v>OCT 2024</v>
      </c>
      <c r="C15" t="str">
        <v>NOV 2024</v>
      </c>
      <c r="D15" t="str">
        <v>DEC 2024</v>
      </c>
      <c r="E15" t="str">
        <v>JAN 2025</v>
      </c>
      <c r="F15" t="str">
        <v>FEB 2025</v>
      </c>
      <c r="G15" t="str">
        <v>MAR 2025</v>
      </c>
      <c r="H15" t="str">
        <v>APR 2025</v>
      </c>
      <c r="I15" t="str">
        <v>MAY 2025</v>
      </c>
      <c r="J15" t="str">
        <v>JUNE 2025</v>
      </c>
      <c r="K15" t="str">
        <v>JUL 2025</v>
      </c>
      <c r="L15" t="str">
        <v>AUG 2025</v>
      </c>
      <c r="M15" t="str">
        <v>SEP 2025</v>
      </c>
      <c r="N15" t="str">
        <v>TOTAL</v>
      </c>
    </row>
    <row r="16">
      <c r="A16" t="str">
        <v>GN Resound</v>
      </c>
      <c r="B16">
        <f>+'[1]Oct 2024'!$I$18</f>
        <v>733</v>
      </c>
      <c r="C16">
        <f>+'[1]Nov 2024'!$I$14</f>
        <v>601</v>
      </c>
      <c r="D16">
        <f>+'[1]Dec 2024'!$I$14</f>
        <v>0</v>
      </c>
      <c r="E16">
        <f>+'[1]Jan 2025'!$I$14</f>
        <v>0</v>
      </c>
      <c r="F16">
        <f>+'[1]Feb 2025'!$I$14</f>
        <v>0</v>
      </c>
      <c r="G16">
        <f>+'[1]Mar 2025'!$I$14</f>
        <v>0</v>
      </c>
      <c r="H16">
        <f>+'[1]Apr 2025'!$I$14</f>
        <v>0</v>
      </c>
      <c r="I16">
        <f>+'[1]May 2025'!$I$14</f>
        <v>0</v>
      </c>
      <c r="J16">
        <f>+'[1]Jun 2025'!$I$14</f>
        <v>0</v>
      </c>
      <c r="K16">
        <f>+'[1]Jul 2025'!$I$14</f>
        <v>0</v>
      </c>
      <c r="L16">
        <f>+'[1]Aug 2025'!$I$14</f>
        <v>0</v>
      </c>
      <c r="M16">
        <f>+'[1]Sep 2025'!$I$14</f>
        <v>0</v>
      </c>
      <c r="N16">
        <f>SUM(B16:M16)</f>
        <v>1334</v>
      </c>
    </row>
    <row r="17">
      <c r="A17" t="str">
        <v>WS Audiology</v>
      </c>
      <c r="B17">
        <f>+'[3]OCT 2024'!$I$20</f>
        <v>1053</v>
      </c>
      <c r="C17">
        <f>+'[3]NOV 2024'!$I$15</f>
        <v>1013</v>
      </c>
      <c r="D17">
        <f>+'[3]DEC 2024'!$I$15</f>
        <v>0</v>
      </c>
      <c r="E17">
        <f>+'[3]JAN 2025'!$I$15</f>
        <v>0</v>
      </c>
      <c r="F17">
        <f>+'[3]FEB 2025'!$I$15</f>
        <v>0</v>
      </c>
      <c r="G17">
        <f>+'[3]MAR 2025'!$I$15</f>
        <v>0</v>
      </c>
      <c r="H17">
        <f>+'[3]APR 2025'!$I$15</f>
        <v>0</v>
      </c>
      <c r="I17">
        <f>+'[3]MAY 2025'!$I$15</f>
        <v>0</v>
      </c>
      <c r="J17">
        <f>+'[3]JUN 2025'!$I$15</f>
        <v>0</v>
      </c>
      <c r="K17">
        <f>+'[3]JUL 2025'!$I$15</f>
        <v>0</v>
      </c>
      <c r="L17">
        <f>+'[3]AUG 2025'!$I$15</f>
        <v>0</v>
      </c>
      <c r="M17">
        <f>+'[3]SEP 2025'!$I$15</f>
        <v>0</v>
      </c>
      <c r="N17">
        <f>SUM(B17:M17)</f>
        <v>2066</v>
      </c>
    </row>
    <row r="18">
      <c r="A18" t="str">
        <v>Starkey</v>
      </c>
      <c r="B18">
        <f>+'[5]OCT 2024'!$I$18</f>
        <v>7856</v>
      </c>
      <c r="C18">
        <f>+'[5]NOV 2024'!$I$21</f>
        <v>7515</v>
      </c>
      <c r="D18">
        <f>+'[5]DEC 2024'!$I$21</f>
        <v>0</v>
      </c>
      <c r="E18">
        <f>+'[5]JAN 2025'!$I$21</f>
        <v>0</v>
      </c>
      <c r="F18">
        <f>+'[5]FEB 2025'!$I$21</f>
        <v>0</v>
      </c>
      <c r="G18">
        <f>+'[5]MAR 2025'!$I$21</f>
        <v>0</v>
      </c>
      <c r="H18">
        <f>+'[5]APR 2025'!$I$21</f>
        <v>0</v>
      </c>
      <c r="I18">
        <f>+'[5]MAY 2025'!$I$21</f>
        <v>0</v>
      </c>
      <c r="J18">
        <f>+'[5]JUN 2025'!$I$21</f>
        <v>0</v>
      </c>
      <c r="K18">
        <f>+'[5]JUL 2025'!$I$21</f>
        <v>0</v>
      </c>
      <c r="L18">
        <f>+'[5]AUG 2025'!$I$21</f>
        <v>0</v>
      </c>
      <c r="M18">
        <f>+'[5]SEP 2025'!$I$21</f>
        <v>0</v>
      </c>
      <c r="N18">
        <f>SUM(B18:M18)</f>
        <v>15371</v>
      </c>
    </row>
    <row r="19">
      <c r="A19" t="str">
        <v>Total #</v>
      </c>
      <c r="B19">
        <f>SUM(B16:B18)</f>
        <v>9642</v>
      </c>
      <c r="C19">
        <f>SUM(C16:C18)</f>
        <v>9129</v>
      </c>
      <c r="D19">
        <f>SUM(D16:D18)</f>
        <v>0</v>
      </c>
      <c r="E19">
        <f>SUM(E16:E18)</f>
        <v>0</v>
      </c>
      <c r="F19">
        <f>SUM(F16:F18)</f>
        <v>0</v>
      </c>
      <c r="G19">
        <f>SUM(G16:G18)</f>
        <v>0</v>
      </c>
      <c r="H19">
        <f>SUM(H16:H18)</f>
        <v>0</v>
      </c>
      <c r="I19">
        <f>SUM(I16:I18)</f>
        <v>0</v>
      </c>
      <c r="J19">
        <f>SUM(J16:J18)</f>
        <v>0</v>
      </c>
      <c r="K19">
        <f>SUM(K16:K18)</f>
        <v>0</v>
      </c>
      <c r="L19">
        <f>SUM(L16:L18)</f>
        <v>0</v>
      </c>
      <c r="M19">
        <f>SUM(M16:M18)</f>
        <v>0</v>
      </c>
      <c r="N19">
        <f>SUM(N16:N18)</f>
        <v>18771</v>
      </c>
    </row>
    <row r="21">
      <c r="A21" t="str">
        <v>% of #</v>
      </c>
      <c r="B21" t="str">
        <v>OCT 2024</v>
      </c>
      <c r="C21" t="str">
        <v>NOV 2024</v>
      </c>
      <c r="D21" t="str">
        <v>DEC 2024</v>
      </c>
      <c r="E21" t="str">
        <v>JAN 2025</v>
      </c>
      <c r="F21" t="str">
        <v>FEB 2025</v>
      </c>
      <c r="G21" t="str">
        <v>MAR 2025</v>
      </c>
      <c r="H21" t="str">
        <v>APR 2025</v>
      </c>
      <c r="I21" t="str">
        <v>MAY 2025</v>
      </c>
      <c r="J21" t="str">
        <v>JUNE 2025</v>
      </c>
      <c r="K21" t="str">
        <v>JUL 2025</v>
      </c>
      <c r="L21" t="str">
        <v>AUG 2025</v>
      </c>
      <c r="M21" t="str">
        <v>SEP 2025</v>
      </c>
      <c r="N21" t="str">
        <v>TOTAL</v>
      </c>
    </row>
    <row r="22">
      <c r="A22" t="str">
        <v>GN Resound</v>
      </c>
      <c r="B22">
        <f>B16/B19</f>
        <v>0.07602157228790707</v>
      </c>
      <c r="C22">
        <f>C16/C19</f>
        <v>0.06583415489100668</v>
      </c>
      <c r="D22" t="e">
        <f>D16/D19</f>
        <v>#DIV/0!</v>
      </c>
      <c r="E22" t="e">
        <f>E16/E19</f>
        <v>#DIV/0!</v>
      </c>
      <c r="F22" t="e">
        <f>F16/F19</f>
        <v>#DIV/0!</v>
      </c>
      <c r="G22" t="e">
        <f>G16/G19</f>
        <v>#DIV/0!</v>
      </c>
      <c r="H22" t="e">
        <f>H16/H19</f>
        <v>#DIV/0!</v>
      </c>
      <c r="I22" t="e">
        <f>I16/I19</f>
        <v>#DIV/0!</v>
      </c>
      <c r="J22" t="e">
        <f>J16/J19</f>
        <v>#DIV/0!</v>
      </c>
      <c r="K22" t="e">
        <f>K16/K19</f>
        <v>#DIV/0!</v>
      </c>
      <c r="L22" t="e">
        <f>L16/L19</f>
        <v>#DIV/0!</v>
      </c>
      <c r="M22" t="e">
        <f>M16/M19</f>
        <v>#DIV/0!</v>
      </c>
      <c r="N22">
        <f>N16/N19</f>
        <v>0.07106707154653455</v>
      </c>
    </row>
    <row r="23">
      <c r="A23" t="str">
        <v>WS Audiology</v>
      </c>
      <c r="B23">
        <f>B17/B19</f>
        <v>0.10920970752955818</v>
      </c>
      <c r="C23">
        <f>C17/C19</f>
        <v>0.1109650564136269</v>
      </c>
      <c r="D23" t="e">
        <f>D17/D19</f>
        <v>#DIV/0!</v>
      </c>
      <c r="E23" t="e">
        <f>E17/E19</f>
        <v>#DIV/0!</v>
      </c>
      <c r="F23" t="e">
        <f>F17/F19</f>
        <v>#DIV/0!</v>
      </c>
      <c r="G23" t="e">
        <f>G17/G19</f>
        <v>#DIV/0!</v>
      </c>
      <c r="H23" t="e">
        <f>H17/H19</f>
        <v>#DIV/0!</v>
      </c>
      <c r="I23" t="e">
        <f>I17/I19</f>
        <v>#DIV/0!</v>
      </c>
      <c r="J23" t="e">
        <f>J17/J19</f>
        <v>#DIV/0!</v>
      </c>
      <c r="K23" t="e">
        <f>K17/K19</f>
        <v>#DIV/0!</v>
      </c>
      <c r="L23" t="e">
        <f>L17/L19</f>
        <v>#DIV/0!</v>
      </c>
      <c r="M23" t="e">
        <f>M17/M19</f>
        <v>#DIV/0!</v>
      </c>
      <c r="N23">
        <f>N17/N19</f>
        <v>0.11006339566352352</v>
      </c>
    </row>
    <row r="24">
      <c r="A24" t="str">
        <v>Starkey</v>
      </c>
      <c r="B24">
        <f>+B18/B19</f>
        <v>0.8147687201825348</v>
      </c>
      <c r="C24">
        <f>C18/C19</f>
        <v>0.8232007886953664</v>
      </c>
      <c r="D24" t="e">
        <f>+D18/D19</f>
        <v>#DIV/0!</v>
      </c>
      <c r="E24" t="e">
        <f>+E18/E19</f>
        <v>#DIV/0!</v>
      </c>
      <c r="F24" t="e">
        <f>+F18/F19</f>
        <v>#DIV/0!</v>
      </c>
      <c r="G24" t="e">
        <f>+G18/G19</f>
        <v>#DIV/0!</v>
      </c>
      <c r="H24" t="e">
        <f>+H18/H19</f>
        <v>#DIV/0!</v>
      </c>
      <c r="I24" t="e">
        <f>+I18/I19</f>
        <v>#DIV/0!</v>
      </c>
      <c r="J24" t="e">
        <f>+J18/J19</f>
        <v>#DIV/0!</v>
      </c>
      <c r="K24" t="e">
        <f>+K18/K19</f>
        <v>#DIV/0!</v>
      </c>
      <c r="L24" t="e">
        <f>+L18/L19</f>
        <v>#DIV/0!</v>
      </c>
      <c r="M24" t="e">
        <f>+M18/M19</f>
        <v>#DIV/0!</v>
      </c>
      <c r="N24">
        <f>N18/N19</f>
        <v>0.8188695327899419</v>
      </c>
    </row>
    <row r="25">
      <c r="A25" t="str">
        <v>Total</v>
      </c>
      <c r="B25">
        <f>SUM(B22:B24)</f>
        <v>1</v>
      </c>
      <c r="C25">
        <f>SUM(C22:C24)</f>
        <v>1</v>
      </c>
      <c r="D25" t="e">
        <f>SUM(D22:D24)</f>
        <v>#DIV/0!</v>
      </c>
      <c r="E25" t="e">
        <f>SUM(E22:E24)</f>
        <v>#DIV/0!</v>
      </c>
      <c r="F25" t="e">
        <f>SUM(F22:F24)</f>
        <v>#DIV/0!</v>
      </c>
      <c r="G25" t="e">
        <f>SUM(G22:G24)</f>
        <v>#DIV/0!</v>
      </c>
      <c r="H25" t="e">
        <f>SUM(H22:H24)</f>
        <v>#DIV/0!</v>
      </c>
      <c r="I25" t="e">
        <f>SUM(I22:I24)</f>
        <v>#DIV/0!</v>
      </c>
      <c r="J25" t="e">
        <f>SUM(J22:J24)</f>
        <v>#DIV/0!</v>
      </c>
      <c r="K25" t="e">
        <f>SUM(K22:K24)</f>
        <v>#DIV/0!</v>
      </c>
      <c r="L25" t="e">
        <f>SUM(L22:L24)</f>
        <v>#DIV/0!</v>
      </c>
      <c r="M25" t="e">
        <f>SUM(M22:M24)</f>
        <v>#DIV/0!</v>
      </c>
      <c r="N25">
        <f>SUM(N22:N24)</f>
        <v>1</v>
      </c>
    </row>
    <row r="27">
      <c r="A27" t="str">
        <v>Avg Cost</v>
      </c>
      <c r="B27" t="str">
        <v>OCT 2024</v>
      </c>
      <c r="C27" t="str">
        <v>NOV 2024</v>
      </c>
      <c r="D27" t="str">
        <v>DEC 2024</v>
      </c>
      <c r="E27" t="str">
        <v>JAN 2025</v>
      </c>
      <c r="F27" t="str">
        <v>FEB 2025</v>
      </c>
      <c r="G27" t="str">
        <v>MAR 2025</v>
      </c>
      <c r="H27" t="str">
        <v>APR 2025</v>
      </c>
      <c r="I27" t="str">
        <v>MAY 2025</v>
      </c>
      <c r="J27" t="str">
        <v>JUNE 2025</v>
      </c>
      <c r="K27" t="str">
        <v>JUL 2025</v>
      </c>
      <c r="L27" t="str">
        <v>AUG 2025</v>
      </c>
      <c r="M27" t="str">
        <v>SEP 2025</v>
      </c>
      <c r="N27" t="str">
        <v>TOTAL</v>
      </c>
    </row>
    <row r="28">
      <c r="A28" t="str">
        <v>GN Resound</v>
      </c>
      <c r="B28">
        <f>+B3/B16</f>
        <v>427.56343792633015</v>
      </c>
      <c r="C28">
        <f>+C3/C16</f>
        <v>426.40000000000003</v>
      </c>
      <c r="D28" t="e">
        <f>+D3/D16</f>
        <v>#DIV/0!</v>
      </c>
      <c r="E28" t="e">
        <f>+E3/E16</f>
        <v>#DIV/0!</v>
      </c>
      <c r="F28" t="e">
        <f>+F3/F16</f>
        <v>#DIV/0!</v>
      </c>
      <c r="G28" t="e">
        <f>+G3/G16</f>
        <v>#DIV/0!</v>
      </c>
      <c r="H28" t="e">
        <f>+H3/H16</f>
        <v>#DIV/0!</v>
      </c>
      <c r="I28" t="e">
        <f>+I3/I16</f>
        <v>#DIV/0!</v>
      </c>
      <c r="J28" t="e">
        <f>+J3/J16</f>
        <v>#DIV/0!</v>
      </c>
      <c r="K28" t="e">
        <f>+K3/K16</f>
        <v>#DIV/0!</v>
      </c>
      <c r="L28" t="e">
        <f>+L3/L16</f>
        <v>#DIV/0!</v>
      </c>
      <c r="M28" t="e">
        <f>+M3/M16</f>
        <v>#DIV/0!</v>
      </c>
      <c r="N28">
        <f>N3/N16</f>
        <v>427.0392803598201</v>
      </c>
    </row>
    <row r="29">
      <c r="A29" t="str">
        <v>Starkey</v>
      </c>
      <c r="B29">
        <f>+B5/B18</f>
        <v>458.7067209775967</v>
      </c>
      <c r="C29">
        <f>+C5/C18</f>
        <v>459.6094211576846</v>
      </c>
      <c r="D29" t="e">
        <f>+D5/D18</f>
        <v>#DIV/0!</v>
      </c>
      <c r="E29" t="e">
        <f>+E5/E18</f>
        <v>#DIV/0!</v>
      </c>
      <c r="F29" t="e">
        <f>+F5/F18</f>
        <v>#DIV/0!</v>
      </c>
      <c r="G29" t="e">
        <f>+G5/G18</f>
        <v>#DIV/0!</v>
      </c>
      <c r="H29" t="e">
        <f>+H5/H18</f>
        <v>#DIV/0!</v>
      </c>
      <c r="I29" t="e">
        <f>+I5/I18</f>
        <v>#DIV/0!</v>
      </c>
      <c r="J29" t="e">
        <f>+J5/J18</f>
        <v>#DIV/0!</v>
      </c>
      <c r="K29" t="e">
        <f>+K5/K18</f>
        <v>#DIV/0!</v>
      </c>
      <c r="L29" t="e">
        <f>+L5/L18</f>
        <v>#DIV/0!</v>
      </c>
      <c r="M29" t="e">
        <f>+M5/M18</f>
        <v>#DIV/0!</v>
      </c>
      <c r="N29">
        <f>N5/N18</f>
        <v>459.1480580313577</v>
      </c>
    </row>
    <row r="30">
      <c r="A30" t="str">
        <v>Avg Cost</v>
      </c>
      <c r="B30">
        <f>+B6/B19</f>
        <v>457.83459863098943</v>
      </c>
      <c r="C30">
        <f>+C6/C19</f>
        <v>458.9459086427867</v>
      </c>
      <c r="D30" t="e">
        <f>+D6/D19</f>
        <v>#DIV/0!</v>
      </c>
      <c r="E30" t="e">
        <f>+E6/E19</f>
        <v>#DIV/0!</v>
      </c>
      <c r="F30" t="e">
        <f>+F6/F19</f>
        <v>#DIV/0!</v>
      </c>
      <c r="G30" t="e">
        <f>+G6/G19</f>
        <v>#DIV/0!</v>
      </c>
      <c r="H30" t="e">
        <f>+H6/H19</f>
        <v>#DIV/0!</v>
      </c>
      <c r="I30" t="e">
        <f>+I6/I19</f>
        <v>#DIV/0!</v>
      </c>
      <c r="J30" t="e">
        <f>+J6/J19</f>
        <v>#DIV/0!</v>
      </c>
      <c r="K30" t="e">
        <f>+K6/K19</f>
        <v>#DIV/0!</v>
      </c>
      <c r="L30" t="e">
        <f>+L6/L19</f>
        <v>#DIV/0!</v>
      </c>
      <c r="M30" t="e">
        <f>+M6/M19</f>
        <v>#DIV/0!</v>
      </c>
      <c r="N30">
        <f>N6/N19</f>
        <v>458.3750679239252</v>
      </c>
    </row>
    <row r="34">
      <c r="A34" t="str">
        <v xml:space="preserve"> </v>
      </c>
    </row>
  </sheetData>
  <pageMargins left="0.45" right="0.45" top="0.5" bottom="0.5" header="0.3" footer="0.3"/>
  <ignoredErrors>
    <ignoredError numberStoredAsText="1" sqref="A1:N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 Cat 2 ITE -Rechargeable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