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roup 2 Cat 2 BTE -Rechargeab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7">
    <numFmt numFmtId="41" formatCode="_(* #,##0_);_(* \(#,##0\);_(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64" formatCode="&quot;$&quot;#,##0"/>
    <numFmt numFmtId="165" formatCode="&quot;$&quot;#,##0.00"/>
    <numFmt numFmtId="166" formatCode="_(* #,##0_);_(* \(#,##0\);_(* &quot;-&quot;??_);_(@_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workbookViewId="0"/>
  </sheetViews>
  <sheetData>
    <row r="1">
      <c r="A1" t="str">
        <v>GROUP 2- CATEGORY 2 - BTE RECHARGABLE</v>
      </c>
    </row>
    <row r="2">
      <c r="A2" t="str">
        <v>$ Sales</v>
      </c>
      <c r="B2" t="str">
        <v>OCT 2024</v>
      </c>
      <c r="C2" t="str">
        <v>NOV 2024</v>
      </c>
      <c r="D2" t="str">
        <v>DEC 2024</v>
      </c>
      <c r="E2" t="str">
        <v>JAN 2025</v>
      </c>
      <c r="F2" t="str">
        <v>FEB 2025</v>
      </c>
      <c r="G2" t="str">
        <v>MAR 2025</v>
      </c>
      <c r="H2" t="str">
        <v>APR 2025</v>
      </c>
      <c r="I2" t="str">
        <v>MAY 2025</v>
      </c>
      <c r="J2" t="str">
        <v>JUNE 2025</v>
      </c>
      <c r="K2" t="str">
        <v>JUL 2025</v>
      </c>
      <c r="L2" t="str">
        <v>AUG 2025</v>
      </c>
      <c r="M2" t="str">
        <v>SEP 2025</v>
      </c>
      <c r="N2" t="str">
        <v>TOTAL</v>
      </c>
    </row>
    <row r="3">
      <c r="A3" t="str">
        <v>GN Resound</v>
      </c>
      <c r="B3">
        <f>+'[1]Oct 2024'!$J$32</f>
        <v>79263.9</v>
      </c>
      <c r="C3">
        <f>+'[1]Nov 2024'!$J$26</f>
        <v>78837.75</v>
      </c>
      <c r="D3">
        <f>+'[1]Dec 2024'!$J$26</f>
        <v>0</v>
      </c>
      <c r="E3">
        <f>+'[1]Jan 2025'!$J$26</f>
        <v>0</v>
      </c>
      <c r="F3">
        <f>+'[1]Feb 2025'!$J$26</f>
        <v>0</v>
      </c>
      <c r="G3">
        <f>+'[1]Mar 2025'!$J$26</f>
        <v>0</v>
      </c>
      <c r="H3">
        <f>+'[1]Apr 2025'!$J$26</f>
        <v>0</v>
      </c>
      <c r="I3">
        <f>+'[1]May 2025'!$J$26</f>
        <v>0</v>
      </c>
      <c r="J3">
        <f>+'[1]Jun 2025'!$J$26</f>
        <v>0</v>
      </c>
      <c r="K3">
        <f>+'[1]Jul 2025'!$J$26</f>
        <v>0</v>
      </c>
      <c r="L3">
        <f>+'[1]Aug 2025'!$J$26</f>
        <v>0</v>
      </c>
      <c r="M3">
        <f>+'[1]Sep 2025'!$J$26</f>
        <v>0</v>
      </c>
      <c r="N3">
        <f>SUM(B3:M3)</f>
        <v>158101.65</v>
      </c>
    </row>
    <row r="4">
      <c r="A4" t="str">
        <v>Oticon</v>
      </c>
      <c r="B4">
        <f>+'[2]Oct 2024'!$J$22</f>
        <v>22896.9</v>
      </c>
      <c r="C4">
        <f>+'[2]Nov 2024'!$J$22</f>
        <v>13657.8</v>
      </c>
      <c r="D4">
        <f>+'[2]Dec 2024'!$J$22</f>
        <v>0</v>
      </c>
      <c r="E4">
        <f>+'[2]Jan 2025'!$J$22</f>
        <v>0</v>
      </c>
      <c r="F4">
        <f>+'[2]Feb 2025'!$J$22</f>
        <v>0</v>
      </c>
      <c r="G4">
        <f>+'[2]Mar 2025'!$J$22</f>
        <v>0</v>
      </c>
      <c r="H4">
        <f>+'[2]Apr 2025'!$J$22</f>
        <v>0</v>
      </c>
      <c r="I4">
        <f>+'[2]May 2025'!$J$22</f>
        <v>0</v>
      </c>
      <c r="J4">
        <f>+'[2]Jun 2025'!$J$22</f>
        <v>0</v>
      </c>
      <c r="K4">
        <f>+'[2]Jul 2025'!$J$22</f>
        <v>0</v>
      </c>
      <c r="L4">
        <f>+'[2]Aug 2025'!$J$22</f>
        <v>0</v>
      </c>
      <c r="M4">
        <f>+'[2]Sep 2025'!$J$22</f>
        <v>0</v>
      </c>
      <c r="N4">
        <f>SUM(B4:M4)</f>
        <v>36554.7</v>
      </c>
    </row>
    <row r="5">
      <c r="A5" t="str">
        <v>WS Audiology</v>
      </c>
      <c r="B5">
        <f>+'[3]OCT 2024'!$J$32</f>
        <v>25213.76</v>
      </c>
      <c r="C5">
        <f>+'[3]NOV 2024'!$J$28</f>
        <v>36081.76</v>
      </c>
      <c r="D5">
        <f>+'[3]DEC 2024'!$J$28</f>
        <v>0</v>
      </c>
      <c r="E5">
        <f>+'[3]JAN 2025'!$J$28</f>
        <v>0</v>
      </c>
      <c r="F5">
        <f>+'[3]FEB 2025'!$J$28</f>
        <v>0</v>
      </c>
      <c r="G5">
        <f>+'[3]MAR 2025'!$J$28</f>
        <v>0</v>
      </c>
      <c r="H5">
        <f>+'[3]APR 2025'!$J$28</f>
        <v>0</v>
      </c>
      <c r="I5">
        <f>+'[3]MAY 2025'!$J$28</f>
        <v>0</v>
      </c>
      <c r="J5">
        <f>+'[3]JUN 2025'!$J$28</f>
        <v>0</v>
      </c>
      <c r="K5">
        <f>+'[3]JUL 2025'!$J$28</f>
        <v>0</v>
      </c>
      <c r="L5">
        <f>+'[3]AUG 2025'!$J$28</f>
        <v>0</v>
      </c>
      <c r="M5">
        <f>+'[3]SEP 2025'!$J$28</f>
        <v>0</v>
      </c>
      <c r="N5">
        <f>SUM(B5:M5)</f>
        <v>61295.520000000004</v>
      </c>
    </row>
    <row r="6">
      <c r="A6" t="str">
        <v>Sonova/Phonak</v>
      </c>
      <c r="B6">
        <f>+'[4]OCT 2024'!$J$20</f>
        <v>154435.89</v>
      </c>
      <c r="C6">
        <f>+'[4]NOV 2024'!$J$20</f>
        <v>120638.37</v>
      </c>
      <c r="D6">
        <f>+'[4]DEC 2024'!$J$20</f>
        <v>0</v>
      </c>
      <c r="E6">
        <f>+'[4]JAN 2025'!$J$20</f>
        <v>0</v>
      </c>
      <c r="F6">
        <f>+'[4]FEB 2025'!$J$20</f>
        <v>0</v>
      </c>
      <c r="G6">
        <f>+'[4]MAR 2025'!$J$20</f>
        <v>0</v>
      </c>
      <c r="H6">
        <f>+'[4]APR 2025'!$J$20</f>
        <v>0</v>
      </c>
      <c r="I6">
        <f>+'[4]MAY 2025'!$J$20</f>
        <v>0</v>
      </c>
      <c r="J6">
        <f>+'[4]JUN 2025'!$J$20</f>
        <v>0</v>
      </c>
      <c r="K6">
        <f>+'[4]JUL 2025'!$J$20</f>
        <v>0</v>
      </c>
      <c r="L6">
        <f>+'[4]AUG 2025'!$J$20</f>
        <v>0</v>
      </c>
      <c r="M6">
        <f>+'[4]SEP 2025'!$J$20</f>
        <v>0</v>
      </c>
      <c r="N6">
        <f>SUM(B6:M6)</f>
        <v>275074.26</v>
      </c>
    </row>
    <row r="7">
      <c r="A7" t="str">
        <v>Starkey</v>
      </c>
      <c r="B7">
        <f>+'[5]OCT 2024'!$J$29</f>
        <v>17035.2</v>
      </c>
      <c r="C7">
        <f>+'[5]NOV 2024'!$J$32</f>
        <v>21403.2</v>
      </c>
      <c r="D7">
        <f>+'[5]DEC 2024'!$J$27</f>
        <v>0</v>
      </c>
      <c r="E7">
        <f>+'[5]JAN 2025'!$J$27</f>
        <v>0</v>
      </c>
      <c r="F7">
        <f>+'[5]FEB 2025'!$J$27</f>
        <v>0</v>
      </c>
      <c r="G7">
        <f>+'[5]MAR 2025'!$J$27</f>
        <v>0</v>
      </c>
      <c r="H7">
        <f>+'[5]APR 2025'!$J$27</f>
        <v>0</v>
      </c>
      <c r="I7">
        <f>+'[5]MAY 2025'!$J$27</f>
        <v>0</v>
      </c>
      <c r="J7">
        <f>+'[5]JUN 2025'!$J$27</f>
        <v>0</v>
      </c>
      <c r="K7">
        <f>+'[5]JUL 2025'!$J$32</f>
        <v>0</v>
      </c>
      <c r="L7">
        <f>+'[5]AUG 2025'!$J$27</f>
        <v>0</v>
      </c>
      <c r="M7">
        <f>+'[5]SEP 2025'!$J$27</f>
        <v>0</v>
      </c>
      <c r="N7">
        <f>SUM(B7:M7)</f>
        <v>38438.4</v>
      </c>
    </row>
    <row r="8">
      <c r="A8" t="str">
        <v>Total Sales</v>
      </c>
      <c r="B8">
        <f>SUM(B3:B7)</f>
        <v>298845.65</v>
      </c>
      <c r="C8">
        <f>SUM(C3:C7)</f>
        <v>270618.88</v>
      </c>
      <c r="D8">
        <f>SUM(D3:D7)</f>
        <v>0</v>
      </c>
      <c r="E8">
        <f>SUM(E3:E7)</f>
        <v>0</v>
      </c>
      <c r="F8">
        <f>SUM(F3:F7)</f>
        <v>0</v>
      </c>
      <c r="G8">
        <f>SUM(G3:G7)</f>
        <v>0</v>
      </c>
      <c r="H8">
        <f>SUM(H3:H7)</f>
        <v>0</v>
      </c>
      <c r="I8">
        <f>SUM(I3:I7)</f>
        <v>0</v>
      </c>
      <c r="J8">
        <f>SUM(J3:J7)</f>
        <v>0</v>
      </c>
      <c r="K8">
        <f>SUM(K3:K7)</f>
        <v>0</v>
      </c>
      <c r="L8">
        <f>SUM(L3:L7)</f>
        <v>0</v>
      </c>
      <c r="M8">
        <f>SUM(M3:M7)</f>
        <v>0</v>
      </c>
      <c r="N8">
        <f>SUM(N3:N7)</f>
        <v>569464.53</v>
      </c>
    </row>
    <row r="10">
      <c r="A10" t="str">
        <v>% Sales</v>
      </c>
      <c r="B10" t="str">
        <v>OCT 2024</v>
      </c>
      <c r="C10" t="str">
        <v>NOV 2024</v>
      </c>
      <c r="D10" t="str">
        <v>DEC 2024</v>
      </c>
      <c r="E10" t="str">
        <v>JAN 2025</v>
      </c>
      <c r="F10" t="str">
        <v>FEB 2025</v>
      </c>
      <c r="G10" t="str">
        <v>MAR 2025</v>
      </c>
      <c r="H10" t="str">
        <v>APR 2025</v>
      </c>
      <c r="I10" t="str">
        <v>MAY 2025</v>
      </c>
      <c r="J10" t="str">
        <v>JUNE 2025</v>
      </c>
      <c r="K10" t="str">
        <v>JUL 2025</v>
      </c>
      <c r="L10" t="str">
        <v>AUG 2025</v>
      </c>
      <c r="M10" t="str">
        <v>SEP 2025</v>
      </c>
      <c r="N10" t="str">
        <v>TOTAL</v>
      </c>
    </row>
    <row r="11">
      <c r="A11" t="str">
        <v>GN Resound</v>
      </c>
      <c r="B11">
        <f>B3/B8</f>
        <v>0.2652335745894243</v>
      </c>
      <c r="C11">
        <f>C3/C8</f>
        <v>0.29132390910789374</v>
      </c>
      <c r="D11" t="e">
        <f>D3/D8</f>
        <v>#DIV/0!</v>
      </c>
      <c r="E11" t="e">
        <f>E3/E8</f>
        <v>#DIV/0!</v>
      </c>
      <c r="F11" t="e">
        <f>F3/F8</f>
        <v>#DIV/0!</v>
      </c>
      <c r="G11" t="e">
        <f>G3/G8</f>
        <v>#DIV/0!</v>
      </c>
      <c r="H11" t="e">
        <f>H3/H8</f>
        <v>#DIV/0!</v>
      </c>
      <c r="I11" t="e">
        <f>I3/I8</f>
        <v>#DIV/0!</v>
      </c>
      <c r="J11" t="e">
        <f>J3/J8</f>
        <v>#DIV/0!</v>
      </c>
      <c r="K11" t="e">
        <f>K3/K8</f>
        <v>#DIV/0!</v>
      </c>
      <c r="L11" t="e">
        <f>L3/L8</f>
        <v>#DIV/0!</v>
      </c>
      <c r="M11" t="e">
        <f>M3/M8</f>
        <v>#DIV/0!</v>
      </c>
      <c r="N11">
        <f>N3/N8</f>
        <v>0.2776321292565842</v>
      </c>
    </row>
    <row r="12">
      <c r="A12" t="str">
        <v>Oticon</v>
      </c>
      <c r="B12">
        <f>B4/B8</f>
        <v>0.07661781257314604</v>
      </c>
      <c r="C12">
        <f>C4/C8</f>
        <v>0.05046876256379451</v>
      </c>
      <c r="D12" t="e">
        <f>D4/D8</f>
        <v>#DIV/0!</v>
      </c>
      <c r="E12" t="e">
        <f>E4/E8</f>
        <v>#DIV/0!</v>
      </c>
      <c r="F12" t="e">
        <f>F4/F8</f>
        <v>#DIV/0!</v>
      </c>
      <c r="G12" t="e">
        <f>G4/G8</f>
        <v>#DIV/0!</v>
      </c>
      <c r="H12" t="e">
        <f>H4/H8</f>
        <v>#DIV/0!</v>
      </c>
      <c r="I12" t="e">
        <f>I4/I8</f>
        <v>#DIV/0!</v>
      </c>
      <c r="J12" t="e">
        <f>J4/J8</f>
        <v>#DIV/0!</v>
      </c>
      <c r="K12" t="e">
        <f>K4/K8</f>
        <v>#DIV/0!</v>
      </c>
      <c r="L12" t="e">
        <f>L4/L8</f>
        <v>#DIV/0!</v>
      </c>
      <c r="M12" t="e">
        <f>M4/M8</f>
        <v>#DIV/0!</v>
      </c>
      <c r="N12">
        <f>N3/N8</f>
        <v>0.2776321292565842</v>
      </c>
    </row>
    <row r="13">
      <c r="A13" t="str">
        <v>WS Audiology</v>
      </c>
      <c r="B13">
        <f>B5/B8</f>
        <v>0.08437051032865961</v>
      </c>
      <c r="C13">
        <f>C5/C8</f>
        <v>0.1333305348096925</v>
      </c>
      <c r="D13" t="e">
        <f>D5/D8</f>
        <v>#DIV/0!</v>
      </c>
      <c r="E13" t="e">
        <f>E5/E8</f>
        <v>#DIV/0!</v>
      </c>
      <c r="F13" t="e">
        <f>F5/F8</f>
        <v>#DIV/0!</v>
      </c>
      <c r="G13" t="e">
        <f>G5/G8</f>
        <v>#DIV/0!</v>
      </c>
      <c r="H13" t="e">
        <f>H5/H8</f>
        <v>#DIV/0!</v>
      </c>
      <c r="I13" t="e">
        <f>I5/I8</f>
        <v>#DIV/0!</v>
      </c>
      <c r="J13" t="e">
        <f>J5/J8</f>
        <v>#DIV/0!</v>
      </c>
      <c r="K13" t="e">
        <f>K5/K8</f>
        <v>#DIV/0!</v>
      </c>
      <c r="L13" t="e">
        <f>L5/L8</f>
        <v>#DIV/0!</v>
      </c>
      <c r="M13" t="e">
        <f>M5/M8</f>
        <v>#DIV/0!</v>
      </c>
      <c r="N13">
        <f>N5/N8</f>
        <v>0.10763711657335356</v>
      </c>
    </row>
    <row r="14">
      <c r="A14" t="str">
        <v>Sonova/Phonak</v>
      </c>
      <c r="B14">
        <f>B6/B8</f>
        <v>0.5167747631595107</v>
      </c>
      <c r="C14">
        <f>C6/C8</f>
        <v>0.44578696800459744</v>
      </c>
      <c r="D14" t="e">
        <f>D6/D8</f>
        <v>#DIV/0!</v>
      </c>
      <c r="E14" t="e">
        <f>E6/E8</f>
        <v>#DIV/0!</v>
      </c>
      <c r="F14" t="e">
        <f>F6/F8</f>
        <v>#DIV/0!</v>
      </c>
      <c r="G14" t="e">
        <f>G6/G8</f>
        <v>#DIV/0!</v>
      </c>
      <c r="H14" t="e">
        <f>H6/H8</f>
        <v>#DIV/0!</v>
      </c>
      <c r="I14" t="e">
        <f>I6/I8</f>
        <v>#DIV/0!</v>
      </c>
      <c r="J14" t="e">
        <f>J6/J8</f>
        <v>#DIV/0!</v>
      </c>
      <c r="K14" t="e">
        <f>K6/K8</f>
        <v>#DIV/0!</v>
      </c>
      <c r="L14" t="e">
        <f>L6/L8</f>
        <v>#DIV/0!</v>
      </c>
      <c r="M14" t="e">
        <f>M6/M8</f>
        <v>#DIV/0!</v>
      </c>
      <c r="N14">
        <f>N6/N8</f>
        <v>0.48304019918501334</v>
      </c>
    </row>
    <row r="15">
      <c r="A15" t="str">
        <v>Starkey</v>
      </c>
      <c r="B15">
        <f>B7/B8</f>
        <v>0.05700333934925939</v>
      </c>
      <c r="C15">
        <f>C7/C8</f>
        <v>0.07908982551402179</v>
      </c>
      <c r="D15" t="e">
        <f>D7/D8</f>
        <v>#DIV/0!</v>
      </c>
      <c r="E15" t="e">
        <f>E7/E8</f>
        <v>#DIV/0!</v>
      </c>
      <c r="F15" t="e">
        <f>F7/F8</f>
        <v>#DIV/0!</v>
      </c>
      <c r="G15" t="e">
        <f>G7/G8</f>
        <v>#DIV/0!</v>
      </c>
      <c r="H15" t="e">
        <f>H7/H8</f>
        <v>#DIV/0!</v>
      </c>
      <c r="I15" t="e">
        <f>I7/I8</f>
        <v>#DIV/0!</v>
      </c>
      <c r="J15" t="e">
        <f>J7/J8</f>
        <v>#DIV/0!</v>
      </c>
      <c r="K15" t="e">
        <f>K7/K8</f>
        <v>#DIV/0!</v>
      </c>
      <c r="L15" t="e">
        <f>L7/L8</f>
        <v>#DIV/0!</v>
      </c>
      <c r="M15" t="e">
        <f>M7/M8</f>
        <v>#DIV/0!</v>
      </c>
      <c r="N15">
        <f>+N7/N8</f>
        <v>0.0674991996428645</v>
      </c>
    </row>
    <row r="16">
      <c r="A16" t="str">
        <v>Total %</v>
      </c>
      <c r="B16">
        <f>SUM(B11:B15)</f>
        <v>1</v>
      </c>
      <c r="C16">
        <f>SUM(C11:C15)</f>
        <v>1</v>
      </c>
      <c r="D16" t="e">
        <f>SUM(D11:D15)</f>
        <v>#DIV/0!</v>
      </c>
      <c r="E16" t="e">
        <f>SUM(E11:E15)</f>
        <v>#DIV/0!</v>
      </c>
      <c r="F16" t="e">
        <f>SUM(F11:F15)</f>
        <v>#DIV/0!</v>
      </c>
      <c r="G16" t="e">
        <f>SUM(G11:G15)</f>
        <v>#DIV/0!</v>
      </c>
      <c r="H16" t="e">
        <f>SUM(H11:H15)</f>
        <v>#DIV/0!</v>
      </c>
      <c r="I16" t="e">
        <f>SUM(I11:I15)</f>
        <v>#DIV/0!</v>
      </c>
      <c r="J16" t="e">
        <f>SUM(J11:J15)</f>
        <v>#DIV/0!</v>
      </c>
      <c r="K16" t="e">
        <f>SUM(K11:K15)</f>
        <v>#DIV/0!</v>
      </c>
      <c r="L16" t="e">
        <f>SUM(L11:L15)</f>
        <v>#DIV/0!</v>
      </c>
      <c r="M16" t="e">
        <f>SUM(M11:M15)</f>
        <v>#DIV/0!</v>
      </c>
      <c r="N16">
        <f>SUM(N11:N15)</f>
        <v>1.2134407739143998</v>
      </c>
    </row>
    <row r="18">
      <c r="A18" t="str">
        <v># Sold</v>
      </c>
      <c r="B18" t="str">
        <v>OCT 2024</v>
      </c>
      <c r="C18" t="str">
        <v>NOV 2024</v>
      </c>
      <c r="D18" t="str">
        <v>DEC 2024</v>
      </c>
      <c r="E18" t="str">
        <v>JAN 2025</v>
      </c>
      <c r="F18" t="str">
        <v>FEB 2025</v>
      </c>
      <c r="G18" t="str">
        <v>MAR 2025</v>
      </c>
      <c r="H18" t="str">
        <v>APR 2025</v>
      </c>
      <c r="I18" t="str">
        <v>MAY 2025</v>
      </c>
      <c r="J18" t="str">
        <v>JUNE 2025</v>
      </c>
      <c r="K18" t="str">
        <v>JUL 2025</v>
      </c>
      <c r="L18" t="str">
        <v>AUG 2025</v>
      </c>
      <c r="M18" t="str">
        <v>SEP 2025</v>
      </c>
      <c r="N18" t="str">
        <v>TOTAL</v>
      </c>
    </row>
    <row r="19">
      <c r="A19" t="str">
        <v>GN Resound</v>
      </c>
      <c r="B19">
        <f>+'[1]Oct 2024'!$I$32</f>
        <v>186</v>
      </c>
      <c r="C19">
        <f>+'[1]Nov 2024'!$I$26</f>
        <v>185</v>
      </c>
      <c r="D19">
        <f>+'[1]Dec 2024'!$I$26</f>
        <v>0</v>
      </c>
      <c r="E19">
        <f>+'[1]Jan 2025'!$I$26</f>
        <v>0</v>
      </c>
      <c r="F19">
        <f>+'[1]Feb 2025'!$I$26</f>
        <v>0</v>
      </c>
      <c r="G19">
        <f>+'[1]Mar 2025'!$I$26</f>
        <v>0</v>
      </c>
      <c r="H19">
        <f>+'[1]Apr 2025'!$I$26</f>
        <v>0</v>
      </c>
      <c r="I19">
        <f>+'[1]May 2025'!$I$26</f>
        <v>0</v>
      </c>
      <c r="J19">
        <f>+'[1]Jun 2025'!$I$26</f>
        <v>0</v>
      </c>
      <c r="K19">
        <f>+'[1]Jul 2025'!$I$26</f>
        <v>0</v>
      </c>
      <c r="L19">
        <f>+'[1]Aug 2025'!$I$26</f>
        <v>0</v>
      </c>
      <c r="M19">
        <f>+'[1]Sep 2025'!$I$26</f>
        <v>0</v>
      </c>
      <c r="N19">
        <f>SUM(B19:M19)</f>
        <v>371</v>
      </c>
    </row>
    <row r="20">
      <c r="A20" t="str">
        <v>Oticon</v>
      </c>
      <c r="B20">
        <f>+'[2]Oct 2024'!$I$22</f>
        <v>57</v>
      </c>
      <c r="C20">
        <f>+'[2]Nov 2024'!$I$22</f>
        <v>34</v>
      </c>
      <c r="D20">
        <f>+'[2]Dec 2024'!$I$22</f>
        <v>0</v>
      </c>
      <c r="E20">
        <f>+'[2]Jan 2025'!$I$22</f>
        <v>0</v>
      </c>
      <c r="F20">
        <f>+'[2]Feb 2025'!$I$22</f>
        <v>0</v>
      </c>
      <c r="G20">
        <f>+'[2]Mar 2025'!$I$22</f>
        <v>0</v>
      </c>
      <c r="H20">
        <f>+'[2]Apr 2025'!$I$22</f>
        <v>0</v>
      </c>
      <c r="I20">
        <f>+'[2]May 2025'!$I$22</f>
        <v>0</v>
      </c>
      <c r="J20">
        <f>+'[2]Jun 2025'!$I$22</f>
        <v>0</v>
      </c>
      <c r="K20">
        <f>+'[2]Jul 2025'!$I$22</f>
        <v>0</v>
      </c>
      <c r="L20">
        <f>+'[2]Aug 2025'!$I$22</f>
        <v>0</v>
      </c>
      <c r="M20">
        <f>+'[2]Sep 2025'!$I$22</f>
        <v>0</v>
      </c>
      <c r="N20">
        <f>SUM(B20:M20)</f>
        <v>91</v>
      </c>
    </row>
    <row r="21">
      <c r="A21" t="str">
        <v>WS Audiology</v>
      </c>
      <c r="B21">
        <f>+'[3]OCT 2024'!$I$32</f>
        <v>58</v>
      </c>
      <c r="C21">
        <f>+'[3]NOV 2024'!$I$28</f>
        <v>83</v>
      </c>
      <c r="D21">
        <f>+'[3]DEC 2024'!$I$28</f>
        <v>0</v>
      </c>
      <c r="E21">
        <f>+'[3]JAN 2025'!$I$28</f>
        <v>0</v>
      </c>
      <c r="F21">
        <f>+'[3]FEB 2025'!$I$28</f>
        <v>0</v>
      </c>
      <c r="G21">
        <f>+'[3]MAR 2025'!$I$28</f>
        <v>0</v>
      </c>
      <c r="H21">
        <f>+'[3]APR 2025'!$I$28</f>
        <v>0</v>
      </c>
      <c r="I21">
        <f>+'[3]MAY 2025'!$I$28</f>
        <v>0</v>
      </c>
      <c r="J21">
        <f>+'[3]JUN 2025'!$I$28</f>
        <v>0</v>
      </c>
      <c r="K21">
        <f>+'[3]JUL 2025'!$I$28</f>
        <v>0</v>
      </c>
      <c r="L21">
        <f>+'[3]AUG 2025'!$I$28</f>
        <v>0</v>
      </c>
      <c r="M21">
        <f>+'[3]SEP 2025'!$I$28</f>
        <v>0</v>
      </c>
      <c r="N21">
        <f>SUM(B21:M21)</f>
        <v>141</v>
      </c>
    </row>
    <row r="22">
      <c r="A22" t="str">
        <v>Sonova/Phonak</v>
      </c>
      <c r="B22">
        <f>+'[4]OCT 2024'!$I$20</f>
        <v>329</v>
      </c>
      <c r="C22">
        <f>+'[4]NOV 2024'!$I$20</f>
        <v>257</v>
      </c>
      <c r="D22">
        <f>+'[4]DEC 2024'!$I$15</f>
        <v>0</v>
      </c>
      <c r="E22">
        <f>+'[4]JAN 2025'!$I$15</f>
        <v>0</v>
      </c>
      <c r="F22">
        <f>+'[4]FEB 2025'!$I$15</f>
        <v>0</v>
      </c>
      <c r="G22">
        <f>+'[4]MAR 2025'!$I$15</f>
        <v>0</v>
      </c>
      <c r="H22">
        <f>+'[4]APR 2025'!$I$15</f>
        <v>0</v>
      </c>
      <c r="I22">
        <f>+'[4]MAY 2025'!$I$15</f>
        <v>0</v>
      </c>
      <c r="J22">
        <f>+'[4]JUN 2025'!$I$15</f>
        <v>0</v>
      </c>
      <c r="K22">
        <f>+'[4]JUL 2025'!$I$15</f>
        <v>0</v>
      </c>
      <c r="L22">
        <f>+'[4]AUG 2025'!$I$15</f>
        <v>0</v>
      </c>
      <c r="M22">
        <f>+'[4]SEP 2025'!$I$15</f>
        <v>0</v>
      </c>
      <c r="N22">
        <f>SUM(B22:M22)</f>
        <v>586</v>
      </c>
    </row>
    <row r="23">
      <c r="A23" t="str">
        <v>Starkey</v>
      </c>
      <c r="B23">
        <f>+'[5]OCT 2024'!$I$29</f>
        <v>39</v>
      </c>
      <c r="C23">
        <f>+'[5]NOV 2024'!$I$32</f>
        <v>49</v>
      </c>
      <c r="D23">
        <f>+'[5]DEC 2024'!$I$27</f>
        <v>0</v>
      </c>
      <c r="E23">
        <f>+'[5]JAN 2025'!$I$27</f>
        <v>0</v>
      </c>
      <c r="F23">
        <f>+'[5]FEB 2025'!$I$27</f>
        <v>0</v>
      </c>
      <c r="G23">
        <f>+'[5]MAR 2025'!$I$27</f>
        <v>0</v>
      </c>
      <c r="H23">
        <f>+'[5]APR 2025'!$I$27</f>
        <v>0</v>
      </c>
      <c r="I23">
        <f>+'[5]MAY 2025'!$I$27</f>
        <v>0</v>
      </c>
      <c r="J23">
        <f>+'[5]JUN 2025'!$I$27</f>
        <v>0</v>
      </c>
      <c r="K23">
        <f>+'[5]JUL 2025'!$I$27</f>
        <v>0</v>
      </c>
      <c r="L23">
        <f>+'[5]AUG 2025'!$I$27</f>
        <v>0</v>
      </c>
      <c r="M23">
        <f>+'[5]SEP 2025'!$I$27</f>
        <v>0</v>
      </c>
      <c r="N23">
        <f>SUM(B23:M23)</f>
        <v>88</v>
      </c>
    </row>
    <row r="24">
      <c r="A24" t="str">
        <v xml:space="preserve">Total # </v>
      </c>
      <c r="B24">
        <f>SUM(B19:B23)</f>
        <v>669</v>
      </c>
      <c r="C24">
        <f>SUM(C19:C23)</f>
        <v>608</v>
      </c>
      <c r="D24">
        <f>SUM(D19:D23)</f>
        <v>0</v>
      </c>
      <c r="E24">
        <f>SUM(E19:E23)</f>
        <v>0</v>
      </c>
      <c r="F24">
        <f>SUM(F19:F23)</f>
        <v>0</v>
      </c>
      <c r="G24">
        <f>SUM(G19:G23)</f>
        <v>0</v>
      </c>
      <c r="H24">
        <f>SUM(H19:H23)</f>
        <v>0</v>
      </c>
      <c r="I24">
        <f>SUM(I19:I23)</f>
        <v>0</v>
      </c>
      <c r="J24">
        <f>SUM(J19:J23)</f>
        <v>0</v>
      </c>
      <c r="K24">
        <f>SUM(K19:K23)</f>
        <v>0</v>
      </c>
      <c r="L24">
        <f>SUM(L19:L23)</f>
        <v>0</v>
      </c>
      <c r="M24">
        <f>SUM(M19:M23)</f>
        <v>0</v>
      </c>
      <c r="N24">
        <f>SUM(N19:N23)</f>
        <v>1277</v>
      </c>
    </row>
    <row r="26">
      <c r="A26" t="str">
        <v>% of #</v>
      </c>
      <c r="B26" t="str">
        <v>OCT 2024</v>
      </c>
      <c r="C26" t="str">
        <v>NOV 2024</v>
      </c>
      <c r="D26" t="str">
        <v>DEC 2024</v>
      </c>
      <c r="E26" t="str">
        <v>JAN 2025</v>
      </c>
      <c r="F26" t="str">
        <v>FEB 2025</v>
      </c>
      <c r="G26" t="str">
        <v>MAR 2025</v>
      </c>
      <c r="H26" t="str">
        <v>APR 2025</v>
      </c>
      <c r="I26" t="str">
        <v>MAY 2025</v>
      </c>
      <c r="J26" t="str">
        <v>JUNE 2025</v>
      </c>
      <c r="K26" t="str">
        <v>JUL 2025</v>
      </c>
      <c r="L26" t="str">
        <v>AUG 2025</v>
      </c>
      <c r="M26" t="str">
        <v>SEP 2025</v>
      </c>
      <c r="N26" t="str">
        <v>TOTAL</v>
      </c>
    </row>
    <row r="27">
      <c r="A27" t="str">
        <v>GN Resound</v>
      </c>
      <c r="B27">
        <f>B19/B24</f>
        <v>0.27802690582959644</v>
      </c>
      <c r="C27">
        <f>C19/C24</f>
        <v>0.3042763157894737</v>
      </c>
      <c r="D27" t="e">
        <f>D19/D24</f>
        <v>#DIV/0!</v>
      </c>
      <c r="E27" t="e">
        <f>E19/E24</f>
        <v>#DIV/0!</v>
      </c>
      <c r="F27" t="e">
        <f>F19/F24</f>
        <v>#DIV/0!</v>
      </c>
      <c r="G27" t="e">
        <f>G19/G24</f>
        <v>#DIV/0!</v>
      </c>
      <c r="H27" t="e">
        <f>H19/H24</f>
        <v>#DIV/0!</v>
      </c>
      <c r="I27" t="e">
        <f>I19/I24</f>
        <v>#DIV/0!</v>
      </c>
      <c r="J27" t="e">
        <f>J19/J24</f>
        <v>#DIV/0!</v>
      </c>
      <c r="K27" t="e">
        <f>K19/K24</f>
        <v>#DIV/0!</v>
      </c>
      <c r="L27" t="e">
        <f>L19/L24</f>
        <v>#DIV/0!</v>
      </c>
      <c r="M27" t="e">
        <f>M19/M24</f>
        <v>#DIV/0!</v>
      </c>
      <c r="N27">
        <f>N19/N24</f>
        <v>0.29052466718872355</v>
      </c>
    </row>
    <row r="28">
      <c r="A28" t="str">
        <v>Oticon</v>
      </c>
      <c r="B28">
        <f>B20/B24</f>
        <v>0.08520179372197309</v>
      </c>
      <c r="C28">
        <f>C20/C24</f>
        <v>0.05592105263157895</v>
      </c>
      <c r="D28" t="e">
        <f>D20/D24</f>
        <v>#DIV/0!</v>
      </c>
      <c r="E28" t="e">
        <f>E20/E24</f>
        <v>#DIV/0!</v>
      </c>
      <c r="F28" t="e">
        <f>F20/F24</f>
        <v>#DIV/0!</v>
      </c>
      <c r="G28" t="e">
        <f>G20/G24</f>
        <v>#DIV/0!</v>
      </c>
      <c r="H28" t="e">
        <f>H20/H24</f>
        <v>#DIV/0!</v>
      </c>
      <c r="I28" t="e">
        <f>I20/I24</f>
        <v>#DIV/0!</v>
      </c>
      <c r="J28" t="e">
        <f>J20/J24</f>
        <v>#DIV/0!</v>
      </c>
      <c r="K28" t="e">
        <f>K20/K24</f>
        <v>#DIV/0!</v>
      </c>
      <c r="L28" t="e">
        <f>L20/L24</f>
        <v>#DIV/0!</v>
      </c>
      <c r="M28" t="e">
        <f>M20/M24</f>
        <v>#DIV/0!</v>
      </c>
      <c r="N28">
        <f>N20/N24</f>
        <v>0.07126076742364917</v>
      </c>
    </row>
    <row r="29">
      <c r="A29" t="str">
        <v>WS Audiology</v>
      </c>
      <c r="B29">
        <f>B21/B24</f>
        <v>0.08669656203288491</v>
      </c>
      <c r="C29">
        <f>C21/C24</f>
        <v>0.13651315789473684</v>
      </c>
      <c r="D29" t="e">
        <f>D21/D24</f>
        <v>#DIV/0!</v>
      </c>
      <c r="E29" t="e">
        <f>E21/E24</f>
        <v>#DIV/0!</v>
      </c>
      <c r="F29" t="e">
        <f>F21/F24</f>
        <v>#DIV/0!</v>
      </c>
      <c r="G29" t="e">
        <f>G21/G24</f>
        <v>#DIV/0!</v>
      </c>
      <c r="H29" t="e">
        <f>H21/H24</f>
        <v>#DIV/0!</v>
      </c>
      <c r="I29" t="e">
        <f>I21/I24</f>
        <v>#DIV/0!</v>
      </c>
      <c r="J29" t="e">
        <f>J21/J24</f>
        <v>#DIV/0!</v>
      </c>
      <c r="K29" t="e">
        <f>K21/K24</f>
        <v>#DIV/0!</v>
      </c>
      <c r="L29" t="e">
        <f>L21/L24</f>
        <v>#DIV/0!</v>
      </c>
      <c r="M29" t="e">
        <f>M21/M24</f>
        <v>#DIV/0!</v>
      </c>
      <c r="N29">
        <f>N21/N24</f>
        <v>0.11041503523884104</v>
      </c>
    </row>
    <row r="30">
      <c r="A30" t="str">
        <v>Sonova/Phonak</v>
      </c>
      <c r="B30">
        <f>B22/B24</f>
        <v>0.49177877428998507</v>
      </c>
      <c r="C30">
        <f>C22/C24</f>
        <v>0.42269736842105265</v>
      </c>
      <c r="D30" t="e">
        <f>D22/D24</f>
        <v>#DIV/0!</v>
      </c>
      <c r="E30" t="e">
        <f>E22/E24</f>
        <v>#DIV/0!</v>
      </c>
      <c r="F30" t="e">
        <f>F22/F24</f>
        <v>#DIV/0!</v>
      </c>
      <c r="G30" t="e">
        <f>G22/G24</f>
        <v>#DIV/0!</v>
      </c>
      <c r="H30" t="e">
        <f>H22/H24</f>
        <v>#DIV/0!</v>
      </c>
      <c r="I30" t="e">
        <f>I22/I24</f>
        <v>#DIV/0!</v>
      </c>
      <c r="J30" t="e">
        <f>J22/J24</f>
        <v>#DIV/0!</v>
      </c>
      <c r="K30" t="e">
        <f>K22/K24</f>
        <v>#DIV/0!</v>
      </c>
      <c r="L30" t="e">
        <f>L22/L24</f>
        <v>#DIV/0!</v>
      </c>
      <c r="M30" t="e">
        <f>M22/M24</f>
        <v>#DIV/0!</v>
      </c>
      <c r="N30">
        <f>N22/N24</f>
        <v>0.45888801879404856</v>
      </c>
    </row>
    <row r="31">
      <c r="A31" t="str">
        <v>Starkey</v>
      </c>
      <c r="B31">
        <f>+B23/B24</f>
        <v>0.05829596412556054</v>
      </c>
      <c r="C31">
        <f>+C23/C24</f>
        <v>0.0805921052631579</v>
      </c>
      <c r="D31" t="e">
        <f>+D23/D24</f>
        <v>#DIV/0!</v>
      </c>
      <c r="E31" t="e">
        <f>+E23/E24</f>
        <v>#DIV/0!</v>
      </c>
      <c r="F31" t="e">
        <f>+F23/F24</f>
        <v>#DIV/0!</v>
      </c>
      <c r="G31" t="e">
        <f>+G23/G24</f>
        <v>#DIV/0!</v>
      </c>
      <c r="H31" t="e">
        <f>+H23/H24</f>
        <v>#DIV/0!</v>
      </c>
      <c r="I31" t="e">
        <f>+I23/I24</f>
        <v>#DIV/0!</v>
      </c>
      <c r="J31" t="e">
        <f>+J23/J24</f>
        <v>#DIV/0!</v>
      </c>
      <c r="K31" t="e">
        <f>+K23/K24</f>
        <v>#DIV/0!</v>
      </c>
      <c r="L31" t="e">
        <f>+L23/L24</f>
        <v>#DIV/0!</v>
      </c>
      <c r="M31" t="e">
        <f>+M23/M24</f>
        <v>#DIV/0!</v>
      </c>
      <c r="N31">
        <f>+N23/N24</f>
        <v>0.06891151135473766</v>
      </c>
    </row>
    <row r="32">
      <c r="A32" t="str">
        <v>Total %</v>
      </c>
      <c r="B32">
        <f>SUM(B27:B31)</f>
        <v>1</v>
      </c>
      <c r="C32">
        <f>SUM(C27:C31)</f>
        <v>0.9999999999999999</v>
      </c>
      <c r="D32" t="e">
        <f>SUM(D27:D31)</f>
        <v>#DIV/0!</v>
      </c>
      <c r="E32" t="e">
        <f>SUM(E27:E31)</f>
        <v>#DIV/0!</v>
      </c>
      <c r="F32" t="e">
        <f>SUM(F27:F31)</f>
        <v>#DIV/0!</v>
      </c>
      <c r="G32" t="e">
        <f>SUM(G27:G31)</f>
        <v>#DIV/0!</v>
      </c>
      <c r="H32" t="e">
        <f>SUM(H27:H31)</f>
        <v>#DIV/0!</v>
      </c>
      <c r="I32" t="e">
        <f>SUM(I27:I31)</f>
        <v>#DIV/0!</v>
      </c>
      <c r="J32" t="e">
        <f>SUM(J27:J31)</f>
        <v>#DIV/0!</v>
      </c>
      <c r="K32" t="e">
        <f>SUM(K27:K31)</f>
        <v>#DIV/0!</v>
      </c>
      <c r="L32" t="e">
        <f>SUM(L27:L31)</f>
        <v>#DIV/0!</v>
      </c>
      <c r="M32" t="e">
        <f>SUM(M27:M31)</f>
        <v>#DIV/0!</v>
      </c>
      <c r="N32">
        <f>SUM(N29:N31)</f>
        <v>0.6382145653876272</v>
      </c>
    </row>
    <row r="34">
      <c r="A34" t="str">
        <v>Avg Cost</v>
      </c>
      <c r="B34" t="str">
        <v>OCT 2024</v>
      </c>
      <c r="C34" t="str">
        <v>NOV 2024</v>
      </c>
      <c r="D34" t="str">
        <v>DEC 2024</v>
      </c>
      <c r="E34" t="str">
        <v>JAN 2025</v>
      </c>
      <c r="F34" t="str">
        <v>FEB 2025</v>
      </c>
      <c r="G34" t="str">
        <v>MAR 2025</v>
      </c>
      <c r="H34" t="str">
        <v>APR 2025</v>
      </c>
      <c r="I34" t="str">
        <v>MAY 2025</v>
      </c>
      <c r="J34" t="str">
        <v>JUNE 2025</v>
      </c>
      <c r="K34" t="str">
        <v>JUL 2025</v>
      </c>
      <c r="L34" t="str">
        <v>AUG 2025</v>
      </c>
      <c r="M34" t="str">
        <v>SEP 2025</v>
      </c>
      <c r="N34" t="str">
        <v>TOTAL</v>
      </c>
    </row>
    <row r="35">
      <c r="A35" t="str">
        <v>GN Resound</v>
      </c>
      <c r="B35">
        <f>B3/B19</f>
        <v>426.15</v>
      </c>
      <c r="C35">
        <f>C3/C19</f>
        <v>426.15</v>
      </c>
      <c r="D35" t="e">
        <f>D3/D19</f>
        <v>#DIV/0!</v>
      </c>
      <c r="E35" t="e">
        <f>E3/E19</f>
        <v>#DIV/0!</v>
      </c>
      <c r="F35" t="e">
        <f>F3/F19</f>
        <v>#DIV/0!</v>
      </c>
      <c r="G35" t="e">
        <f>G3/G19</f>
        <v>#DIV/0!</v>
      </c>
      <c r="H35" t="e">
        <f>H3/H19</f>
        <v>#DIV/0!</v>
      </c>
      <c r="I35" t="e">
        <f>I3/I19</f>
        <v>#DIV/0!</v>
      </c>
      <c r="J35" t="e">
        <f>J3/J19</f>
        <v>#DIV/0!</v>
      </c>
      <c r="K35" t="e">
        <f>K3/K19</f>
        <v>#DIV/0!</v>
      </c>
      <c r="L35" t="e">
        <f>L3/L19</f>
        <v>#DIV/0!</v>
      </c>
      <c r="M35" t="e">
        <f>M3/M19</f>
        <v>#DIV/0!</v>
      </c>
      <c r="N35">
        <f>N3/N19</f>
        <v>426.15</v>
      </c>
    </row>
    <row r="36">
      <c r="A36" t="str">
        <v>Oticon</v>
      </c>
      <c r="B36">
        <f>B4/B20</f>
        <v>401.70000000000005</v>
      </c>
      <c r="C36">
        <f>C4/C20</f>
        <v>401.7</v>
      </c>
      <c r="D36" t="e">
        <f>D4/D20</f>
        <v>#DIV/0!</v>
      </c>
      <c r="E36" t="e">
        <f>E4/E20</f>
        <v>#DIV/0!</v>
      </c>
      <c r="F36" t="e">
        <f>F4/F20</f>
        <v>#DIV/0!</v>
      </c>
      <c r="G36" t="e">
        <f>G4/G20</f>
        <v>#DIV/0!</v>
      </c>
      <c r="H36" t="e">
        <f>H4/H20</f>
        <v>#DIV/0!</v>
      </c>
      <c r="I36" t="e">
        <f>I4/I20</f>
        <v>#DIV/0!</v>
      </c>
      <c r="J36" t="e">
        <f>J4/J20</f>
        <v>#DIV/0!</v>
      </c>
      <c r="K36" t="e">
        <f>K4/K20</f>
        <v>#DIV/0!</v>
      </c>
      <c r="L36" t="e">
        <f>L4/L20</f>
        <v>#DIV/0!</v>
      </c>
      <c r="M36" t="e">
        <f>M4/M20</f>
        <v>#DIV/0!</v>
      </c>
      <c r="N36">
        <f>N4/N20</f>
        <v>401.7</v>
      </c>
    </row>
    <row r="37">
      <c r="A37" t="str">
        <v>WS Audiology</v>
      </c>
      <c r="B37">
        <f>B5/B21</f>
        <v>434.71999999999997</v>
      </c>
      <c r="C37">
        <f>C5/C21</f>
        <v>434.72</v>
      </c>
      <c r="D37" t="e">
        <f>D5/D21</f>
        <v>#DIV/0!</v>
      </c>
      <c r="E37" t="e">
        <f>E5/E21</f>
        <v>#DIV/0!</v>
      </c>
      <c r="F37" t="e">
        <f>F5/F21</f>
        <v>#DIV/0!</v>
      </c>
      <c r="G37" t="e">
        <f>G5/G21</f>
        <v>#DIV/0!</v>
      </c>
      <c r="H37" t="e">
        <f>H5/H21</f>
        <v>#DIV/0!</v>
      </c>
      <c r="I37" t="e">
        <f>I5/I21</f>
        <v>#DIV/0!</v>
      </c>
      <c r="J37" t="e">
        <f>J5/J21</f>
        <v>#DIV/0!</v>
      </c>
      <c r="K37" t="e">
        <f>K5/K21</f>
        <v>#DIV/0!</v>
      </c>
      <c r="L37" t="e">
        <f>L5/L21</f>
        <v>#DIV/0!</v>
      </c>
      <c r="M37" t="e">
        <f>M5/M21</f>
        <v>#DIV/0!</v>
      </c>
      <c r="N37">
        <f>N5/N21</f>
        <v>434.72</v>
      </c>
    </row>
    <row r="38">
      <c r="A38" t="str">
        <v>Sonova/Phonak</v>
      </c>
      <c r="B38">
        <f>B6/B22</f>
        <v>469.41</v>
      </c>
      <c r="C38">
        <f>C6/C22</f>
        <v>469.40999999999997</v>
      </c>
      <c r="D38" t="e">
        <f>D6/D22</f>
        <v>#DIV/0!</v>
      </c>
      <c r="E38" t="e">
        <f>E6/E22</f>
        <v>#DIV/0!</v>
      </c>
      <c r="F38" t="e">
        <f>F6/F22</f>
        <v>#DIV/0!</v>
      </c>
      <c r="G38" t="e">
        <f>G6/G22</f>
        <v>#DIV/0!</v>
      </c>
      <c r="H38" t="e">
        <f>H6/H22</f>
        <v>#DIV/0!</v>
      </c>
      <c r="I38" t="e">
        <f>I6/I22</f>
        <v>#DIV/0!</v>
      </c>
      <c r="J38" t="e">
        <f>J6/J22</f>
        <v>#DIV/0!</v>
      </c>
      <c r="K38" t="e">
        <f>K6/K22</f>
        <v>#DIV/0!</v>
      </c>
      <c r="L38" t="e">
        <f>L6/L22</f>
        <v>#DIV/0!</v>
      </c>
      <c r="M38" t="e">
        <f>M6/M22</f>
        <v>#DIV/0!</v>
      </c>
      <c r="N38">
        <f>N6/N22</f>
        <v>469.41</v>
      </c>
    </row>
    <row r="39">
      <c r="A39" t="str">
        <v>Starkey</v>
      </c>
      <c r="B39">
        <f>B7/B23</f>
        <v>436.8</v>
      </c>
      <c r="C39">
        <f>C7/C23</f>
        <v>436.8</v>
      </c>
      <c r="D39" t="e">
        <f>D7/D23</f>
        <v>#DIV/0!</v>
      </c>
      <c r="E39" t="e">
        <f>E7/E23</f>
        <v>#DIV/0!</v>
      </c>
      <c r="F39" t="e">
        <f>F7/F23</f>
        <v>#DIV/0!</v>
      </c>
      <c r="G39" t="e">
        <f>G7/G23</f>
        <v>#DIV/0!</v>
      </c>
      <c r="H39" t="e">
        <f>H7/H23</f>
        <v>#DIV/0!</v>
      </c>
      <c r="I39" t="e">
        <f>I7/I23</f>
        <v>#DIV/0!</v>
      </c>
      <c r="J39" t="e">
        <f>J7/J23</f>
        <v>#DIV/0!</v>
      </c>
      <c r="K39" t="e">
        <f>K7/K23</f>
        <v>#DIV/0!</v>
      </c>
      <c r="L39" t="e">
        <f>L7/L23</f>
        <v>#DIV/0!</v>
      </c>
      <c r="M39" t="e">
        <f>M7/M23</f>
        <v>#DIV/0!</v>
      </c>
      <c r="N39">
        <f>N7/N23</f>
        <v>436.8</v>
      </c>
    </row>
    <row r="40">
      <c r="A40" t="str">
        <v>Avg Cost</v>
      </c>
      <c r="B40">
        <f>B8/B24</f>
        <v>446.7050074738416</v>
      </c>
      <c r="C40">
        <f>C8/C24</f>
        <v>445.0968421052632</v>
      </c>
      <c r="D40" t="e">
        <f>D8/D24</f>
        <v>#DIV/0!</v>
      </c>
      <c r="E40" t="e">
        <f>E8/E24</f>
        <v>#DIV/0!</v>
      </c>
      <c r="F40" t="e">
        <f>F8/F24</f>
        <v>#DIV/0!</v>
      </c>
      <c r="G40" t="e">
        <f>G8/G24</f>
        <v>#DIV/0!</v>
      </c>
      <c r="H40" t="e">
        <f>H8/H24</f>
        <v>#DIV/0!</v>
      </c>
      <c r="I40" t="e">
        <f>I8/I24</f>
        <v>#DIV/0!</v>
      </c>
      <c r="J40" t="e">
        <f>J8/J24</f>
        <v>#DIV/0!</v>
      </c>
      <c r="K40" t="e">
        <f>K8/K24</f>
        <v>#DIV/0!</v>
      </c>
      <c r="L40" t="e">
        <f>L8/L24</f>
        <v>#DIV/0!</v>
      </c>
      <c r="M40" t="e">
        <f>M8/M24</f>
        <v>#DIV/0!</v>
      </c>
      <c r="N40">
        <f>N8/N24</f>
        <v>445.93933437744715</v>
      </c>
    </row>
  </sheetData>
  <pageMargins left="0.5" right="0.5" top="0.75" bottom="0.75" header="0.3" footer="0.3"/>
  <ignoredErrors>
    <ignoredError numberStoredAsText="1" sqref="A1:N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 2 Cat 2 BTE -Rechargeable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