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Group 4 Wireless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7">
    <numFmt numFmtId="41" formatCode="_(* #,##0_);_(* \(#,##0\);_(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56" formatCode="&quot;上午/下午 &quot;hh&quot;時&quot;mm&quot;分&quot;ss&quot;秒 &quot;"/>
    <numFmt numFmtId="164" formatCode="&quot;$&quot;#,##0"/>
    <numFmt numFmtId="165" formatCode="&quot;$&quot;#,##0.00"/>
    <numFmt numFmtId="166" formatCode="_(* #,##0_);_(* \(#,##0\);_(* &quot;-&quot;??_);_(@_)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64"/>
  <sheetViews>
    <sheetView workbookViewId="0"/>
  </sheetViews>
  <sheetData>
    <row r="1">
      <c r="A1" t="str">
        <v>WIRELESS SYSTEMS</v>
      </c>
    </row>
    <row r="2">
      <c r="A2" t="str">
        <v>Sales</v>
      </c>
      <c r="B2" t="str">
        <v>OCT 2024</v>
      </c>
      <c r="C2" t="str">
        <v>NOV 2024</v>
      </c>
      <c r="D2" t="str">
        <v>DEC 2024</v>
      </c>
      <c r="E2" t="str">
        <v>JAN 2025</v>
      </c>
      <c r="F2" t="str">
        <v>FEB 2025</v>
      </c>
      <c r="G2" t="str">
        <v>MAR 2025</v>
      </c>
      <c r="H2" t="str">
        <v>APR 2025</v>
      </c>
      <c r="I2" t="str">
        <v>MAY 2025</v>
      </c>
      <c r="J2" t="str">
        <v>JUNE 2025</v>
      </c>
      <c r="K2" t="str">
        <v>JUL 2025</v>
      </c>
      <c r="L2" t="str">
        <v>AUG 2025</v>
      </c>
      <c r="M2" t="str">
        <v>SEP 2025</v>
      </c>
      <c r="N2" t="str">
        <v xml:space="preserve">TOTAL </v>
      </c>
    </row>
    <row r="3">
      <c r="A3" t="str">
        <v>GN Resound</v>
      </c>
      <c r="B3">
        <f>+'[1]Oct 2024'!$J$54</f>
        <v>164990.80000000002</v>
      </c>
      <c r="C3">
        <f>+'[1]Nov 2024'!$J$47</f>
        <v>154746.8</v>
      </c>
      <c r="D3">
        <f>+'[1]Dec 2024'!$J$46</f>
        <v>0</v>
      </c>
      <c r="E3">
        <f>+'[1]Jan 2025'!$J$46</f>
        <v>0</v>
      </c>
      <c r="F3">
        <f>+'[1]Feb 2025'!$J$46</f>
        <v>0</v>
      </c>
      <c r="G3">
        <f>+'[1]Mar 2025'!$J$46</f>
        <v>0</v>
      </c>
      <c r="H3">
        <f>+'[1]Apr 2025'!$J$46</f>
        <v>0</v>
      </c>
      <c r="I3">
        <f>+'[1]May 2025'!$J$46</f>
        <v>0</v>
      </c>
      <c r="J3">
        <f>+'[1]Jun 2025'!$J$46</f>
        <v>0</v>
      </c>
      <c r="K3">
        <f>+'[1]Jul 2025'!$J$46</f>
        <v>0</v>
      </c>
      <c r="L3">
        <f>+'[1]Sep 2025'!$J$46</f>
        <v>0</v>
      </c>
      <c r="M3">
        <f>+'[1]Aug 2025'!$J$46</f>
        <v>0</v>
      </c>
      <c r="N3">
        <f>SUM(B3:M3)</f>
        <v>319737.6</v>
      </c>
    </row>
    <row r="4">
      <c r="A4" t="str">
        <v>Oticon</v>
      </c>
      <c r="B4">
        <f>+'[2]Oct 2024'!$J$41</f>
        <v>158343.02</v>
      </c>
      <c r="C4">
        <f>+'[2]Nov 2024'!$J$41</f>
        <v>139841.35</v>
      </c>
      <c r="D4">
        <f>+'[2]Dec 2024'!$J$45</f>
        <v>0</v>
      </c>
      <c r="E4">
        <f>+'[2]Jan 2025'!$J$45</f>
        <v>0</v>
      </c>
      <c r="F4">
        <f>+'[2]Feb 2025'!$J$45</f>
        <v>0</v>
      </c>
      <c r="G4">
        <f>+'[2]Mar 2025'!$J$45</f>
        <v>0</v>
      </c>
      <c r="H4">
        <f>+'[2]Apr 2025'!$J$45</f>
        <v>0</v>
      </c>
      <c r="I4">
        <f>+'[2]May 2025'!$J$45</f>
        <v>0</v>
      </c>
      <c r="J4">
        <f>+'[2]Jun 2025'!$J$45</f>
        <v>0</v>
      </c>
      <c r="K4">
        <f>+'[2]Jul 2025'!$J$45</f>
        <v>0</v>
      </c>
      <c r="L4">
        <f>+'[2]Aug 2025'!$J$45</f>
        <v>0</v>
      </c>
      <c r="M4">
        <f>+'[2]Sep 2025'!$J$45</f>
        <v>0</v>
      </c>
      <c r="N4">
        <f>SUM(B4:M4)</f>
        <v>298184.37</v>
      </c>
    </row>
    <row r="5">
      <c r="A5" t="str">
        <v>WS Audiology</v>
      </c>
      <c r="B5">
        <f>+'[3]OCT 2024'!$J$51</f>
        <v>49320.96</v>
      </c>
      <c r="C5">
        <f>+'[3]NOV 2024'!$J$45</f>
        <v>48622.08</v>
      </c>
      <c r="D5">
        <f>+'[3]DEC 2024'!$J$46</f>
        <v>0</v>
      </c>
      <c r="E5">
        <f>+'[3]JAN 2025'!$J$46</f>
        <v>0</v>
      </c>
      <c r="F5">
        <f>+'[3]FEB 2025'!$J$46</f>
        <v>0</v>
      </c>
      <c r="G5">
        <f>+'[3]MAR 2025'!$J$46</f>
        <v>0</v>
      </c>
      <c r="H5">
        <f>+'[3]APR 2025'!$J$46</f>
        <v>0</v>
      </c>
      <c r="I5">
        <f>+'[3]MAY 2025'!$J$46</f>
        <v>0</v>
      </c>
      <c r="J5">
        <f>+'[3]JUN 2025'!$J$46</f>
        <v>0</v>
      </c>
      <c r="K5">
        <f>+'[3]JUL 2025'!$J$46</f>
        <v>0</v>
      </c>
      <c r="L5">
        <f>+'[3]AUG 2025'!$J$46</f>
        <v>0</v>
      </c>
      <c r="M5">
        <f>+'[3]SEP 2025'!$J$46</f>
        <v>0</v>
      </c>
      <c r="N5">
        <f>SUM(B5:M5)</f>
        <v>97943.04000000001</v>
      </c>
    </row>
    <row r="6">
      <c r="A6" t="str">
        <v>Sonova</v>
      </c>
      <c r="B6">
        <f>+'[4]OCT 2024'!$J$40</f>
        <v>459530.24</v>
      </c>
      <c r="C6">
        <f>+'[4]NOV 2024'!$J$40</f>
        <v>446403.36</v>
      </c>
      <c r="D6">
        <f>+'[4]DEC 2024'!$J$47</f>
        <v>0</v>
      </c>
      <c r="E6">
        <f>+'[4]JAN 2025'!$J$47</f>
        <v>0</v>
      </c>
      <c r="F6">
        <f>+'[4]FEB 2025'!$J$47</f>
        <v>0</v>
      </c>
      <c r="G6">
        <f>+'[4]MAR 2025'!$J$47</f>
        <v>0</v>
      </c>
      <c r="H6">
        <f>+'[4]APR 2025'!$J$47</f>
        <v>0</v>
      </c>
      <c r="I6">
        <f>+'[4]MAY 2025'!$J$47</f>
        <v>0</v>
      </c>
      <c r="J6">
        <f>+'[4]JUN 2025'!$J$47</f>
        <v>0</v>
      </c>
      <c r="K6">
        <f>+'[4]JUL 2025'!$J$47</f>
        <v>0</v>
      </c>
      <c r="L6">
        <f>+'[4]AUG 2025'!$J$47</f>
        <v>0</v>
      </c>
      <c r="M6">
        <f>+'[4]SEP 2025'!$J$47</f>
        <v>0</v>
      </c>
      <c r="N6">
        <f>SUM(B6:M6)</f>
        <v>905933.6</v>
      </c>
    </row>
    <row r="7">
      <c r="A7" t="str">
        <v>Starkey</v>
      </c>
      <c r="B7">
        <f>+'[5]OCT 2024'!$J$51</f>
        <v>213519.97999999998</v>
      </c>
      <c r="C7">
        <f>+'[5]NOV 2024'!$J$58</f>
        <v>196280.64</v>
      </c>
      <c r="D7">
        <f>+'[5]DEC 2024'!$J$55</f>
        <v>0</v>
      </c>
      <c r="E7">
        <f>+'[5]JAN 2025'!$J$55</f>
        <v>0</v>
      </c>
      <c r="F7">
        <f>+'[5]FEB 2025'!$J$55</f>
        <v>0</v>
      </c>
      <c r="G7">
        <f>+'[5]MAR 2025'!$J$55</f>
        <v>0</v>
      </c>
      <c r="H7">
        <f>+'[5]APR 2025'!$J$55</f>
        <v>0</v>
      </c>
      <c r="I7">
        <f>+'[5]MAY 2025'!$J$55</f>
        <v>0</v>
      </c>
      <c r="J7">
        <f>+'[5]JUN 2025'!$J$55</f>
        <v>0</v>
      </c>
      <c r="K7">
        <f>+'[5]JUL 2025'!$J$55</f>
        <v>0</v>
      </c>
      <c r="L7">
        <f>+'[5]AUG 2025'!$J$55</f>
        <v>0</v>
      </c>
      <c r="M7">
        <f>+'[5]SEP 2025'!$J$55</f>
        <v>0</v>
      </c>
      <c r="N7">
        <f>SUM(B7:M7)</f>
        <v>409800.62</v>
      </c>
    </row>
    <row r="9">
      <c r="A9" t="str">
        <v>Total</v>
      </c>
      <c r="B9">
        <f>SUM(B3:B8)</f>
        <v>1045705</v>
      </c>
      <c r="C9">
        <f>SUM(C3:C8)</f>
        <v>985894.2300000001</v>
      </c>
      <c r="D9">
        <f>SUM(D3:D8)</f>
        <v>0</v>
      </c>
      <c r="E9">
        <f>SUM(E3:E8)</f>
        <v>0</v>
      </c>
      <c r="F9">
        <f>SUM(F3:F8)</f>
        <v>0</v>
      </c>
      <c r="G9">
        <f>SUM(G3:G8)</f>
        <v>0</v>
      </c>
      <c r="H9">
        <f>SUM(H3:H8)</f>
        <v>0</v>
      </c>
      <c r="I9">
        <f>SUM(I3:I8)</f>
        <v>0</v>
      </c>
      <c r="J9">
        <f>SUM(J3:J8)</f>
        <v>0</v>
      </c>
      <c r="K9">
        <f>SUM(K3:K8)</f>
        <v>0</v>
      </c>
      <c r="L9">
        <f>SUM(L3:L8)</f>
        <v>0</v>
      </c>
      <c r="M9">
        <f>SUM(M3:M8)</f>
        <v>0</v>
      </c>
      <c r="N9">
        <f>SUM(N3:N8)</f>
        <v>2031599.23</v>
      </c>
    </row>
    <row r="11">
      <c r="A11" t="str">
        <v># Sold</v>
      </c>
      <c r="B11" t="str">
        <v>OCT 2024</v>
      </c>
      <c r="C11" t="str">
        <v>NOV 2024</v>
      </c>
      <c r="D11" t="str">
        <v>DEC 2024</v>
      </c>
      <c r="E11" t="str">
        <v>JAN 2025</v>
      </c>
      <c r="F11" t="str">
        <v>FEB 2025</v>
      </c>
      <c r="G11" t="str">
        <v>MAR 2025</v>
      </c>
      <c r="H11" t="str">
        <v>APR 2025</v>
      </c>
      <c r="I11" t="str">
        <v>MAY 2025</v>
      </c>
      <c r="J11" t="str">
        <v>JUNE 2025</v>
      </c>
      <c r="K11" t="str">
        <v>JUL 2025</v>
      </c>
      <c r="L11" t="str">
        <v>AUG 2025</v>
      </c>
      <c r="M11" t="str">
        <v>SEP 2025</v>
      </c>
      <c r="N11" t="str">
        <v xml:space="preserve">TOTAL </v>
      </c>
    </row>
    <row r="12">
      <c r="A12" t="str">
        <v>GN Resound</v>
      </c>
      <c r="B12">
        <f>+'[1]Oct 2024'!$I$54</f>
        <v>1044</v>
      </c>
      <c r="C12">
        <f>+'[1]Nov 2024'!$I$47</f>
        <v>968</v>
      </c>
      <c r="D12">
        <f>+'[1]Dec 2024'!$I$46</f>
        <v>0</v>
      </c>
      <c r="E12">
        <f>+'[1]Jan 2025'!$I$46</f>
        <v>0</v>
      </c>
      <c r="F12">
        <f>+'[1]Feb 2025'!$I$46</f>
        <v>0</v>
      </c>
      <c r="G12">
        <f>+'[1]Mar 2025'!$I$46</f>
        <v>0</v>
      </c>
      <c r="H12">
        <f>+'[1]Apr 2025'!$I$46</f>
        <v>0</v>
      </c>
      <c r="I12">
        <f>+'[1]May 2025'!$I$46</f>
        <v>0</v>
      </c>
      <c r="J12">
        <f>+'[1]Jun 2025'!$I$46</f>
        <v>0</v>
      </c>
      <c r="K12">
        <f>+'[1]Jul 2025'!$I$46</f>
        <v>0</v>
      </c>
      <c r="L12">
        <f>+'[1]Aug 2025'!$I$46</f>
        <v>0</v>
      </c>
      <c r="M12">
        <f>+'[1]Sep 2025'!$I$46</f>
        <v>0</v>
      </c>
      <c r="N12">
        <f>SUM(B12:M12)</f>
        <v>2012</v>
      </c>
    </row>
    <row r="13">
      <c r="A13" t="str">
        <v>Oticon</v>
      </c>
      <c r="B13">
        <f>+'[2]Oct 2024'!$I$41</f>
        <v>1558</v>
      </c>
      <c r="C13">
        <f>+'[2]Nov 2024'!$I$41</f>
        <v>1379</v>
      </c>
      <c r="D13">
        <f>+'[2]Dec 2024'!$I$45</f>
        <v>0</v>
      </c>
      <c r="E13">
        <f>+'[2]Jan 2025'!$I$45</f>
        <v>0</v>
      </c>
      <c r="F13">
        <f>+'[2]Feb 2025'!$I$45</f>
        <v>0</v>
      </c>
      <c r="G13">
        <f>+'[2]Mar 2025'!$I$45</f>
        <v>0</v>
      </c>
      <c r="H13">
        <f>+'[2]Apr 2025'!$I$45</f>
        <v>0</v>
      </c>
      <c r="I13">
        <f>+'[2]May 2025'!$I$45</f>
        <v>0</v>
      </c>
      <c r="J13">
        <f>+'[2]Jun 2025'!$I$45</f>
        <v>0</v>
      </c>
      <c r="K13">
        <f>+'[2]Jul 2025'!$I$45</f>
        <v>0</v>
      </c>
      <c r="L13">
        <f>+'[2]Aug 2025'!$I$45</f>
        <v>0</v>
      </c>
      <c r="M13">
        <f>+'[2]Sep 2025'!$I$45</f>
        <v>0</v>
      </c>
      <c r="N13">
        <f>SUM(B13:M13)</f>
        <v>2937</v>
      </c>
    </row>
    <row r="14">
      <c r="A14" t="str">
        <v>WS Audiology</v>
      </c>
      <c r="B14">
        <f>+'[3]OCT 2024'!$I$51</f>
        <v>493</v>
      </c>
      <c r="C14">
        <f>+'[3]NOV 2024'!$I$45</f>
        <v>485</v>
      </c>
      <c r="D14">
        <f>+'[3]DEC 2024'!$I$47</f>
        <v>0</v>
      </c>
      <c r="E14">
        <f>+'[3]JAN 2025'!$I$47</f>
        <v>0</v>
      </c>
      <c r="F14">
        <f>+'[3]FEB 2025'!$I$47</f>
        <v>0</v>
      </c>
      <c r="G14">
        <f>+'[3]MAR 2025'!$I$47</f>
        <v>0</v>
      </c>
      <c r="H14">
        <f>+'[3]APR 2025'!$I$47</f>
        <v>0</v>
      </c>
      <c r="I14">
        <f>+'[3]MAY 2025'!$I$47</f>
        <v>0</v>
      </c>
      <c r="J14">
        <f>+'[3]JUN 2025'!$I$47</f>
        <v>0</v>
      </c>
      <c r="K14">
        <f>+'[3]JUL 2025'!$I$47</f>
        <v>0</v>
      </c>
      <c r="L14">
        <f>+'[3]AUG 2025'!$I$47</f>
        <v>0</v>
      </c>
      <c r="M14">
        <f>+'[3]SEP 2025'!$I$47</f>
        <v>0</v>
      </c>
      <c r="N14">
        <f>SUM(B14:M14)</f>
        <v>978</v>
      </c>
    </row>
    <row r="15">
      <c r="A15" t="str">
        <v>Sonova/Phonak</v>
      </c>
      <c r="B15">
        <f>+'[4]OCT 2024'!$I$40</f>
        <v>3132</v>
      </c>
      <c r="C15">
        <f>+'[4]NOV 2024'!$I$40</f>
        <v>3067</v>
      </c>
      <c r="D15">
        <f>+'[4]DEC 2024'!$I$47</f>
        <v>0</v>
      </c>
      <c r="E15">
        <f>+'[4]JAN 2025'!$I$47</f>
        <v>0</v>
      </c>
      <c r="F15">
        <f>+'[4]FEB 2025'!$I$47</f>
        <v>0</v>
      </c>
      <c r="G15">
        <f>+'[4]MAR 2025'!$I$47</f>
        <v>0</v>
      </c>
      <c r="H15">
        <f>+'[4]APR 2025'!$I$47</f>
        <v>0</v>
      </c>
      <c r="I15">
        <f>+'[4]MAY 2025'!$I$47</f>
        <v>0</v>
      </c>
      <c r="J15">
        <f>+'[4]JUN 2025'!$I$47</f>
        <v>0</v>
      </c>
      <c r="K15">
        <f>+'[4]JUL 2025'!$I$47</f>
        <v>0</v>
      </c>
      <c r="L15">
        <f>+'[4]AUG 2025'!$I$47</f>
        <v>0</v>
      </c>
      <c r="M15">
        <f>+'[4]SEP 2025'!$I$47</f>
        <v>0</v>
      </c>
      <c r="N15">
        <f>SUM(B15:M15)</f>
        <v>6199</v>
      </c>
    </row>
    <row r="16">
      <c r="A16" t="str">
        <v>Starkey</v>
      </c>
      <c r="B16">
        <f>+'[5]OCT 2024'!$I$51</f>
        <v>1316</v>
      </c>
      <c r="C16">
        <f>+'[5]NOV 2024'!$I$58</f>
        <v>1158</v>
      </c>
      <c r="D16">
        <f>+'[5]DEC 2024'!$I$55</f>
        <v>0</v>
      </c>
      <c r="E16">
        <f>+'[5]JAN 2025'!$I$55</f>
        <v>0</v>
      </c>
      <c r="F16">
        <f>+'[5]FEB 2025'!$I$55</f>
        <v>0</v>
      </c>
      <c r="G16">
        <f>+'[5]MAR 2025'!$I$55</f>
        <v>0</v>
      </c>
      <c r="H16">
        <f>+'[5]APR 2025'!$I$55</f>
        <v>0</v>
      </c>
      <c r="I16">
        <f>+'[5]MAY 2025'!$I$55</f>
        <v>0</v>
      </c>
      <c r="J16">
        <f>+'[5]JUN 2025'!$I$55</f>
        <v>0</v>
      </c>
      <c r="K16">
        <f>+'[5]JUL 2025'!$I$55</f>
        <v>0</v>
      </c>
      <c r="L16">
        <f>+'[5]AUG 2025'!$I$55</f>
        <v>0</v>
      </c>
      <c r="M16">
        <f>+'[5]SEP 2025'!$I$55</f>
        <v>0</v>
      </c>
      <c r="N16">
        <f>SUM(B16:M16)</f>
        <v>2474</v>
      </c>
    </row>
    <row r="17">
      <c r="J17" t="str">
        <v xml:space="preserve"> </v>
      </c>
    </row>
    <row r="18">
      <c r="A18" t="str">
        <v>Total</v>
      </c>
      <c r="B18">
        <f>SUM(B12:B17)</f>
        <v>7543</v>
      </c>
      <c r="C18">
        <f>SUM(C12:C17)</f>
        <v>7057</v>
      </c>
      <c r="D18">
        <f>SUM(D12:D17)</f>
        <v>0</v>
      </c>
      <c r="E18">
        <f>SUM(E12:E17)</f>
        <v>0</v>
      </c>
      <c r="F18">
        <f>SUM(F12:F17)</f>
        <v>0</v>
      </c>
      <c r="G18">
        <f>SUM(G12:G17)</f>
        <v>0</v>
      </c>
      <c r="H18">
        <f>SUM(H12:H17)</f>
        <v>0</v>
      </c>
      <c r="I18">
        <f>SUM(I12:I17)</f>
        <v>0</v>
      </c>
      <c r="J18">
        <f>SUM(J12:J17)</f>
        <v>0</v>
      </c>
      <c r="K18">
        <f>SUM(K12:K17)</f>
        <v>0</v>
      </c>
      <c r="L18">
        <f>SUM(L12:L17)</f>
        <v>0</v>
      </c>
      <c r="M18">
        <f>SUM(M12:M17)</f>
        <v>0</v>
      </c>
      <c r="N18">
        <f>SUM(N12:N17)</f>
        <v>14600</v>
      </c>
    </row>
    <row r="19">
      <c r="A19" t="str">
        <v>WIRELESS FM SYSTEMS</v>
      </c>
    </row>
    <row r="20">
      <c r="A20" t="str">
        <v>Sales</v>
      </c>
      <c r="B20" t="str">
        <v>OCT 2024</v>
      </c>
      <c r="C20" t="str">
        <v>NOV 2024</v>
      </c>
      <c r="D20" t="str">
        <v>DEC 2024</v>
      </c>
      <c r="E20" t="str">
        <v>JAN 2025</v>
      </c>
      <c r="F20" t="str">
        <v>FEB 2025</v>
      </c>
      <c r="G20" t="str">
        <v>MAR 2025</v>
      </c>
      <c r="H20" t="str">
        <v>APR 2025</v>
      </c>
      <c r="I20" t="str">
        <v>MAY 2025</v>
      </c>
      <c r="J20" t="str">
        <v>JUNE 2025</v>
      </c>
      <c r="K20" t="str">
        <v>JUL 2025</v>
      </c>
      <c r="L20" t="str">
        <v>AUG 2025</v>
      </c>
      <c r="M20" t="str">
        <v>SEP 2025</v>
      </c>
      <c r="N20" t="str">
        <v xml:space="preserve">TOTAL </v>
      </c>
    </row>
    <row r="21">
      <c r="A21" t="str">
        <v>GN Resound</v>
      </c>
      <c r="N21">
        <f>SUM(B21:M21)</f>
        <v>0</v>
      </c>
    </row>
    <row r="22">
      <c r="A22" t="str">
        <v>Oticon</v>
      </c>
      <c r="B22">
        <f>+'[2]Oct 2024'!$J$45</f>
        <v>106667.6</v>
      </c>
      <c r="C22">
        <f>+'[2]Nov 2024'!$J$45</f>
        <v>115398.4</v>
      </c>
      <c r="D22">
        <f>+'[2]Dec 2024'!$J$45</f>
        <v>0</v>
      </c>
      <c r="E22">
        <f>+'[2]Jan 2025'!$J$45</f>
        <v>0</v>
      </c>
      <c r="F22">
        <f>+'[2]Feb 2025'!$J$45</f>
        <v>0</v>
      </c>
      <c r="G22">
        <f>+'[2]Mar 2025'!$J$45</f>
        <v>0</v>
      </c>
      <c r="H22">
        <f>+'[2]Apr 2025'!$J$45</f>
        <v>0</v>
      </c>
      <c r="I22">
        <f>+'[2]May 2025'!$J$45</f>
        <v>0</v>
      </c>
      <c r="J22">
        <f>+'[2]Jun 2025'!$J$45</f>
        <v>0</v>
      </c>
      <c r="K22">
        <f>+'[2]Jul 2025'!$J$45</f>
        <v>0</v>
      </c>
      <c r="L22">
        <f>+'[2]Aug 2025'!$J$45</f>
        <v>0</v>
      </c>
      <c r="M22">
        <f>+'[2]Sep 2025'!$J$46</f>
        <v>0</v>
      </c>
      <c r="N22">
        <f>SUM(B22:M22)</f>
        <v>222066</v>
      </c>
    </row>
    <row r="23">
      <c r="A23" t="str">
        <v>Sivantos</v>
      </c>
      <c r="B23">
        <v>0</v>
      </c>
      <c r="D23">
        <v>0</v>
      </c>
      <c r="N23">
        <f>SUM(B23:M23)</f>
        <v>0</v>
      </c>
    </row>
    <row r="24">
      <c r="A24" t="str">
        <v>Sonova/Phonak</v>
      </c>
      <c r="B24">
        <f>+'[4]OCT 2024'!$J$47</f>
        <v>1426831.68</v>
      </c>
      <c r="C24">
        <f>+'[4]NOV 2024'!$J$47</f>
        <v>1486185.64</v>
      </c>
      <c r="D24">
        <f>+'[4]DEC 2024'!$J$47</f>
        <v>0</v>
      </c>
      <c r="E24">
        <f>+'[4]JAN 2025'!$J$47</f>
        <v>0</v>
      </c>
      <c r="F24">
        <f>+'[4]FEB 2025'!$J$47</f>
        <v>0</v>
      </c>
      <c r="G24">
        <f>+'[4]MAR 2025'!$J$47</f>
        <v>0</v>
      </c>
      <c r="H24">
        <f>+'[4]APR 2025'!$J$47</f>
        <v>0</v>
      </c>
      <c r="I24">
        <f>+'[4]MAY 2025'!$J$47</f>
        <v>0</v>
      </c>
      <c r="J24">
        <f>+'[4]JUN 2025'!$J$47</f>
        <v>0</v>
      </c>
      <c r="K24">
        <f>+'[4]JUL 2025'!$J$47</f>
        <v>0</v>
      </c>
      <c r="L24">
        <f>+'[4]AUG 2025'!$J$47</f>
        <v>0</v>
      </c>
      <c r="M24">
        <f>+'[4]SEP 2025'!$J$47</f>
        <v>0</v>
      </c>
      <c r="N24">
        <f>SUM(B24:M24)</f>
        <v>2913017.32</v>
      </c>
    </row>
    <row r="25">
      <c r="A25" t="str">
        <v>Starkey</v>
      </c>
      <c r="B25">
        <v>0</v>
      </c>
      <c r="D25">
        <v>0</v>
      </c>
      <c r="E25">
        <v>0</v>
      </c>
      <c r="N25">
        <f>SUM(B25:M25)</f>
        <v>0</v>
      </c>
    </row>
    <row r="27">
      <c r="A27" t="str">
        <v>Total</v>
      </c>
      <c r="B27">
        <f>SUM(B21:B26)</f>
        <v>1533499.28</v>
      </c>
      <c r="C27">
        <f>SUM(C21:C26)</f>
        <v>1601584.0399999998</v>
      </c>
      <c r="D27">
        <f>SUM(D21:D26)</f>
        <v>0</v>
      </c>
      <c r="E27">
        <f>SUM(E21:E26)</f>
        <v>0</v>
      </c>
      <c r="F27">
        <f>SUM(F21:F26)</f>
        <v>0</v>
      </c>
      <c r="G27">
        <f>SUM(G21:G26)</f>
        <v>0</v>
      </c>
      <c r="H27">
        <f>SUM(H21:H26)</f>
        <v>0</v>
      </c>
      <c r="I27">
        <f>SUM(I21:I26)</f>
        <v>0</v>
      </c>
      <c r="J27">
        <f>SUM(J21:J26)</f>
        <v>0</v>
      </c>
      <c r="K27">
        <f>SUM(K21:K26)</f>
        <v>0</v>
      </c>
      <c r="L27">
        <f>SUM(L21:L26)</f>
        <v>0</v>
      </c>
      <c r="M27">
        <f>SUM(M21:M26)</f>
        <v>0</v>
      </c>
      <c r="N27">
        <f>SUM(N21:N26)</f>
        <v>3135083.32</v>
      </c>
    </row>
    <row r="29">
      <c r="A29" t="str">
        <v># Sold</v>
      </c>
      <c r="B29" t="str">
        <v>OCT 2024</v>
      </c>
      <c r="C29" t="str">
        <v>NOV 2024</v>
      </c>
      <c r="D29" t="str">
        <v>DEC 2024</v>
      </c>
      <c r="E29" t="str">
        <v>JAN 2025</v>
      </c>
      <c r="F29" t="str">
        <v>FEB 2025</v>
      </c>
      <c r="G29" t="str">
        <v>MAR 2025</v>
      </c>
      <c r="H29" t="str">
        <v>APR 2025</v>
      </c>
      <c r="I29" t="str">
        <v>MAY 2025</v>
      </c>
      <c r="J29" t="str">
        <v>JUNE 2025</v>
      </c>
      <c r="K29" t="str">
        <v>JUL 2025</v>
      </c>
      <c r="L29" t="str">
        <v>AUG 2025</v>
      </c>
      <c r="M29" t="str">
        <v>SEP 2025</v>
      </c>
      <c r="N29" t="str">
        <v xml:space="preserve">TOTAL </v>
      </c>
    </row>
    <row r="30">
      <c r="A30" t="str">
        <v>GN Resound</v>
      </c>
      <c r="N30">
        <f>SUM(B30:M30)</f>
        <v>0</v>
      </c>
    </row>
    <row r="31">
      <c r="A31" t="str">
        <v>Oticon</v>
      </c>
      <c r="B31">
        <f>+'[2]Oct 2024'!$I$45</f>
        <v>278</v>
      </c>
      <c r="C31">
        <f>+'[2]Nov 2024'!$I$45</f>
        <v>303</v>
      </c>
      <c r="D31">
        <f>+'[2]Dec 2024'!$I$45</f>
        <v>0</v>
      </c>
      <c r="E31">
        <f>+'[2]Jan 2025'!$I$45</f>
        <v>0</v>
      </c>
      <c r="F31">
        <f>+'[2]Feb 2025'!$I$45</f>
        <v>0</v>
      </c>
      <c r="G31">
        <f>+'[2]Mar 2025'!$I$45</f>
        <v>0</v>
      </c>
      <c r="H31">
        <f>+'[2]Apr 2025'!$I$45</f>
        <v>0</v>
      </c>
      <c r="I31">
        <f>+'[2]May 2025'!$I$45</f>
        <v>0</v>
      </c>
      <c r="J31">
        <f>+'[2]Jun 2025'!$I$45</f>
        <v>0</v>
      </c>
      <c r="K31">
        <f>+'[2]Jul 2025'!$I$45</f>
        <v>0</v>
      </c>
      <c r="L31">
        <f>+'[2]Aug 2025'!$I$45</f>
        <v>0</v>
      </c>
      <c r="M31">
        <f>+'[2]Sep 2025'!$I$45</f>
        <v>0</v>
      </c>
      <c r="N31">
        <f>SUM(B31:M31)</f>
        <v>581</v>
      </c>
    </row>
    <row r="32">
      <c r="A32" t="str">
        <v>Sivantos</v>
      </c>
      <c r="N32">
        <f>SUM(B32:M32)</f>
        <v>0</v>
      </c>
    </row>
    <row r="33">
      <c r="A33" t="str">
        <v>Sonova/Phonak</v>
      </c>
      <c r="B33">
        <f>+'[4]OCT 2024'!$I$47</f>
        <v>1912</v>
      </c>
      <c r="C33">
        <f>+'[4]NOV 2024'!$I$47</f>
        <v>1993</v>
      </c>
      <c r="D33">
        <f>+'[4]DEC 2024'!$I$47</f>
        <v>0</v>
      </c>
      <c r="E33">
        <f>+'[4]JAN 2025'!$I$47</f>
        <v>0</v>
      </c>
      <c r="F33">
        <f>+'[4]FEB 2025'!$I$47</f>
        <v>0</v>
      </c>
      <c r="G33">
        <f>+'[4]MAR 2025'!$I$47</f>
        <v>0</v>
      </c>
      <c r="H33">
        <f>+'[4]APR 2025'!$I$47</f>
        <v>0</v>
      </c>
      <c r="I33">
        <f>+'[4]MAY 2025'!$I$47</f>
        <v>0</v>
      </c>
      <c r="J33">
        <f>+'[4]JUN 2025'!$I$47</f>
        <v>0</v>
      </c>
      <c r="K33">
        <f>+'[4]JUL 2025'!$I$47</f>
        <v>0</v>
      </c>
      <c r="L33">
        <f>+'[4]AUG 2025'!$I$47</f>
        <v>0</v>
      </c>
      <c r="M33">
        <f>+'[4]AUG 2025'!$I$47</f>
        <v>0</v>
      </c>
      <c r="N33">
        <f>SUM(B33:M33)</f>
        <v>3905</v>
      </c>
    </row>
    <row r="34">
      <c r="A34" t="str">
        <v>Starkey</v>
      </c>
      <c r="N34">
        <f>SUM(B34:M34)</f>
        <v>0</v>
      </c>
    </row>
    <row r="36">
      <c r="A36" t="str">
        <v>Total</v>
      </c>
      <c r="B36">
        <f>SUM(B30:B35)</f>
        <v>2190</v>
      </c>
      <c r="C36">
        <f>SUM(C30:C35)</f>
        <v>2296</v>
      </c>
      <c r="D36">
        <f>SUM(D30:D35)</f>
        <v>0</v>
      </c>
      <c r="E36">
        <f>SUM(E30:E35)</f>
        <v>0</v>
      </c>
      <c r="F36">
        <f>SUM(F30:F35)</f>
        <v>0</v>
      </c>
      <c r="G36">
        <f>SUM(G30:G35)</f>
        <v>0</v>
      </c>
      <c r="H36">
        <f>SUM(H30:H35)</f>
        <v>0</v>
      </c>
      <c r="I36">
        <f>SUM(I30:I35)</f>
        <v>0</v>
      </c>
      <c r="J36">
        <f>SUM(J30:J35)</f>
        <v>0</v>
      </c>
      <c r="K36">
        <f>SUM(K30:K35)</f>
        <v>0</v>
      </c>
      <c r="L36">
        <f>SUM(L30:L35)</f>
        <v>0</v>
      </c>
      <c r="M36">
        <f>SUM(M30:M35)</f>
        <v>0</v>
      </c>
      <c r="N36">
        <f>SUM(N30:N35)</f>
        <v>4486</v>
      </c>
    </row>
    <row r="38">
      <c r="A38" t="str">
        <v>TOTALS SALES AND NUMBER OF DEVICES</v>
      </c>
    </row>
    <row r="39">
      <c r="A39" t="str">
        <v>Total Sales</v>
      </c>
      <c r="B39" t="str">
        <v>OCT 2024</v>
      </c>
      <c r="C39" t="str">
        <v>NOV 2024</v>
      </c>
      <c r="D39" t="str">
        <v>DEC 2024</v>
      </c>
      <c r="E39" t="str">
        <v>JAN 2025</v>
      </c>
      <c r="F39" t="str">
        <v>FEB 2025</v>
      </c>
      <c r="G39" t="str">
        <v>MAR 2025</v>
      </c>
      <c r="H39" t="str">
        <v>APR 2025</v>
      </c>
      <c r="I39" t="str">
        <v>MAY 2025</v>
      </c>
      <c r="J39" t="str">
        <v>JUNE 2025</v>
      </c>
      <c r="K39" t="str">
        <v>JUL 2025</v>
      </c>
      <c r="L39" t="str">
        <v>AUG 2025</v>
      </c>
      <c r="M39" t="str">
        <v>SEP 2025</v>
      </c>
      <c r="N39" t="str">
        <v>Total</v>
      </c>
    </row>
    <row r="40">
      <c r="A40" t="str">
        <v>GN Resound</v>
      </c>
      <c r="B40">
        <f>B3+B21</f>
        <v>164990.80000000002</v>
      </c>
      <c r="C40">
        <f>C3+C21</f>
        <v>154746.8</v>
      </c>
      <c r="D40">
        <f>D3+D21</f>
        <v>0</v>
      </c>
      <c r="E40">
        <f>E3+E21</f>
        <v>0</v>
      </c>
      <c r="F40">
        <f>F3+F21</f>
        <v>0</v>
      </c>
      <c r="G40">
        <f>G3+G21</f>
        <v>0</v>
      </c>
      <c r="H40">
        <f>H3+H21</f>
        <v>0</v>
      </c>
      <c r="I40">
        <f>I3+I21</f>
        <v>0</v>
      </c>
      <c r="J40">
        <f>J3+J21</f>
        <v>0</v>
      </c>
      <c r="K40">
        <f>K3+K21</f>
        <v>0</v>
      </c>
      <c r="L40">
        <f>L3+L21</f>
        <v>0</v>
      </c>
      <c r="M40">
        <f>M3+M21</f>
        <v>0</v>
      </c>
      <c r="N40">
        <f>N3+N21</f>
        <v>319737.6</v>
      </c>
    </row>
    <row r="41">
      <c r="A41" t="str">
        <v>Oticon</v>
      </c>
      <c r="B41">
        <f>B4+B22</f>
        <v>265010.62</v>
      </c>
      <c r="C41">
        <f>C4+C22</f>
        <v>255239.75</v>
      </c>
      <c r="D41">
        <f>D4+D22</f>
        <v>0</v>
      </c>
      <c r="E41">
        <f>E4+E22</f>
        <v>0</v>
      </c>
      <c r="F41">
        <f>F4+F22</f>
        <v>0</v>
      </c>
      <c r="G41">
        <f>G4+G22</f>
        <v>0</v>
      </c>
      <c r="H41">
        <f>H4+H22</f>
        <v>0</v>
      </c>
      <c r="I41">
        <f>I4+I22</f>
        <v>0</v>
      </c>
      <c r="J41">
        <f>J4+J22</f>
        <v>0</v>
      </c>
      <c r="K41">
        <f>K4+K22</f>
        <v>0</v>
      </c>
      <c r="L41">
        <f>L4+L22</f>
        <v>0</v>
      </c>
      <c r="M41">
        <f>M4+M22</f>
        <v>0</v>
      </c>
      <c r="N41">
        <f>N4+N22</f>
        <v>520250.37</v>
      </c>
    </row>
    <row r="42">
      <c r="A42" t="str">
        <v>WS Audiology</v>
      </c>
      <c r="B42">
        <f>B5+B23</f>
        <v>49320.96</v>
      </c>
      <c r="C42">
        <f>C5+C23</f>
        <v>48622.08</v>
      </c>
      <c r="D42">
        <f>D5+D23</f>
        <v>0</v>
      </c>
      <c r="E42">
        <f>E5+E23</f>
        <v>0</v>
      </c>
      <c r="F42">
        <f>F5+F23</f>
        <v>0</v>
      </c>
      <c r="G42">
        <f>G5+G23</f>
        <v>0</v>
      </c>
      <c r="H42">
        <f>H5+H23</f>
        <v>0</v>
      </c>
      <c r="I42">
        <f>I5+I23</f>
        <v>0</v>
      </c>
      <c r="J42">
        <f>J5+J23</f>
        <v>0</v>
      </c>
      <c r="K42">
        <f>K5+K23</f>
        <v>0</v>
      </c>
      <c r="L42">
        <f>L5+L23</f>
        <v>0</v>
      </c>
      <c r="M42">
        <f>M5+M23</f>
        <v>0</v>
      </c>
      <c r="N42">
        <f>N5+N23</f>
        <v>97943.04000000001</v>
      </c>
    </row>
    <row r="43">
      <c r="A43" t="str">
        <v>Sonova/Phonak</v>
      </c>
      <c r="B43">
        <f>B6+B24</f>
        <v>1886361.92</v>
      </c>
      <c r="C43">
        <f>C6+C24</f>
        <v>1932589</v>
      </c>
      <c r="D43">
        <f>D6+D24</f>
        <v>0</v>
      </c>
      <c r="E43">
        <f>E6+E24</f>
        <v>0</v>
      </c>
      <c r="F43">
        <f>F6+F24</f>
        <v>0</v>
      </c>
      <c r="G43">
        <f>G6+G24</f>
        <v>0</v>
      </c>
      <c r="H43">
        <f>H6+H24</f>
        <v>0</v>
      </c>
      <c r="I43">
        <f>I6+I24</f>
        <v>0</v>
      </c>
      <c r="J43">
        <f>J6+J24</f>
        <v>0</v>
      </c>
      <c r="K43">
        <f>K6+K24</f>
        <v>0</v>
      </c>
      <c r="L43">
        <f>L6+L24</f>
        <v>0</v>
      </c>
      <c r="M43">
        <f>M6+M24</f>
        <v>0</v>
      </c>
      <c r="N43">
        <f>N6+N24</f>
        <v>3818950.92</v>
      </c>
    </row>
    <row r="44">
      <c r="A44" t="str">
        <v>Starkey</v>
      </c>
      <c r="B44">
        <f>B7+B25</f>
        <v>213519.97999999998</v>
      </c>
      <c r="C44">
        <f>C7+C25</f>
        <v>196280.64</v>
      </c>
      <c r="D44">
        <f>D7+D25</f>
        <v>0</v>
      </c>
      <c r="E44">
        <f>E7+E25</f>
        <v>0</v>
      </c>
      <c r="F44">
        <f>F7+F25</f>
        <v>0</v>
      </c>
      <c r="G44">
        <f>G7+G25</f>
        <v>0</v>
      </c>
      <c r="H44">
        <f>H7+H25</f>
        <v>0</v>
      </c>
      <c r="I44">
        <f>I7+I25</f>
        <v>0</v>
      </c>
      <c r="J44">
        <f>J7+J25</f>
        <v>0</v>
      </c>
      <c r="K44">
        <f>K7+K25</f>
        <v>0</v>
      </c>
      <c r="L44">
        <f>L7+L25</f>
        <v>0</v>
      </c>
      <c r="M44">
        <f>M7+M25</f>
        <v>0</v>
      </c>
      <c r="N44">
        <f>N7+N25</f>
        <v>409800.62</v>
      </c>
    </row>
    <row r="46">
      <c r="A46" t="str">
        <v>Total</v>
      </c>
      <c r="B46">
        <f>SUM(B40:B45)</f>
        <v>2579204.28</v>
      </c>
      <c r="C46">
        <f>SUM(C40:C45)</f>
        <v>2587478.27</v>
      </c>
      <c r="D46">
        <f>SUM(D40:D45)</f>
        <v>0</v>
      </c>
      <c r="E46">
        <f>SUM(E40:E45)</f>
        <v>0</v>
      </c>
      <c r="F46">
        <f>SUM(F40:F45)</f>
        <v>0</v>
      </c>
      <c r="G46">
        <f>SUM(G40:G45)</f>
        <v>0</v>
      </c>
      <c r="H46">
        <f>SUM(H40:H45)</f>
        <v>0</v>
      </c>
      <c r="I46">
        <f>SUM(I40:I45)</f>
        <v>0</v>
      </c>
      <c r="J46">
        <f>SUM(J40:J45)</f>
        <v>0</v>
      </c>
      <c r="K46">
        <f>SUM(K40:K45)</f>
        <v>0</v>
      </c>
      <c r="L46">
        <f>SUM(L40:L45)</f>
        <v>0</v>
      </c>
      <c r="M46">
        <f>SUM(M40:M45)</f>
        <v>0</v>
      </c>
      <c r="N46">
        <f>SUM(N40:N45)</f>
        <v>5166682.55</v>
      </c>
    </row>
    <row r="48">
      <c r="A48" t="str">
        <v>Total #</v>
      </c>
      <c r="B48" t="str">
        <v>OCT 2024</v>
      </c>
      <c r="C48" t="str">
        <v>NOV 2024</v>
      </c>
      <c r="D48" t="str">
        <v>DEC 2024</v>
      </c>
      <c r="E48" t="str">
        <v>JAN 2025</v>
      </c>
      <c r="F48" t="str">
        <v>FEB 2025</v>
      </c>
      <c r="G48" t="str">
        <v>MAR 2025</v>
      </c>
      <c r="H48" t="str">
        <v>APR 2025</v>
      </c>
      <c r="I48" t="str">
        <v>MAY 2025</v>
      </c>
      <c r="J48" t="str">
        <v>JUNE 2025</v>
      </c>
      <c r="K48" t="str">
        <v>JUL 2025</v>
      </c>
      <c r="L48" t="str">
        <v>AUG 2025</v>
      </c>
      <c r="M48" t="str">
        <v>SEP 2025</v>
      </c>
      <c r="N48" t="str">
        <v>TOTAL</v>
      </c>
    </row>
    <row r="49">
      <c r="A49" t="str">
        <v>GN Resound</v>
      </c>
      <c r="B49">
        <f>B12+B30</f>
        <v>1044</v>
      </c>
      <c r="C49">
        <f>C12+C30</f>
        <v>968</v>
      </c>
      <c r="D49">
        <f>D12+D30</f>
        <v>0</v>
      </c>
      <c r="E49">
        <f>E12+E30</f>
        <v>0</v>
      </c>
      <c r="F49">
        <f>F12+F30</f>
        <v>0</v>
      </c>
      <c r="G49">
        <f>G12+G30</f>
        <v>0</v>
      </c>
      <c r="H49">
        <f>H12+H30</f>
        <v>0</v>
      </c>
      <c r="I49">
        <f>I12+I30</f>
        <v>0</v>
      </c>
      <c r="J49">
        <f>J12+J30</f>
        <v>0</v>
      </c>
      <c r="K49">
        <f>K12+K30</f>
        <v>0</v>
      </c>
      <c r="L49">
        <f>L12+L30</f>
        <v>0</v>
      </c>
      <c r="M49">
        <f>M12+M30</f>
        <v>0</v>
      </c>
      <c r="N49">
        <f>N12+N30</f>
        <v>2012</v>
      </c>
    </row>
    <row r="50">
      <c r="A50" t="str">
        <v>Oticon</v>
      </c>
      <c r="B50">
        <f>B13+B31</f>
        <v>1836</v>
      </c>
      <c r="C50">
        <f>C13+C31</f>
        <v>1682</v>
      </c>
      <c r="D50">
        <f>D13+D31</f>
        <v>0</v>
      </c>
      <c r="E50">
        <f>E13+E31</f>
        <v>0</v>
      </c>
      <c r="F50">
        <f>F13+F31</f>
        <v>0</v>
      </c>
      <c r="G50">
        <f>G13+G31</f>
        <v>0</v>
      </c>
      <c r="H50">
        <f>H13+H31</f>
        <v>0</v>
      </c>
      <c r="I50">
        <f>I13+I31</f>
        <v>0</v>
      </c>
      <c r="J50">
        <f>J13+J31</f>
        <v>0</v>
      </c>
      <c r="K50">
        <f>K13+K31</f>
        <v>0</v>
      </c>
      <c r="L50">
        <f>L13+L31</f>
        <v>0</v>
      </c>
      <c r="M50">
        <f>M13+M31</f>
        <v>0</v>
      </c>
      <c r="N50">
        <f>N13+N31</f>
        <v>3518</v>
      </c>
    </row>
    <row r="51">
      <c r="A51" t="str">
        <v>WS Audiology</v>
      </c>
      <c r="B51">
        <f>B14+B32</f>
        <v>493</v>
      </c>
      <c r="C51">
        <f>C14+C32</f>
        <v>485</v>
      </c>
      <c r="D51">
        <f>D14+D32</f>
        <v>0</v>
      </c>
      <c r="E51">
        <f>E14+E32</f>
        <v>0</v>
      </c>
      <c r="F51">
        <f>F14+F32</f>
        <v>0</v>
      </c>
      <c r="G51">
        <f>G14+G32</f>
        <v>0</v>
      </c>
      <c r="H51">
        <f>H14+H32</f>
        <v>0</v>
      </c>
      <c r="I51">
        <f>I14+I32</f>
        <v>0</v>
      </c>
      <c r="J51">
        <f>J14+J32</f>
        <v>0</v>
      </c>
      <c r="K51">
        <f>K14+K32</f>
        <v>0</v>
      </c>
      <c r="L51">
        <f>L14+L32</f>
        <v>0</v>
      </c>
      <c r="M51">
        <f>M14+M32</f>
        <v>0</v>
      </c>
      <c r="N51">
        <f>N14+N32</f>
        <v>978</v>
      </c>
    </row>
    <row r="52">
      <c r="A52" t="str">
        <v>Sonova/Phonak</v>
      </c>
      <c r="B52">
        <f>B15+B33</f>
        <v>5044</v>
      </c>
      <c r="C52">
        <f>C15+C33</f>
        <v>5060</v>
      </c>
      <c r="D52">
        <f>D15+D33</f>
        <v>0</v>
      </c>
      <c r="E52">
        <f>E15+E33</f>
        <v>0</v>
      </c>
      <c r="F52">
        <f>F15+F33</f>
        <v>0</v>
      </c>
      <c r="G52">
        <f>G15+G33</f>
        <v>0</v>
      </c>
      <c r="H52">
        <f>H15+H33</f>
        <v>0</v>
      </c>
      <c r="I52">
        <f>I15+I33</f>
        <v>0</v>
      </c>
      <c r="J52">
        <f>J15+J33</f>
        <v>0</v>
      </c>
      <c r="K52">
        <f>K15+K33</f>
        <v>0</v>
      </c>
      <c r="L52">
        <f>L15+L33</f>
        <v>0</v>
      </c>
      <c r="M52">
        <f>M15+M33</f>
        <v>0</v>
      </c>
      <c r="N52">
        <f>N15+N33</f>
        <v>10104</v>
      </c>
    </row>
    <row r="53">
      <c r="A53" t="str">
        <v>Starkey</v>
      </c>
      <c r="B53">
        <f>B16+B34</f>
        <v>1316</v>
      </c>
      <c r="C53">
        <f>C16+C34</f>
        <v>1158</v>
      </c>
      <c r="D53">
        <f>D16+D34</f>
        <v>0</v>
      </c>
      <c r="E53">
        <f>E16+E34</f>
        <v>0</v>
      </c>
      <c r="F53">
        <f>F16+F34</f>
        <v>0</v>
      </c>
      <c r="G53">
        <f>G16+G34</f>
        <v>0</v>
      </c>
      <c r="H53">
        <f>H16+H34</f>
        <v>0</v>
      </c>
      <c r="I53">
        <f>I16+I34</f>
        <v>0</v>
      </c>
      <c r="J53">
        <f>J16+J34</f>
        <v>0</v>
      </c>
      <c r="K53">
        <f>K16+K34</f>
        <v>0</v>
      </c>
      <c r="L53">
        <f>L16+L34</f>
        <v>0</v>
      </c>
      <c r="M53">
        <f>M16+M34</f>
        <v>0</v>
      </c>
      <c r="N53">
        <f>N16+N34</f>
        <v>2474</v>
      </c>
    </row>
    <row r="55">
      <c r="A55" t="str">
        <v>Total</v>
      </c>
      <c r="B55">
        <f>SUM(B49:B54)</f>
        <v>9733</v>
      </c>
      <c r="C55">
        <f>SUM(C49:C54)</f>
        <v>9353</v>
      </c>
      <c r="D55">
        <f>SUM(D49:D54)</f>
        <v>0</v>
      </c>
      <c r="E55">
        <f>SUM(E49:E54)</f>
        <v>0</v>
      </c>
      <c r="F55">
        <f>SUM(F49:F54)</f>
        <v>0</v>
      </c>
      <c r="G55">
        <f>SUM(G49:G54)</f>
        <v>0</v>
      </c>
      <c r="H55">
        <f>SUM(H49:H54)</f>
        <v>0</v>
      </c>
      <c r="I55">
        <f>SUM(I49:I54)</f>
        <v>0</v>
      </c>
      <c r="J55">
        <f>SUM(J49:J54)</f>
        <v>0</v>
      </c>
      <c r="K55">
        <f>SUM(K49:K54)</f>
        <v>0</v>
      </c>
      <c r="L55">
        <f>SUM(L49:L54)</f>
        <v>0</v>
      </c>
      <c r="M55">
        <f>SUM(M49:M54)</f>
        <v>0</v>
      </c>
      <c r="N55">
        <f>SUM(N49:N54)</f>
        <v>19086</v>
      </c>
    </row>
    <row r="57">
      <c r="A57" t="str">
        <v>% of Sales</v>
      </c>
      <c r="B57" t="str">
        <v>OCT 2024</v>
      </c>
      <c r="C57" t="str">
        <v>NOV 2024</v>
      </c>
      <c r="D57" t="str">
        <v>DEC 2024</v>
      </c>
      <c r="E57" t="str">
        <v>JAN 2025</v>
      </c>
      <c r="F57" t="str">
        <v>FEB 2025</v>
      </c>
      <c r="G57" t="str">
        <v>MAR 2025</v>
      </c>
      <c r="H57" t="str">
        <v>APR 2025</v>
      </c>
      <c r="I57" t="str">
        <v>MAY 2025</v>
      </c>
      <c r="J57" t="str">
        <v>JUNE 2025</v>
      </c>
      <c r="K57" t="str">
        <v>JUL 2025</v>
      </c>
      <c r="L57" t="str">
        <v>AUG 2025</v>
      </c>
      <c r="M57" t="str">
        <v>SEP 2025</v>
      </c>
      <c r="N57" t="str">
        <v>TOTAL</v>
      </c>
    </row>
    <row r="58">
      <c r="A58" t="str">
        <v>GN Resound</v>
      </c>
      <c r="B58">
        <f>B40/B46</f>
        <v>0.0639696519114027</v>
      </c>
      <c r="C58">
        <f>C40/C46</f>
        <v>0.05980602882512323</v>
      </c>
      <c r="D58" t="e">
        <f>D40/D46</f>
        <v>#DIV/0!</v>
      </c>
      <c r="E58" t="e">
        <f>E40/E46</f>
        <v>#DIV/0!</v>
      </c>
      <c r="F58" t="e">
        <f>F40/F46</f>
        <v>#DIV/0!</v>
      </c>
      <c r="G58" t="e">
        <f>G40/G46</f>
        <v>#DIV/0!</v>
      </c>
      <c r="H58" t="e">
        <f>H40/H46</f>
        <v>#DIV/0!</v>
      </c>
      <c r="I58" t="e">
        <f>I40/I46</f>
        <v>#DIV/0!</v>
      </c>
      <c r="J58" t="e">
        <f>J40/J46</f>
        <v>#DIV/0!</v>
      </c>
      <c r="K58" t="e">
        <f>K40/K46</f>
        <v>#DIV/0!</v>
      </c>
      <c r="L58" t="e">
        <f>L40/L46</f>
        <v>#DIV/0!</v>
      </c>
      <c r="M58" t="e">
        <f>M40/M46</f>
        <v>#DIV/0!</v>
      </c>
      <c r="N58">
        <f>N40/N46</f>
        <v>0.06188450652924283</v>
      </c>
    </row>
    <row r="59">
      <c r="A59" t="str">
        <v>Oticon</v>
      </c>
      <c r="B59">
        <f>B41/B46</f>
        <v>0.10274898427200191</v>
      </c>
      <c r="C59">
        <f>C41/C46</f>
        <v>0.09864421006325978</v>
      </c>
      <c r="D59" t="e">
        <f>D41/D46</f>
        <v>#DIV/0!</v>
      </c>
      <c r="E59" t="e">
        <f>E41/E46</f>
        <v>#DIV/0!</v>
      </c>
      <c r="F59" t="e">
        <f>F41/F46</f>
        <v>#DIV/0!</v>
      </c>
      <c r="G59" t="e">
        <f>G41/G46</f>
        <v>#DIV/0!</v>
      </c>
      <c r="H59" t="e">
        <f>H41/H46</f>
        <v>#DIV/0!</v>
      </c>
      <c r="I59" t="e">
        <f>I41/I46</f>
        <v>#DIV/0!</v>
      </c>
      <c r="J59" t="e">
        <f>J41/J46</f>
        <v>#DIV/0!</v>
      </c>
      <c r="K59" t="e">
        <f>K41/K46</f>
        <v>#DIV/0!</v>
      </c>
      <c r="L59" t="e">
        <f>L41/L46</f>
        <v>#DIV/0!</v>
      </c>
      <c r="M59" t="e">
        <f>M41/M46</f>
        <v>#DIV/0!</v>
      </c>
      <c r="N59">
        <f>N41/N46</f>
        <v>0.10069331044927465</v>
      </c>
    </row>
    <row r="60">
      <c r="A60" t="str">
        <v>WS Audiology</v>
      </c>
      <c r="B60">
        <f>B42/B46</f>
        <v>0.01912254891264371</v>
      </c>
      <c r="C60">
        <f>C42/C46</f>
        <v>0.01879129983959247</v>
      </c>
      <c r="D60" t="e">
        <f>D42/D46</f>
        <v>#DIV/0!</v>
      </c>
      <c r="E60" t="e">
        <f>E42/E46</f>
        <v>#DIV/0!</v>
      </c>
      <c r="F60" t="e">
        <f>F42/F46</f>
        <v>#DIV/0!</v>
      </c>
      <c r="G60" t="e">
        <f>G42/G46</f>
        <v>#DIV/0!</v>
      </c>
      <c r="H60" t="e">
        <f>H42/H46</f>
        <v>#DIV/0!</v>
      </c>
      <c r="I60" t="e">
        <f>I42/I46</f>
        <v>#DIV/0!</v>
      </c>
      <c r="J60" t="e">
        <f>J42/J46</f>
        <v>#DIV/0!</v>
      </c>
      <c r="K60" t="e">
        <f>K42/K46</f>
        <v>#DIV/0!</v>
      </c>
      <c r="L60" t="e">
        <f>L42/L46</f>
        <v>#DIV/0!</v>
      </c>
      <c r="M60" t="e">
        <f>M42/M46</f>
        <v>#DIV/0!</v>
      </c>
      <c r="N60">
        <f>N42/N46</f>
        <v>0.018956659142915604</v>
      </c>
    </row>
    <row r="61">
      <c r="A61" t="str">
        <v>Sonova/Phonak</v>
      </c>
      <c r="B61">
        <f>B43/B46</f>
        <v>0.7313736002330146</v>
      </c>
      <c r="C61">
        <f>C43/C46</f>
        <v>0.7469005720384272</v>
      </c>
      <c r="D61" t="e">
        <f>D43/D46</f>
        <v>#DIV/0!</v>
      </c>
      <c r="E61" t="e">
        <f>E43/E46</f>
        <v>#DIV/0!</v>
      </c>
      <c r="F61" t="e">
        <f>F43/F46</f>
        <v>#DIV/0!</v>
      </c>
      <c r="G61" t="e">
        <f>G43/G46</f>
        <v>#DIV/0!</v>
      </c>
      <c r="H61" t="e">
        <f>H43/H46</f>
        <v>#DIV/0!</v>
      </c>
      <c r="I61" t="e">
        <f>I43/I46</f>
        <v>#DIV/0!</v>
      </c>
      <c r="J61" t="e">
        <f>J43/J46</f>
        <v>#DIV/0!</v>
      </c>
      <c r="K61" t="e">
        <f>K43/K46</f>
        <v>#DIV/0!</v>
      </c>
      <c r="L61" t="e">
        <f>L43/L46</f>
        <v>#DIV/0!</v>
      </c>
      <c r="M61" t="e">
        <f>M43/M46</f>
        <v>#DIV/0!</v>
      </c>
      <c r="N61">
        <f>N43/N46</f>
        <v>0.7391495186790603</v>
      </c>
    </row>
    <row r="62">
      <c r="A62" t="str">
        <v>Starkey</v>
      </c>
      <c r="B62">
        <f>B44/B46</f>
        <v>0.08278521467093719</v>
      </c>
      <c r="C62">
        <f>C44/C46</f>
        <v>0.07585788923359732</v>
      </c>
      <c r="D62" t="e">
        <f>D44/D46</f>
        <v>#DIV/0!</v>
      </c>
      <c r="E62" t="e">
        <f>E44/E46</f>
        <v>#DIV/0!</v>
      </c>
      <c r="F62" t="e">
        <f>F44/F46</f>
        <v>#DIV/0!</v>
      </c>
      <c r="G62" t="e">
        <f>G44/G46</f>
        <v>#DIV/0!</v>
      </c>
      <c r="H62" t="e">
        <f>H44/H46</f>
        <v>#DIV/0!</v>
      </c>
      <c r="I62" t="e">
        <f>I44/I46</f>
        <v>#DIV/0!</v>
      </c>
      <c r="J62" t="e">
        <f>J44/J46</f>
        <v>#DIV/0!</v>
      </c>
      <c r="K62" t="e">
        <f>K44/K46</f>
        <v>#DIV/0!</v>
      </c>
      <c r="L62" t="e">
        <f>L44/L46</f>
        <v>#DIV/0!</v>
      </c>
      <c r="M62" t="e">
        <f>M44/M46</f>
        <v>#DIV/0!</v>
      </c>
      <c r="N62">
        <f>N44/N46</f>
        <v>0.0793160051995066</v>
      </c>
    </row>
    <row r="64">
      <c r="A64" t="str">
        <v>Total</v>
      </c>
      <c r="B64">
        <f>SUM(B58:B63)</f>
        <v>1</v>
      </c>
      <c r="C64">
        <f>SUM(C58:C63)</f>
        <v>1</v>
      </c>
      <c r="D64" t="e">
        <f>SUM(D58:D63)</f>
        <v>#DIV/0!</v>
      </c>
      <c r="E64" t="e">
        <f>SUM(E58:E63)</f>
        <v>#DIV/0!</v>
      </c>
      <c r="F64" t="e">
        <f>SUM(F58:F63)</f>
        <v>#DIV/0!</v>
      </c>
      <c r="G64" t="e">
        <f>SUM(G58:G63)</f>
        <v>#DIV/0!</v>
      </c>
      <c r="H64" t="e">
        <f>SUM(H58:H63)</f>
        <v>#DIV/0!</v>
      </c>
      <c r="I64" t="e">
        <f>SUM(I58:I63)</f>
        <v>#DIV/0!</v>
      </c>
      <c r="J64" t="e">
        <f>SUM(J58:J63)</f>
        <v>#DIV/0!</v>
      </c>
      <c r="K64" t="e">
        <f>SUM(K58:K63)</f>
        <v>#DIV/0!</v>
      </c>
      <c r="L64" t="e">
        <f>SUM(L58:L63)</f>
        <v>#DIV/0!</v>
      </c>
      <c r="M64" t="e">
        <f>SUM(M58:M63)</f>
        <v>#DIV/0!</v>
      </c>
      <c r="N64">
        <f>SUM(N58:N63)</f>
        <v>1</v>
      </c>
    </row>
  </sheetData>
  <pageMargins left="0" right="0" top="0.75" bottom="0.75" header="0.3" footer="0.3"/>
  <ignoredErrors>
    <ignoredError numberStoredAsText="1" sqref="A1:N64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4 Wireless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