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oup 7 - CROS Non-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$&quot;#,##0"/>
    <numFmt numFmtId="165" formatCode="&quot;$&quot;#,##0.00"/>
    <numFmt numFmtId="166" formatCode="_(* #,##0_);_(* \(#,##0\);_(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Data>
    <row r="1">
      <c r="A1" t="str">
        <v>GROUP 7 - WIRELESS CROS TRANSMITTERS - NON-RECHARGABLE</v>
      </c>
    </row>
    <row r="2">
      <c r="A2" t="str">
        <v>CROS Sales</v>
      </c>
      <c r="B2" t="str">
        <v>OCT 2024</v>
      </c>
      <c r="C2" t="str">
        <v>NOV 2024</v>
      </c>
      <c r="D2" t="str">
        <v>DEC 2024</v>
      </c>
      <c r="E2" t="str">
        <v>JAN 2025</v>
      </c>
      <c r="F2" t="str">
        <v>FEB 2025</v>
      </c>
      <c r="G2" t="str">
        <v>MAR 2025</v>
      </c>
      <c r="H2" t="str">
        <v>APR 2025</v>
      </c>
      <c r="I2" t="str">
        <v>MAY 2025</v>
      </c>
      <c r="J2" t="str">
        <v>JUNE 2025</v>
      </c>
      <c r="K2" t="str">
        <v>JUL 2025</v>
      </c>
      <c r="L2" t="str">
        <v>AUG 2025</v>
      </c>
      <c r="M2" t="str">
        <v>SEP 2025</v>
      </c>
      <c r="N2" t="str">
        <v>TOTAL</v>
      </c>
    </row>
    <row r="3">
      <c r="A3" t="str">
        <v>Oticon</v>
      </c>
      <c r="B3">
        <f>+'[2]Oct 2024'!$J$53</f>
        <v>5908.24</v>
      </c>
      <c r="C3">
        <f>+'[2]Nov 2024'!$J$53</f>
        <v>6219.2</v>
      </c>
      <c r="D3">
        <f>+'[2]Dec 2024'!$J$53</f>
        <v>0</v>
      </c>
      <c r="E3">
        <f>+'[2]Jan 2025'!$J$53</f>
        <v>0</v>
      </c>
      <c r="F3">
        <f>+'[2]Feb 2025'!$J$53</f>
        <v>0</v>
      </c>
      <c r="G3">
        <f>+'[2]Mar 2025'!$J$53</f>
        <v>0</v>
      </c>
      <c r="H3">
        <f>+'[2]Apr 2025'!$J$53</f>
        <v>0</v>
      </c>
      <c r="I3">
        <f>+'[2]May 2025'!$J$53</f>
        <v>0</v>
      </c>
      <c r="J3">
        <f>+'[2]Jun 2025'!$J$53</f>
        <v>0</v>
      </c>
      <c r="K3">
        <f>+'[2]Jul 2025'!$J$53</f>
        <v>0</v>
      </c>
      <c r="L3">
        <f>+'[2]Aug 2025'!$J$53</f>
        <v>0</v>
      </c>
      <c r="M3">
        <f>+'[2]Sep 2025'!$J$53</f>
        <v>0</v>
      </c>
      <c r="N3">
        <f>SUM(B3:M3)</f>
        <v>12127.439999999999</v>
      </c>
    </row>
    <row r="4">
      <c r="A4" t="str">
        <v>WS Audiology</v>
      </c>
      <c r="B4">
        <f>+'[3]OCT 2024'!$J$62</f>
        <v>2103.15</v>
      </c>
      <c r="C4">
        <f>+'[3]NOV 2024'!$J$56</f>
        <v>1802.7</v>
      </c>
      <c r="D4">
        <f>+'[3]DEC 2024'!$J$57</f>
        <v>0</v>
      </c>
      <c r="E4">
        <f>+'[3]JAN 2025'!$J$57</f>
        <v>0</v>
      </c>
      <c r="F4">
        <f>+'[3]FEB 2025'!$J$57</f>
        <v>0</v>
      </c>
      <c r="G4">
        <f>+'[3]MAR 2025'!$J$57</f>
        <v>0</v>
      </c>
      <c r="H4">
        <f>+'[3]APR 2025'!$J$57</f>
        <v>0</v>
      </c>
      <c r="I4">
        <f>+'[3]MAY 2025'!$J$57</f>
        <v>0</v>
      </c>
      <c r="J4">
        <f>+'[3]JUN 2025'!$J$57</f>
        <v>0</v>
      </c>
      <c r="K4">
        <f>+'[3]JUL 2025'!$J$57</f>
        <v>0</v>
      </c>
      <c r="L4">
        <f>+'[3]AUG 2025'!$J$57</f>
        <v>0</v>
      </c>
      <c r="M4">
        <f>+'[3]SEP 2025'!$J$57</f>
        <v>0</v>
      </c>
      <c r="N4">
        <f>SUM(B4:M4)</f>
        <v>3905.8500000000004</v>
      </c>
    </row>
    <row r="5">
      <c r="A5" t="str">
        <v>Sonova/Phonak</v>
      </c>
      <c r="B5">
        <f>+'[4]OCT 2024'!$J$56</f>
        <v>28361.76</v>
      </c>
      <c r="C5">
        <f>+'[4]NOV 2024'!$J$56</f>
        <v>16955.4</v>
      </c>
      <c r="D5">
        <f>+'[4]DEC 2024'!$J$56</f>
        <v>0</v>
      </c>
      <c r="E5">
        <f>+'[4]JAN 2025'!$J$56</f>
        <v>0</v>
      </c>
      <c r="F5">
        <f>+'[4]FEB 2025'!$J$56</f>
        <v>0</v>
      </c>
      <c r="G5">
        <f>+'[4]MAR 2025'!$J$56</f>
        <v>0</v>
      </c>
      <c r="H5">
        <f>+'[4]APR 2025'!$J$56</f>
        <v>0</v>
      </c>
      <c r="I5">
        <f>+'[4]MAY 2025'!$J$56</f>
        <v>0</v>
      </c>
      <c r="J5">
        <f>+'[4]JUN 2025'!$J$56</f>
        <v>0</v>
      </c>
      <c r="K5">
        <f>+'[4]JUL 2025'!$J$56</f>
        <v>0</v>
      </c>
      <c r="L5">
        <f>+'[4]AUG 2025'!$J$56</f>
        <v>0</v>
      </c>
      <c r="M5">
        <f>+'[4]SEP 2025'!$J$56</f>
        <v>0</v>
      </c>
      <c r="N5">
        <f>SUM(B5:M5)</f>
        <v>45317.16</v>
      </c>
    </row>
    <row r="6">
      <c r="A6" t="str">
        <v>Starkey</v>
      </c>
      <c r="B6">
        <f>+'[5]OCT 2024'!$J$64</f>
        <v>1802.6999999999998</v>
      </c>
      <c r="C6">
        <f>+'[5]NOV 2024'!$J$72</f>
        <v>4206.3</v>
      </c>
      <c r="D6">
        <f>+'[5]DEC 2024'!$J$69</f>
        <v>0</v>
      </c>
      <c r="E6">
        <f>+'[5]JAN 2025'!$J$69</f>
        <v>0</v>
      </c>
      <c r="F6">
        <f>+'[5]FEB 2025'!$J$69</f>
        <v>0</v>
      </c>
      <c r="G6">
        <f>+'[5]MAR 2025'!$J$69</f>
        <v>0</v>
      </c>
      <c r="H6">
        <f>+'[5]APR 2025'!$J$69</f>
        <v>0</v>
      </c>
      <c r="I6">
        <f>+'[5]MAY 2025'!$J$69</f>
        <v>0</v>
      </c>
      <c r="J6">
        <f>+'[5]JUN 2025'!$J$69</f>
        <v>0</v>
      </c>
      <c r="K6">
        <f>+'[5]JUL 2025'!$J$69</f>
        <v>0</v>
      </c>
      <c r="L6">
        <f>+'[5]AUG 2025'!$J$69</f>
        <v>0</v>
      </c>
      <c r="M6">
        <f>+'[5]SEP 2025'!$J$69</f>
        <v>0</v>
      </c>
      <c r="N6">
        <f>SUM(B6:M6)</f>
        <v>6009</v>
      </c>
    </row>
    <row r="8">
      <c r="A8" t="str">
        <v>Total Sales</v>
      </c>
      <c r="B8">
        <f>SUM(B3:B7)</f>
        <v>38175.84999999999</v>
      </c>
      <c r="C8">
        <f>SUM(C3:C7)</f>
        <v>29183.600000000002</v>
      </c>
      <c r="D8">
        <f>SUM(D3:D7)</f>
        <v>0</v>
      </c>
      <c r="E8">
        <f>SUM(E3:E7)</f>
        <v>0</v>
      </c>
      <c r="F8">
        <f>SUM(F3:F7)</f>
        <v>0</v>
      </c>
      <c r="G8">
        <f>SUM(G3:G7)</f>
        <v>0</v>
      </c>
      <c r="H8">
        <f>SUM(H3:H7)</f>
        <v>0</v>
      </c>
      <c r="I8">
        <f>SUM(I3:I7)</f>
        <v>0</v>
      </c>
      <c r="J8">
        <f>SUM(J3:J7)</f>
        <v>0</v>
      </c>
      <c r="K8">
        <f>SUM(K3:K7)</f>
        <v>0</v>
      </c>
      <c r="L8">
        <f>SUM(L3:L7)</f>
        <v>0</v>
      </c>
      <c r="M8">
        <f>SUM(M3:M7)</f>
        <v>0</v>
      </c>
      <c r="N8">
        <f>SUM(N3:N7)</f>
        <v>67359.45000000001</v>
      </c>
    </row>
    <row r="10">
      <c r="A10" t="str">
        <v>% Sales</v>
      </c>
      <c r="B10" t="str">
        <v>OCT 2024</v>
      </c>
      <c r="C10" t="str">
        <v>NOV 2024</v>
      </c>
      <c r="D10" t="str">
        <v>DEC 2024</v>
      </c>
      <c r="E10" t="str">
        <v>JAN 2025</v>
      </c>
      <c r="F10" t="str">
        <v>FEB 2025</v>
      </c>
      <c r="G10" t="str">
        <v>MAR 2025</v>
      </c>
      <c r="H10" t="str">
        <v>APR 2025</v>
      </c>
      <c r="I10" t="str">
        <v>MAY 2025</v>
      </c>
      <c r="J10" t="str">
        <v>JUNE 2025</v>
      </c>
      <c r="K10" t="str">
        <v>JUL 2025</v>
      </c>
      <c r="L10" t="str">
        <v>AUG 2025</v>
      </c>
      <c r="M10" t="str">
        <v>SEP 2025</v>
      </c>
      <c r="N10" t="str">
        <v>TOTAL</v>
      </c>
    </row>
    <row r="11">
      <c r="A11" t="str">
        <v>Oticon</v>
      </c>
      <c r="B11">
        <f>B3/B8</f>
        <v>0.15476381010507956</v>
      </c>
      <c r="C11">
        <f>C3/C8</f>
        <v>0.21310599103606132</v>
      </c>
      <c r="D11" t="e">
        <f>D3/D8</f>
        <v>#DIV/0!</v>
      </c>
      <c r="E11" t="e">
        <f>E3/E8</f>
        <v>#DIV/0!</v>
      </c>
      <c r="F11" t="e">
        <f>F3/F8</f>
        <v>#DIV/0!</v>
      </c>
      <c r="G11" t="e">
        <f>G3/G8</f>
        <v>#DIV/0!</v>
      </c>
      <c r="H11" t="e">
        <f>H3/H8</f>
        <v>#DIV/0!</v>
      </c>
      <c r="I11" t="e">
        <f>I3/I8</f>
        <v>#DIV/0!</v>
      </c>
      <c r="J11" t="e">
        <f>J3/J8</f>
        <v>#DIV/0!</v>
      </c>
      <c r="K11" t="e">
        <f>K3/K8</f>
        <v>#DIV/0!</v>
      </c>
      <c r="L11" t="e">
        <f>L3/L8</f>
        <v>#DIV/0!</v>
      </c>
      <c r="M11" t="e">
        <f>M3/M8</f>
        <v>#DIV/0!</v>
      </c>
      <c r="N11">
        <f>N3/N8</f>
        <v>0.18004066244602646</v>
      </c>
    </row>
    <row r="12">
      <c r="A12" t="str">
        <v>WS Audiology</v>
      </c>
      <c r="B12">
        <f>B4/B8</f>
        <v>0.055091111265368045</v>
      </c>
      <c r="C12">
        <f>C4/C8</f>
        <v>0.06177099466823832</v>
      </c>
      <c r="D12" t="e">
        <f>D4/D8</f>
        <v>#DIV/0!</v>
      </c>
      <c r="E12" t="e">
        <f>E4/E8</f>
        <v>#DIV/0!</v>
      </c>
      <c r="F12" t="e">
        <f>F4/F8</f>
        <v>#DIV/0!</v>
      </c>
      <c r="G12" t="e">
        <f>G4/G8</f>
        <v>#DIV/0!</v>
      </c>
      <c r="H12" t="e">
        <f>H4/H8</f>
        <v>#DIV/0!</v>
      </c>
      <c r="I12" t="e">
        <f>I4/I8</f>
        <v>#DIV/0!</v>
      </c>
      <c r="J12" t="e">
        <f>J4/J8</f>
        <v>#DIV/0!</v>
      </c>
      <c r="K12" t="e">
        <f>K4/K8</f>
        <v>#DIV/0!</v>
      </c>
      <c r="L12" t="e">
        <f>L4/L8</f>
        <v>#DIV/0!</v>
      </c>
      <c r="M12" t="e">
        <f>M4/M8</f>
        <v>#DIV/0!</v>
      </c>
      <c r="N12">
        <f>N4/N8</f>
        <v>0.05798518247996383</v>
      </c>
    </row>
    <row r="13">
      <c r="A13" t="str">
        <v>Sonova/Phonak</v>
      </c>
      <c r="B13">
        <f>B5/B8</f>
        <v>0.74292412611638</v>
      </c>
      <c r="C13">
        <f>C5/C8</f>
        <v>0.5809906934031442</v>
      </c>
      <c r="D13" t="e">
        <f>D5/D8</f>
        <v>#DIV/0!</v>
      </c>
      <c r="E13" t="e">
        <f>E5/E8</f>
        <v>#DIV/0!</v>
      </c>
      <c r="F13" t="e">
        <f>F5/F8</f>
        <v>#DIV/0!</v>
      </c>
      <c r="G13" t="e">
        <f>G5/G8</f>
        <v>#DIV/0!</v>
      </c>
      <c r="H13" t="e">
        <f>H5/H8</f>
        <v>#DIV/0!</v>
      </c>
      <c r="I13" t="e">
        <f>I5/I8</f>
        <v>#DIV/0!</v>
      </c>
      <c r="J13" t="e">
        <f>J5/J8</f>
        <v>#DIV/0!</v>
      </c>
      <c r="K13" t="e">
        <f>K5/K8</f>
        <v>#DIV/0!</v>
      </c>
      <c r="L13" t="e">
        <f>L5/L8</f>
        <v>#DIV/0!</v>
      </c>
      <c r="M13" t="e">
        <f>M5/M8</f>
        <v>#DIV/0!</v>
      </c>
      <c r="N13">
        <f>N5/N8</f>
        <v>0.6727661820279114</v>
      </c>
    </row>
    <row r="14">
      <c r="A14" t="str">
        <v>Starkey</v>
      </c>
      <c r="B14">
        <f>B6/B8</f>
        <v>0.0472209525131726</v>
      </c>
      <c r="C14">
        <f>C6/C8</f>
        <v>0.1441323208925561</v>
      </c>
      <c r="D14" t="e">
        <f>D6/D8</f>
        <v>#DIV/0!</v>
      </c>
      <c r="E14" t="e">
        <f>E6/E8</f>
        <v>#DIV/0!</v>
      </c>
      <c r="F14" t="e">
        <f>F6/F8</f>
        <v>#DIV/0!</v>
      </c>
      <c r="G14" t="e">
        <f>G6/G8</f>
        <v>#DIV/0!</v>
      </c>
      <c r="H14" t="e">
        <f>H6/H8</f>
        <v>#DIV/0!</v>
      </c>
      <c r="I14" t="e">
        <f>I6/I8</f>
        <v>#DIV/0!</v>
      </c>
      <c r="J14" t="e">
        <f>J6/J8</f>
        <v>#DIV/0!</v>
      </c>
      <c r="K14" t="e">
        <f>K6/K8</f>
        <v>#DIV/0!</v>
      </c>
      <c r="L14" t="e">
        <f>L6/L8</f>
        <v>#DIV/0!</v>
      </c>
      <c r="M14" t="e">
        <f>M6/M8</f>
        <v>#DIV/0!</v>
      </c>
      <c r="N14">
        <f>N6/N8</f>
        <v>0.08920797304609819</v>
      </c>
    </row>
    <row r="15">
      <c r="A15" t="str">
        <v>Total %</v>
      </c>
      <c r="B15">
        <f>SUM(B11:B14)</f>
        <v>1.0000000000000002</v>
      </c>
      <c r="C15">
        <f>SUM(C11:C14)</f>
        <v>1</v>
      </c>
      <c r="D15" t="e">
        <f>SUM(D11:D14)</f>
        <v>#DIV/0!</v>
      </c>
      <c r="E15" t="e">
        <f>SUM(E11:E14)</f>
        <v>#DIV/0!</v>
      </c>
      <c r="F15" t="e">
        <f>SUM(F11:F14)</f>
        <v>#DIV/0!</v>
      </c>
      <c r="G15" t="e">
        <f>SUM(G11:G14)</f>
        <v>#DIV/0!</v>
      </c>
      <c r="H15" t="e">
        <f>SUM(H11:H14)</f>
        <v>#DIV/0!</v>
      </c>
      <c r="I15" t="e">
        <f>SUM(I11:I14)</f>
        <v>#DIV/0!</v>
      </c>
      <c r="J15" t="e">
        <f>SUM(J11:J14)</f>
        <v>#DIV/0!</v>
      </c>
      <c r="K15" t="e">
        <f>SUM(K11:K14)</f>
        <v>#DIV/0!</v>
      </c>
      <c r="L15" t="e">
        <f>SUM(L11:L14)</f>
        <v>#DIV/0!</v>
      </c>
      <c r="M15" t="e">
        <f>SUM(M11:M14)</f>
        <v>#DIV/0!</v>
      </c>
      <c r="N15">
        <f>SUM(N11:N14)</f>
        <v>0.9999999999999998</v>
      </c>
    </row>
    <row r="16">
      <c r="F16">
        <v>8</v>
      </c>
    </row>
    <row r="18">
      <c r="A18" t="str">
        <v># Sold</v>
      </c>
      <c r="B18" t="str">
        <v>OCT 2024</v>
      </c>
      <c r="C18" t="str">
        <v>NOV 2024</v>
      </c>
      <c r="D18" t="str">
        <v>DEC 2024</v>
      </c>
      <c r="E18" t="str">
        <v>JAN 2025</v>
      </c>
      <c r="F18" t="str">
        <v>FEB 2025</v>
      </c>
      <c r="G18" t="str">
        <v>MAR 2025</v>
      </c>
      <c r="H18" t="str">
        <v>APR 2025</v>
      </c>
      <c r="I18" t="str">
        <v>MAY 2025</v>
      </c>
      <c r="J18" t="str">
        <v>JUNE 2025</v>
      </c>
      <c r="K18" t="str">
        <v>JUL 2025</v>
      </c>
      <c r="L18" t="str">
        <v>AUG 2025</v>
      </c>
      <c r="M18" t="str">
        <v>SEP 2025</v>
      </c>
      <c r="N18" t="str">
        <v>TOTAL</v>
      </c>
    </row>
    <row r="20">
      <c r="A20" t="str">
        <v>Oticon</v>
      </c>
      <c r="B20">
        <f>+'[2]Oct 2024'!$I$53</f>
        <v>18</v>
      </c>
      <c r="C20">
        <f>+'[2]Nov 2024'!$I$53</f>
        <v>20</v>
      </c>
      <c r="D20">
        <f>+'[2]Dec 2024'!$I$53</f>
        <v>0</v>
      </c>
      <c r="E20">
        <f>+'[2]Jan 2025'!$I$53</f>
        <v>0</v>
      </c>
      <c r="F20">
        <f>+'[2]Feb 2025'!$I$53</f>
        <v>0</v>
      </c>
      <c r="G20">
        <f>+'[2]Mar 2025'!$I$53</f>
        <v>0</v>
      </c>
      <c r="H20">
        <f>+'[2]Apr 2025'!$I$53</f>
        <v>0</v>
      </c>
      <c r="I20">
        <f>+'[2]May 2025'!$I$53</f>
        <v>0</v>
      </c>
      <c r="J20">
        <f>+'[2]Jun 2025'!$I$53</f>
        <v>0</v>
      </c>
      <c r="K20">
        <f>+'[2]Jul 2025'!$I$53</f>
        <v>0</v>
      </c>
      <c r="L20">
        <f>+'[2]Aug 2025'!$I$53</f>
        <v>0</v>
      </c>
      <c r="M20">
        <f>+'[2]Sep 2025'!$I$53</f>
        <v>0</v>
      </c>
      <c r="N20">
        <f>SUM(B20:M20)</f>
        <v>38</v>
      </c>
    </row>
    <row r="21">
      <c r="A21" t="str">
        <v>WS Audiology</v>
      </c>
      <c r="B21">
        <f>+'[3]OCT 2024'!$I$62</f>
        <v>7</v>
      </c>
      <c r="C21">
        <f>+'[3]NOV 2024'!$I$56</f>
        <v>6</v>
      </c>
      <c r="D21">
        <f>+'[3]DEC 2024'!$I$57</f>
        <v>0</v>
      </c>
      <c r="E21">
        <f>+'[3]JAN 2025'!$I$57</f>
        <v>0</v>
      </c>
      <c r="F21">
        <f>+'[3]FEB 2025'!$I$57</f>
        <v>0</v>
      </c>
      <c r="G21">
        <f>+'[3]MAR 2025'!$I$57</f>
        <v>0</v>
      </c>
      <c r="H21">
        <f>+'[3]APR 2025'!$I$57</f>
        <v>0</v>
      </c>
      <c r="I21">
        <f>+'[3]MAY 2025'!$I$57</f>
        <v>0</v>
      </c>
      <c r="J21">
        <f>+'[3]JUN 2025'!$I$57</f>
        <v>0</v>
      </c>
      <c r="K21">
        <f>+'[3]JUL 2025'!$I$57</f>
        <v>0</v>
      </c>
      <c r="L21">
        <f>+'[3]AUG 2025'!$I$57</f>
        <v>0</v>
      </c>
      <c r="M21">
        <f>+'[3]SEP 2025'!$I$57</f>
        <v>0</v>
      </c>
      <c r="N21">
        <f>SUM(B21:M21)</f>
        <v>13</v>
      </c>
    </row>
    <row r="22">
      <c r="A22" t="str">
        <v>Sonova/Phonak</v>
      </c>
      <c r="B22">
        <f>+'[4]OCT 2024'!$I$56</f>
        <v>91</v>
      </c>
      <c r="C22">
        <f>+'[4]NOV 2024'!$I$56</f>
        <v>55</v>
      </c>
      <c r="D22">
        <f>+'[4]DEC 2024'!$I$56</f>
        <v>0</v>
      </c>
      <c r="E22">
        <f>+'[4]JAN 2025'!$I$56</f>
        <v>0</v>
      </c>
      <c r="F22">
        <f>+'[4]FEB 2025'!$I$56</f>
        <v>0</v>
      </c>
      <c r="G22">
        <f>+'[4]MAR 2025'!$I$56</f>
        <v>0</v>
      </c>
      <c r="H22">
        <f>+'[4]APR 2025'!$I$56</f>
        <v>0</v>
      </c>
      <c r="I22">
        <f>+'[4]MAY 2025'!$I$56</f>
        <v>0</v>
      </c>
      <c r="J22">
        <f>+'[4]JUN 2025'!$I$56</f>
        <v>0</v>
      </c>
      <c r="K22">
        <f>+'[4]JUL 2025'!$I$56</f>
        <v>0</v>
      </c>
      <c r="L22">
        <f>+'[4]AUG 2025'!$I$56</f>
        <v>0</v>
      </c>
      <c r="M22">
        <f>+'[4]SEP 2025'!$I$56</f>
        <v>0</v>
      </c>
      <c r="N22">
        <f>SUM(B22:M22)</f>
        <v>146</v>
      </c>
    </row>
    <row r="23">
      <c r="A23" t="str">
        <v>Starkey</v>
      </c>
      <c r="B23">
        <f>+'[5]OCT 2024'!$I$64</f>
        <v>6</v>
      </c>
      <c r="C23">
        <f>+'[5]NOV 2024'!$I$72</f>
        <v>13</v>
      </c>
      <c r="D23">
        <f>+'[5]DEC 2024'!$I$69</f>
        <v>0</v>
      </c>
      <c r="E23">
        <f>+'[5]JAN 2025'!$I$69</f>
        <v>0</v>
      </c>
      <c r="F23">
        <f>+'[5]FEB 2025'!$I$69</f>
        <v>0</v>
      </c>
      <c r="G23">
        <f>+'[5]MAR 2025'!$I$69</f>
        <v>0</v>
      </c>
      <c r="H23">
        <f>+'[5]APR 2025'!$I$69</f>
        <v>0</v>
      </c>
      <c r="I23">
        <f>+'[5]MAY 2025'!$I$69</f>
        <v>0</v>
      </c>
      <c r="J23">
        <f>+'[5]JUN 2025'!$I$69</f>
        <v>0</v>
      </c>
      <c r="K23">
        <f>+'[5]JUL 2025'!$I$69</f>
        <v>0</v>
      </c>
      <c r="L23">
        <f>+'[5]AUG 2025'!$I$69</f>
        <v>0</v>
      </c>
      <c r="M23">
        <f>+'[5]SEP 2025'!$I$69</f>
        <v>0</v>
      </c>
      <c r="N23">
        <f>SUM(B23:M23)</f>
        <v>19</v>
      </c>
    </row>
    <row r="25">
      <c r="A25" t="str">
        <v xml:space="preserve">Total # </v>
      </c>
      <c r="B25">
        <f>SUM(B20:B24)</f>
        <v>122</v>
      </c>
      <c r="C25">
        <f>SUM(C20:C24)</f>
        <v>94</v>
      </c>
      <c r="D25">
        <f>SUM(D20:D24)</f>
        <v>0</v>
      </c>
      <c r="E25">
        <f>SUM(E20:E24)</f>
        <v>0</v>
      </c>
      <c r="F25">
        <f>SUM(F20:F24)</f>
        <v>0</v>
      </c>
      <c r="G25">
        <f>SUM(G20:G24)</f>
        <v>0</v>
      </c>
      <c r="H25">
        <f>SUM(H20:H24)</f>
        <v>0</v>
      </c>
      <c r="I25">
        <f>SUM(I20:I24)</f>
        <v>0</v>
      </c>
      <c r="J25">
        <f>SUM(J20:J24)</f>
        <v>0</v>
      </c>
      <c r="K25">
        <f>SUM(K20:K24)</f>
        <v>0</v>
      </c>
      <c r="L25">
        <f>SUM(L20:L24)</f>
        <v>0</v>
      </c>
      <c r="M25">
        <f>SUM(M20:M24)</f>
        <v>0</v>
      </c>
      <c r="N25">
        <f>SUM(N20:N24)</f>
        <v>216</v>
      </c>
    </row>
    <row r="27">
      <c r="A27" t="str">
        <v>% of #</v>
      </c>
      <c r="B27" t="str">
        <v>OCT 2024</v>
      </c>
      <c r="C27" t="str">
        <v>NOV 2024</v>
      </c>
      <c r="D27" t="str">
        <v>DEC 2024</v>
      </c>
      <c r="E27" t="str">
        <v>JAN 2025</v>
      </c>
      <c r="F27" t="str">
        <v>FEB 2025</v>
      </c>
      <c r="G27" t="str">
        <v>MAR 2025</v>
      </c>
      <c r="H27" t="str">
        <v>APR 2025</v>
      </c>
      <c r="I27" t="str">
        <v>MAY 2025</v>
      </c>
      <c r="J27" t="str">
        <v>JUNE 2025</v>
      </c>
      <c r="K27" t="str">
        <v>JUL 2025</v>
      </c>
      <c r="L27" t="str">
        <v>AUG 2025</v>
      </c>
      <c r="M27" t="str">
        <v>SEP 2025</v>
      </c>
      <c r="N27" t="str">
        <v>TOTAL</v>
      </c>
    </row>
    <row r="28">
      <c r="A28" t="str">
        <v>Oticon</v>
      </c>
      <c r="B28">
        <f>B20/B25</f>
        <v>0.14754098360655737</v>
      </c>
      <c r="C28">
        <f>C20/C25</f>
        <v>0.2127659574468085</v>
      </c>
      <c r="D28" t="e">
        <f>D20/D25</f>
        <v>#DIV/0!</v>
      </c>
      <c r="E28" t="e">
        <f>E20/E25</f>
        <v>#DIV/0!</v>
      </c>
      <c r="F28" t="e">
        <f>F20/F25</f>
        <v>#DIV/0!</v>
      </c>
      <c r="G28" t="e">
        <f>G20/G25</f>
        <v>#DIV/0!</v>
      </c>
      <c r="H28" t="e">
        <f>H20/H25</f>
        <v>#DIV/0!</v>
      </c>
      <c r="I28" t="e">
        <f>I20/I25</f>
        <v>#DIV/0!</v>
      </c>
      <c r="J28" t="e">
        <f>J20/J25</f>
        <v>#DIV/0!</v>
      </c>
      <c r="K28" t="e">
        <f>K20/K25</f>
        <v>#DIV/0!</v>
      </c>
      <c r="L28" t="e">
        <f>L20/L25</f>
        <v>#DIV/0!</v>
      </c>
      <c r="M28" t="e">
        <f>M20/M25</f>
        <v>#DIV/0!</v>
      </c>
      <c r="N28">
        <f>N20/N25</f>
        <v>0.17592592592592593</v>
      </c>
    </row>
    <row r="29">
      <c r="A29" t="str">
        <v>WS Audiology</v>
      </c>
      <c r="B29">
        <f>B21/B25</f>
        <v>0.05737704918032787</v>
      </c>
      <c r="C29">
        <f>C21/C25</f>
        <v>0.06382978723404255</v>
      </c>
      <c r="D29" t="e">
        <f>D21/D25</f>
        <v>#DIV/0!</v>
      </c>
      <c r="E29" t="e">
        <f>E21/E25</f>
        <v>#DIV/0!</v>
      </c>
      <c r="F29" t="e">
        <f>F21/F25</f>
        <v>#DIV/0!</v>
      </c>
      <c r="G29" t="e">
        <f>G21/G25</f>
        <v>#DIV/0!</v>
      </c>
      <c r="H29" t="e">
        <f>H21/H25</f>
        <v>#DIV/0!</v>
      </c>
      <c r="I29" t="e">
        <f>I21/I25</f>
        <v>#DIV/0!</v>
      </c>
      <c r="J29" t="e">
        <f>J21/J25</f>
        <v>#DIV/0!</v>
      </c>
      <c r="K29" t="e">
        <f>K21/K25</f>
        <v>#DIV/0!</v>
      </c>
      <c r="L29" t="e">
        <f>L21/L25</f>
        <v>#DIV/0!</v>
      </c>
      <c r="M29" t="e">
        <f>M21/M25</f>
        <v>#DIV/0!</v>
      </c>
      <c r="N29">
        <f>N21/N25</f>
        <v>0.06018518518518518</v>
      </c>
    </row>
    <row r="30">
      <c r="A30" t="str">
        <v>Sonova/Phonak</v>
      </c>
      <c r="B30">
        <f>B22/B25</f>
        <v>0.7459016393442623</v>
      </c>
      <c r="C30">
        <f>C22/C25</f>
        <v>0.5851063829787234</v>
      </c>
      <c r="D30" t="e">
        <f>D22/D25</f>
        <v>#DIV/0!</v>
      </c>
      <c r="E30" t="e">
        <f>E22/E25</f>
        <v>#DIV/0!</v>
      </c>
      <c r="F30" t="e">
        <f>F22/F25</f>
        <v>#DIV/0!</v>
      </c>
      <c r="G30" t="e">
        <f>G22/G25</f>
        <v>#DIV/0!</v>
      </c>
      <c r="H30" t="e">
        <f>H22/H25</f>
        <v>#DIV/0!</v>
      </c>
      <c r="I30" t="e">
        <f>I22/I25</f>
        <v>#DIV/0!</v>
      </c>
      <c r="J30" t="e">
        <f>J22/J25</f>
        <v>#DIV/0!</v>
      </c>
      <c r="K30" t="e">
        <f>K22/K25</f>
        <v>#DIV/0!</v>
      </c>
      <c r="L30" t="e">
        <f>L22/L25</f>
        <v>#DIV/0!</v>
      </c>
      <c r="M30" t="e">
        <f>M22/M25</f>
        <v>#DIV/0!</v>
      </c>
      <c r="N30">
        <f>N22/N25</f>
        <v>0.6759259259259259</v>
      </c>
    </row>
    <row r="31">
      <c r="A31" t="str">
        <v>Starkey</v>
      </c>
      <c r="B31">
        <f>B23/B25</f>
        <v>0.04918032786885246</v>
      </c>
      <c r="C31">
        <f>C23/C25</f>
        <v>0.13829787234042554</v>
      </c>
      <c r="D31" t="e">
        <f>D23/D25</f>
        <v>#DIV/0!</v>
      </c>
      <c r="E31" t="e">
        <f>E23/E25</f>
        <v>#DIV/0!</v>
      </c>
      <c r="F31" t="e">
        <f>F23/F25</f>
        <v>#DIV/0!</v>
      </c>
      <c r="G31" t="e">
        <f>G23/G25</f>
        <v>#DIV/0!</v>
      </c>
      <c r="H31" t="e">
        <f>H23/H25</f>
        <v>#DIV/0!</v>
      </c>
      <c r="I31" t="e">
        <f>I23/I25</f>
        <v>#DIV/0!</v>
      </c>
      <c r="J31" t="e">
        <f>J23/J25</f>
        <v>#DIV/0!</v>
      </c>
      <c r="K31" t="e">
        <f>K23/K25</f>
        <v>#DIV/0!</v>
      </c>
      <c r="L31" t="e">
        <f>L23/L25</f>
        <v>#DIV/0!</v>
      </c>
      <c r="M31" t="e">
        <f>M23/M25</f>
        <v>#DIV/0!</v>
      </c>
      <c r="N31">
        <f>N23/N25</f>
        <v>0.08796296296296297</v>
      </c>
    </row>
    <row r="33">
      <c r="A33" t="str">
        <v>Total %</v>
      </c>
      <c r="B33">
        <f>SUM(B28:B31)</f>
        <v>1</v>
      </c>
      <c r="C33">
        <f>SUM(C28:C31)</f>
        <v>1</v>
      </c>
      <c r="D33" t="e">
        <f>SUM(D28:D31)</f>
        <v>#DIV/0!</v>
      </c>
      <c r="E33" t="e">
        <f>SUM(E28:E31)</f>
        <v>#DIV/0!</v>
      </c>
      <c r="F33" t="e">
        <f>SUM(F28:F31)</f>
        <v>#DIV/0!</v>
      </c>
      <c r="G33" t="e">
        <f>SUM(G28:G31)</f>
        <v>#DIV/0!</v>
      </c>
      <c r="H33" t="e">
        <f>SUM(H28:H31)</f>
        <v>#DIV/0!</v>
      </c>
      <c r="I33" t="e">
        <f>SUM(I28:I31)</f>
        <v>#DIV/0!</v>
      </c>
      <c r="J33" t="e">
        <f>SUM(J28:J31)</f>
        <v>#DIV/0!</v>
      </c>
      <c r="K33" t="e">
        <f>SUM(K28:K31)</f>
        <v>#DIV/0!</v>
      </c>
      <c r="L33" t="e">
        <f>SUM(L28:L31)</f>
        <v>#DIV/0!</v>
      </c>
      <c r="M33" t="e">
        <f>SUM(M28:M31)</f>
        <v>#DIV/0!</v>
      </c>
      <c r="N33">
        <f>SUM(N28:N32)</f>
        <v>1</v>
      </c>
    </row>
    <row r="35">
      <c r="A35" t="str">
        <v>Avg Cost</v>
      </c>
      <c r="B35" t="str">
        <v>OCT 2024</v>
      </c>
      <c r="C35" t="str">
        <v>NOV 2024</v>
      </c>
      <c r="D35" t="str">
        <v>DEC 2024</v>
      </c>
      <c r="E35" t="str">
        <v>JAN 2025</v>
      </c>
      <c r="F35" t="str">
        <v>FEB 2025</v>
      </c>
      <c r="G35" t="str">
        <v>MAR 2025</v>
      </c>
      <c r="H35" t="str">
        <v>APR 2025</v>
      </c>
      <c r="I35" t="str">
        <v>MAY 2025</v>
      </c>
      <c r="J35" t="str">
        <v>JUNE 2025</v>
      </c>
      <c r="K35" t="str">
        <v>JUL 2025</v>
      </c>
      <c r="L35" t="str">
        <v>AUG 2025</v>
      </c>
      <c r="M35" t="str">
        <v>SEP 2025</v>
      </c>
      <c r="N35" t="str">
        <v>TOTAL</v>
      </c>
    </row>
    <row r="36">
      <c r="A36" t="str">
        <v>Oticon</v>
      </c>
      <c r="B36">
        <f>B3/B20</f>
        <v>328.23555555555555</v>
      </c>
      <c r="C36">
        <f>C3/C20</f>
        <v>310.96</v>
      </c>
      <c r="D36" t="e">
        <f>D3/D20</f>
        <v>#DIV/0!</v>
      </c>
      <c r="E36" t="e">
        <f>E3/E20</f>
        <v>#DIV/0!</v>
      </c>
      <c r="F36" t="e">
        <f>F3/F20</f>
        <v>#DIV/0!</v>
      </c>
      <c r="G36" t="e">
        <f>G3/G20</f>
        <v>#DIV/0!</v>
      </c>
      <c r="H36" t="e">
        <f>H3/H20</f>
        <v>#DIV/0!</v>
      </c>
      <c r="I36" t="e">
        <f>I3/I20</f>
        <v>#DIV/0!</v>
      </c>
      <c r="J36" t="e">
        <f>J3/J20</f>
        <v>#DIV/0!</v>
      </c>
      <c r="K36" t="e">
        <f>K3/K20</f>
        <v>#DIV/0!</v>
      </c>
      <c r="L36" t="e">
        <f>L3/L20</f>
        <v>#DIV/0!</v>
      </c>
      <c r="M36" t="e">
        <f>M3/M20</f>
        <v>#DIV/0!</v>
      </c>
      <c r="N36">
        <f>N3/N20</f>
        <v>319.1431578947368</v>
      </c>
    </row>
    <row r="37">
      <c r="A37" t="str">
        <v>WS Audiology</v>
      </c>
      <c r="B37">
        <f>B4/B21</f>
        <v>300.45</v>
      </c>
      <c r="C37">
        <f>C4/C21</f>
        <v>300.45</v>
      </c>
      <c r="D37" t="e">
        <f>D4/D21</f>
        <v>#DIV/0!</v>
      </c>
      <c r="E37" t="e">
        <f>E4/E21</f>
        <v>#DIV/0!</v>
      </c>
      <c r="F37" t="e">
        <f>F4/F21</f>
        <v>#DIV/0!</v>
      </c>
      <c r="G37" t="e">
        <f>G4/G21</f>
        <v>#DIV/0!</v>
      </c>
      <c r="H37" t="e">
        <f>H4/H21</f>
        <v>#DIV/0!</v>
      </c>
      <c r="I37" t="e">
        <f>I4/I21</f>
        <v>#DIV/0!</v>
      </c>
      <c r="J37" t="e">
        <f>J4/J21</f>
        <v>#DIV/0!</v>
      </c>
      <c r="K37" t="e">
        <f>K4/K21</f>
        <v>#DIV/0!</v>
      </c>
      <c r="L37" t="e">
        <f>L4/L21</f>
        <v>#DIV/0!</v>
      </c>
      <c r="M37" t="e">
        <f>M4/M21</f>
        <v>#DIV/0!</v>
      </c>
      <c r="N37">
        <f>N4/N21</f>
        <v>300.45000000000005</v>
      </c>
    </row>
    <row r="38">
      <c r="A38" t="str">
        <v>Sonova/Phonak</v>
      </c>
      <c r="B38">
        <f>B5/B22</f>
        <v>311.6676923076923</v>
      </c>
      <c r="C38">
        <f>C5/C22</f>
        <v>308.28000000000003</v>
      </c>
      <c r="D38" t="e">
        <f>D5/D22</f>
        <v>#DIV/0!</v>
      </c>
      <c r="E38" t="e">
        <f>E5/E22</f>
        <v>#DIV/0!</v>
      </c>
      <c r="F38" t="e">
        <f>F5/F22</f>
        <v>#DIV/0!</v>
      </c>
      <c r="G38" t="e">
        <f>G5/G22</f>
        <v>#DIV/0!</v>
      </c>
      <c r="H38" t="e">
        <f>H5/H22</f>
        <v>#DIV/0!</v>
      </c>
      <c r="I38" t="e">
        <f>I5/I22</f>
        <v>#DIV/0!</v>
      </c>
      <c r="J38" t="e">
        <f>J5/J22</f>
        <v>#DIV/0!</v>
      </c>
      <c r="K38" t="e">
        <f>K5/K22</f>
        <v>#DIV/0!</v>
      </c>
      <c r="L38" t="e">
        <f>L5/L22</f>
        <v>#DIV/0!</v>
      </c>
      <c r="M38" t="e">
        <f>M5/M22</f>
        <v>#DIV/0!</v>
      </c>
      <c r="N38">
        <f>N5/N22</f>
        <v>310.3915068493151</v>
      </c>
    </row>
    <row r="39">
      <c r="A39" t="str">
        <v>Starkey</v>
      </c>
      <c r="B39">
        <f>B6/B23</f>
        <v>300.45</v>
      </c>
      <c r="C39">
        <f>C6/C23</f>
        <v>323.5615384615385</v>
      </c>
      <c r="D39" t="e">
        <f>D6/D23</f>
        <v>#DIV/0!</v>
      </c>
      <c r="E39" t="e">
        <f>E6/E23</f>
        <v>#DIV/0!</v>
      </c>
      <c r="F39" t="e">
        <f>F6/F23</f>
        <v>#DIV/0!</v>
      </c>
      <c r="G39" t="e">
        <f>G6/G23</f>
        <v>#DIV/0!</v>
      </c>
      <c r="H39" t="e">
        <f>H6/H23</f>
        <v>#DIV/0!</v>
      </c>
      <c r="I39" t="e">
        <f>I6/I23</f>
        <v>#DIV/0!</v>
      </c>
      <c r="J39" t="e">
        <f>J6/J23</f>
        <v>#DIV/0!</v>
      </c>
      <c r="K39" t="e">
        <f>K6/K23</f>
        <v>#DIV/0!</v>
      </c>
      <c r="L39" t="e">
        <f>L6/L23</f>
        <v>#DIV/0!</v>
      </c>
      <c r="M39" t="e">
        <f>M6/M23</f>
        <v>#DIV/0!</v>
      </c>
      <c r="N39">
        <f>N6/N23</f>
        <v>316.2631578947368</v>
      </c>
    </row>
    <row r="41">
      <c r="A41" t="str">
        <v>Avg Cost</v>
      </c>
      <c r="B41">
        <f>B8/B25</f>
        <v>312.91680327868846</v>
      </c>
      <c r="C41">
        <f>C8/C25</f>
        <v>310.4638297872341</v>
      </c>
      <c r="D41" t="e">
        <f>D8/D25</f>
        <v>#DIV/0!</v>
      </c>
      <c r="E41" t="e">
        <f>E8/E25</f>
        <v>#DIV/0!</v>
      </c>
      <c r="F41" t="e">
        <f>F8/F25</f>
        <v>#DIV/0!</v>
      </c>
      <c r="G41" t="e">
        <f>G8/G25</f>
        <v>#DIV/0!</v>
      </c>
      <c r="H41" t="e">
        <f>H8/H25</f>
        <v>#DIV/0!</v>
      </c>
      <c r="I41" t="e">
        <f>I8/I25</f>
        <v>#DIV/0!</v>
      </c>
      <c r="J41" t="e">
        <f>J8/J25</f>
        <v>#DIV/0!</v>
      </c>
      <c r="K41" t="e">
        <f>K8/K25</f>
        <v>#DIV/0!</v>
      </c>
      <c r="L41" t="e">
        <f>L8/L25</f>
        <v>#DIV/0!</v>
      </c>
      <c r="M41" t="e">
        <f>M8/M25</f>
        <v>#DIV/0!</v>
      </c>
      <c r="N41">
        <f>N8/N25</f>
        <v>311.8493055555556</v>
      </c>
    </row>
  </sheetData>
  <pageMargins left="0.5" right="0.5" top="0.5" bottom="0.5" header="0.25" footer="0.25"/>
  <ignoredErrors>
    <ignoredError numberStoredAsText="1" sqref="A1:N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7 - CROS Non-R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