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Group 7 CROS- R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7">
    <numFmt numFmtId="41" formatCode="_(* #,##0_);_(* \(#,##0\);_(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56" formatCode="&quot;上午/下午 &quot;hh&quot;時&quot;mm&quot;分&quot;ss&quot;秒 &quot;"/>
    <numFmt numFmtId="164" formatCode="&quot;$&quot;#,##0"/>
    <numFmt numFmtId="165" formatCode="&quot;$&quot;#,##0.00"/>
    <numFmt numFmtId="166" formatCode="_(* #,##0_);_(* \(#,##0\);_(* &quot;-&quot;??_);_(@_)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45"/>
  <sheetViews>
    <sheetView workbookViewId="0"/>
  </sheetViews>
  <sheetData>
    <row r="1">
      <c r="A1" t="str">
        <v>GROUP 7 - WIRELESS CROS TRANSMITTERS - RECHARGABLE</v>
      </c>
    </row>
    <row r="2">
      <c r="A2" t="str">
        <v>CROS Sales</v>
      </c>
      <c r="B2" t="str">
        <v>OCT 2024</v>
      </c>
      <c r="C2" t="str">
        <v>NOV 2024</v>
      </c>
      <c r="D2" t="str">
        <v>DEC 2024</v>
      </c>
      <c r="E2" t="str">
        <v>JAN 2025</v>
      </c>
      <c r="F2" t="str">
        <v>FEB 2025</v>
      </c>
      <c r="G2" t="str">
        <v>MAR 2025</v>
      </c>
      <c r="H2" t="str">
        <v>APR 2025</v>
      </c>
      <c r="I2" t="str">
        <v>MAY 2025</v>
      </c>
      <c r="J2" t="str">
        <v>JUNE 2025</v>
      </c>
      <c r="K2" t="str">
        <v>JUL 2025</v>
      </c>
      <c r="L2" t="str">
        <v>AUG 2025</v>
      </c>
      <c r="M2" t="str">
        <v>SEP 2025</v>
      </c>
      <c r="N2" t="str">
        <v>TOTAL</v>
      </c>
    </row>
    <row r="3">
      <c r="A3" t="str">
        <v>GN RESOUND</v>
      </c>
      <c r="B3">
        <f>+'[1]Oct 2024'!$J$64</f>
        <v>27813</v>
      </c>
      <c r="C3">
        <f>+'[1]Nov 2024'!$J$58</f>
        <v>24003</v>
      </c>
      <c r="D3">
        <f>+'[1]Dec 2024'!$J$57</f>
        <v>0</v>
      </c>
      <c r="E3">
        <f>+'[1]Jan 2025'!$J$57</f>
        <v>0</v>
      </c>
      <c r="F3">
        <f>+'[1]Feb 2025'!$J$57</f>
        <v>0</v>
      </c>
      <c r="G3">
        <f>+'[1]Mar 2025'!$J$57</f>
        <v>0</v>
      </c>
      <c r="H3">
        <f>+'[1]Apr 2025'!$J$57</f>
        <v>0</v>
      </c>
      <c r="I3">
        <f>+'[1]May 2025'!$J$57</f>
        <v>0</v>
      </c>
      <c r="J3">
        <f>+'[1]Jun 2025'!$J$57</f>
        <v>0</v>
      </c>
      <c r="K3">
        <f>+'[1]Jul 2025'!$J$57</f>
        <v>0</v>
      </c>
      <c r="L3">
        <f>+'[1]Aug 2025'!$J$57</f>
        <v>0</v>
      </c>
      <c r="M3">
        <f>+'[1]Sep 2025'!$J$57</f>
        <v>0</v>
      </c>
      <c r="N3">
        <f>SUM(B3:M3)</f>
        <v>51816</v>
      </c>
    </row>
    <row r="4">
      <c r="A4" t="str">
        <v>Oticon</v>
      </c>
      <c r="B4">
        <f>+'[2]Oct 2024'!$J$57</f>
        <v>68845.92</v>
      </c>
      <c r="C4">
        <f>+'[2]Nov 2024'!$J$57</f>
        <v>54065.44</v>
      </c>
      <c r="D4">
        <f>+'[2]Dec 2024'!$J$57</f>
        <v>0</v>
      </c>
      <c r="E4">
        <f>+'[2]Jan 2025'!$J$57</f>
        <v>0</v>
      </c>
      <c r="F4">
        <f>+'[2]Feb 2025'!$J$57</f>
        <v>0</v>
      </c>
      <c r="G4">
        <f>+'[2]Mar 2025'!$J$57</f>
        <v>0</v>
      </c>
      <c r="H4">
        <f>+'[2]Apr 2025'!$J$57</f>
        <v>0</v>
      </c>
      <c r="I4">
        <f>+'[2]May 2025'!$J$57</f>
        <v>0</v>
      </c>
      <c r="J4">
        <f>+'[2]Jun 2025'!$J$57</f>
        <v>0</v>
      </c>
      <c r="K4">
        <f>+'[2]Jul 2025'!$J$57</f>
        <v>0</v>
      </c>
      <c r="L4">
        <f>+'[2]Aug 2025'!$J$57</f>
        <v>0</v>
      </c>
      <c r="M4">
        <f>+'[2]Sep 2025'!$J$57</f>
        <v>0</v>
      </c>
      <c r="N4">
        <f>SUM(B4:M4)</f>
        <v>122911.36</v>
      </c>
    </row>
    <row r="5">
      <c r="A5" t="str">
        <v>WS Audiology</v>
      </c>
      <c r="B5">
        <f>+'[3]OCT 2024'!$J$71</f>
        <v>34008</v>
      </c>
      <c r="C5">
        <f>+'[3]NOV 2024'!$J$64</f>
        <v>33072</v>
      </c>
      <c r="D5">
        <f>+'[3]DEC 2024'!$J$65</f>
        <v>0</v>
      </c>
      <c r="E5">
        <f>+'[3]JAN 2025'!$J$65</f>
        <v>0</v>
      </c>
      <c r="F5">
        <f>+'[3]FEB 2025'!$J$65</f>
        <v>0</v>
      </c>
      <c r="G5">
        <f>+'[3]MAR 2025'!$J$65</f>
        <v>0</v>
      </c>
      <c r="H5">
        <f>+'[3]APR 2025'!$J$65</f>
        <v>0</v>
      </c>
      <c r="I5">
        <f>+'[3]MAY 2025'!$J$65</f>
        <v>0</v>
      </c>
      <c r="J5">
        <f>+'[3]JUN 2025'!$J$65</f>
        <v>0</v>
      </c>
      <c r="K5">
        <f>+'[3]JUL 2025'!$J$65</f>
        <v>0</v>
      </c>
      <c r="L5">
        <f>+'[3]AUG 2025'!$J$65</f>
        <v>0</v>
      </c>
      <c r="M5">
        <f>+'[3]SEP 2025'!$J$65</f>
        <v>0</v>
      </c>
      <c r="N5">
        <f>SUM(B5:M5)</f>
        <v>67080</v>
      </c>
    </row>
    <row r="6">
      <c r="A6" t="str">
        <v>Sonova/Phonak</v>
      </c>
      <c r="B6">
        <f>+'[4]OCT 2024'!$J$60</f>
        <v>152233.2</v>
      </c>
      <c r="C6">
        <f>+'[4]NOV 2024'!$J$62</f>
        <v>217087.65000000002</v>
      </c>
      <c r="D6">
        <f>+'[4]DEC 2024'!$J$62</f>
        <v>0</v>
      </c>
      <c r="E6">
        <f>+'[4]JAN 2025'!$J$62</f>
        <v>0</v>
      </c>
      <c r="F6">
        <f>+'[4]FEB 2025'!$J$62</f>
        <v>0</v>
      </c>
      <c r="G6">
        <f>+'[4]MAR 2025'!$J$62</f>
        <v>0</v>
      </c>
      <c r="H6">
        <f>+'[4]APR 2025'!$J$62</f>
        <v>0</v>
      </c>
      <c r="I6">
        <f>+'[4]MAY 2025'!$J$62</f>
        <v>0</v>
      </c>
      <c r="J6">
        <f>+'[4]JUN 2025'!$J$62</f>
        <v>0</v>
      </c>
      <c r="K6">
        <f>+'[4]JUL 2025'!$J$62</f>
        <v>0</v>
      </c>
      <c r="L6">
        <f>+'[4]AUG 2025'!$J$62</f>
        <v>0</v>
      </c>
      <c r="M6">
        <f>+'[4]SEP 2025'!$J$62</f>
        <v>0</v>
      </c>
      <c r="N6">
        <f>SUM(B6:M6)</f>
        <v>369320.85000000003</v>
      </c>
    </row>
    <row r="7">
      <c r="A7" t="str">
        <v>Starkey</v>
      </c>
      <c r="B7">
        <f>+'[5]OCT 2024'!$J$69</f>
        <v>37128</v>
      </c>
      <c r="C7">
        <f>+'[5]NOV 2024'!$J$78</f>
        <v>29640</v>
      </c>
      <c r="D7">
        <f>+'[5]DEC 2024'!$J$75</f>
        <v>0</v>
      </c>
      <c r="E7">
        <f>+'[5]JAN 2025'!$J$75</f>
        <v>0</v>
      </c>
      <c r="F7">
        <f>+'[5]FEB 2025'!$J$75</f>
        <v>0</v>
      </c>
      <c r="G7">
        <f>+'[5]MAR 2025'!$J$75</f>
        <v>0</v>
      </c>
      <c r="H7">
        <f>+'[5]APR 2025'!$J$75</f>
        <v>0</v>
      </c>
      <c r="I7">
        <f>+'[5]MAY 2025'!$J$75</f>
        <v>0</v>
      </c>
      <c r="J7">
        <f>+'[5]JUN 2025'!$J$75</f>
        <v>0</v>
      </c>
      <c r="K7">
        <f>+'[5]JUL 2025'!$J$75</f>
        <v>0</v>
      </c>
      <c r="L7">
        <f>+'[5]AUG 2025'!$J$75</f>
        <v>0</v>
      </c>
      <c r="M7">
        <f>+'[5]SEP 2025'!$J$75</f>
        <v>0</v>
      </c>
      <c r="N7">
        <f>SUM(B7:M7)</f>
        <v>66768</v>
      </c>
    </row>
    <row r="9">
      <c r="A9" t="str">
        <v>Total Sales</v>
      </c>
      <c r="B9">
        <f>SUM(B3:B8)</f>
        <v>320028.12</v>
      </c>
      <c r="C9">
        <f>SUM(C3:C7)</f>
        <v>357868.09</v>
      </c>
      <c r="D9">
        <f>SUM(D3:D7)</f>
        <v>0</v>
      </c>
      <c r="E9">
        <f>SUM(E3:E7)</f>
        <v>0</v>
      </c>
      <c r="F9">
        <f>SUM(F3:F7)</f>
        <v>0</v>
      </c>
      <c r="G9">
        <f>SUM(G3:G7)</f>
        <v>0</v>
      </c>
      <c r="H9">
        <f>SUM(H3:H7)</f>
        <v>0</v>
      </c>
      <c r="I9">
        <f>SUM(I3:I7)</f>
        <v>0</v>
      </c>
      <c r="J9">
        <f>SUM(J3:J7)</f>
        <v>0</v>
      </c>
      <c r="K9">
        <f>SUM(K3:K7)</f>
        <v>0</v>
      </c>
      <c r="L9">
        <f>SUM(L3:L7)</f>
        <v>0</v>
      </c>
      <c r="M9">
        <f>SUM(M3:M7)</f>
        <v>0</v>
      </c>
      <c r="N9">
        <f>SUM(N4:N8)</f>
        <v>626080.21</v>
      </c>
    </row>
    <row r="11">
      <c r="A11" t="str">
        <v>% Sales</v>
      </c>
      <c r="B11" t="str">
        <v>OCT 2024</v>
      </c>
      <c r="C11" t="str">
        <v>NOV 2024</v>
      </c>
      <c r="D11" t="str">
        <v>DEC 2024</v>
      </c>
      <c r="E11" t="str">
        <v>JAN 2025</v>
      </c>
      <c r="F11" t="str">
        <v>FEB 2025</v>
      </c>
      <c r="G11" t="str">
        <v>MAR 2025</v>
      </c>
      <c r="H11" t="str">
        <v>APR 2025</v>
      </c>
      <c r="I11" t="str">
        <v>MAY 2025</v>
      </c>
      <c r="J11" t="str">
        <v>JUNE 2025</v>
      </c>
      <c r="K11" t="str">
        <v>JUL 2025</v>
      </c>
      <c r="L11" t="str">
        <v>AUG 2025</v>
      </c>
      <c r="M11" t="str">
        <v>SEP 2025</v>
      </c>
      <c r="N11" t="str">
        <v>TOTAL</v>
      </c>
    </row>
    <row r="12">
      <c r="A12" t="str">
        <v>GN Resound</v>
      </c>
      <c r="B12">
        <f>'Group 7 CROS- R'!B3/B9</f>
        <v>0.08690798796055797</v>
      </c>
      <c r="C12">
        <f>'Group 7 CROS- R'!C3/C9</f>
        <v>0.06707219970352762</v>
      </c>
      <c r="D12" t="e">
        <f>'Group 7 CROS- R'!D3/D9</f>
        <v>#DIV/0!</v>
      </c>
      <c r="E12" t="e">
        <f>'Group 7 CROS- R'!E3/E9</f>
        <v>#DIV/0!</v>
      </c>
      <c r="F12" t="e">
        <f>'Group 7 CROS- R'!F3/F9</f>
        <v>#DIV/0!</v>
      </c>
      <c r="G12" t="e">
        <f>'Group 7 CROS- R'!G3/G9</f>
        <v>#DIV/0!</v>
      </c>
      <c r="H12" t="e">
        <f>'Group 7 CROS- R'!H3/H9</f>
        <v>#DIV/0!</v>
      </c>
      <c r="I12" t="e">
        <f>'Group 7 CROS- R'!I3/I9</f>
        <v>#DIV/0!</v>
      </c>
      <c r="J12" t="e">
        <f>'Group 7 CROS- R'!J3/J9</f>
        <v>#DIV/0!</v>
      </c>
      <c r="K12" t="e">
        <f>'Group 7 CROS- R'!K3/K9</f>
        <v>#DIV/0!</v>
      </c>
      <c r="L12" t="e">
        <f>'Group 7 CROS- R'!L3/L9</f>
        <v>#DIV/0!</v>
      </c>
      <c r="M12" t="e">
        <f>'Group 7 CROS- R'!M3/M9</f>
        <v>#DIV/0!</v>
      </c>
      <c r="N12">
        <f>'Group 7 CROS- R'!N3/N9</f>
        <v>0.0827625584907084</v>
      </c>
    </row>
    <row r="13">
      <c r="A13" t="str">
        <v>Oticon</v>
      </c>
      <c r="B13">
        <f>B4/B9</f>
        <v>0.21512459592613298</v>
      </c>
      <c r="C13">
        <f>C4/C9</f>
        <v>0.15107644830809028</v>
      </c>
      <c r="D13" t="e">
        <f>D4/D9</f>
        <v>#DIV/0!</v>
      </c>
      <c r="E13" t="e">
        <f>E4/E9</f>
        <v>#DIV/0!</v>
      </c>
      <c r="F13" t="e">
        <f>F4/F9</f>
        <v>#DIV/0!</v>
      </c>
      <c r="G13" t="e">
        <f>G4/G9</f>
        <v>#DIV/0!</v>
      </c>
      <c r="H13" t="e">
        <f>H4/H9</f>
        <v>#DIV/0!</v>
      </c>
      <c r="I13" t="e">
        <f>I4/I9</f>
        <v>#DIV/0!</v>
      </c>
      <c r="J13" t="e">
        <f>J4/J9</f>
        <v>#DIV/0!</v>
      </c>
      <c r="K13" t="e">
        <f>K4/K9</f>
        <v>#DIV/0!</v>
      </c>
      <c r="L13" t="e">
        <f>L4/L9</f>
        <v>#DIV/0!</v>
      </c>
      <c r="M13" t="e">
        <f>M4/M9</f>
        <v>#DIV/0!</v>
      </c>
      <c r="N13">
        <f>N4/N9</f>
        <v>0.19631887102772344</v>
      </c>
    </row>
    <row r="14">
      <c r="A14" t="str">
        <v>WS Audiology</v>
      </c>
      <c r="B14">
        <f>B5/B9</f>
        <v>0.1062656619049601</v>
      </c>
      <c r="C14">
        <f>C5/C9</f>
        <v>0.09241393944902994</v>
      </c>
      <c r="D14" t="e">
        <f>D5/D9</f>
        <v>#DIV/0!</v>
      </c>
      <c r="E14" t="e">
        <f>E5/E9</f>
        <v>#DIV/0!</v>
      </c>
      <c r="F14" t="e">
        <f>F5/F9</f>
        <v>#DIV/0!</v>
      </c>
      <c r="G14" t="e">
        <f>G5/G9</f>
        <v>#DIV/0!</v>
      </c>
      <c r="H14" t="e">
        <f>H5/H9</f>
        <v>#DIV/0!</v>
      </c>
      <c r="I14" t="e">
        <f>I5/I9</f>
        <v>#DIV/0!</v>
      </c>
      <c r="J14" t="e">
        <f>J5/J9</f>
        <v>#DIV/0!</v>
      </c>
      <c r="K14" t="e">
        <f>K5/K9</f>
        <v>#DIV/0!</v>
      </c>
      <c r="L14" t="e">
        <f>L5/L9</f>
        <v>#DIV/0!</v>
      </c>
      <c r="M14" t="e">
        <f>M5/M9</f>
        <v>#DIV/0!</v>
      </c>
      <c r="N14">
        <f>N5/N9</f>
        <v>0.10714282120496989</v>
      </c>
    </row>
    <row r="15">
      <c r="A15" t="str">
        <v>Sonova/Phonak</v>
      </c>
      <c r="B15">
        <f>B6/B9</f>
        <v>0.4756869490093558</v>
      </c>
      <c r="C15">
        <f>C6/C9</f>
        <v>0.6066135988822027</v>
      </c>
      <c r="D15" t="e">
        <f>D6/D9</f>
        <v>#DIV/0!</v>
      </c>
      <c r="E15" t="e">
        <f>E6/E9</f>
        <v>#DIV/0!</v>
      </c>
      <c r="F15" t="e">
        <f>F6/F9</f>
        <v>#DIV/0!</v>
      </c>
      <c r="G15" t="e">
        <f>G6/G9</f>
        <v>#DIV/0!</v>
      </c>
      <c r="H15" t="e">
        <f>H6/H9</f>
        <v>#DIV/0!</v>
      </c>
      <c r="I15" t="e">
        <f>I6/I9</f>
        <v>#DIV/0!</v>
      </c>
      <c r="J15" t="e">
        <f>J6/J9</f>
        <v>#DIV/0!</v>
      </c>
      <c r="K15" t="e">
        <f>K6/K9</f>
        <v>#DIV/0!</v>
      </c>
      <c r="L15" t="e">
        <f>L6/L9</f>
        <v>#DIV/0!</v>
      </c>
      <c r="M15" t="e">
        <f>M6/M9</f>
        <v>#DIV/0!</v>
      </c>
      <c r="N15">
        <f>N6/N9</f>
        <v>0.5898938252656158</v>
      </c>
    </row>
    <row r="16">
      <c r="A16" t="str">
        <v>Starkey</v>
      </c>
      <c r="B16">
        <f>B7/B9</f>
        <v>0.11601480519899314</v>
      </c>
      <c r="C16">
        <f>C7/C9</f>
        <v>0.08282381365714947</v>
      </c>
      <c r="D16" t="e">
        <f>D7/D9</f>
        <v>#DIV/0!</v>
      </c>
      <c r="E16" t="e">
        <f>E7/E9</f>
        <v>#DIV/0!</v>
      </c>
      <c r="F16" t="e">
        <f>F7/F9</f>
        <v>#DIV/0!</v>
      </c>
      <c r="G16" t="e">
        <f>G7/G9</f>
        <v>#DIV/0!</v>
      </c>
      <c r="H16" t="e">
        <f>H7/H9</f>
        <v>#DIV/0!</v>
      </c>
      <c r="I16" t="e">
        <f>I7/I9</f>
        <v>#DIV/0!</v>
      </c>
      <c r="J16" t="e">
        <f>J7/J9</f>
        <v>#DIV/0!</v>
      </c>
      <c r="K16" t="e">
        <f>K7/K9</f>
        <v>#DIV/0!</v>
      </c>
      <c r="L16" t="e">
        <f>L7/L9</f>
        <v>#DIV/0!</v>
      </c>
      <c r="M16" t="e">
        <f>M7/M9</f>
        <v>#DIV/0!</v>
      </c>
      <c r="N16">
        <f>N7/N9</f>
        <v>0.10664448250169097</v>
      </c>
    </row>
    <row r="17">
      <c r="A17" t="str">
        <v>Total %</v>
      </c>
      <c r="B17">
        <f>SUM(B12:B16)</f>
        <v>1</v>
      </c>
      <c r="C17">
        <f>SUM(C12:C16)</f>
        <v>1</v>
      </c>
      <c r="D17" t="e">
        <f>SUM(D12:D16)</f>
        <v>#DIV/0!</v>
      </c>
      <c r="E17" t="e">
        <f>SUM(E12:E16)</f>
        <v>#DIV/0!</v>
      </c>
      <c r="F17" t="e">
        <f>SUM(F12:F16)</f>
        <v>#DIV/0!</v>
      </c>
      <c r="G17" t="e">
        <f>SUM(G12:G16)</f>
        <v>#DIV/0!</v>
      </c>
      <c r="H17" t="e">
        <f>SUM(H12:H16)</f>
        <v>#DIV/0!</v>
      </c>
      <c r="I17" t="e">
        <f>SUM(I12:I16)</f>
        <v>#DIV/0!</v>
      </c>
      <c r="J17" t="e">
        <f>SUM(J12:J16)</f>
        <v>#DIV/0!</v>
      </c>
      <c r="K17" t="e">
        <f>SUM(K12:K16)</f>
        <v>#DIV/0!</v>
      </c>
      <c r="L17" t="e">
        <f>SUM(L12:L16)</f>
        <v>#DIV/0!</v>
      </c>
      <c r="M17" t="e">
        <f>SUM(M12:M16)</f>
        <v>#DIV/0!</v>
      </c>
      <c r="N17">
        <f>SUM(N12:N16)</f>
        <v>1.0827625584907086</v>
      </c>
    </row>
    <row r="20">
      <c r="A20" t="str">
        <v># Sold</v>
      </c>
      <c r="B20" t="str">
        <v>OCT 2024</v>
      </c>
      <c r="C20" t="str">
        <v>NOV 2024</v>
      </c>
      <c r="D20" t="str">
        <v>DEC 2024</v>
      </c>
      <c r="E20" t="str">
        <v>JAN 2025</v>
      </c>
      <c r="F20" t="str">
        <v>FEB 2025</v>
      </c>
      <c r="G20" t="str">
        <v>MAR 2025</v>
      </c>
      <c r="H20" t="str">
        <v>APR 2025</v>
      </c>
      <c r="I20" t="str">
        <v>MAY 2025</v>
      </c>
      <c r="J20" t="str">
        <v>JUNE 2025</v>
      </c>
      <c r="K20" t="str">
        <v>JUL 2025</v>
      </c>
      <c r="L20" t="str">
        <v>AUG 2025</v>
      </c>
      <c r="M20" t="str">
        <v>SEP 2025</v>
      </c>
      <c r="N20" t="str">
        <v>TOTAL</v>
      </c>
    </row>
    <row r="21">
      <c r="A21" t="str">
        <v>GN Resound</v>
      </c>
      <c r="B21">
        <f>+'[1]Oct 2024'!$I$64</f>
        <v>73</v>
      </c>
      <c r="C21">
        <f>+'[1]Nov 2024'!$I$58</f>
        <v>62</v>
      </c>
      <c r="D21">
        <f>+'[1]Jan 2025'!$I$57</f>
        <v>0</v>
      </c>
      <c r="E21">
        <f>+'[1]Jan 2025'!$I$57</f>
        <v>0</v>
      </c>
      <c r="F21">
        <f>+'[1]Feb 2025'!$I$57</f>
        <v>0</v>
      </c>
      <c r="G21">
        <f>+'[1]Mar 2025'!$I$57</f>
        <v>0</v>
      </c>
      <c r="H21">
        <f>+'[1]Apr 2025'!$I$57</f>
        <v>0</v>
      </c>
      <c r="I21">
        <f>+'[1]May 2025'!$I$57</f>
        <v>0</v>
      </c>
      <c r="J21">
        <f>+'[1]Jun 2025'!$I$57</f>
        <v>0</v>
      </c>
      <c r="K21">
        <f>+'[1]Jul 2025'!$I$57</f>
        <v>0</v>
      </c>
      <c r="L21">
        <f>+'[1]Aug 2025'!$I$57</f>
        <v>0</v>
      </c>
      <c r="M21">
        <f>+'[1]Sep 2025'!$I$57</f>
        <v>0</v>
      </c>
      <c r="N21">
        <f>+'[6]May 2024'!$I$64</f>
        <v>76</v>
      </c>
    </row>
    <row r="22">
      <c r="A22" t="str">
        <v>Oticon</v>
      </c>
      <c r="B22">
        <f>+'[2]Oct 2024'!$I$57</f>
        <v>174</v>
      </c>
      <c r="C22">
        <f>+'[2]Nov 2024'!$I$57</f>
        <v>138</v>
      </c>
      <c r="D22">
        <f>+'[2]Dec 2024'!$I$57</f>
        <v>0</v>
      </c>
      <c r="E22">
        <f>+'[2]Jan 2025'!$I$57</f>
        <v>0</v>
      </c>
      <c r="F22">
        <f>+'[2]Feb 2025'!$I$57</f>
        <v>0</v>
      </c>
      <c r="G22">
        <f>+'[2]Mar 2025'!$I$57</f>
        <v>0</v>
      </c>
      <c r="H22">
        <f>+'[2]Apr 2025'!$I$57</f>
        <v>0</v>
      </c>
      <c r="I22">
        <f>+'[2]May 2025'!$I$57</f>
        <v>0</v>
      </c>
      <c r="J22">
        <f>+'[2]Jun 2025'!$I$57</f>
        <v>0</v>
      </c>
      <c r="K22">
        <f>+'[2]Jul 2025'!$I$57</f>
        <v>0</v>
      </c>
      <c r="L22">
        <f>+'[2]Aug 2025'!$I$57</f>
        <v>0</v>
      </c>
      <c r="M22">
        <f>+'[2]Sep 2025'!$I$57</f>
        <v>0</v>
      </c>
      <c r="N22">
        <f>SUM(B22:M22)</f>
        <v>312</v>
      </c>
    </row>
    <row r="23">
      <c r="A23" t="str">
        <v>WS Audiology</v>
      </c>
      <c r="B23">
        <f>+'[3]OCT 2024'!$I$71</f>
        <v>109</v>
      </c>
      <c r="C23">
        <f>+'[3]NOV 2024'!$I$64</f>
        <v>106</v>
      </c>
      <c r="D23">
        <f>+'[3]DEC 2024'!$I$65</f>
        <v>0</v>
      </c>
      <c r="E23">
        <f>+'[3]JAN 2025'!$I$65</f>
        <v>0</v>
      </c>
      <c r="F23">
        <f>+'[3]FEB 2025'!$I$65</f>
        <v>0</v>
      </c>
      <c r="G23">
        <f>+'[3]MAR 2025'!$I$65</f>
        <v>0</v>
      </c>
      <c r="H23">
        <f>+'[3]APR 2025'!$I$65</f>
        <v>0</v>
      </c>
      <c r="I23">
        <f>+'[3]MAY 2025'!$I$65</f>
        <v>0</v>
      </c>
      <c r="J23">
        <f>+'[3]JUN 2025'!$I$65</f>
        <v>0</v>
      </c>
      <c r="K23">
        <f>+'[3]JUL 2025'!$I$65</f>
        <v>0</v>
      </c>
      <c r="L23">
        <f>+'[3]AUG 2025'!$I$65</f>
        <v>0</v>
      </c>
      <c r="M23">
        <f>+'[3]SEP 2025'!$I$65</f>
        <v>0</v>
      </c>
      <c r="N23">
        <f>SUM(B23:M23)</f>
        <v>215</v>
      </c>
    </row>
    <row r="24">
      <c r="A24" t="str">
        <v>Sonova/Phonak</v>
      </c>
      <c r="B24">
        <f>+'[4]OCT 2024'!$I$60</f>
        <v>389</v>
      </c>
      <c r="C24">
        <f>+'[4]NOV 2024'!$I$62</f>
        <v>557</v>
      </c>
      <c r="D24">
        <f>+'[4]DEC 2024'!$I$62</f>
        <v>0</v>
      </c>
      <c r="E24">
        <f>+'[4]JAN 2025'!$I$62</f>
        <v>0</v>
      </c>
      <c r="F24">
        <f>+'[4]FEB 2025'!$I$62</f>
        <v>0</v>
      </c>
      <c r="G24">
        <f>+'[4]MAR 2025'!$I$62</f>
        <v>0</v>
      </c>
      <c r="H24">
        <f>+'[4]APR 2025'!$I$62</f>
        <v>0</v>
      </c>
      <c r="I24">
        <f>+'[4]MAY 2025'!$I$62</f>
        <v>0</v>
      </c>
      <c r="J24">
        <f>+'[4]JUN 2025'!$I$62</f>
        <v>0</v>
      </c>
      <c r="K24">
        <f>+'[4]JUL 2025'!$I$62</f>
        <v>0</v>
      </c>
      <c r="L24">
        <f>+'[4]AUG 2025'!$I$62</f>
        <v>0</v>
      </c>
      <c r="M24">
        <f>+'[4]SEP 2025'!$I$62</f>
        <v>0</v>
      </c>
      <c r="N24">
        <f>SUM(B24:M24)</f>
        <v>946</v>
      </c>
    </row>
    <row r="25">
      <c r="A25" t="str">
        <v>Starkey</v>
      </c>
      <c r="B25">
        <f>+'[5]OCT 2024'!$I$69</f>
        <v>118</v>
      </c>
      <c r="C25">
        <f>+'[5]NOV 2024'!$I$78</f>
        <v>94</v>
      </c>
      <c r="D25">
        <f>+'[5]DEC 2024'!$I$75</f>
        <v>0</v>
      </c>
      <c r="E25">
        <f>+'[5]JAN 2025'!$I$75</f>
        <v>0</v>
      </c>
      <c r="F25">
        <f>+'[5]FEB 2025'!$I$75</f>
        <v>0</v>
      </c>
      <c r="G25">
        <f>+'[5]MAR 2025'!$I$75</f>
        <v>0</v>
      </c>
      <c r="H25">
        <f>+'[5]APR 2025'!$I$75</f>
        <v>0</v>
      </c>
      <c r="I25">
        <f>+'[5]MAY 2025'!$I$75</f>
        <v>0</v>
      </c>
      <c r="J25">
        <f>+'[5]JUN 2025'!$I$75</f>
        <v>0</v>
      </c>
      <c r="K25">
        <f>+'[5]JUL 2025'!$I$75</f>
        <v>0</v>
      </c>
      <c r="L25">
        <f>+'[5]AUG 2025'!$I$75</f>
        <v>0</v>
      </c>
      <c r="M25">
        <f>+'[5]SEP 2025'!$I$75</f>
        <v>0</v>
      </c>
      <c r="N25">
        <f>SUM(B25:M25)</f>
        <v>212</v>
      </c>
    </row>
    <row r="27">
      <c r="A27" t="str">
        <v xml:space="preserve">Total # </v>
      </c>
      <c r="B27">
        <f>SUM(B21:B26)</f>
        <v>863</v>
      </c>
      <c r="C27">
        <f>SUM(C21:C25)</f>
        <v>957</v>
      </c>
      <c r="D27">
        <f>SUM(D21:D25)</f>
        <v>0</v>
      </c>
      <c r="E27">
        <f>SUM(E21:E25)</f>
        <v>0</v>
      </c>
      <c r="F27">
        <f>SUM(F21:F25)</f>
        <v>0</v>
      </c>
      <c r="G27">
        <f>SUM(G21:G25)</f>
        <v>0</v>
      </c>
      <c r="H27">
        <f>SUM(H21:H25)</f>
        <v>0</v>
      </c>
      <c r="I27">
        <f>SUM(I21:I25)</f>
        <v>0</v>
      </c>
      <c r="J27">
        <f>SUM(J21:J25)</f>
        <v>0</v>
      </c>
      <c r="K27">
        <f>SUM(K21:K25)</f>
        <v>0</v>
      </c>
      <c r="L27">
        <f>SUM(L21:L25)</f>
        <v>0</v>
      </c>
      <c r="M27">
        <f>SUM(M21:M25)</f>
        <v>0</v>
      </c>
      <c r="N27">
        <f>SUM(N21:N26)</f>
        <v>1761</v>
      </c>
    </row>
    <row r="29">
      <c r="A29" t="str">
        <v>% of #</v>
      </c>
      <c r="B29" t="str">
        <v>OCT 2024</v>
      </c>
      <c r="C29" t="str">
        <v>NOV 2024</v>
      </c>
      <c r="D29" t="str">
        <v>DEC 2024</v>
      </c>
      <c r="E29" t="str">
        <v>JAN 2025</v>
      </c>
      <c r="F29" t="str">
        <v>FEB 2025</v>
      </c>
      <c r="G29" t="str">
        <v>MAR 2025</v>
      </c>
      <c r="H29" t="str">
        <v>APR 2025</v>
      </c>
      <c r="I29" t="str">
        <v>MAY 2025</v>
      </c>
      <c r="J29" t="str">
        <v>JUNE 2025</v>
      </c>
      <c r="K29" t="str">
        <v>JUL 2025</v>
      </c>
      <c r="L29" t="str">
        <v>AUG 2025</v>
      </c>
      <c r="M29" t="str">
        <v>SEP 2025</v>
      </c>
      <c r="N29" t="str">
        <v>TOTAL</v>
      </c>
    </row>
    <row r="30">
      <c r="A30" t="str">
        <v>GN Resound</v>
      </c>
      <c r="B30">
        <f>B21/B27</f>
        <v>0.08458864426419467</v>
      </c>
      <c r="C30">
        <f>C21/C27</f>
        <v>0.06478578892371996</v>
      </c>
      <c r="D30" t="e">
        <f>D21/D27</f>
        <v>#DIV/0!</v>
      </c>
      <c r="E30" t="e">
        <f>E21/E27</f>
        <v>#DIV/0!</v>
      </c>
      <c r="F30" t="e">
        <f>F21/F27</f>
        <v>#DIV/0!</v>
      </c>
      <c r="G30" t="e">
        <f>G21/G27</f>
        <v>#DIV/0!</v>
      </c>
      <c r="H30" t="e">
        <f>H21/H27</f>
        <v>#DIV/0!</v>
      </c>
      <c r="I30" t="e">
        <f>I21/I27</f>
        <v>#DIV/0!</v>
      </c>
      <c r="J30" t="e">
        <f>J21/J27</f>
        <v>#DIV/0!</v>
      </c>
      <c r="K30" t="e">
        <f>K21/K27</f>
        <v>#DIV/0!</v>
      </c>
      <c r="L30" t="e">
        <f>L21/L27</f>
        <v>#DIV/0!</v>
      </c>
      <c r="M30" t="e">
        <f>M21/M27</f>
        <v>#DIV/0!</v>
      </c>
      <c r="N30">
        <f>N21/N27</f>
        <v>0.04315729699034639</v>
      </c>
    </row>
    <row r="31">
      <c r="A31" t="str">
        <v>Oticon</v>
      </c>
      <c r="B31">
        <f>B22/B27</f>
        <v>0.20162224797219003</v>
      </c>
      <c r="C31">
        <f>C22/C27</f>
        <v>0.14420062695924765</v>
      </c>
      <c r="D31" t="e">
        <f>D22/D27</f>
        <v>#DIV/0!</v>
      </c>
      <c r="E31" t="e">
        <f>E22/E27</f>
        <v>#DIV/0!</v>
      </c>
      <c r="F31" t="e">
        <f>F22/F27</f>
        <v>#DIV/0!</v>
      </c>
      <c r="G31" t="e">
        <f>G22/G27</f>
        <v>#DIV/0!</v>
      </c>
      <c r="H31" t="e">
        <f>H22/H27</f>
        <v>#DIV/0!</v>
      </c>
      <c r="I31" t="e">
        <f>I22/I27</f>
        <v>#DIV/0!</v>
      </c>
      <c r="J31" t="e">
        <f>J22/J27</f>
        <v>#DIV/0!</v>
      </c>
      <c r="K31" t="e">
        <f>K22/K27</f>
        <v>#DIV/0!</v>
      </c>
      <c r="L31" t="e">
        <f>L22/L27</f>
        <v>#DIV/0!</v>
      </c>
      <c r="M31" t="e">
        <f>M22/M27</f>
        <v>#DIV/0!</v>
      </c>
      <c r="N31">
        <f>N22/N27</f>
        <v>0.17717206132879046</v>
      </c>
    </row>
    <row r="32">
      <c r="A32" t="str">
        <v>WS Audiology</v>
      </c>
      <c r="B32">
        <f>B23/B27</f>
        <v>0.12630359212050984</v>
      </c>
      <c r="C32">
        <f>C23/C27</f>
        <v>0.11076280041797283</v>
      </c>
      <c r="D32" t="e">
        <f>D23/D27</f>
        <v>#DIV/0!</v>
      </c>
      <c r="E32" t="e">
        <f>E23/E27</f>
        <v>#DIV/0!</v>
      </c>
      <c r="F32" t="e">
        <f>F23/F27</f>
        <v>#DIV/0!</v>
      </c>
      <c r="G32" t="e">
        <f>G23/G27</f>
        <v>#DIV/0!</v>
      </c>
      <c r="H32" t="e">
        <f>H23/H27</f>
        <v>#DIV/0!</v>
      </c>
      <c r="I32" t="e">
        <f>I23/I27</f>
        <v>#DIV/0!</v>
      </c>
      <c r="J32" t="e">
        <f>J23/J27</f>
        <v>#DIV/0!</v>
      </c>
      <c r="K32" t="e">
        <f>K23/K27</f>
        <v>#DIV/0!</v>
      </c>
      <c r="L32" t="e">
        <f>L23/L27</f>
        <v>#DIV/0!</v>
      </c>
      <c r="M32" t="e">
        <f>M23/M27</f>
        <v>#DIV/0!</v>
      </c>
      <c r="N32">
        <f>N23/N27</f>
        <v>0.12208972174900624</v>
      </c>
    </row>
    <row r="33">
      <c r="A33" t="str">
        <v>Sonova/Phonak</v>
      </c>
      <c r="B33">
        <f>B24/B27</f>
        <v>0.4507531865585168</v>
      </c>
      <c r="C33">
        <f>C24/C27</f>
        <v>0.5820271682340648</v>
      </c>
      <c r="D33" t="e">
        <f>D24/D27</f>
        <v>#DIV/0!</v>
      </c>
      <c r="E33" t="e">
        <f>E24/E27</f>
        <v>#DIV/0!</v>
      </c>
      <c r="F33" t="e">
        <f>F24/F27</f>
        <v>#DIV/0!</v>
      </c>
      <c r="G33" t="e">
        <f>G24/G27</f>
        <v>#DIV/0!</v>
      </c>
      <c r="H33" t="e">
        <f>H24/H27</f>
        <v>#DIV/0!</v>
      </c>
      <c r="I33" t="e">
        <f>I24/I27</f>
        <v>#DIV/0!</v>
      </c>
      <c r="J33" t="e">
        <f>J24/J27</f>
        <v>#DIV/0!</v>
      </c>
      <c r="K33" t="e">
        <f>K24/K27</f>
        <v>#DIV/0!</v>
      </c>
      <c r="L33" t="e">
        <f>L24/L27</f>
        <v>#DIV/0!</v>
      </c>
      <c r="M33" t="e">
        <f>M24/M27</f>
        <v>#DIV/0!</v>
      </c>
      <c r="N33">
        <f>N24/N27</f>
        <v>0.5371947756956275</v>
      </c>
    </row>
    <row r="34">
      <c r="A34" t="str">
        <v>Starkey</v>
      </c>
      <c r="B34">
        <f>B25/B27</f>
        <v>0.13673232908458866</v>
      </c>
      <c r="C34">
        <f>C25/C27</f>
        <v>0.09822361546499478</v>
      </c>
      <c r="D34" t="e">
        <f>D25/D27</f>
        <v>#DIV/0!</v>
      </c>
      <c r="E34" t="e">
        <f>E25/E27</f>
        <v>#DIV/0!</v>
      </c>
      <c r="F34" t="e">
        <f>F25/F27</f>
        <v>#DIV/0!</v>
      </c>
      <c r="G34" t="e">
        <f>G25/G27</f>
        <v>#DIV/0!</v>
      </c>
      <c r="H34" t="e">
        <f>H25/H27</f>
        <v>#DIV/0!</v>
      </c>
      <c r="I34" t="e">
        <f>I25/I27</f>
        <v>#DIV/0!</v>
      </c>
      <c r="J34" t="e">
        <f>J25/J27</f>
        <v>#DIV/0!</v>
      </c>
      <c r="K34" t="e">
        <f>K25/K27</f>
        <v>#DIV/0!</v>
      </c>
      <c r="L34" t="e">
        <f>L25/L27</f>
        <v>#DIV/0!</v>
      </c>
      <c r="M34" t="e">
        <f>M25/M27</f>
        <v>#DIV/0!</v>
      </c>
      <c r="N34">
        <f>N25/N27</f>
        <v>0.12038614423622941</v>
      </c>
    </row>
    <row r="36">
      <c r="A36" t="str">
        <v>Total %</v>
      </c>
      <c r="B36">
        <f>SUM(B30:B35)</f>
        <v>1</v>
      </c>
      <c r="C36">
        <f>SUM(C30:C35)</f>
        <v>1</v>
      </c>
      <c r="D36" t="e">
        <f>SUM(D30:D35)</f>
        <v>#DIV/0!</v>
      </c>
      <c r="E36" t="e">
        <f>SUM(E30:E35)</f>
        <v>#DIV/0!</v>
      </c>
      <c r="F36" t="e">
        <f>SUM(F30:F35)</f>
        <v>#DIV/0!</v>
      </c>
      <c r="G36" t="e">
        <f>SUM(G30:G35)</f>
        <v>#DIV/0!</v>
      </c>
      <c r="H36" t="e">
        <f>SUM(H30:H35)</f>
        <v>#DIV/0!</v>
      </c>
      <c r="I36" t="e">
        <f>SUM(I30:I35)</f>
        <v>#DIV/0!</v>
      </c>
      <c r="J36" t="e">
        <f>SUM(J30:J35)</f>
        <v>#DIV/0!</v>
      </c>
      <c r="K36" t="e">
        <f>SUM(K30:K35)</f>
        <v>#DIV/0!</v>
      </c>
      <c r="L36" t="e">
        <f>SUM(L30:L35)</f>
        <v>#DIV/0!</v>
      </c>
      <c r="M36" t="e">
        <f>SUM(M30:M35)</f>
        <v>#DIV/0!</v>
      </c>
      <c r="N36">
        <f>SUM(N30:N35)</f>
        <v>0.9999999999999999</v>
      </c>
    </row>
    <row r="38">
      <c r="A38" t="str">
        <v>Avg Cost</v>
      </c>
      <c r="B38" t="str">
        <v>OCT 2024</v>
      </c>
      <c r="C38" t="str">
        <v>NOV 2024</v>
      </c>
      <c r="D38" t="str">
        <v>DEC 2024</v>
      </c>
      <c r="E38" t="str">
        <v>JAN 2025</v>
      </c>
      <c r="F38" t="str">
        <v>FEB 2025</v>
      </c>
      <c r="G38" t="str">
        <v>MAR 2025</v>
      </c>
      <c r="H38" t="str">
        <v>APR 2025</v>
      </c>
      <c r="I38" t="str">
        <v>MAY 2025</v>
      </c>
      <c r="J38" t="str">
        <v>JUNE 2025</v>
      </c>
      <c r="K38" t="str">
        <v>JUL 2025</v>
      </c>
      <c r="L38" t="str">
        <v>AUG 2025</v>
      </c>
      <c r="M38" t="str">
        <v>SEP 2025</v>
      </c>
      <c r="N38" t="str">
        <v>TOTAL</v>
      </c>
    </row>
    <row r="39">
      <c r="I39" t="e">
        <f>I3/I21</f>
        <v>#DIV/0!</v>
      </c>
      <c r="J39" t="e">
        <f>J3/J21</f>
        <v>#DIV/0!</v>
      </c>
      <c r="K39" t="e">
        <f>K3/K21</f>
        <v>#DIV/0!</v>
      </c>
      <c r="L39" t="e">
        <f>L3/L21</f>
        <v>#DIV/0!</v>
      </c>
      <c r="M39" t="e">
        <f>M3/M21</f>
        <v>#DIV/0!</v>
      </c>
      <c r="N39">
        <f>N3/N21</f>
        <v>681.7894736842105</v>
      </c>
    </row>
    <row r="40">
      <c r="A40" t="str">
        <v>Oticon</v>
      </c>
      <c r="B40">
        <f>B4/B22</f>
        <v>395.6662068965517</v>
      </c>
      <c r="C40">
        <f>C4/C22</f>
        <v>391.7785507246377</v>
      </c>
      <c r="D40" t="e">
        <f>D4/D22</f>
        <v>#DIV/0!</v>
      </c>
      <c r="E40" t="e">
        <f>E4/E22</f>
        <v>#DIV/0!</v>
      </c>
      <c r="F40" t="e">
        <f>F4/F22</f>
        <v>#DIV/0!</v>
      </c>
      <c r="G40" t="e">
        <f>G4/G22</f>
        <v>#DIV/0!</v>
      </c>
      <c r="H40" t="e">
        <f>H4/H22</f>
        <v>#DIV/0!</v>
      </c>
      <c r="I40" t="e">
        <f>I4/I22</f>
        <v>#DIV/0!</v>
      </c>
      <c r="J40" t="e">
        <f>J4/J22</f>
        <v>#DIV/0!</v>
      </c>
      <c r="K40" t="e">
        <f>K4/K22</f>
        <v>#DIV/0!</v>
      </c>
      <c r="L40" t="e">
        <f>L4/L22</f>
        <v>#DIV/0!</v>
      </c>
      <c r="M40" t="e">
        <f>M4/M22</f>
        <v>#DIV/0!</v>
      </c>
      <c r="N40">
        <f>N4/N22</f>
        <v>393.94666666666666</v>
      </c>
    </row>
    <row r="41">
      <c r="A41" t="str">
        <v>WS Audiology</v>
      </c>
      <c r="B41">
        <f>B5/B23</f>
        <v>312</v>
      </c>
      <c r="C41">
        <f>C5/C23</f>
        <v>312</v>
      </c>
      <c r="D41" t="e">
        <f>D5/D23</f>
        <v>#DIV/0!</v>
      </c>
      <c r="E41" t="e">
        <f>E5/E23</f>
        <v>#DIV/0!</v>
      </c>
      <c r="F41" t="e">
        <f>F5/F23</f>
        <v>#DIV/0!</v>
      </c>
      <c r="G41" t="e">
        <f>G5/G23</f>
        <v>#DIV/0!</v>
      </c>
      <c r="H41" t="e">
        <f>H5/H23</f>
        <v>#DIV/0!</v>
      </c>
      <c r="I41" t="e">
        <f>I5/I23</f>
        <v>#DIV/0!</v>
      </c>
      <c r="J41" t="e">
        <f>J5/J23</f>
        <v>#DIV/0!</v>
      </c>
      <c r="K41" t="e">
        <f>K5/K23</f>
        <v>#DIV/0!</v>
      </c>
      <c r="L41" t="e">
        <f>L5/L23</f>
        <v>#DIV/0!</v>
      </c>
      <c r="M41" t="e">
        <f>M5/M23</f>
        <v>#DIV/0!</v>
      </c>
      <c r="N41">
        <f>N5/N23</f>
        <v>312</v>
      </c>
    </row>
    <row r="42">
      <c r="A42" t="str">
        <v>Sonova/Phonak</v>
      </c>
      <c r="B42">
        <f>B6/B24</f>
        <v>391.3449871465296</v>
      </c>
      <c r="C42">
        <f>C6/C24</f>
        <v>389.7444344703771</v>
      </c>
      <c r="D42" t="e">
        <f>D6/D24</f>
        <v>#DIV/0!</v>
      </c>
      <c r="E42" t="e">
        <f>E6/E24</f>
        <v>#DIV/0!</v>
      </c>
      <c r="F42" t="e">
        <f>F6/F24</f>
        <v>#DIV/0!</v>
      </c>
      <c r="G42" t="e">
        <f>G6/G24</f>
        <v>#DIV/0!</v>
      </c>
      <c r="H42" t="e">
        <f>H6/H24</f>
        <v>#DIV/0!</v>
      </c>
      <c r="I42" t="e">
        <f>I6/I24</f>
        <v>#DIV/0!</v>
      </c>
      <c r="J42" t="e">
        <f>J6/J24</f>
        <v>#DIV/0!</v>
      </c>
      <c r="K42" t="e">
        <f>K6/K24</f>
        <v>#DIV/0!</v>
      </c>
      <c r="L42" t="e">
        <f>L6/L24</f>
        <v>#DIV/0!</v>
      </c>
      <c r="M42" t="e">
        <f>M6/M24</f>
        <v>#DIV/0!</v>
      </c>
      <c r="N42">
        <f>N6/N24</f>
        <v>390.4025898520085</v>
      </c>
    </row>
    <row r="43">
      <c r="A43" t="str">
        <v>Starkey</v>
      </c>
      <c r="B43">
        <f>B7/B25</f>
        <v>314.64406779661016</v>
      </c>
      <c r="C43">
        <f>C7/C25</f>
        <v>315.3191489361702</v>
      </c>
      <c r="D43" t="e">
        <f>D7/D25</f>
        <v>#DIV/0!</v>
      </c>
      <c r="E43" t="e">
        <f>E7/E25</f>
        <v>#DIV/0!</v>
      </c>
      <c r="F43" t="e">
        <f>F7/F25</f>
        <v>#DIV/0!</v>
      </c>
      <c r="G43" t="e">
        <f>G7/G25</f>
        <v>#DIV/0!</v>
      </c>
      <c r="H43" t="e">
        <f>H7/H25</f>
        <v>#DIV/0!</v>
      </c>
      <c r="I43" t="e">
        <f>I7/I25</f>
        <v>#DIV/0!</v>
      </c>
      <c r="J43" t="e">
        <f>J7/J25</f>
        <v>#DIV/0!</v>
      </c>
      <c r="K43" t="e">
        <f>K7/K25</f>
        <v>#DIV/0!</v>
      </c>
      <c r="L43" t="e">
        <f>L7/L25</f>
        <v>#DIV/0!</v>
      </c>
      <c r="M43" t="e">
        <f>M7/M25</f>
        <v>#DIV/0!</v>
      </c>
      <c r="N43">
        <f>N7/N25</f>
        <v>314.9433962264151</v>
      </c>
    </row>
    <row r="45">
      <c r="A45" t="str">
        <v>Avg Cost</v>
      </c>
      <c r="B45">
        <f>B9/B27</f>
        <v>370.83212050984935</v>
      </c>
      <c r="C45">
        <f>C9/C27</f>
        <v>373.9478474399164</v>
      </c>
      <c r="D45" t="e">
        <f>D9/D27</f>
        <v>#DIV/0!</v>
      </c>
      <c r="E45" t="e">
        <f>E9/E27</f>
        <v>#DIV/0!</v>
      </c>
      <c r="F45" t="e">
        <f>F9/F27</f>
        <v>#DIV/0!</v>
      </c>
      <c r="G45" t="e">
        <f>G9/G27</f>
        <v>#DIV/0!</v>
      </c>
      <c r="H45" t="e">
        <f>H9/H27</f>
        <v>#DIV/0!</v>
      </c>
      <c r="I45" t="e">
        <f>I9/I27</f>
        <v>#DIV/0!</v>
      </c>
      <c r="J45" t="e">
        <f>J9/J27</f>
        <v>#DIV/0!</v>
      </c>
      <c r="K45" t="e">
        <f>K9/K27</f>
        <v>#DIV/0!</v>
      </c>
      <c r="L45" t="e">
        <f>L9/L27</f>
        <v>#DIV/0!</v>
      </c>
      <c r="M45" t="e">
        <f>M9/M27</f>
        <v>#DIV/0!</v>
      </c>
      <c r="N45">
        <f>N9/N27</f>
        <v>355.5253889835321</v>
      </c>
    </row>
  </sheetData>
  <pageMargins left="0.5" right="0.5" top="0.5" bottom="0.5" header="0.25" footer="0.25"/>
  <ignoredErrors>
    <ignoredError numberStoredAsText="1" sqref="A1:O45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 7 CROS- 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