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c1ee6892f08fec/Documents/01Physics 121W/Plasma Diagnostics/Data/"/>
    </mc:Choice>
  </mc:AlternateContent>
  <bookViews>
    <workbookView xWindow="0" yWindow="0" windowWidth="13680" windowHeight="94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4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G17" i="1" l="1"/>
  <c r="G29" i="1"/>
  <c r="G37" i="1"/>
  <c r="G45" i="1"/>
  <c r="G43" i="1"/>
  <c r="G41" i="1"/>
  <c r="G39" i="1"/>
  <c r="G35" i="1"/>
  <c r="G33" i="1"/>
  <c r="G31" i="1"/>
  <c r="G27" i="1"/>
  <c r="G21" i="1"/>
  <c r="G19" i="1"/>
  <c r="G15" i="1"/>
  <c r="G13" i="1"/>
  <c r="G11" i="1"/>
  <c r="H15" i="1" l="1"/>
  <c r="J15" i="1" s="1"/>
  <c r="I15" i="1"/>
  <c r="H31" i="1"/>
  <c r="J31" i="1" s="1"/>
  <c r="I31" i="1"/>
  <c r="H41" i="1"/>
  <c r="J41" i="1" s="1"/>
  <c r="I41" i="1"/>
  <c r="H29" i="1"/>
  <c r="J29" i="1" s="1"/>
  <c r="I29" i="1"/>
  <c r="H19" i="1"/>
  <c r="J19" i="1" s="1"/>
  <c r="I19" i="1"/>
  <c r="H33" i="1"/>
  <c r="J33" i="1" s="1"/>
  <c r="I33" i="1"/>
  <c r="H43" i="1"/>
  <c r="J43" i="1" s="1"/>
  <c r="I43" i="1"/>
  <c r="H17" i="1"/>
  <c r="J17" i="1" s="1"/>
  <c r="I17" i="1"/>
  <c r="H11" i="1"/>
  <c r="J11" i="1" s="1"/>
  <c r="I11" i="1"/>
  <c r="H21" i="1"/>
  <c r="J21" i="1" s="1"/>
  <c r="I21" i="1"/>
  <c r="H35" i="1"/>
  <c r="J35" i="1" s="1"/>
  <c r="I35" i="1"/>
  <c r="H45" i="1"/>
  <c r="J45" i="1" s="1"/>
  <c r="I45" i="1"/>
  <c r="H13" i="1"/>
  <c r="J13" i="1" s="1"/>
  <c r="I13" i="1"/>
  <c r="H27" i="1"/>
  <c r="J27" i="1" s="1"/>
  <c r="I27" i="1"/>
  <c r="H39" i="1"/>
  <c r="J39" i="1" s="1"/>
  <c r="I39" i="1"/>
  <c r="H37" i="1"/>
  <c r="J37" i="1" s="1"/>
  <c r="I37" i="1"/>
  <c r="G56" i="1"/>
  <c r="G52" i="1"/>
  <c r="G54" i="1"/>
  <c r="G40" i="1"/>
  <c r="G50" i="1"/>
  <c r="G53" i="1"/>
  <c r="G55" i="1"/>
  <c r="G6" i="1"/>
  <c r="G10" i="1"/>
  <c r="G18" i="1"/>
  <c r="G22" i="1"/>
  <c r="G26" i="1"/>
  <c r="G34" i="1"/>
  <c r="G42" i="1"/>
  <c r="G49" i="1"/>
  <c r="G46" i="1"/>
  <c r="G51" i="1"/>
  <c r="G48" i="1"/>
  <c r="G47" i="1"/>
  <c r="G44" i="1"/>
  <c r="G38" i="1"/>
  <c r="G36" i="1"/>
  <c r="G32" i="1"/>
  <c r="G25" i="1"/>
  <c r="G16" i="1"/>
  <c r="G9" i="1"/>
  <c r="G8" i="1"/>
  <c r="G24" i="1"/>
  <c r="G7" i="1"/>
  <c r="G12" i="1"/>
  <c r="G14" i="1"/>
  <c r="G23" i="1"/>
  <c r="G28" i="1"/>
  <c r="G30" i="1"/>
  <c r="G20" i="1"/>
  <c r="H30" i="1" l="1"/>
  <c r="J30" i="1" s="1"/>
  <c r="I30" i="1"/>
  <c r="H36" i="1"/>
  <c r="J36" i="1" s="1"/>
  <c r="I36" i="1"/>
  <c r="H42" i="1"/>
  <c r="J42" i="1" s="1"/>
  <c r="I42" i="1"/>
  <c r="H53" i="1"/>
  <c r="J53" i="1" s="1"/>
  <c r="I53" i="1"/>
  <c r="H28" i="1"/>
  <c r="J28" i="1" s="1"/>
  <c r="I28" i="1"/>
  <c r="H7" i="1"/>
  <c r="J7" i="1" s="1"/>
  <c r="I7" i="1"/>
  <c r="H38" i="1"/>
  <c r="J38" i="1" s="1"/>
  <c r="I38" i="1"/>
  <c r="H51" i="1"/>
  <c r="J51" i="1" s="1"/>
  <c r="I51" i="1"/>
  <c r="H34" i="1"/>
  <c r="J34" i="1" s="1"/>
  <c r="I34" i="1"/>
  <c r="H10" i="1"/>
  <c r="J10" i="1" s="1"/>
  <c r="I10" i="1"/>
  <c r="H50" i="1"/>
  <c r="J50" i="1" s="1"/>
  <c r="I50" i="1"/>
  <c r="H56" i="1"/>
  <c r="J56" i="1" s="1"/>
  <c r="I56" i="1"/>
  <c r="H23" i="1"/>
  <c r="J23" i="1" s="1"/>
  <c r="I23" i="1"/>
  <c r="H24" i="1"/>
  <c r="J24" i="1" s="1"/>
  <c r="I24" i="1"/>
  <c r="H25" i="1"/>
  <c r="J25" i="1" s="1"/>
  <c r="I25" i="1"/>
  <c r="H44" i="1"/>
  <c r="J44" i="1" s="1"/>
  <c r="I44" i="1"/>
  <c r="H46" i="1"/>
  <c r="J46" i="1" s="1"/>
  <c r="I46" i="1"/>
  <c r="H26" i="1"/>
  <c r="J26" i="1" s="1"/>
  <c r="I26" i="1"/>
  <c r="H6" i="1"/>
  <c r="J6" i="1" s="1"/>
  <c r="I6" i="1"/>
  <c r="H40" i="1"/>
  <c r="J40" i="1" s="1"/>
  <c r="I40" i="1"/>
  <c r="H20" i="1"/>
  <c r="J20" i="1" s="1"/>
  <c r="I20" i="1"/>
  <c r="H14" i="1"/>
  <c r="J14" i="1" s="1"/>
  <c r="I14" i="1"/>
  <c r="H8" i="1"/>
  <c r="J8" i="1" s="1"/>
  <c r="I8" i="1"/>
  <c r="H32" i="1"/>
  <c r="J32" i="1" s="1"/>
  <c r="I32" i="1"/>
  <c r="H47" i="1"/>
  <c r="J47" i="1" s="1"/>
  <c r="I47" i="1"/>
  <c r="H49" i="1"/>
  <c r="J49" i="1" s="1"/>
  <c r="I49" i="1"/>
  <c r="H22" i="1"/>
  <c r="J22" i="1" s="1"/>
  <c r="I22" i="1"/>
  <c r="H55" i="1"/>
  <c r="J55" i="1" s="1"/>
  <c r="I55" i="1"/>
  <c r="H54" i="1"/>
  <c r="J54" i="1" s="1"/>
  <c r="I54" i="1"/>
  <c r="H9" i="1"/>
  <c r="J9" i="1" s="1"/>
  <c r="I9" i="1"/>
  <c r="H18" i="1"/>
  <c r="J18" i="1" s="1"/>
  <c r="I18" i="1"/>
  <c r="H52" i="1"/>
  <c r="J52" i="1" s="1"/>
  <c r="I52" i="1"/>
  <c r="H12" i="1"/>
  <c r="J12" i="1" s="1"/>
  <c r="I12" i="1"/>
  <c r="H48" i="1"/>
  <c r="J48" i="1" s="1"/>
  <c r="I48" i="1"/>
  <c r="H16" i="1"/>
  <c r="J16" i="1" s="1"/>
  <c r="I16" i="1"/>
</calcChain>
</file>

<file path=xl/sharedStrings.xml><?xml version="1.0" encoding="utf-8"?>
<sst xmlns="http://schemas.openxmlformats.org/spreadsheetml/2006/main" count="18" uniqueCount="18">
  <si>
    <t>Operating Parameters</t>
  </si>
  <si>
    <t>RF: 19 MHz, 350mV,50% duty</t>
  </si>
  <si>
    <t>R=</t>
  </si>
  <si>
    <t>V_Bias (V)</t>
  </si>
  <si>
    <t>V_Probe (V)</t>
  </si>
  <si>
    <t>Pressure: 6.4*10^-4</t>
  </si>
  <si>
    <t>RS=</t>
  </si>
  <si>
    <t>Ion Saturation Current=</t>
  </si>
  <si>
    <t>I_T (micro amps)</t>
  </si>
  <si>
    <t>I_S (micro amps)</t>
  </si>
  <si>
    <t>I_P (micro amps)</t>
  </si>
  <si>
    <t>Negative I_P (micro amps)</t>
  </si>
  <si>
    <t>micro amps</t>
  </si>
  <si>
    <t>I_P - Ion Saturation Current</t>
  </si>
  <si>
    <t>Log(Negative I_P  + Saturation Current)</t>
  </si>
  <si>
    <t>Our Te =</t>
  </si>
  <si>
    <t>ev ... ( 1/0.541)</t>
  </si>
  <si>
    <t>ne=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</si>
</sst>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087560652136914E-2"/>
          <c:y val="0.18856605170777063"/>
          <c:w val="0.92029624484064187"/>
          <c:h val="0.7975067363089818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Sheet1!$D$6:$D$57</c:f>
              <c:numCache>
                <c:formatCode>General</c:formatCode>
                <c:ptCount val="52"/>
                <c:pt idx="0">
                  <c:v>-7.2</c:v>
                </c:pt>
                <c:pt idx="1">
                  <c:v>-6.8</c:v>
                </c:pt>
                <c:pt idx="2">
                  <c:v>-6.4</c:v>
                </c:pt>
                <c:pt idx="3">
                  <c:v>-6</c:v>
                </c:pt>
                <c:pt idx="4">
                  <c:v>-5.6</c:v>
                </c:pt>
                <c:pt idx="5">
                  <c:v>-5.2</c:v>
                </c:pt>
                <c:pt idx="6">
                  <c:v>-4.5999999999999996</c:v>
                </c:pt>
                <c:pt idx="7">
                  <c:v>-4.4000000000000004</c:v>
                </c:pt>
                <c:pt idx="8">
                  <c:v>-4</c:v>
                </c:pt>
                <c:pt idx="9">
                  <c:v>-3.8</c:v>
                </c:pt>
                <c:pt idx="10">
                  <c:v>-3.4</c:v>
                </c:pt>
                <c:pt idx="11">
                  <c:v>-3</c:v>
                </c:pt>
                <c:pt idx="12">
                  <c:v>-2.6</c:v>
                </c:pt>
                <c:pt idx="13">
                  <c:v>-2.2000000000000002</c:v>
                </c:pt>
                <c:pt idx="14">
                  <c:v>-1.8</c:v>
                </c:pt>
                <c:pt idx="15">
                  <c:v>-1.4</c:v>
                </c:pt>
                <c:pt idx="16">
                  <c:v>-1</c:v>
                </c:pt>
                <c:pt idx="17">
                  <c:v>-0.8</c:v>
                </c:pt>
                <c:pt idx="18">
                  <c:v>-0.4</c:v>
                </c:pt>
                <c:pt idx="19">
                  <c:v>-0.4</c:v>
                </c:pt>
                <c:pt idx="20">
                  <c:v>-0.3</c:v>
                </c:pt>
                <c:pt idx="21">
                  <c:v>-0.2</c:v>
                </c:pt>
                <c:pt idx="22">
                  <c:v>-0.2</c:v>
                </c:pt>
                <c:pt idx="23">
                  <c:v>-0.1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0.6</c:v>
                </c:pt>
                <c:pt idx="35">
                  <c:v>0.6</c:v>
                </c:pt>
                <c:pt idx="36">
                  <c:v>0.7</c:v>
                </c:pt>
                <c:pt idx="37">
                  <c:v>0.8</c:v>
                </c:pt>
                <c:pt idx="38">
                  <c:v>1</c:v>
                </c:pt>
                <c:pt idx="39">
                  <c:v>1</c:v>
                </c:pt>
                <c:pt idx="40">
                  <c:v>1.4</c:v>
                </c:pt>
                <c:pt idx="41">
                  <c:v>1.6</c:v>
                </c:pt>
                <c:pt idx="42">
                  <c:v>1.8</c:v>
                </c:pt>
                <c:pt idx="43">
                  <c:v>2</c:v>
                </c:pt>
                <c:pt idx="44">
                  <c:v>2.4</c:v>
                </c:pt>
                <c:pt idx="45">
                  <c:v>2.7</c:v>
                </c:pt>
                <c:pt idx="46">
                  <c:v>2.9</c:v>
                </c:pt>
                <c:pt idx="47">
                  <c:v>3.2</c:v>
                </c:pt>
                <c:pt idx="48">
                  <c:v>3.6</c:v>
                </c:pt>
                <c:pt idx="49">
                  <c:v>3.8</c:v>
                </c:pt>
                <c:pt idx="50">
                  <c:v>4.4000000000000004</c:v>
                </c:pt>
              </c:numCache>
            </c:numRef>
          </c:xVal>
          <c:yVal>
            <c:numRef>
              <c:f>Sheet1!$H$6:$H$57</c:f>
              <c:numCache>
                <c:formatCode>General</c:formatCode>
                <c:ptCount val="52"/>
                <c:pt idx="0">
                  <c:v>-21.565073055670823</c:v>
                </c:pt>
                <c:pt idx="1">
                  <c:v>-20.440736453578531</c:v>
                </c:pt>
                <c:pt idx="2">
                  <c:v>-19.1742197566995</c:v>
                </c:pt>
                <c:pt idx="3">
                  <c:v>-17.291589315744641</c:v>
                </c:pt>
                <c:pt idx="4">
                  <c:v>-15.930285889007797</c:v>
                </c:pt>
                <c:pt idx="5">
                  <c:v>-14.71116255705768</c:v>
                </c:pt>
                <c:pt idx="6">
                  <c:v>-14.493851966715447</c:v>
                </c:pt>
                <c:pt idx="7">
                  <c:v>-13.457750016380192</c:v>
                </c:pt>
                <c:pt idx="8">
                  <c:v>-12.712560333719178</c:v>
                </c:pt>
                <c:pt idx="9">
                  <c:v>-12.055605302815209</c:v>
                </c:pt>
                <c:pt idx="10">
                  <c:v>-10.078188132002534</c:v>
                </c:pt>
                <c:pt idx="11">
                  <c:v>-8.7642780701945959</c:v>
                </c:pt>
                <c:pt idx="12">
                  <c:v>-7.5925481031733888</c:v>
                </c:pt>
                <c:pt idx="13">
                  <c:v>-6.3734247712232719</c:v>
                </c:pt>
                <c:pt idx="14">
                  <c:v>-5.2016948042020656</c:v>
                </c:pt>
                <c:pt idx="15">
                  <c:v>-4.4091117566121394</c:v>
                </c:pt>
                <c:pt idx="16">
                  <c:v>-3.5217419791643918</c:v>
                </c:pt>
                <c:pt idx="17">
                  <c:v>-1.9643130146111341</c:v>
                </c:pt>
                <c:pt idx="18">
                  <c:v>-0.88736977744774703</c:v>
                </c:pt>
                <c:pt idx="19">
                  <c:v>1.4822984689977508</c:v>
                </c:pt>
                <c:pt idx="20">
                  <c:v>3.6164631882412044</c:v>
                </c:pt>
                <c:pt idx="21">
                  <c:v>5.9781160591434253</c:v>
                </c:pt>
                <c:pt idx="22">
                  <c:v>8.0160307510865518</c:v>
                </c:pt>
                <c:pt idx="23">
                  <c:v>9.5530390722257401</c:v>
                </c:pt>
                <c:pt idx="24">
                  <c:v>10.616113744075829</c:v>
                </c:pt>
                <c:pt idx="25">
                  <c:v>12.274881516587678</c:v>
                </c:pt>
                <c:pt idx="26">
                  <c:v>12.769235809290848</c:v>
                </c:pt>
                <c:pt idx="27">
                  <c:v>13.358376831851837</c:v>
                </c:pt>
                <c:pt idx="28">
                  <c:v>15.254111429008235</c:v>
                </c:pt>
                <c:pt idx="29">
                  <c:v>18.382073514316293</c:v>
                </c:pt>
                <c:pt idx="30">
                  <c:v>20.15604866010003</c:v>
                </c:pt>
                <c:pt idx="31">
                  <c:v>21.266516696879027</c:v>
                </c:pt>
                <c:pt idx="32">
                  <c:v>24.299692052329259</c:v>
                </c:pt>
                <c:pt idx="33">
                  <c:v>27.99637451678424</c:v>
                </c:pt>
                <c:pt idx="34">
                  <c:v>31.070391159062616</c:v>
                </c:pt>
                <c:pt idx="35">
                  <c:v>34.245746609299587</c:v>
                </c:pt>
                <c:pt idx="36">
                  <c:v>35.972328390154402</c:v>
                </c:pt>
                <c:pt idx="37">
                  <c:v>38.646777469587441</c:v>
                </c:pt>
                <c:pt idx="38">
                  <c:v>41.104680367789989</c:v>
                </c:pt>
                <c:pt idx="39">
                  <c:v>44.280035818026953</c:v>
                </c:pt>
                <c:pt idx="40">
                  <c:v>48.532334505427301</c:v>
                </c:pt>
                <c:pt idx="41">
                  <c:v>51.132417498416579</c:v>
                </c:pt>
                <c:pt idx="42">
                  <c:v>51.83676589424946</c:v>
                </c:pt>
                <c:pt idx="43">
                  <c:v>56.33258348439513</c:v>
                </c:pt>
                <c:pt idx="44">
                  <c:v>58.215213925349993</c:v>
                </c:pt>
                <c:pt idx="45">
                  <c:v>59.034769694454752</c:v>
                </c:pt>
                <c:pt idx="46">
                  <c:v>62.108786336733132</c:v>
                </c:pt>
                <c:pt idx="47">
                  <c:v>62.454408456548798</c:v>
                </c:pt>
                <c:pt idx="48">
                  <c:v>63.389171598925472</c:v>
                </c:pt>
                <c:pt idx="49">
                  <c:v>66.463188241203824</c:v>
                </c:pt>
                <c:pt idx="50">
                  <c:v>67.628366130124277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3-4F71-ABA5-A8BCEE59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20592"/>
        <c:axId val="330524416"/>
      </c:scatterChart>
      <c:valAx>
        <c:axId val="43672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24416"/>
        <c:crosses val="autoZero"/>
        <c:crossBetween val="midCat"/>
      </c:valAx>
      <c:valAx>
        <c:axId val="3305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2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999230842345895"/>
                  <c:y val="0.34768486536641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Sheet1!$D$28:$D$43</c:f>
              <c:numCache>
                <c:formatCode>General</c:formatCode>
                <c:ptCount val="16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</c:numCache>
            </c:numRef>
          </c:xVal>
          <c:yVal>
            <c:numRef>
              <c:f>Sheet1!$J$28:$J$43</c:f>
              <c:numCache>
                <c:formatCode>General</c:formatCode>
                <c:ptCount val="16"/>
                <c:pt idx="0">
                  <c:v>1.1579409842987678</c:v>
                </c:pt>
                <c:pt idx="1">
                  <c:v>1.2020259607845765</c:v>
                </c:pt>
                <c:pt idx="2">
                  <c:v>1.2300940279236605</c:v>
                </c:pt>
                <c:pt idx="3">
                  <c:v>1.2705596278766951</c:v>
                </c:pt>
                <c:pt idx="4">
                  <c:v>1.2819245932927714</c:v>
                </c:pt>
                <c:pt idx="5">
                  <c:v>1.2950913547925551</c:v>
                </c:pt>
                <c:pt idx="6">
                  <c:v>1.3349382706151378</c:v>
                </c:pt>
                <c:pt idx="7">
                  <c:v>1.3936115862233633</c:v>
                </c:pt>
                <c:pt idx="8">
                  <c:v>1.4236725619717747</c:v>
                </c:pt>
                <c:pt idx="9">
                  <c:v>1.4414833037290968</c:v>
                </c:pt>
                <c:pt idx="10">
                  <c:v>1.4867094153484606</c:v>
                </c:pt>
                <c:pt idx="11">
                  <c:v>1.536133718625315</c:v>
                </c:pt>
                <c:pt idx="12">
                  <c:v>1.5733403773880503</c:v>
                </c:pt>
                <c:pt idx="13">
                  <c:v>1.6086944409587352</c:v>
                </c:pt>
                <c:pt idx="14">
                  <c:v>1.6267747360450442</c:v>
                </c:pt>
                <c:pt idx="15">
                  <c:v>1.6533744027642927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4186-B5EB-B73D760BF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25279"/>
        <c:axId val="2131560463"/>
      </c:scatterChart>
      <c:valAx>
        <c:axId val="1190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60463"/>
        <c:crosses val="autoZero"/>
        <c:crossBetween val="midCat"/>
      </c:valAx>
      <c:valAx>
        <c:axId val="21315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Sheet1!$D$20:$D$56</c:f>
              <c:numCache>
                <c:formatCode>General</c:formatCode>
                <c:ptCount val="37"/>
                <c:pt idx="0">
                  <c:v>-1.8</c:v>
                </c:pt>
                <c:pt idx="1">
                  <c:v>-1.4</c:v>
                </c:pt>
                <c:pt idx="2">
                  <c:v>-1</c:v>
                </c:pt>
                <c:pt idx="3">
                  <c:v>-0.8</c:v>
                </c:pt>
                <c:pt idx="4">
                  <c:v>-0.4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1</c:v>
                </c:pt>
                <c:pt idx="25">
                  <c:v>1</c:v>
                </c:pt>
                <c:pt idx="26">
                  <c:v>1.4</c:v>
                </c:pt>
                <c:pt idx="27">
                  <c:v>1.6</c:v>
                </c:pt>
                <c:pt idx="28">
                  <c:v>1.8</c:v>
                </c:pt>
                <c:pt idx="29">
                  <c:v>2</c:v>
                </c:pt>
                <c:pt idx="30">
                  <c:v>2.4</c:v>
                </c:pt>
                <c:pt idx="31">
                  <c:v>2.7</c:v>
                </c:pt>
                <c:pt idx="32">
                  <c:v>2.9</c:v>
                </c:pt>
                <c:pt idx="33">
                  <c:v>3.2</c:v>
                </c:pt>
                <c:pt idx="34">
                  <c:v>3.6</c:v>
                </c:pt>
                <c:pt idx="35">
                  <c:v>3.8</c:v>
                </c:pt>
                <c:pt idx="36">
                  <c:v>4.4000000000000004</c:v>
                </c:pt>
              </c:numCache>
            </c:numRef>
          </c:xVal>
          <c:yVal>
            <c:numRef>
              <c:f>Sheet1!$J$20:$J$56</c:f>
              <c:numCache>
                <c:formatCode>General</c:formatCode>
                <c:ptCount val="37"/>
                <c:pt idx="0">
                  <c:v>6.7556308133505549E-2</c:v>
                </c:pt>
                <c:pt idx="1">
                  <c:v>0.29245284269224908</c:v>
                </c:pt>
                <c:pt idx="2">
                  <c:v>0.45457932904817577</c:v>
                </c:pt>
                <c:pt idx="3">
                  <c:v>0.64401363821933411</c:v>
                </c:pt>
                <c:pt idx="4">
                  <c:v>0.73898895576483015</c:v>
                </c:pt>
                <c:pt idx="5">
                  <c:v>0.89499679894824269</c:v>
                </c:pt>
                <c:pt idx="6">
                  <c:v>0.9994117054635433</c:v>
                </c:pt>
                <c:pt idx="7">
                  <c:v>1.0916007027349599</c:v>
                </c:pt>
                <c:pt idx="8">
                  <c:v>1.1579409842987678</c:v>
                </c:pt>
                <c:pt idx="9">
                  <c:v>1.2020259607845765</c:v>
                </c:pt>
                <c:pt idx="10">
                  <c:v>1.2300940279236605</c:v>
                </c:pt>
                <c:pt idx="11">
                  <c:v>1.2705596278766951</c:v>
                </c:pt>
                <c:pt idx="12">
                  <c:v>1.2819245932927714</c:v>
                </c:pt>
                <c:pt idx="13">
                  <c:v>1.2950913547925551</c:v>
                </c:pt>
                <c:pt idx="14">
                  <c:v>1.3349382706151378</c:v>
                </c:pt>
                <c:pt idx="15">
                  <c:v>1.3936115862233633</c:v>
                </c:pt>
                <c:pt idx="16">
                  <c:v>1.4236725619717747</c:v>
                </c:pt>
                <c:pt idx="17">
                  <c:v>1.4414833037290968</c:v>
                </c:pt>
                <c:pt idx="18">
                  <c:v>1.4867094153484606</c:v>
                </c:pt>
                <c:pt idx="19">
                  <c:v>1.536133718625315</c:v>
                </c:pt>
                <c:pt idx="20">
                  <c:v>1.5733403773880503</c:v>
                </c:pt>
                <c:pt idx="21">
                  <c:v>1.6086944409587352</c:v>
                </c:pt>
                <c:pt idx="22">
                  <c:v>1.6267747360450442</c:v>
                </c:pt>
                <c:pt idx="23">
                  <c:v>1.6533744027642927</c:v>
                </c:pt>
                <c:pt idx="24">
                  <c:v>1.6764620494496587</c:v>
                </c:pt>
                <c:pt idx="25">
                  <c:v>1.7045797568150742</c:v>
                </c:pt>
                <c:pt idx="26">
                  <c:v>1.7395908115041809</c:v>
                </c:pt>
                <c:pt idx="27">
                  <c:v>1.7596861035444498</c:v>
                </c:pt>
                <c:pt idx="28">
                  <c:v>1.7649734695253751</c:v>
                </c:pt>
                <c:pt idx="29">
                  <c:v>1.7972854350875311</c:v>
                </c:pt>
                <c:pt idx="30">
                  <c:v>1.8101331024278928</c:v>
                </c:pt>
                <c:pt idx="31">
                  <c:v>1.8156094207470364</c:v>
                </c:pt>
                <c:pt idx="32">
                  <c:v>1.8355560546490837</c:v>
                </c:pt>
                <c:pt idx="33">
                  <c:v>1.8377424873350998</c:v>
                </c:pt>
                <c:pt idx="34">
                  <c:v>1.8436013146402273</c:v>
                </c:pt>
                <c:pt idx="35">
                  <c:v>1.8623293214228334</c:v>
                </c:pt>
                <c:pt idx="36">
                  <c:v>1.8692221306971273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4-4AE6-8085-47ED5443C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78799"/>
        <c:axId val="1776806591"/>
      </c:scatterChart>
      <c:valAx>
        <c:axId val="188687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06591"/>
        <c:crosses val="autoZero"/>
        <c:crossBetween val="midCat"/>
      </c:valAx>
      <c:valAx>
        <c:axId val="17768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7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60078</xdr:colOff>
      <xdr:row>3</xdr:row>
      <xdr:rowOff>169761</xdr:rowOff>
    </xdr:from>
    <xdr:to>
      <xdr:col>18</xdr:col>
      <xdr:colOff>914853</xdr:colOff>
      <xdr:row>43</xdr:row>
      <xdr:rowOff>139332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E2F5DF-F688-47F9-ACD6-6EEF8DA1A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231398</xdr:colOff>
      <xdr:row>57</xdr:row>
      <xdr:rowOff>69674</xdr:rowOff>
    </xdr:from>
    <xdr:to>
      <xdr:col>7</xdr:col>
      <xdr:colOff>419184</xdr:colOff>
      <xdr:row>72</xdr:row>
      <xdr:rowOff>65277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AE6202-5ED1-420D-BE9F-5EB440F89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715531</xdr:colOff>
      <xdr:row>57</xdr:row>
      <xdr:rowOff>79380</xdr:rowOff>
    </xdr:from>
    <xdr:to>
      <xdr:col>9</xdr:col>
      <xdr:colOff>1722659</xdr:colOff>
      <xdr:row>73</xdr:row>
      <xdr:rowOff>6492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DA8AC-31B8-4021-8B90-A51D1698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5"/>
  <sheetViews>
    <sheetView tabSelected="1" topLeftCell="B58" zoomScale="132" zoomScaleNormal="55" workbookViewId="0">
      <selection activeCell="F75" sqref="F75"/>
    </sheetView>
  </sheetViews>
  <sheetFormatPr defaultRowHeight="14.25" x14ac:dyDescent="0.45"/>
  <cols>
    <col min="2" max="2" width="28.1328125" customWidth="1"/>
    <col min="3" max="3" width="20.19921875" style="1" customWidth="1"/>
    <col min="4" max="4" width="14.796875" style="1" customWidth="1"/>
    <col min="5" max="5" width="17.3984375" customWidth="1"/>
    <col min="6" max="6" width="14.06640625" customWidth="1"/>
    <col min="7" max="7" width="16.53125" customWidth="1"/>
    <col min="8" max="8" width="24.265625" customWidth="1"/>
    <col min="9" max="9" width="25.265625" style="7" customWidth="1"/>
    <col min="10" max="10" width="35.86328125" customWidth="1"/>
    <col min="11" max="11" width="39.265625" customWidth="1"/>
    <col min="19" max="19" width="17.796875" customWidth="1"/>
    <col min="20" max="20" width="15.265625" customWidth="1"/>
    <col min="21" max="21" width="16" customWidth="1"/>
    <col min="22" max="22" width="16.06640625" customWidth="1"/>
    <col min="23" max="23" width="16.6640625" customWidth="1"/>
    <col min="25" max="25" width="26.19921875" customWidth="1"/>
  </cols>
  <sheetData>
    <row r="2" spans="2:10" x14ac:dyDescent="0.45">
      <c r="B2" s="1" t="s">
        <v>0</v>
      </c>
      <c r="C2" s="3" t="s">
        <v>6</v>
      </c>
      <c r="D2" s="2">
        <v>868000</v>
      </c>
    </row>
    <row r="3" spans="2:10" x14ac:dyDescent="0.45">
      <c r="B3" t="s">
        <v>5</v>
      </c>
      <c r="C3" s="3" t="s">
        <v>2</v>
      </c>
      <c r="D3" s="2">
        <v>211000</v>
      </c>
    </row>
    <row r="4" spans="2:10" ht="14.65" thickBot="1" x14ac:dyDescent="0.5">
      <c r="B4" t="s">
        <v>1</v>
      </c>
      <c r="C4" t="s">
        <v>7</v>
      </c>
      <c r="D4" s="6">
        <v>6.37</v>
      </c>
      <c r="E4" t="s">
        <v>12</v>
      </c>
    </row>
    <row r="5" spans="2:10" ht="14.65" thickBot="1" x14ac:dyDescent="0.5">
      <c r="C5" s="4" t="s">
        <v>3</v>
      </c>
      <c r="D5" s="5" t="s">
        <v>4</v>
      </c>
      <c r="E5" s="5" t="s">
        <v>8</v>
      </c>
      <c r="F5" s="5" t="s">
        <v>9</v>
      </c>
      <c r="G5" s="5" t="s">
        <v>10</v>
      </c>
      <c r="H5" s="5" t="s">
        <v>11</v>
      </c>
      <c r="I5" s="8" t="s">
        <v>13</v>
      </c>
      <c r="J5" s="9" t="s">
        <v>14</v>
      </c>
    </row>
    <row r="6" spans="2:10" x14ac:dyDescent="0.45">
      <c r="C6" s="22">
        <v>-10</v>
      </c>
      <c r="D6" s="23">
        <v>-7.2</v>
      </c>
      <c r="E6" s="23">
        <f>1000000*(D6-C6)/$D$3</f>
        <v>13.270142180094787</v>
      </c>
      <c r="F6" s="23">
        <f>1000000*D6/$D$2</f>
        <v>-8.2949308755760374</v>
      </c>
      <c r="G6" s="23">
        <f>E6-F6</f>
        <v>21.565073055670823</v>
      </c>
      <c r="H6" s="23">
        <f>-G6</f>
        <v>-21.565073055670823</v>
      </c>
      <c r="I6" s="24">
        <f>G6-$D$4</f>
        <v>15.195073055670822</v>
      </c>
      <c r="J6" s="25" t="e">
        <f>LOG(H6+$D$4)</f>
        <v>#NUM!</v>
      </c>
    </row>
    <row r="7" spans="2:10" x14ac:dyDescent="0.45">
      <c r="C7" s="26">
        <v>-9.4600000000000009</v>
      </c>
      <c r="D7" s="10">
        <v>-6.8</v>
      </c>
      <c r="E7" s="10">
        <f t="shared" ref="E7:E56" si="0">1000000*(D7-C7)/$D$3</f>
        <v>12.606635071090052</v>
      </c>
      <c r="F7" s="10">
        <f t="shared" ref="F7:F56" si="1">1000000*D7/$D$2</f>
        <v>-7.8341013824884795</v>
      </c>
      <c r="G7" s="10">
        <f t="shared" ref="G7:G56" si="2">E7-F7</f>
        <v>20.440736453578531</v>
      </c>
      <c r="H7" s="10">
        <f t="shared" ref="H7:H56" si="3">-G7</f>
        <v>-20.440736453578531</v>
      </c>
      <c r="I7" s="27">
        <f t="shared" ref="I7:I56" si="4">G7-$D$4</f>
        <v>14.07073645357853</v>
      </c>
      <c r="J7" s="25" t="e">
        <f t="shared" ref="J7:J56" si="5">LOG(H7+$D$4)</f>
        <v>#NUM!</v>
      </c>
    </row>
    <row r="8" spans="2:10" x14ac:dyDescent="0.45">
      <c r="C8" s="26">
        <v>-8.89</v>
      </c>
      <c r="D8" s="10">
        <v>-6.4</v>
      </c>
      <c r="E8" s="10">
        <f t="shared" si="0"/>
        <v>11.800947867298579</v>
      </c>
      <c r="F8" s="10">
        <f t="shared" si="1"/>
        <v>-7.3732718894009217</v>
      </c>
      <c r="G8" s="10">
        <f t="shared" si="2"/>
        <v>19.1742197566995</v>
      </c>
      <c r="H8" s="10">
        <f t="shared" si="3"/>
        <v>-19.1742197566995</v>
      </c>
      <c r="I8" s="27">
        <f t="shared" si="4"/>
        <v>12.804219756699499</v>
      </c>
      <c r="J8" s="25" t="e">
        <f t="shared" si="5"/>
        <v>#NUM!</v>
      </c>
    </row>
    <row r="9" spans="2:10" x14ac:dyDescent="0.45">
      <c r="C9" s="26">
        <v>-8.19</v>
      </c>
      <c r="D9" s="10">
        <v>-6</v>
      </c>
      <c r="E9" s="10">
        <f t="shared" si="0"/>
        <v>10.379146919431278</v>
      </c>
      <c r="F9" s="10">
        <f t="shared" si="1"/>
        <v>-6.9124423963133639</v>
      </c>
      <c r="G9" s="10">
        <f t="shared" si="2"/>
        <v>17.291589315744641</v>
      </c>
      <c r="H9" s="10">
        <f t="shared" si="3"/>
        <v>-17.291589315744641</v>
      </c>
      <c r="I9" s="27">
        <f t="shared" si="4"/>
        <v>10.92158931574464</v>
      </c>
      <c r="J9" s="25" t="e">
        <f t="shared" si="5"/>
        <v>#NUM!</v>
      </c>
    </row>
    <row r="10" spans="2:10" x14ac:dyDescent="0.45">
      <c r="C10" s="26">
        <v>-7.6</v>
      </c>
      <c r="D10" s="10">
        <v>-5.6</v>
      </c>
      <c r="E10" s="10">
        <f t="shared" si="0"/>
        <v>9.4786729857819907</v>
      </c>
      <c r="F10" s="10">
        <f t="shared" si="1"/>
        <v>-6.4516129032258061</v>
      </c>
      <c r="G10" s="10">
        <f t="shared" si="2"/>
        <v>15.930285889007797</v>
      </c>
      <c r="H10" s="10">
        <f t="shared" si="3"/>
        <v>-15.930285889007797</v>
      </c>
      <c r="I10" s="27">
        <f t="shared" si="4"/>
        <v>9.5602858890077975</v>
      </c>
      <c r="J10" s="25" t="e">
        <f t="shared" si="5"/>
        <v>#NUM!</v>
      </c>
    </row>
    <row r="11" spans="2:10" x14ac:dyDescent="0.45">
      <c r="C11" s="26">
        <v>-7.04</v>
      </c>
      <c r="D11" s="10">
        <v>-5.2</v>
      </c>
      <c r="E11" s="10">
        <f t="shared" si="0"/>
        <v>8.7203791469194307</v>
      </c>
      <c r="F11" s="10">
        <f t="shared" si="1"/>
        <v>-5.9907834101382491</v>
      </c>
      <c r="G11" s="10">
        <f t="shared" si="2"/>
        <v>14.71116255705768</v>
      </c>
      <c r="H11" s="10">
        <f t="shared" si="3"/>
        <v>-14.71116255705768</v>
      </c>
      <c r="I11" s="27">
        <f t="shared" si="4"/>
        <v>8.3411625570576788</v>
      </c>
      <c r="J11" s="25" t="e">
        <f t="shared" si="5"/>
        <v>#NUM!</v>
      </c>
    </row>
    <row r="12" spans="2:10" x14ac:dyDescent="0.45">
      <c r="C12" s="26">
        <v>-6.54</v>
      </c>
      <c r="D12" s="10">
        <v>-4.5999999999999996</v>
      </c>
      <c r="E12" s="10">
        <f t="shared" si="0"/>
        <v>9.1943127962085338</v>
      </c>
      <c r="F12" s="10">
        <f t="shared" si="1"/>
        <v>-5.2995391705069128</v>
      </c>
      <c r="G12" s="10">
        <f t="shared" si="2"/>
        <v>14.493851966715447</v>
      </c>
      <c r="H12" s="10">
        <f t="shared" si="3"/>
        <v>-14.493851966715447</v>
      </c>
      <c r="I12" s="27">
        <f t="shared" si="4"/>
        <v>8.1238519667154456</v>
      </c>
      <c r="J12" s="25" t="e">
        <f t="shared" si="5"/>
        <v>#NUM!</v>
      </c>
    </row>
    <row r="13" spans="2:10" x14ac:dyDescent="0.45">
      <c r="C13" s="26">
        <v>-6.17</v>
      </c>
      <c r="D13" s="10">
        <v>-4.4000000000000004</v>
      </c>
      <c r="E13" s="10">
        <f t="shared" si="0"/>
        <v>8.3886255924170587</v>
      </c>
      <c r="F13" s="10">
        <f t="shared" si="1"/>
        <v>-5.0691244239631335</v>
      </c>
      <c r="G13" s="10">
        <f t="shared" si="2"/>
        <v>13.457750016380192</v>
      </c>
      <c r="H13" s="10">
        <f t="shared" si="3"/>
        <v>-13.457750016380192</v>
      </c>
      <c r="I13" s="27">
        <f t="shared" si="4"/>
        <v>7.0877500163801921</v>
      </c>
      <c r="J13" s="25" t="e">
        <f t="shared" si="5"/>
        <v>#NUM!</v>
      </c>
    </row>
    <row r="14" spans="2:10" x14ac:dyDescent="0.45">
      <c r="C14" s="26">
        <v>-5.71</v>
      </c>
      <c r="D14" s="10">
        <v>-4</v>
      </c>
      <c r="E14" s="10">
        <f t="shared" si="0"/>
        <v>8.1042654028436019</v>
      </c>
      <c r="F14" s="10">
        <f t="shared" si="1"/>
        <v>-4.6082949308755756</v>
      </c>
      <c r="G14" s="10">
        <f t="shared" si="2"/>
        <v>12.712560333719178</v>
      </c>
      <c r="H14" s="10">
        <f t="shared" si="3"/>
        <v>-12.712560333719178</v>
      </c>
      <c r="I14" s="27">
        <f t="shared" si="4"/>
        <v>6.3425603337191783</v>
      </c>
      <c r="J14" s="25" t="e">
        <f t="shared" si="5"/>
        <v>#NUM!</v>
      </c>
    </row>
    <row r="15" spans="2:10" x14ac:dyDescent="0.45">
      <c r="C15" s="26">
        <v>-5.42</v>
      </c>
      <c r="D15" s="10">
        <v>-3.8</v>
      </c>
      <c r="E15" s="10">
        <f t="shared" si="0"/>
        <v>7.6777251184834121</v>
      </c>
      <c r="F15" s="10">
        <f t="shared" si="1"/>
        <v>-4.3778801843317972</v>
      </c>
      <c r="G15" s="10">
        <f t="shared" si="2"/>
        <v>12.055605302815209</v>
      </c>
      <c r="H15" s="10">
        <f t="shared" si="3"/>
        <v>-12.055605302815209</v>
      </c>
      <c r="I15" s="27">
        <f t="shared" si="4"/>
        <v>5.6856053028152091</v>
      </c>
      <c r="J15" s="25" t="e">
        <f t="shared" si="5"/>
        <v>#NUM!</v>
      </c>
    </row>
    <row r="16" spans="2:10" x14ac:dyDescent="0.45">
      <c r="C16" s="26">
        <v>-4.7</v>
      </c>
      <c r="D16" s="10">
        <v>-3.4</v>
      </c>
      <c r="E16" s="10">
        <f t="shared" si="0"/>
        <v>6.1611374407582948</v>
      </c>
      <c r="F16" s="10">
        <f t="shared" si="1"/>
        <v>-3.9170506912442398</v>
      </c>
      <c r="G16" s="10">
        <f t="shared" si="2"/>
        <v>10.078188132002534</v>
      </c>
      <c r="H16" s="10">
        <f t="shared" si="3"/>
        <v>-10.078188132002534</v>
      </c>
      <c r="I16" s="27">
        <f t="shared" si="4"/>
        <v>3.7081881320025341</v>
      </c>
      <c r="J16" s="25" t="e">
        <f t="shared" si="5"/>
        <v>#NUM!</v>
      </c>
    </row>
    <row r="17" spans="3:10" x14ac:dyDescent="0.45">
      <c r="C17" s="26">
        <v>-4.12</v>
      </c>
      <c r="D17" s="10">
        <v>-3</v>
      </c>
      <c r="E17" s="10">
        <f t="shared" si="0"/>
        <v>5.3080568720379144</v>
      </c>
      <c r="F17" s="10">
        <f t="shared" si="1"/>
        <v>-3.4562211981566819</v>
      </c>
      <c r="G17" s="10">
        <f t="shared" si="2"/>
        <v>8.7642780701945959</v>
      </c>
      <c r="H17" s="10">
        <f t="shared" si="3"/>
        <v>-8.7642780701945959</v>
      </c>
      <c r="I17" s="27">
        <f t="shared" si="4"/>
        <v>2.3942780701945958</v>
      </c>
      <c r="J17" s="25" t="e">
        <f t="shared" si="5"/>
        <v>#NUM!</v>
      </c>
    </row>
    <row r="18" spans="3:10" x14ac:dyDescent="0.45">
      <c r="C18" s="26">
        <v>-3.57</v>
      </c>
      <c r="D18" s="10">
        <v>-2.6</v>
      </c>
      <c r="E18" s="10">
        <f t="shared" si="0"/>
        <v>4.5971563981042642</v>
      </c>
      <c r="F18" s="10">
        <f t="shared" si="1"/>
        <v>-2.9953917050691246</v>
      </c>
      <c r="G18" s="10">
        <f t="shared" si="2"/>
        <v>7.5925481031733888</v>
      </c>
      <c r="H18" s="10">
        <f t="shared" si="3"/>
        <v>-7.5925481031733888</v>
      </c>
      <c r="I18" s="27">
        <f t="shared" si="4"/>
        <v>1.2225481031733887</v>
      </c>
      <c r="J18" s="25" t="e">
        <f t="shared" si="5"/>
        <v>#NUM!</v>
      </c>
    </row>
    <row r="19" spans="3:10" x14ac:dyDescent="0.45">
      <c r="C19" s="26">
        <v>-3.01</v>
      </c>
      <c r="D19" s="10">
        <v>-2.2000000000000002</v>
      </c>
      <c r="E19" s="10">
        <f t="shared" si="0"/>
        <v>3.8388625592417047</v>
      </c>
      <c r="F19" s="10">
        <f t="shared" si="1"/>
        <v>-2.5345622119815667</v>
      </c>
      <c r="G19" s="10">
        <f t="shared" si="2"/>
        <v>6.3734247712232719</v>
      </c>
      <c r="H19" s="10">
        <f t="shared" si="3"/>
        <v>-6.3734247712232719</v>
      </c>
      <c r="I19" s="27">
        <f t="shared" si="4"/>
        <v>3.4247712232717831E-3</v>
      </c>
      <c r="J19" s="25" t="e">
        <f t="shared" si="5"/>
        <v>#NUM!</v>
      </c>
    </row>
    <row r="20" spans="3:10" x14ac:dyDescent="0.45">
      <c r="C20" s="26">
        <v>-2.46</v>
      </c>
      <c r="D20" s="10">
        <v>-1.8</v>
      </c>
      <c r="E20" s="10">
        <f t="shared" si="0"/>
        <v>3.1279620853080563</v>
      </c>
      <c r="F20" s="10">
        <f t="shared" si="1"/>
        <v>-2.0737327188940093</v>
      </c>
      <c r="G20" s="10">
        <f t="shared" si="2"/>
        <v>5.2016948042020656</v>
      </c>
      <c r="H20" s="10">
        <f t="shared" si="3"/>
        <v>-5.2016948042020656</v>
      </c>
      <c r="I20" s="27">
        <f t="shared" si="4"/>
        <v>-1.1683051957979345</v>
      </c>
      <c r="J20" s="25">
        <f t="shared" si="5"/>
        <v>6.7556308133505549E-2</v>
      </c>
    </row>
    <row r="21" spans="3:10" x14ac:dyDescent="0.45">
      <c r="C21" s="26">
        <v>-1.99</v>
      </c>
      <c r="D21" s="10">
        <v>-1.4</v>
      </c>
      <c r="E21" s="10">
        <f t="shared" si="0"/>
        <v>2.7962085308056879</v>
      </c>
      <c r="F21" s="10">
        <f t="shared" si="1"/>
        <v>-1.6129032258064515</v>
      </c>
      <c r="G21" s="10">
        <f t="shared" si="2"/>
        <v>4.4091117566121394</v>
      </c>
      <c r="H21" s="10">
        <f t="shared" si="3"/>
        <v>-4.4091117566121394</v>
      </c>
      <c r="I21" s="27">
        <f t="shared" si="4"/>
        <v>-1.9608882433878607</v>
      </c>
      <c r="J21" s="25">
        <f t="shared" si="5"/>
        <v>0.29245284269224908</v>
      </c>
    </row>
    <row r="22" spans="3:10" x14ac:dyDescent="0.45">
      <c r="C22" s="26">
        <v>-1.5</v>
      </c>
      <c r="D22" s="10">
        <v>-1</v>
      </c>
      <c r="E22" s="10">
        <f t="shared" si="0"/>
        <v>2.3696682464454977</v>
      </c>
      <c r="F22" s="10">
        <f t="shared" si="1"/>
        <v>-1.1520737327188939</v>
      </c>
      <c r="G22" s="10">
        <f t="shared" si="2"/>
        <v>3.5217419791643918</v>
      </c>
      <c r="H22" s="10">
        <f t="shared" si="3"/>
        <v>-3.5217419791643918</v>
      </c>
      <c r="I22" s="27">
        <f t="shared" si="4"/>
        <v>-2.8482580208356083</v>
      </c>
      <c r="J22" s="25">
        <f t="shared" si="5"/>
        <v>0.45457932904817577</v>
      </c>
    </row>
    <row r="23" spans="3:10" x14ac:dyDescent="0.45">
      <c r="C23" s="26">
        <v>-1.02</v>
      </c>
      <c r="D23" s="10">
        <v>-0.8</v>
      </c>
      <c r="E23" s="10">
        <f t="shared" si="0"/>
        <v>1.0426540284360188</v>
      </c>
      <c r="F23" s="10">
        <f t="shared" si="1"/>
        <v>-0.92165898617511521</v>
      </c>
      <c r="G23" s="10">
        <f t="shared" si="2"/>
        <v>1.9643130146111341</v>
      </c>
      <c r="H23" s="10">
        <f t="shared" si="3"/>
        <v>-1.9643130146111341</v>
      </c>
      <c r="I23" s="27">
        <f t="shared" si="4"/>
        <v>-4.4056869853888658</v>
      </c>
      <c r="J23" s="25">
        <f t="shared" si="5"/>
        <v>0.64401363821933411</v>
      </c>
    </row>
    <row r="24" spans="3:10" x14ac:dyDescent="0.45">
      <c r="C24" s="26">
        <v>-0.49</v>
      </c>
      <c r="D24" s="10">
        <v>-0.4</v>
      </c>
      <c r="E24" s="10">
        <f t="shared" si="0"/>
        <v>0.42654028436018943</v>
      </c>
      <c r="F24" s="10">
        <f t="shared" si="1"/>
        <v>-0.46082949308755761</v>
      </c>
      <c r="G24" s="10">
        <f t="shared" si="2"/>
        <v>0.88736977744774703</v>
      </c>
      <c r="H24" s="10">
        <f t="shared" si="3"/>
        <v>-0.88736977744774703</v>
      </c>
      <c r="I24" s="27">
        <f t="shared" si="4"/>
        <v>-5.4826302225522534</v>
      </c>
      <c r="J24" s="25">
        <f t="shared" si="5"/>
        <v>0.73898895576483015</v>
      </c>
    </row>
    <row r="25" spans="3:10" x14ac:dyDescent="0.45">
      <c r="C25" s="18">
        <v>0.01</v>
      </c>
      <c r="D25" s="19">
        <v>-0.4</v>
      </c>
      <c r="E25" s="19">
        <f t="shared" si="0"/>
        <v>-1.9431279620853084</v>
      </c>
      <c r="F25" s="19">
        <f t="shared" si="1"/>
        <v>-0.46082949308755761</v>
      </c>
      <c r="G25" s="19">
        <f t="shared" si="2"/>
        <v>-1.4822984689977508</v>
      </c>
      <c r="H25" s="19">
        <f t="shared" si="3"/>
        <v>1.4822984689977508</v>
      </c>
      <c r="I25" s="20">
        <f t="shared" si="4"/>
        <v>-7.8522984689977511</v>
      </c>
      <c r="J25" s="21">
        <f t="shared" si="5"/>
        <v>0.89499679894824269</v>
      </c>
    </row>
    <row r="26" spans="3:10" x14ac:dyDescent="0.45">
      <c r="C26" s="18">
        <v>0.53600000000000003</v>
      </c>
      <c r="D26" s="19">
        <v>-0.3</v>
      </c>
      <c r="E26" s="19">
        <f t="shared" si="0"/>
        <v>-3.9620853080568725</v>
      </c>
      <c r="F26" s="19">
        <f t="shared" si="1"/>
        <v>-0.34562211981566821</v>
      </c>
      <c r="G26" s="19">
        <f t="shared" si="2"/>
        <v>-3.6164631882412044</v>
      </c>
      <c r="H26" s="19">
        <f t="shared" si="3"/>
        <v>3.6164631882412044</v>
      </c>
      <c r="I26" s="20">
        <f t="shared" si="4"/>
        <v>-9.9864631882412045</v>
      </c>
      <c r="J26" s="21">
        <f t="shared" si="5"/>
        <v>0.9994117054635433</v>
      </c>
    </row>
    <row r="27" spans="3:10" x14ac:dyDescent="0.45">
      <c r="C27" s="18">
        <v>1.1100000000000001</v>
      </c>
      <c r="D27" s="19">
        <v>-0.2</v>
      </c>
      <c r="E27" s="19">
        <f t="shared" si="0"/>
        <v>-6.2085308056872037</v>
      </c>
      <c r="F27" s="19">
        <f t="shared" si="1"/>
        <v>-0.2304147465437788</v>
      </c>
      <c r="G27" s="19">
        <f t="shared" si="2"/>
        <v>-5.9781160591434253</v>
      </c>
      <c r="H27" s="19">
        <f t="shared" si="3"/>
        <v>5.9781160591434253</v>
      </c>
      <c r="I27" s="20">
        <f t="shared" si="4"/>
        <v>-12.348116059143425</v>
      </c>
      <c r="J27" s="21">
        <f t="shared" si="5"/>
        <v>1.0916007027349599</v>
      </c>
    </row>
    <row r="28" spans="3:10" x14ac:dyDescent="0.45">
      <c r="C28" s="18">
        <v>1.54</v>
      </c>
      <c r="D28" s="28">
        <v>-0.2</v>
      </c>
      <c r="E28" s="19">
        <f t="shared" si="0"/>
        <v>-8.2464454976303312</v>
      </c>
      <c r="F28" s="19">
        <f t="shared" si="1"/>
        <v>-0.2304147465437788</v>
      </c>
      <c r="G28" s="19">
        <f t="shared" si="2"/>
        <v>-8.0160307510865518</v>
      </c>
      <c r="H28" s="19">
        <f t="shared" si="3"/>
        <v>8.0160307510865518</v>
      </c>
      <c r="I28" s="20">
        <f t="shared" si="4"/>
        <v>-14.386030751086551</v>
      </c>
      <c r="J28" s="21">
        <f t="shared" si="5"/>
        <v>1.1579409842987678</v>
      </c>
    </row>
    <row r="29" spans="3:10" x14ac:dyDescent="0.45">
      <c r="C29" s="18">
        <v>1.94</v>
      </c>
      <c r="D29" s="28">
        <v>-0.1</v>
      </c>
      <c r="E29" s="19">
        <f t="shared" si="0"/>
        <v>-9.6682464454976298</v>
      </c>
      <c r="F29" s="19">
        <f t="shared" si="1"/>
        <v>-0.1152073732718894</v>
      </c>
      <c r="G29" s="19">
        <f t="shared" si="2"/>
        <v>-9.5530390722257401</v>
      </c>
      <c r="H29" s="19">
        <f t="shared" si="3"/>
        <v>9.5530390722257401</v>
      </c>
      <c r="I29" s="20">
        <f t="shared" si="4"/>
        <v>-15.923039072225741</v>
      </c>
      <c r="J29" s="29">
        <f t="shared" si="5"/>
        <v>1.2020259607845765</v>
      </c>
    </row>
    <row r="30" spans="3:10" x14ac:dyDescent="0.45">
      <c r="C30" s="18">
        <v>2.2400000000000002</v>
      </c>
      <c r="D30" s="28">
        <v>0</v>
      </c>
      <c r="E30" s="19">
        <f t="shared" si="0"/>
        <v>-10.616113744075829</v>
      </c>
      <c r="F30" s="19">
        <f t="shared" si="1"/>
        <v>0</v>
      </c>
      <c r="G30" s="19">
        <f t="shared" si="2"/>
        <v>-10.616113744075829</v>
      </c>
      <c r="H30" s="19">
        <f t="shared" si="3"/>
        <v>10.616113744075829</v>
      </c>
      <c r="I30" s="20">
        <f t="shared" si="4"/>
        <v>-16.98611374407583</v>
      </c>
      <c r="J30" s="29">
        <f t="shared" si="5"/>
        <v>1.2300940279236605</v>
      </c>
    </row>
    <row r="31" spans="3:10" x14ac:dyDescent="0.45">
      <c r="C31" s="18">
        <v>2.59</v>
      </c>
      <c r="D31" s="28">
        <v>0</v>
      </c>
      <c r="E31" s="19">
        <f t="shared" si="0"/>
        <v>-12.274881516587678</v>
      </c>
      <c r="F31" s="19">
        <f t="shared" si="1"/>
        <v>0</v>
      </c>
      <c r="G31" s="19">
        <f t="shared" si="2"/>
        <v>-12.274881516587678</v>
      </c>
      <c r="H31" s="19">
        <f t="shared" si="3"/>
        <v>12.274881516587678</v>
      </c>
      <c r="I31" s="20">
        <f t="shared" si="4"/>
        <v>-18.644881516587677</v>
      </c>
      <c r="J31" s="29">
        <f t="shared" si="5"/>
        <v>1.2705596278766951</v>
      </c>
    </row>
    <row r="32" spans="3:10" x14ac:dyDescent="0.45">
      <c r="C32" s="18">
        <v>2.77</v>
      </c>
      <c r="D32" s="28">
        <v>0.1</v>
      </c>
      <c r="E32" s="19">
        <f t="shared" si="0"/>
        <v>-12.654028436018958</v>
      </c>
      <c r="F32" s="19">
        <f t="shared" si="1"/>
        <v>0.1152073732718894</v>
      </c>
      <c r="G32" s="19">
        <f t="shared" si="2"/>
        <v>-12.769235809290848</v>
      </c>
      <c r="H32" s="19">
        <f t="shared" si="3"/>
        <v>12.769235809290848</v>
      </c>
      <c r="I32" s="20">
        <f t="shared" si="4"/>
        <v>-19.139235809290849</v>
      </c>
      <c r="J32" s="29">
        <f t="shared" si="5"/>
        <v>1.2819245932927714</v>
      </c>
    </row>
    <row r="33" spans="3:10" x14ac:dyDescent="0.45">
      <c r="C33" s="18">
        <v>2.97</v>
      </c>
      <c r="D33" s="28">
        <v>0.2</v>
      </c>
      <c r="E33" s="19">
        <f t="shared" si="0"/>
        <v>-13.127962085308058</v>
      </c>
      <c r="F33" s="19">
        <f t="shared" si="1"/>
        <v>0.2304147465437788</v>
      </c>
      <c r="G33" s="19">
        <f t="shared" si="2"/>
        <v>-13.358376831851837</v>
      </c>
      <c r="H33" s="19">
        <f t="shared" si="3"/>
        <v>13.358376831851837</v>
      </c>
      <c r="I33" s="20">
        <f t="shared" si="4"/>
        <v>-19.728376831851836</v>
      </c>
      <c r="J33" s="29">
        <f t="shared" si="5"/>
        <v>1.2950913547925551</v>
      </c>
    </row>
    <row r="34" spans="3:10" x14ac:dyDescent="0.45">
      <c r="C34" s="18">
        <v>3.37</v>
      </c>
      <c r="D34" s="28">
        <v>0.2</v>
      </c>
      <c r="E34" s="19">
        <f t="shared" si="0"/>
        <v>-15.023696682464456</v>
      </c>
      <c r="F34" s="19">
        <f t="shared" si="1"/>
        <v>0.2304147465437788</v>
      </c>
      <c r="G34" s="19">
        <f t="shared" si="2"/>
        <v>-15.254111429008235</v>
      </c>
      <c r="H34" s="19">
        <f t="shared" si="3"/>
        <v>15.254111429008235</v>
      </c>
      <c r="I34" s="20">
        <f t="shared" si="4"/>
        <v>-21.624111429008234</v>
      </c>
      <c r="J34" s="29">
        <f t="shared" si="5"/>
        <v>1.3349382706151378</v>
      </c>
    </row>
    <row r="35" spans="3:10" x14ac:dyDescent="0.45">
      <c r="C35" s="18">
        <v>4.03</v>
      </c>
      <c r="D35" s="28">
        <v>0.2</v>
      </c>
      <c r="E35" s="19">
        <f t="shared" si="0"/>
        <v>-18.151658767772513</v>
      </c>
      <c r="F35" s="19">
        <f t="shared" si="1"/>
        <v>0.2304147465437788</v>
      </c>
      <c r="G35" s="19">
        <f t="shared" si="2"/>
        <v>-18.382073514316293</v>
      </c>
      <c r="H35" s="19">
        <f t="shared" si="3"/>
        <v>18.382073514316293</v>
      </c>
      <c r="I35" s="20">
        <f t="shared" si="4"/>
        <v>-24.752073514316294</v>
      </c>
      <c r="J35" s="29">
        <f t="shared" si="5"/>
        <v>1.3936115862233633</v>
      </c>
    </row>
    <row r="36" spans="3:10" x14ac:dyDescent="0.45">
      <c r="C36" s="18">
        <v>4.4800000000000004</v>
      </c>
      <c r="D36" s="28">
        <v>0.3</v>
      </c>
      <c r="E36" s="19">
        <f t="shared" si="0"/>
        <v>-19.810426540284361</v>
      </c>
      <c r="F36" s="19">
        <f t="shared" si="1"/>
        <v>0.34562211981566821</v>
      </c>
      <c r="G36" s="19">
        <f t="shared" si="2"/>
        <v>-20.15604866010003</v>
      </c>
      <c r="H36" s="19">
        <f t="shared" si="3"/>
        <v>20.15604866010003</v>
      </c>
      <c r="I36" s="20">
        <f t="shared" si="4"/>
        <v>-26.526048660100031</v>
      </c>
      <c r="J36" s="29">
        <f t="shared" si="5"/>
        <v>1.4236725619717747</v>
      </c>
    </row>
    <row r="37" spans="3:10" x14ac:dyDescent="0.45">
      <c r="C37" s="18">
        <v>4.79</v>
      </c>
      <c r="D37" s="28">
        <v>0.4</v>
      </c>
      <c r="E37" s="19">
        <f t="shared" si="0"/>
        <v>-20.805687203791468</v>
      </c>
      <c r="F37" s="19">
        <f t="shared" si="1"/>
        <v>0.46082949308755761</v>
      </c>
      <c r="G37" s="19">
        <f t="shared" si="2"/>
        <v>-21.266516696879027</v>
      </c>
      <c r="H37" s="19">
        <f t="shared" si="3"/>
        <v>21.266516696879027</v>
      </c>
      <c r="I37" s="20">
        <f t="shared" si="4"/>
        <v>-27.636516696879028</v>
      </c>
      <c r="J37" s="29">
        <f t="shared" si="5"/>
        <v>1.4414833037290968</v>
      </c>
    </row>
    <row r="38" spans="3:10" x14ac:dyDescent="0.45">
      <c r="C38" s="18">
        <v>5.43</v>
      </c>
      <c r="D38" s="28">
        <v>0.4</v>
      </c>
      <c r="E38" s="19">
        <f t="shared" si="0"/>
        <v>-23.838862559241701</v>
      </c>
      <c r="F38" s="19">
        <f t="shared" si="1"/>
        <v>0.46082949308755761</v>
      </c>
      <c r="G38" s="19">
        <f t="shared" si="2"/>
        <v>-24.299692052329259</v>
      </c>
      <c r="H38" s="19">
        <f t="shared" si="3"/>
        <v>24.299692052329259</v>
      </c>
      <c r="I38" s="20">
        <f t="shared" si="4"/>
        <v>-30.66969205232926</v>
      </c>
      <c r="J38" s="29">
        <f t="shared" si="5"/>
        <v>1.4867094153484606</v>
      </c>
    </row>
    <row r="39" spans="3:10" x14ac:dyDescent="0.45">
      <c r="C39" s="18">
        <v>6.21</v>
      </c>
      <c r="D39" s="28">
        <v>0.4</v>
      </c>
      <c r="E39" s="19">
        <f t="shared" si="0"/>
        <v>-27.535545023696681</v>
      </c>
      <c r="F39" s="19">
        <f t="shared" si="1"/>
        <v>0.46082949308755761</v>
      </c>
      <c r="G39" s="19">
        <f t="shared" si="2"/>
        <v>-27.99637451678424</v>
      </c>
      <c r="H39" s="19">
        <f t="shared" si="3"/>
        <v>27.99637451678424</v>
      </c>
      <c r="I39" s="20">
        <f t="shared" si="4"/>
        <v>-34.366374516784241</v>
      </c>
      <c r="J39" s="29">
        <f t="shared" si="5"/>
        <v>1.536133718625315</v>
      </c>
    </row>
    <row r="40" spans="3:10" x14ac:dyDescent="0.45">
      <c r="C40" s="18">
        <v>7.01</v>
      </c>
      <c r="D40" s="28">
        <v>0.6</v>
      </c>
      <c r="E40" s="19">
        <f t="shared" si="0"/>
        <v>-30.379146919431278</v>
      </c>
      <c r="F40" s="19">
        <f t="shared" si="1"/>
        <v>0.69124423963133641</v>
      </c>
      <c r="G40" s="19">
        <f t="shared" si="2"/>
        <v>-31.070391159062616</v>
      </c>
      <c r="H40" s="19">
        <f t="shared" si="3"/>
        <v>31.070391159062616</v>
      </c>
      <c r="I40" s="20">
        <f t="shared" si="4"/>
        <v>-37.440391159062614</v>
      </c>
      <c r="J40" s="29">
        <f t="shared" si="5"/>
        <v>1.5733403773880503</v>
      </c>
    </row>
    <row r="41" spans="3:10" x14ac:dyDescent="0.45">
      <c r="C41" s="18">
        <v>7.68</v>
      </c>
      <c r="D41" s="28">
        <v>0.6</v>
      </c>
      <c r="E41" s="19">
        <f t="shared" si="0"/>
        <v>-33.554502369668249</v>
      </c>
      <c r="F41" s="19">
        <f t="shared" si="1"/>
        <v>0.69124423963133641</v>
      </c>
      <c r="G41" s="19">
        <f t="shared" si="2"/>
        <v>-34.245746609299587</v>
      </c>
      <c r="H41" s="19">
        <f t="shared" si="3"/>
        <v>34.245746609299587</v>
      </c>
      <c r="I41" s="20">
        <f t="shared" si="4"/>
        <v>-40.615746609299585</v>
      </c>
      <c r="J41" s="29">
        <f t="shared" si="5"/>
        <v>1.6086944409587352</v>
      </c>
    </row>
    <row r="42" spans="3:10" x14ac:dyDescent="0.45">
      <c r="C42" s="18">
        <v>8.1199999999999992</v>
      </c>
      <c r="D42" s="28">
        <v>0.7</v>
      </c>
      <c r="E42" s="19">
        <f t="shared" si="0"/>
        <v>-35.165876777251178</v>
      </c>
      <c r="F42" s="19">
        <f t="shared" si="1"/>
        <v>0.80645161290322576</v>
      </c>
      <c r="G42" s="19">
        <f t="shared" si="2"/>
        <v>-35.972328390154402</v>
      </c>
      <c r="H42" s="19">
        <f t="shared" si="3"/>
        <v>35.972328390154402</v>
      </c>
      <c r="I42" s="20">
        <f t="shared" si="4"/>
        <v>-42.3423283901544</v>
      </c>
      <c r="J42" s="29">
        <f t="shared" si="5"/>
        <v>1.6267747360450442</v>
      </c>
    </row>
    <row r="43" spans="3:10" x14ac:dyDescent="0.45">
      <c r="C43" s="18">
        <v>8.76</v>
      </c>
      <c r="D43" s="28">
        <v>0.8</v>
      </c>
      <c r="E43" s="19">
        <f t="shared" si="0"/>
        <v>-37.725118483412324</v>
      </c>
      <c r="F43" s="19">
        <f t="shared" si="1"/>
        <v>0.92165898617511521</v>
      </c>
      <c r="G43" s="19">
        <f t="shared" si="2"/>
        <v>-38.646777469587441</v>
      </c>
      <c r="H43" s="19">
        <f t="shared" si="3"/>
        <v>38.646777469587441</v>
      </c>
      <c r="I43" s="20">
        <f t="shared" si="4"/>
        <v>-45.016777469587439</v>
      </c>
      <c r="J43" s="29">
        <f t="shared" si="5"/>
        <v>1.6533744027642927</v>
      </c>
    </row>
    <row r="44" spans="3:10" x14ac:dyDescent="0.45">
      <c r="C44" s="18">
        <v>9.43</v>
      </c>
      <c r="D44" s="19">
        <v>1</v>
      </c>
      <c r="E44" s="19">
        <f t="shared" si="0"/>
        <v>-39.952606635071092</v>
      </c>
      <c r="F44" s="19">
        <f t="shared" si="1"/>
        <v>1.1520737327188939</v>
      </c>
      <c r="G44" s="19">
        <f t="shared" si="2"/>
        <v>-41.104680367789989</v>
      </c>
      <c r="H44" s="19">
        <f t="shared" si="3"/>
        <v>41.104680367789989</v>
      </c>
      <c r="I44" s="20">
        <f t="shared" si="4"/>
        <v>-47.474680367789986</v>
      </c>
      <c r="J44" s="21">
        <f t="shared" si="5"/>
        <v>1.6764620494496587</v>
      </c>
    </row>
    <row r="45" spans="3:10" x14ac:dyDescent="0.45">
      <c r="C45" s="18">
        <v>10.1</v>
      </c>
      <c r="D45" s="19">
        <v>1</v>
      </c>
      <c r="E45" s="19">
        <f t="shared" si="0"/>
        <v>-43.127962085308056</v>
      </c>
      <c r="F45" s="19">
        <f t="shared" si="1"/>
        <v>1.1520737327188939</v>
      </c>
      <c r="G45" s="19">
        <f t="shared" si="2"/>
        <v>-44.280035818026953</v>
      </c>
      <c r="H45" s="19">
        <f t="shared" si="3"/>
        <v>44.280035818026953</v>
      </c>
      <c r="I45" s="20">
        <f t="shared" si="4"/>
        <v>-50.65003581802695</v>
      </c>
      <c r="J45" s="21">
        <f t="shared" si="5"/>
        <v>1.7045797568150742</v>
      </c>
    </row>
    <row r="46" spans="3:10" x14ac:dyDescent="0.45">
      <c r="C46" s="18">
        <v>11.3</v>
      </c>
      <c r="D46" s="19">
        <v>1.4</v>
      </c>
      <c r="E46" s="19">
        <f t="shared" si="0"/>
        <v>-46.919431279620852</v>
      </c>
      <c r="F46" s="19">
        <f t="shared" si="1"/>
        <v>1.6129032258064515</v>
      </c>
      <c r="G46" s="19">
        <f t="shared" si="2"/>
        <v>-48.532334505427301</v>
      </c>
      <c r="H46" s="19">
        <f t="shared" si="3"/>
        <v>48.532334505427301</v>
      </c>
      <c r="I46" s="20">
        <f t="shared" si="4"/>
        <v>-54.902334505427298</v>
      </c>
      <c r="J46" s="21">
        <f t="shared" si="5"/>
        <v>1.7395908115041809</v>
      </c>
    </row>
    <row r="47" spans="3:10" x14ac:dyDescent="0.45">
      <c r="C47" s="13">
        <v>12</v>
      </c>
      <c r="D47" s="11">
        <v>1.6</v>
      </c>
      <c r="E47" s="11">
        <f t="shared" si="0"/>
        <v>-49.289099526066352</v>
      </c>
      <c r="F47" s="11">
        <f t="shared" si="1"/>
        <v>1.8433179723502304</v>
      </c>
      <c r="G47" s="11">
        <f t="shared" si="2"/>
        <v>-51.132417498416579</v>
      </c>
      <c r="H47" s="11">
        <f t="shared" si="3"/>
        <v>51.132417498416579</v>
      </c>
      <c r="I47" s="14">
        <f t="shared" si="4"/>
        <v>-57.502417498416577</v>
      </c>
      <c r="J47" s="15">
        <f t="shared" si="5"/>
        <v>1.7596861035444498</v>
      </c>
    </row>
    <row r="48" spans="3:10" x14ac:dyDescent="0.45">
      <c r="C48" s="13">
        <v>12.3</v>
      </c>
      <c r="D48" s="11">
        <v>1.8</v>
      </c>
      <c r="E48" s="11">
        <f t="shared" si="0"/>
        <v>-49.763033175355453</v>
      </c>
      <c r="F48" s="11">
        <f t="shared" si="1"/>
        <v>2.0737327188940093</v>
      </c>
      <c r="G48" s="11">
        <f t="shared" si="2"/>
        <v>-51.83676589424946</v>
      </c>
      <c r="H48" s="11">
        <f t="shared" si="3"/>
        <v>51.83676589424946</v>
      </c>
      <c r="I48" s="14">
        <f t="shared" si="4"/>
        <v>-58.206765894249457</v>
      </c>
      <c r="J48" s="15">
        <f t="shared" si="5"/>
        <v>1.7649734695253751</v>
      </c>
    </row>
    <row r="49" spans="3:10" x14ac:dyDescent="0.45">
      <c r="C49" s="13">
        <v>13.4</v>
      </c>
      <c r="D49" s="11">
        <v>2</v>
      </c>
      <c r="E49" s="11">
        <f t="shared" si="0"/>
        <v>-54.028436018957343</v>
      </c>
      <c r="F49" s="11">
        <f t="shared" si="1"/>
        <v>2.3041474654377878</v>
      </c>
      <c r="G49" s="11">
        <f t="shared" si="2"/>
        <v>-56.33258348439513</v>
      </c>
      <c r="H49" s="11">
        <f t="shared" si="3"/>
        <v>56.33258348439513</v>
      </c>
      <c r="I49" s="14">
        <f t="shared" si="4"/>
        <v>-62.702583484395127</v>
      </c>
      <c r="J49" s="15">
        <f t="shared" si="5"/>
        <v>1.7972854350875311</v>
      </c>
    </row>
    <row r="50" spans="3:10" x14ac:dyDescent="0.45">
      <c r="C50" s="13">
        <v>14.1</v>
      </c>
      <c r="D50" s="11">
        <v>2.4</v>
      </c>
      <c r="E50" s="11">
        <f t="shared" si="0"/>
        <v>-55.450236966824647</v>
      </c>
      <c r="F50" s="11">
        <f t="shared" si="1"/>
        <v>2.7649769585253456</v>
      </c>
      <c r="G50" s="11">
        <f t="shared" si="2"/>
        <v>-58.215213925349993</v>
      </c>
      <c r="H50" s="11">
        <f t="shared" si="3"/>
        <v>58.215213925349993</v>
      </c>
      <c r="I50" s="14">
        <f t="shared" si="4"/>
        <v>-64.58521392534999</v>
      </c>
      <c r="J50" s="15">
        <f t="shared" si="5"/>
        <v>1.8101331024278928</v>
      </c>
    </row>
    <row r="51" spans="3:10" x14ac:dyDescent="0.45">
      <c r="C51" s="13">
        <v>14.5</v>
      </c>
      <c r="D51" s="11">
        <v>2.7</v>
      </c>
      <c r="E51" s="11">
        <f t="shared" si="0"/>
        <v>-55.924170616113742</v>
      </c>
      <c r="F51" s="11">
        <f t="shared" si="1"/>
        <v>3.1105990783410138</v>
      </c>
      <c r="G51" s="11">
        <f t="shared" si="2"/>
        <v>-59.034769694454752</v>
      </c>
      <c r="H51" s="11">
        <f t="shared" si="3"/>
        <v>59.034769694454752</v>
      </c>
      <c r="I51" s="14">
        <f t="shared" si="4"/>
        <v>-65.404769694454757</v>
      </c>
      <c r="J51" s="15">
        <f t="shared" si="5"/>
        <v>1.8156094207470364</v>
      </c>
    </row>
    <row r="52" spans="3:10" x14ac:dyDescent="0.45">
      <c r="C52" s="13">
        <v>15.3</v>
      </c>
      <c r="D52" s="11">
        <v>2.9</v>
      </c>
      <c r="E52" s="11">
        <f t="shared" si="0"/>
        <v>-58.767772511848342</v>
      </c>
      <c r="F52" s="11">
        <f t="shared" si="1"/>
        <v>3.3410138248847927</v>
      </c>
      <c r="G52" s="11">
        <f t="shared" si="2"/>
        <v>-62.108786336733132</v>
      </c>
      <c r="H52" s="11">
        <f t="shared" si="3"/>
        <v>62.108786336733132</v>
      </c>
      <c r="I52" s="14">
        <f t="shared" si="4"/>
        <v>-68.478786336733137</v>
      </c>
      <c r="J52" s="15">
        <f t="shared" si="5"/>
        <v>1.8355560546490837</v>
      </c>
    </row>
    <row r="53" spans="3:10" x14ac:dyDescent="0.45">
      <c r="C53" s="13">
        <v>15.6</v>
      </c>
      <c r="D53" s="11">
        <v>3.2</v>
      </c>
      <c r="E53" s="11">
        <f t="shared" si="0"/>
        <v>-58.767772511848335</v>
      </c>
      <c r="F53" s="11">
        <f t="shared" si="1"/>
        <v>3.6866359447004609</v>
      </c>
      <c r="G53" s="11">
        <f t="shared" si="2"/>
        <v>-62.454408456548798</v>
      </c>
      <c r="H53" s="11">
        <f t="shared" si="3"/>
        <v>62.454408456548798</v>
      </c>
      <c r="I53" s="14">
        <f t="shared" si="4"/>
        <v>-68.824408456548795</v>
      </c>
      <c r="J53" s="15">
        <f t="shared" si="5"/>
        <v>1.8377424873350998</v>
      </c>
    </row>
    <row r="54" spans="3:10" x14ac:dyDescent="0.45">
      <c r="C54" s="13">
        <v>16.100000000000001</v>
      </c>
      <c r="D54" s="11">
        <v>3.6</v>
      </c>
      <c r="E54" s="11">
        <f t="shared" si="0"/>
        <v>-59.241706161137451</v>
      </c>
      <c r="F54" s="11">
        <f t="shared" si="1"/>
        <v>4.1474654377880187</v>
      </c>
      <c r="G54" s="11">
        <f t="shared" si="2"/>
        <v>-63.389171598925472</v>
      </c>
      <c r="H54" s="11">
        <f t="shared" si="3"/>
        <v>63.389171598925472</v>
      </c>
      <c r="I54" s="14">
        <f t="shared" si="4"/>
        <v>-69.759171598925477</v>
      </c>
      <c r="J54" s="15">
        <f t="shared" si="5"/>
        <v>1.8436013146402273</v>
      </c>
    </row>
    <row r="55" spans="3:10" x14ac:dyDescent="0.45">
      <c r="C55" s="13">
        <v>16.899999999999999</v>
      </c>
      <c r="D55" s="11">
        <v>3.8</v>
      </c>
      <c r="E55" s="11">
        <f t="shared" si="0"/>
        <v>-62.08530805687203</v>
      </c>
      <c r="F55" s="11">
        <f t="shared" si="1"/>
        <v>4.3778801843317972</v>
      </c>
      <c r="G55" s="11">
        <f t="shared" si="2"/>
        <v>-66.463188241203824</v>
      </c>
      <c r="H55" s="11">
        <f t="shared" si="3"/>
        <v>66.463188241203824</v>
      </c>
      <c r="I55" s="14">
        <f t="shared" si="4"/>
        <v>-72.833188241203828</v>
      </c>
      <c r="J55" s="15">
        <f t="shared" si="5"/>
        <v>1.8623293214228334</v>
      </c>
    </row>
    <row r="56" spans="3:10" ht="14.65" thickBot="1" x14ac:dyDescent="0.5">
      <c r="C56" s="16">
        <v>17.600000000000001</v>
      </c>
      <c r="D56" s="12">
        <v>4.4000000000000004</v>
      </c>
      <c r="E56" s="12">
        <f t="shared" si="0"/>
        <v>-62.559241706161146</v>
      </c>
      <c r="F56" s="12">
        <f t="shared" si="1"/>
        <v>5.0691244239631335</v>
      </c>
      <c r="G56" s="12">
        <f t="shared" si="2"/>
        <v>-67.628366130124277</v>
      </c>
      <c r="H56" s="12">
        <f t="shared" si="3"/>
        <v>67.628366130124277</v>
      </c>
      <c r="I56" s="17">
        <f t="shared" si="4"/>
        <v>-73.998366130124282</v>
      </c>
      <c r="J56" s="15">
        <f t="shared" si="5"/>
        <v>1.8692221306971273</v>
      </c>
    </row>
    <row r="57" spans="3:10" x14ac:dyDescent="0.45">
      <c r="C57"/>
      <c r="D57"/>
    </row>
    <row r="58" spans="3:10" x14ac:dyDescent="0.45">
      <c r="C58"/>
      <c r="D58"/>
    </row>
    <row r="59" spans="3:10" x14ac:dyDescent="0.45">
      <c r="C59"/>
      <c r="D59"/>
    </row>
    <row r="74" spans="5:7" x14ac:dyDescent="0.45">
      <c r="E74" s="30" t="s">
        <v>15</v>
      </c>
      <c r="F74" s="31">
        <f>1/0.541</f>
        <v>1.8484288354898335</v>
      </c>
      <c r="G74" t="s">
        <v>16</v>
      </c>
    </row>
    <row r="75" spans="5:7" x14ac:dyDescent="0.45">
      <c r="E75" s="30" t="s">
        <v>17</v>
      </c>
      <c r="F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2017-05-17T22:24:06Z</dcterms:created>
  <dcterms:modified xsi:type="dcterms:W3CDTF">2017-05-23T02:24:46Z</dcterms:modified>
</cp:coreProperties>
</file>