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SyntheCell/Papers/eVOLVER_Paper/code/evolver-utils/"/>
    </mc:Choice>
  </mc:AlternateContent>
  <xr:revisionPtr revIDLastSave="0" documentId="13_ncr:1_{6E4A19A9-1DE8-FF4D-BF5C-0AA67C8FFF24}" xr6:coauthVersionLast="45" xr6:coauthVersionMax="47" xr10:uidLastSave="{00000000-0000-0000-0000-000000000000}"/>
  <bookViews>
    <workbookView xWindow="0" yWindow="440" windowWidth="38400" windowHeight="198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6" i="1"/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C41" i="1"/>
  <c r="B4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49" i="1" l="1"/>
  <c r="C7" i="1"/>
  <c r="E50" i="1" l="1"/>
  <c r="C8" i="1"/>
  <c r="E51" i="1" l="1"/>
  <c r="C9" i="1"/>
  <c r="E52" i="1" l="1"/>
  <c r="C10" i="1"/>
  <c r="E53" i="1" l="1"/>
  <c r="C11" i="1"/>
  <c r="E54" i="1" l="1"/>
  <c r="C12" i="1"/>
  <c r="E55" i="1" l="1"/>
  <c r="C13" i="1"/>
  <c r="E56" i="1" l="1"/>
  <c r="C14" i="1"/>
  <c r="E57" i="1" l="1"/>
  <c r="C15" i="1"/>
  <c r="E58" i="1" l="1"/>
  <c r="C16" i="1"/>
  <c r="E59" i="1" l="1"/>
  <c r="C17" i="1"/>
  <c r="E60" i="1" l="1"/>
  <c r="C18" i="1"/>
  <c r="E61" i="1" l="1"/>
  <c r="C19" i="1"/>
  <c r="E62" i="1" l="1"/>
  <c r="C20" i="1"/>
  <c r="E63" i="1" l="1"/>
</calcChain>
</file>

<file path=xl/sharedStrings.xml><?xml version="1.0" encoding="utf-8"?>
<sst xmlns="http://schemas.openxmlformats.org/spreadsheetml/2006/main" count="25" uniqueCount="18">
  <si>
    <t>OD after calibration</t>
  </si>
  <si>
    <t xml:space="preserve"> </t>
  </si>
  <si>
    <t>EVOLVER</t>
  </si>
  <si>
    <t>Calibration reference</t>
  </si>
  <si>
    <t>Medium</t>
  </si>
  <si>
    <t>OD culture</t>
  </si>
  <si>
    <t>Volume added (µl)</t>
  </si>
  <si>
    <t>Total volume added (µl)</t>
  </si>
  <si>
    <t>Total Volume (mL)</t>
  </si>
  <si>
    <t>Target OD</t>
  </si>
  <si>
    <t>Vial number</t>
  </si>
  <si>
    <t>Darwin</t>
  </si>
  <si>
    <t>Cal_2022</t>
  </si>
  <si>
    <t>Miminal Medium</t>
  </si>
  <si>
    <t>OD back calculation</t>
  </si>
  <si>
    <t>OD Spectro</t>
  </si>
  <si>
    <t>AVERAGE</t>
  </si>
  <si>
    <t xml:space="preserve">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</si>
</sst>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9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7" fillId="2" borderId="4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2" fontId="5" fillId="3" borderId="9" xfId="0" applyNumberFormat="1" applyFont="1" applyFill="1" applyBorder="1" applyAlignment="1">
      <alignment horizontal="center"/>
    </xf>
    <xf numFmtId="2" fontId="5" fillId="3" borderId="12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zoomScale="135" zoomScaleNormal="135" zoomScalePageLayoutView="125" workbookViewId="0">
      <selection activeCell="C5" sqref="C5:E20"/>
    </sheetView>
  </sheetViews>
  <sheetFormatPr baseColWidth="10" defaultRowHeight="16" x14ac:dyDescent="0.2"/>
  <cols>
    <col min="1" max="1" width="26.33203125" style="2" customWidth="1"/>
    <col min="2" max="2" width="25" style="2" customWidth="1"/>
    <col min="3" max="3" width="27.1640625" style="2" customWidth="1"/>
    <col min="4" max="4" width="23.5" style="2" customWidth="1"/>
    <col min="5" max="5" width="16" style="2" customWidth="1"/>
    <col min="6" max="6" width="10.83203125" style="2"/>
    <col min="7" max="7" width="22.33203125" style="2" customWidth="1"/>
    <col min="8" max="16384" width="10.83203125" style="2"/>
  </cols>
  <sheetData>
    <row r="1" spans="1:17" x14ac:dyDescent="0.2">
      <c r="A1" s="6" t="s">
        <v>2</v>
      </c>
      <c r="B1" s="6" t="s">
        <v>3</v>
      </c>
      <c r="C1" s="6" t="s">
        <v>4</v>
      </c>
      <c r="D1" s="6" t="s">
        <v>5</v>
      </c>
      <c r="E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s="3" t="s">
        <v>11</v>
      </c>
      <c r="B2" s="3" t="s">
        <v>12</v>
      </c>
      <c r="C2" s="3" t="s">
        <v>13</v>
      </c>
      <c r="D2" s="3">
        <v>14.55</v>
      </c>
      <c r="E2" s="1"/>
      <c r="F2" s="1"/>
      <c r="G2" s="1"/>
      <c r="H2" s="1"/>
      <c r="I2" s="1"/>
      <c r="J2" s="1"/>
      <c r="K2" s="1"/>
      <c r="L2" s="1"/>
      <c r="M2" s="1"/>
      <c r="N2" s="1"/>
      <c r="O2" s="4"/>
      <c r="P2" s="5"/>
      <c r="Q2" s="5"/>
    </row>
    <row r="3" spans="1:17" x14ac:dyDescent="0.2">
      <c r="A3" s="1"/>
      <c r="B3" s="1"/>
      <c r="C3" s="1"/>
      <c r="D3" s="1"/>
      <c r="E3" s="1" t="s">
        <v>1</v>
      </c>
      <c r="F3" s="1"/>
      <c r="G3" s="1"/>
      <c r="H3" s="1"/>
      <c r="I3" s="1"/>
      <c r="J3" s="1"/>
      <c r="K3" s="1"/>
      <c r="L3" s="1"/>
      <c r="M3" s="1"/>
      <c r="N3" s="1"/>
      <c r="O3" s="4"/>
    </row>
    <row r="4" spans="1:17" x14ac:dyDescent="0.2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G4" s="1"/>
      <c r="I4" s="1"/>
      <c r="M4" s="1"/>
      <c r="N4" s="1"/>
      <c r="O4" s="5"/>
    </row>
    <row r="5" spans="1:17" x14ac:dyDescent="0.2">
      <c r="A5" s="15">
        <v>0</v>
      </c>
      <c r="B5" s="7">
        <v>0</v>
      </c>
      <c r="C5" s="7">
        <v>0</v>
      </c>
      <c r="D5" s="18">
        <v>20</v>
      </c>
      <c r="E5" s="19">
        <v>0</v>
      </c>
      <c r="G5" s="1"/>
      <c r="I5" s="1"/>
      <c r="M5" s="1"/>
      <c r="N5" s="1"/>
      <c r="O5" s="5"/>
    </row>
    <row r="6" spans="1:17" x14ac:dyDescent="0.2">
      <c r="A6" s="16">
        <f>$D$2</f>
        <v>14.55</v>
      </c>
      <c r="B6" s="8">
        <v>100</v>
      </c>
      <c r="C6" s="8">
        <f t="shared" ref="C6:C20" si="0">B6+C5</f>
        <v>100</v>
      </c>
      <c r="D6" s="20">
        <f t="shared" ref="D6:D20" si="1">D5+B6/1000</f>
        <v>20.100000000000001</v>
      </c>
      <c r="E6" s="21">
        <f>A6/(D6*1000/C6)</f>
        <v>7.2388059701492535E-2</v>
      </c>
      <c r="G6" s="8"/>
      <c r="I6" s="8"/>
      <c r="M6" s="1"/>
      <c r="N6" s="1"/>
      <c r="O6" s="5"/>
    </row>
    <row r="7" spans="1:17" x14ac:dyDescent="0.2">
      <c r="A7" s="16">
        <f t="shared" ref="A7:A20" si="2">$D$2</f>
        <v>14.55</v>
      </c>
      <c r="B7" s="8">
        <v>100</v>
      </c>
      <c r="C7" s="8">
        <f t="shared" si="0"/>
        <v>200</v>
      </c>
      <c r="D7" s="20">
        <f t="shared" si="1"/>
        <v>20.200000000000003</v>
      </c>
      <c r="E7" s="21">
        <f t="shared" ref="E7:E20" si="3">A7/(D7*1000/C7)</f>
        <v>0.14405940594059405</v>
      </c>
      <c r="G7" s="8"/>
      <c r="I7" s="8"/>
      <c r="M7" s="1"/>
      <c r="N7" s="9"/>
      <c r="O7" s="5"/>
    </row>
    <row r="8" spans="1:17" x14ac:dyDescent="0.2">
      <c r="A8" s="16">
        <f t="shared" si="2"/>
        <v>14.55</v>
      </c>
      <c r="B8" s="8">
        <v>100</v>
      </c>
      <c r="C8" s="8">
        <f t="shared" si="0"/>
        <v>300</v>
      </c>
      <c r="D8" s="20">
        <f t="shared" si="1"/>
        <v>20.300000000000004</v>
      </c>
      <c r="E8" s="21">
        <f t="shared" si="3"/>
        <v>0.21502463054187188</v>
      </c>
      <c r="G8" s="8"/>
      <c r="I8" s="8"/>
      <c r="M8" s="1"/>
      <c r="N8" s="9"/>
      <c r="O8" s="5"/>
    </row>
    <row r="9" spans="1:17" x14ac:dyDescent="0.2">
      <c r="A9" s="16">
        <f t="shared" si="2"/>
        <v>14.55</v>
      </c>
      <c r="B9" s="8">
        <v>50</v>
      </c>
      <c r="C9" s="8">
        <f t="shared" si="0"/>
        <v>350</v>
      </c>
      <c r="D9" s="20">
        <f t="shared" si="1"/>
        <v>20.350000000000005</v>
      </c>
      <c r="E9" s="21">
        <f t="shared" si="3"/>
        <v>0.2502457002457002</v>
      </c>
      <c r="G9" s="8"/>
      <c r="I9" s="8"/>
      <c r="M9" s="1"/>
      <c r="N9" s="9"/>
      <c r="O9" s="5"/>
    </row>
    <row r="10" spans="1:17" x14ac:dyDescent="0.2">
      <c r="A10" s="16">
        <f t="shared" si="2"/>
        <v>14.55</v>
      </c>
      <c r="B10" s="8">
        <v>50</v>
      </c>
      <c r="C10" s="8">
        <f t="shared" si="0"/>
        <v>400</v>
      </c>
      <c r="D10" s="20">
        <f t="shared" si="1"/>
        <v>20.400000000000006</v>
      </c>
      <c r="E10" s="21">
        <f t="shared" si="3"/>
        <v>0.2852941176470587</v>
      </c>
      <c r="G10" s="8"/>
      <c r="I10" s="8"/>
      <c r="M10" s="1"/>
      <c r="N10" s="9"/>
      <c r="O10" s="5"/>
    </row>
    <row r="11" spans="1:17" x14ac:dyDescent="0.2">
      <c r="A11" s="16">
        <f t="shared" si="2"/>
        <v>14.55</v>
      </c>
      <c r="B11" s="8">
        <v>50</v>
      </c>
      <c r="C11" s="8">
        <f t="shared" si="0"/>
        <v>450</v>
      </c>
      <c r="D11" s="20">
        <f t="shared" si="1"/>
        <v>20.450000000000006</v>
      </c>
      <c r="E11" s="21">
        <f t="shared" si="3"/>
        <v>0.32017114914425421</v>
      </c>
      <c r="G11" s="8"/>
      <c r="I11" s="8"/>
      <c r="M11" s="1"/>
      <c r="N11" s="9"/>
      <c r="O11" s="5"/>
    </row>
    <row r="12" spans="1:17" x14ac:dyDescent="0.2">
      <c r="A12" s="16">
        <f t="shared" si="2"/>
        <v>14.55</v>
      </c>
      <c r="B12" s="8">
        <v>50</v>
      </c>
      <c r="C12" s="8">
        <f t="shared" si="0"/>
        <v>500</v>
      </c>
      <c r="D12" s="20">
        <f t="shared" si="1"/>
        <v>20.500000000000007</v>
      </c>
      <c r="E12" s="21">
        <f t="shared" si="3"/>
        <v>0.35487804878048768</v>
      </c>
      <c r="G12" s="8"/>
      <c r="I12" s="8"/>
      <c r="M12" s="1"/>
      <c r="N12" s="9"/>
      <c r="O12" s="5"/>
    </row>
    <row r="13" spans="1:17" x14ac:dyDescent="0.2">
      <c r="A13" s="16">
        <f t="shared" si="2"/>
        <v>14.55</v>
      </c>
      <c r="B13" s="8">
        <v>50</v>
      </c>
      <c r="C13" s="8">
        <f t="shared" si="0"/>
        <v>550</v>
      </c>
      <c r="D13" s="20">
        <f t="shared" si="1"/>
        <v>20.550000000000008</v>
      </c>
      <c r="E13" s="21">
        <f t="shared" si="3"/>
        <v>0.38941605839416049</v>
      </c>
      <c r="G13" s="8"/>
      <c r="I13" s="8"/>
      <c r="M13" s="1"/>
      <c r="N13" s="9"/>
      <c r="O13" s="5"/>
    </row>
    <row r="14" spans="1:17" x14ac:dyDescent="0.2">
      <c r="A14" s="16">
        <f t="shared" si="2"/>
        <v>14.55</v>
      </c>
      <c r="B14" s="8">
        <v>50</v>
      </c>
      <c r="C14" s="8">
        <f t="shared" si="0"/>
        <v>600</v>
      </c>
      <c r="D14" s="20">
        <f t="shared" si="1"/>
        <v>20.600000000000009</v>
      </c>
      <c r="E14" s="21">
        <f t="shared" si="3"/>
        <v>0.42378640776699017</v>
      </c>
      <c r="G14" s="8"/>
      <c r="I14" s="8"/>
      <c r="M14" s="1"/>
      <c r="N14" s="9"/>
      <c r="O14" s="5"/>
    </row>
    <row r="15" spans="1:17" x14ac:dyDescent="0.2">
      <c r="A15" s="16">
        <f t="shared" si="2"/>
        <v>14.55</v>
      </c>
      <c r="B15" s="8">
        <v>50</v>
      </c>
      <c r="C15" s="8">
        <f t="shared" si="0"/>
        <v>650</v>
      </c>
      <c r="D15" s="20">
        <f t="shared" si="1"/>
        <v>20.650000000000009</v>
      </c>
      <c r="E15" s="21">
        <f t="shared" si="3"/>
        <v>0.45799031476997559</v>
      </c>
      <c r="G15" s="8"/>
      <c r="I15" s="8"/>
      <c r="M15" s="1"/>
      <c r="N15" s="9"/>
      <c r="O15" s="4"/>
    </row>
    <row r="16" spans="1:17" x14ac:dyDescent="0.2">
      <c r="A16" s="16">
        <f t="shared" si="2"/>
        <v>14.55</v>
      </c>
      <c r="B16" s="8">
        <v>50</v>
      </c>
      <c r="C16" s="8">
        <f t="shared" si="0"/>
        <v>700</v>
      </c>
      <c r="D16" s="20">
        <f t="shared" si="1"/>
        <v>20.70000000000001</v>
      </c>
      <c r="E16" s="21">
        <f t="shared" si="3"/>
        <v>0.49202898550724616</v>
      </c>
      <c r="G16" s="8"/>
      <c r="I16" s="8"/>
      <c r="M16" s="1"/>
      <c r="N16" s="9"/>
      <c r="O16" s="4"/>
    </row>
    <row r="17" spans="1:17" x14ac:dyDescent="0.2">
      <c r="A17" s="16">
        <f t="shared" si="2"/>
        <v>14.55</v>
      </c>
      <c r="B17" s="8">
        <v>50</v>
      </c>
      <c r="C17" s="8">
        <f t="shared" si="0"/>
        <v>750</v>
      </c>
      <c r="D17" s="20">
        <f t="shared" si="1"/>
        <v>20.750000000000011</v>
      </c>
      <c r="E17" s="21">
        <f t="shared" si="3"/>
        <v>0.52590361445783107</v>
      </c>
      <c r="G17" s="8"/>
      <c r="I17" s="8"/>
      <c r="M17" s="1"/>
      <c r="N17" s="9"/>
      <c r="O17" s="4"/>
    </row>
    <row r="18" spans="1:17" x14ac:dyDescent="0.2">
      <c r="A18" s="16">
        <f t="shared" si="2"/>
        <v>14.55</v>
      </c>
      <c r="B18" s="8">
        <v>50</v>
      </c>
      <c r="C18" s="8">
        <f t="shared" si="0"/>
        <v>800</v>
      </c>
      <c r="D18" s="20">
        <f t="shared" si="1"/>
        <v>20.800000000000011</v>
      </c>
      <c r="E18" s="21">
        <f t="shared" si="3"/>
        <v>0.55961538461538429</v>
      </c>
      <c r="G18" s="8"/>
      <c r="I18" s="8"/>
      <c r="M18" s="1"/>
      <c r="N18" s="9"/>
      <c r="O18" s="4"/>
    </row>
    <row r="19" spans="1:17" x14ac:dyDescent="0.2">
      <c r="A19" s="16">
        <f t="shared" si="2"/>
        <v>14.55</v>
      </c>
      <c r="B19" s="8">
        <v>100</v>
      </c>
      <c r="C19" s="8">
        <f t="shared" si="0"/>
        <v>900</v>
      </c>
      <c r="D19" s="20">
        <f t="shared" si="1"/>
        <v>20.900000000000013</v>
      </c>
      <c r="E19" s="21">
        <f t="shared" si="3"/>
        <v>0.62655502392344453</v>
      </c>
      <c r="G19" s="8"/>
      <c r="I19" s="8"/>
      <c r="M19" s="1"/>
      <c r="N19" s="9"/>
      <c r="O19" s="4"/>
    </row>
    <row r="20" spans="1:17" x14ac:dyDescent="0.2">
      <c r="A20" s="10">
        <f t="shared" si="2"/>
        <v>14.55</v>
      </c>
      <c r="B20" s="10">
        <v>100</v>
      </c>
      <c r="C20" s="10">
        <f t="shared" si="0"/>
        <v>1000</v>
      </c>
      <c r="D20" s="22">
        <f t="shared" si="1"/>
        <v>21.000000000000014</v>
      </c>
      <c r="E20" s="23">
        <f t="shared" si="3"/>
        <v>0.69285714285714239</v>
      </c>
      <c r="G20" s="8"/>
      <c r="I20" s="8"/>
      <c r="M20" s="1"/>
      <c r="N20" s="9"/>
      <c r="O20" s="4"/>
    </row>
    <row r="21" spans="1:17" x14ac:dyDescent="0.2">
      <c r="G21" s="8"/>
      <c r="I21" s="8"/>
      <c r="M21" s="1"/>
      <c r="N21" s="9"/>
      <c r="O21" s="4"/>
    </row>
    <row r="22" spans="1:17" x14ac:dyDescent="0.2">
      <c r="A22" s="11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4" t="s">
        <v>0</v>
      </c>
      <c r="B23" s="12"/>
      <c r="P23" s="1"/>
      <c r="Q23" s="1"/>
    </row>
    <row r="24" spans="1:17" x14ac:dyDescent="0.2">
      <c r="A24" s="13" t="s">
        <v>10</v>
      </c>
      <c r="B24" s="13" t="s">
        <v>15</v>
      </c>
      <c r="G24" s="1"/>
    </row>
    <row r="25" spans="1:17" x14ac:dyDescent="0.2">
      <c r="A25" s="25">
        <v>0</v>
      </c>
      <c r="B25" s="26">
        <v>0.63600000000000001</v>
      </c>
      <c r="G25" s="1"/>
    </row>
    <row r="26" spans="1:17" x14ac:dyDescent="0.2">
      <c r="A26" s="27">
        <v>1</v>
      </c>
      <c r="B26" s="28">
        <v>0.61399999999999999</v>
      </c>
      <c r="G26" s="1"/>
    </row>
    <row r="27" spans="1:17" x14ac:dyDescent="0.2">
      <c r="A27" s="27">
        <v>2</v>
      </c>
      <c r="B27" s="28">
        <v>0.63</v>
      </c>
    </row>
    <row r="28" spans="1:17" x14ac:dyDescent="0.2">
      <c r="A28" s="27">
        <v>3</v>
      </c>
      <c r="B28" s="28">
        <v>0.61799999999999999</v>
      </c>
    </row>
    <row r="29" spans="1:17" x14ac:dyDescent="0.2">
      <c r="A29" s="27">
        <v>4</v>
      </c>
      <c r="B29" s="28">
        <v>0.6</v>
      </c>
    </row>
    <row r="30" spans="1:17" x14ac:dyDescent="0.2">
      <c r="A30" s="27">
        <v>5</v>
      </c>
      <c r="B30" s="28">
        <v>0.64200000000000002</v>
      </c>
    </row>
    <row r="31" spans="1:17" x14ac:dyDescent="0.2">
      <c r="A31" s="27">
        <v>6</v>
      </c>
      <c r="B31" s="28">
        <v>0.63400000000000001</v>
      </c>
    </row>
    <row r="32" spans="1:17" x14ac:dyDescent="0.2">
      <c r="A32" s="27">
        <v>7</v>
      </c>
      <c r="B32" s="28">
        <v>0.65</v>
      </c>
    </row>
    <row r="33" spans="1:15" x14ac:dyDescent="0.2">
      <c r="A33" s="27">
        <v>8</v>
      </c>
      <c r="B33" s="28">
        <v>0.56599999999999995</v>
      </c>
    </row>
    <row r="34" spans="1:15" x14ac:dyDescent="0.2">
      <c r="A34" s="27">
        <v>9</v>
      </c>
      <c r="B34" s="28">
        <v>0.56000000000000005</v>
      </c>
    </row>
    <row r="35" spans="1:15" x14ac:dyDescent="0.2">
      <c r="A35" s="27">
        <v>10</v>
      </c>
      <c r="B35" s="28">
        <v>0.64</v>
      </c>
    </row>
    <row r="36" spans="1:15" x14ac:dyDescent="0.2">
      <c r="A36" s="27">
        <v>11</v>
      </c>
      <c r="B36" s="28">
        <v>0.68400000000000005</v>
      </c>
    </row>
    <row r="37" spans="1:15" x14ac:dyDescent="0.2">
      <c r="A37" s="27">
        <v>12</v>
      </c>
      <c r="B37" s="28">
        <v>0.61399999999999999</v>
      </c>
    </row>
    <row r="38" spans="1:15" x14ac:dyDescent="0.2">
      <c r="A38" s="27">
        <v>13</v>
      </c>
      <c r="B38" s="28">
        <v>0.63400000000000001</v>
      </c>
    </row>
    <row r="39" spans="1:15" x14ac:dyDescent="0.2">
      <c r="A39" s="27">
        <v>14</v>
      </c>
      <c r="B39" s="28">
        <v>0.63600000000000001</v>
      </c>
    </row>
    <row r="40" spans="1:15" x14ac:dyDescent="0.2">
      <c r="A40" s="27">
        <v>15</v>
      </c>
      <c r="B40" s="16">
        <v>0.64600000000000002</v>
      </c>
      <c r="C40" s="14" t="s">
        <v>5</v>
      </c>
    </row>
    <row r="41" spans="1:15" x14ac:dyDescent="0.2">
      <c r="A41" s="13" t="s">
        <v>16</v>
      </c>
      <c r="B41" s="29">
        <f>AVERAGE(B25:B40)</f>
        <v>0.62525000000000008</v>
      </c>
      <c r="C41" s="30">
        <f>B41*D20*1000/C20</f>
        <v>13.130250000000011</v>
      </c>
    </row>
    <row r="42" spans="1:15" x14ac:dyDescent="0.2">
      <c r="A42" s="1"/>
      <c r="B42" s="1"/>
      <c r="C42" s="1"/>
      <c r="D42" s="1"/>
      <c r="E42" s="1"/>
      <c r="F42" s="1"/>
      <c r="G42" s="12"/>
      <c r="I42" s="1"/>
      <c r="J42" s="1"/>
      <c r="K42" s="1"/>
      <c r="L42" s="1"/>
      <c r="M42" s="1"/>
      <c r="N42" s="1"/>
      <c r="O42" s="1"/>
    </row>
    <row r="43" spans="1:15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5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5" x14ac:dyDescent="0.2">
      <c r="A46" s="24" t="s">
        <v>14</v>
      </c>
      <c r="B46" s="1"/>
      <c r="C46" s="1"/>
      <c r="D46" s="1"/>
      <c r="E46" s="1"/>
      <c r="G46"/>
      <c r="H46"/>
      <c r="I46"/>
      <c r="M46" s="1"/>
      <c r="N46" s="1"/>
    </row>
    <row r="47" spans="1:15" x14ac:dyDescent="0.2">
      <c r="A47" s="6" t="s">
        <v>5</v>
      </c>
      <c r="B47" s="6" t="s">
        <v>6</v>
      </c>
      <c r="C47" s="6" t="s">
        <v>7</v>
      </c>
      <c r="D47" s="6" t="s">
        <v>8</v>
      </c>
      <c r="E47" s="6" t="s">
        <v>17</v>
      </c>
      <c r="G47"/>
      <c r="H47"/>
      <c r="I47"/>
      <c r="M47" s="1"/>
      <c r="N47" s="1"/>
    </row>
    <row r="48" spans="1:15" x14ac:dyDescent="0.2">
      <c r="A48" s="15">
        <v>0</v>
      </c>
      <c r="B48" s="31">
        <f>B5</f>
        <v>0</v>
      </c>
      <c r="C48" s="31">
        <f>C5</f>
        <v>0</v>
      </c>
      <c r="D48" s="35">
        <f>D5</f>
        <v>20</v>
      </c>
      <c r="E48" s="32">
        <v>0</v>
      </c>
      <c r="G48"/>
      <c r="H48"/>
      <c r="I48"/>
      <c r="M48" s="1"/>
      <c r="N48" s="1"/>
    </row>
    <row r="49" spans="1:16" x14ac:dyDescent="0.2">
      <c r="A49" s="16">
        <f>$C$41</f>
        <v>13.130250000000011</v>
      </c>
      <c r="B49" s="31">
        <f t="shared" ref="B49:D63" si="4">B6</f>
        <v>100</v>
      </c>
      <c r="C49" s="31">
        <f t="shared" si="4"/>
        <v>100</v>
      </c>
      <c r="D49" s="35">
        <f t="shared" si="4"/>
        <v>20.100000000000001</v>
      </c>
      <c r="E49" s="33">
        <f>A49/(D49*1000/C49)</f>
        <v>6.5324626865671698E-2</v>
      </c>
      <c r="G49"/>
      <c r="H49"/>
      <c r="I49"/>
      <c r="M49" s="1"/>
      <c r="N49" s="9"/>
      <c r="P49" s="2" t="s">
        <v>1</v>
      </c>
    </row>
    <row r="50" spans="1:16" x14ac:dyDescent="0.2">
      <c r="A50" s="16">
        <f t="shared" ref="A50:A63" si="5">$C$41</f>
        <v>13.130250000000011</v>
      </c>
      <c r="B50" s="31">
        <f t="shared" si="4"/>
        <v>100</v>
      </c>
      <c r="C50" s="31">
        <f t="shared" si="4"/>
        <v>200</v>
      </c>
      <c r="D50" s="35">
        <f t="shared" si="4"/>
        <v>20.200000000000003</v>
      </c>
      <c r="E50" s="33">
        <f t="shared" ref="E50:E63" si="6">A50/(D50*1000/C50)</f>
        <v>0.13000247524752484</v>
      </c>
      <c r="G50"/>
      <c r="H50"/>
      <c r="I50"/>
      <c r="M50" s="1"/>
      <c r="N50" s="9"/>
    </row>
    <row r="51" spans="1:16" x14ac:dyDescent="0.2">
      <c r="A51" s="16">
        <f t="shared" si="5"/>
        <v>13.130250000000011</v>
      </c>
      <c r="B51" s="31">
        <f t="shared" si="4"/>
        <v>100</v>
      </c>
      <c r="C51" s="31">
        <f t="shared" si="4"/>
        <v>300</v>
      </c>
      <c r="D51" s="35">
        <f t="shared" si="4"/>
        <v>20.300000000000004</v>
      </c>
      <c r="E51" s="33">
        <f t="shared" si="6"/>
        <v>0.19404310344827597</v>
      </c>
      <c r="G51"/>
      <c r="H51"/>
      <c r="I51"/>
      <c r="M51" s="1"/>
      <c r="N51" s="9"/>
    </row>
    <row r="52" spans="1:16" x14ac:dyDescent="0.2">
      <c r="A52" s="16">
        <f t="shared" si="5"/>
        <v>13.130250000000011</v>
      </c>
      <c r="B52" s="31">
        <f t="shared" si="4"/>
        <v>50</v>
      </c>
      <c r="C52" s="31">
        <f t="shared" si="4"/>
        <v>350</v>
      </c>
      <c r="D52" s="35">
        <f t="shared" si="4"/>
        <v>20.350000000000005</v>
      </c>
      <c r="E52" s="33">
        <f t="shared" si="6"/>
        <v>0.22582739557739573</v>
      </c>
      <c r="G52"/>
      <c r="H52"/>
      <c r="I52"/>
      <c r="M52" s="1"/>
      <c r="N52" s="9"/>
    </row>
    <row r="53" spans="1:16" x14ac:dyDescent="0.2">
      <c r="A53" s="16">
        <f t="shared" si="5"/>
        <v>13.130250000000011</v>
      </c>
      <c r="B53" s="31">
        <f t="shared" si="4"/>
        <v>50</v>
      </c>
      <c r="C53" s="31">
        <f t="shared" si="4"/>
        <v>400</v>
      </c>
      <c r="D53" s="35">
        <f t="shared" si="4"/>
        <v>20.400000000000006</v>
      </c>
      <c r="E53" s="33">
        <f t="shared" si="6"/>
        <v>0.25745588235294126</v>
      </c>
      <c r="G53"/>
      <c r="H53"/>
      <c r="I53"/>
      <c r="M53" s="1"/>
      <c r="N53" s="9"/>
    </row>
    <row r="54" spans="1:16" x14ac:dyDescent="0.2">
      <c r="A54" s="16">
        <f t="shared" si="5"/>
        <v>13.130250000000011</v>
      </c>
      <c r="B54" s="31">
        <f t="shared" si="4"/>
        <v>50</v>
      </c>
      <c r="C54" s="31">
        <f t="shared" si="4"/>
        <v>450</v>
      </c>
      <c r="D54" s="35">
        <f t="shared" si="4"/>
        <v>20.450000000000006</v>
      </c>
      <c r="E54" s="33">
        <f t="shared" si="6"/>
        <v>0.28892970660146716</v>
      </c>
      <c r="G54"/>
      <c r="H54"/>
      <c r="I54"/>
      <c r="M54" s="1"/>
      <c r="N54" s="9"/>
    </row>
    <row r="55" spans="1:16" x14ac:dyDescent="0.2">
      <c r="A55" s="16">
        <f t="shared" si="5"/>
        <v>13.130250000000011</v>
      </c>
      <c r="B55" s="31">
        <f t="shared" si="4"/>
        <v>50</v>
      </c>
      <c r="C55" s="31">
        <f t="shared" si="4"/>
        <v>500</v>
      </c>
      <c r="D55" s="35">
        <f t="shared" si="4"/>
        <v>20.500000000000007</v>
      </c>
      <c r="E55" s="33">
        <f t="shared" si="6"/>
        <v>0.32025000000000015</v>
      </c>
      <c r="G55"/>
      <c r="H55"/>
      <c r="I55"/>
      <c r="M55" s="1"/>
      <c r="N55" s="9"/>
    </row>
    <row r="56" spans="1:16" x14ac:dyDescent="0.2">
      <c r="A56" s="16">
        <f t="shared" si="5"/>
        <v>13.130250000000011</v>
      </c>
      <c r="B56" s="31">
        <f t="shared" si="4"/>
        <v>50</v>
      </c>
      <c r="C56" s="31">
        <f t="shared" si="4"/>
        <v>550</v>
      </c>
      <c r="D56" s="35">
        <f t="shared" si="4"/>
        <v>20.550000000000008</v>
      </c>
      <c r="E56" s="33">
        <f t="shared" si="6"/>
        <v>0.35141788321167905</v>
      </c>
      <c r="G56"/>
      <c r="H56"/>
      <c r="I56"/>
      <c r="M56" s="1"/>
      <c r="N56" s="9"/>
    </row>
    <row r="57" spans="1:16" x14ac:dyDescent="0.2">
      <c r="A57" s="16">
        <f t="shared" si="5"/>
        <v>13.130250000000011</v>
      </c>
      <c r="B57" s="31">
        <f t="shared" si="4"/>
        <v>50</v>
      </c>
      <c r="C57" s="31">
        <f t="shared" si="4"/>
        <v>600</v>
      </c>
      <c r="D57" s="35">
        <f t="shared" si="4"/>
        <v>20.600000000000009</v>
      </c>
      <c r="E57" s="33">
        <f t="shared" si="6"/>
        <v>0.38243446601941766</v>
      </c>
      <c r="G57"/>
      <c r="H57"/>
      <c r="I57"/>
      <c r="M57" s="1"/>
      <c r="N57" s="9"/>
    </row>
    <row r="58" spans="1:16" x14ac:dyDescent="0.2">
      <c r="A58" s="16">
        <f t="shared" si="5"/>
        <v>13.130250000000011</v>
      </c>
      <c r="B58" s="31">
        <f t="shared" si="4"/>
        <v>50</v>
      </c>
      <c r="C58" s="31">
        <f t="shared" si="4"/>
        <v>650</v>
      </c>
      <c r="D58" s="35">
        <f t="shared" si="4"/>
        <v>20.650000000000009</v>
      </c>
      <c r="E58" s="33">
        <f t="shared" si="6"/>
        <v>0.41330084745762724</v>
      </c>
      <c r="G58"/>
      <c r="H58"/>
      <c r="I58"/>
      <c r="M58" s="1"/>
      <c r="N58" s="9"/>
    </row>
    <row r="59" spans="1:16" x14ac:dyDescent="0.2">
      <c r="A59" s="16">
        <f t="shared" si="5"/>
        <v>13.130250000000011</v>
      </c>
      <c r="B59" s="31">
        <f t="shared" si="4"/>
        <v>50</v>
      </c>
      <c r="C59" s="31">
        <f t="shared" si="4"/>
        <v>700</v>
      </c>
      <c r="D59" s="35">
        <f t="shared" si="4"/>
        <v>20.70000000000001</v>
      </c>
      <c r="E59" s="33">
        <f t="shared" si="6"/>
        <v>0.44401811594202911</v>
      </c>
      <c r="G59"/>
      <c r="H59"/>
      <c r="I59"/>
      <c r="M59" s="1"/>
      <c r="N59" s="9"/>
    </row>
    <row r="60" spans="1:16" x14ac:dyDescent="0.2">
      <c r="A60" s="16">
        <f t="shared" si="5"/>
        <v>13.130250000000011</v>
      </c>
      <c r="B60" s="31">
        <f t="shared" si="4"/>
        <v>50</v>
      </c>
      <c r="C60" s="31">
        <f t="shared" si="4"/>
        <v>750</v>
      </c>
      <c r="D60" s="35">
        <f t="shared" si="4"/>
        <v>20.750000000000011</v>
      </c>
      <c r="E60" s="33">
        <f t="shared" si="6"/>
        <v>0.47458734939759051</v>
      </c>
      <c r="G60"/>
      <c r="H60"/>
      <c r="I60"/>
      <c r="M60" s="1"/>
      <c r="N60" s="9"/>
    </row>
    <row r="61" spans="1:16" x14ac:dyDescent="0.2">
      <c r="A61" s="16">
        <f t="shared" si="5"/>
        <v>13.130250000000011</v>
      </c>
      <c r="B61" s="31">
        <f t="shared" si="4"/>
        <v>50</v>
      </c>
      <c r="C61" s="31">
        <f t="shared" si="4"/>
        <v>800</v>
      </c>
      <c r="D61" s="35">
        <f t="shared" si="4"/>
        <v>20.800000000000011</v>
      </c>
      <c r="E61" s="33">
        <f t="shared" si="6"/>
        <v>0.50500961538461553</v>
      </c>
      <c r="G61"/>
      <c r="H61"/>
      <c r="I61"/>
      <c r="M61" s="1"/>
      <c r="N61" s="9"/>
    </row>
    <row r="62" spans="1:16" x14ac:dyDescent="0.2">
      <c r="A62" s="16">
        <f t="shared" si="5"/>
        <v>13.130250000000011</v>
      </c>
      <c r="B62" s="31">
        <f t="shared" si="4"/>
        <v>100</v>
      </c>
      <c r="C62" s="31">
        <f t="shared" si="4"/>
        <v>900</v>
      </c>
      <c r="D62" s="35">
        <f t="shared" si="4"/>
        <v>20.900000000000013</v>
      </c>
      <c r="E62" s="33">
        <f t="shared" si="6"/>
        <v>0.56541746411483262</v>
      </c>
      <c r="G62"/>
      <c r="H62"/>
      <c r="I62"/>
      <c r="M62" s="1"/>
      <c r="N62" s="9"/>
    </row>
    <row r="63" spans="1:16" x14ac:dyDescent="0.2">
      <c r="A63" s="17">
        <f t="shared" si="5"/>
        <v>13.130250000000011</v>
      </c>
      <c r="B63" s="10">
        <f t="shared" si="4"/>
        <v>100</v>
      </c>
      <c r="C63" s="10">
        <f t="shared" si="4"/>
        <v>1000</v>
      </c>
      <c r="D63" s="22">
        <f t="shared" si="4"/>
        <v>21.000000000000014</v>
      </c>
      <c r="E63" s="34">
        <f t="shared" si="6"/>
        <v>0.62525000000000008</v>
      </c>
      <c r="G63"/>
      <c r="H63"/>
      <c r="I63"/>
      <c r="M63" s="1"/>
      <c r="N63" s="9"/>
    </row>
    <row r="64" spans="1:16" x14ac:dyDescent="0.2">
      <c r="B64" s="1"/>
      <c r="C64" s="1"/>
      <c r="D64" s="1"/>
      <c r="E64" s="1"/>
      <c r="F64" s="1"/>
      <c r="G64"/>
      <c r="H64"/>
      <c r="I64"/>
      <c r="J64" s="1"/>
      <c r="K64" s="1"/>
      <c r="L64" s="1"/>
      <c r="M64" s="1"/>
      <c r="N6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</dc:creator>
  <cp:lastModifiedBy>Daniel García Ruano</cp:lastModifiedBy>
  <dcterms:created xsi:type="dcterms:W3CDTF">2021-06-16T07:20:46Z</dcterms:created>
  <dcterms:modified xsi:type="dcterms:W3CDTF">2023-02-16T09:54:53Z</dcterms:modified>
</cp:coreProperties>
</file>