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ics\OneDrive\Documents\Miller Lab\Rscripts_PilotRABR\18Spilot\"/>
    </mc:Choice>
  </mc:AlternateContent>
  <xr:revisionPtr revIDLastSave="0" documentId="13_ncr:1_{D3430F20-3DC5-411C-955F-8CD5591E2984}" xr6:coauthVersionLast="47" xr6:coauthVersionMax="47" xr10:uidLastSave="{00000000-0000-0000-0000-000000000000}"/>
  <bookViews>
    <workbookView xWindow="7500" yWindow="1080" windowWidth="14568" windowHeight="9312" firstSheet="2" activeTab="3" xr2:uid="{A9836511-81CE-426F-8AEC-66BE54ADB11D}"/>
  </bookViews>
  <sheets>
    <sheet name="Pilot" sheetId="2" r:id="rId1"/>
    <sheet name="81RABR" sheetId="1" r:id="rId2"/>
    <sheet name="CVWRF" sheetId="3" r:id="rId3"/>
    <sheet name="TF" sheetId="4" r:id="rId4"/>
    <sheet name="GH" sheetId="5" r:id="rId5"/>
    <sheet name="Control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J11" i="1"/>
  <c r="J10" i="1"/>
  <c r="J9" i="1"/>
  <c r="J8" i="1"/>
  <c r="J7" i="1"/>
  <c r="J6" i="1"/>
  <c r="J5" i="1"/>
  <c r="J4" i="1"/>
  <c r="J3" i="1"/>
  <c r="J2" i="1"/>
  <c r="N9" i="2"/>
  <c r="M9" i="2"/>
  <c r="L9" i="2"/>
  <c r="N8" i="2"/>
  <c r="M8" i="2"/>
  <c r="L8" i="2"/>
  <c r="N7" i="2"/>
  <c r="M7" i="2"/>
  <c r="L7" i="2"/>
  <c r="N6" i="2"/>
  <c r="M6" i="2"/>
  <c r="L6" i="2"/>
  <c r="N5" i="2"/>
  <c r="M5" i="2"/>
  <c r="L5" i="2"/>
  <c r="N4" i="2"/>
  <c r="M4" i="2"/>
  <c r="L4" i="2"/>
  <c r="N3" i="2"/>
  <c r="M3" i="2"/>
  <c r="L3" i="2"/>
  <c r="N2" i="2"/>
  <c r="M2" i="2"/>
  <c r="L2" i="2"/>
</calcChain>
</file>

<file path=xl/sharedStrings.xml><?xml version="1.0" encoding="utf-8"?>
<sst xmlns="http://schemas.openxmlformats.org/spreadsheetml/2006/main" count="236" uniqueCount="148">
  <si>
    <t>27 (30, 100, 10)</t>
  </si>
  <si>
    <t>36 (20, 100, 4)</t>
  </si>
  <si>
    <t>43 (10, 1200, 4)</t>
  </si>
  <si>
    <t xml:space="preserve">45 (20, 600, 7) </t>
  </si>
  <si>
    <t>45 (20, 600, 7)</t>
  </si>
  <si>
    <t>46 (20, 1200, 4)</t>
  </si>
  <si>
    <t>58 (20, 600, 7)</t>
  </si>
  <si>
    <t>60 (10 , 1200, 7)</t>
  </si>
  <si>
    <t>60 (10, 1200, 7)</t>
  </si>
  <si>
    <t>7 (30, 600, 7)</t>
  </si>
  <si>
    <t>72 (10, 600, 7)</t>
  </si>
  <si>
    <t>May</t>
  </si>
  <si>
    <t>June</t>
  </si>
  <si>
    <t>TF_7_6_21</t>
  </si>
  <si>
    <t>July</t>
  </si>
  <si>
    <t>TF_9_11_21</t>
  </si>
  <si>
    <t>September</t>
  </si>
  <si>
    <t>November</t>
  </si>
  <si>
    <t>Temp</t>
  </si>
  <si>
    <t>Month</t>
  </si>
  <si>
    <t>CVWRF Pilot-Scale RABR cotton</t>
  </si>
  <si>
    <t>CVWRF Paddle RABR polyester</t>
  </si>
  <si>
    <t>October</t>
  </si>
  <si>
    <t>AF_Percent</t>
  </si>
  <si>
    <t>moisture_content</t>
  </si>
  <si>
    <t>percent_dry</t>
  </si>
  <si>
    <t>AF_productivity_Panel</t>
  </si>
  <si>
    <t>AF_productivity_substratum</t>
  </si>
  <si>
    <t>AF_Productivity_Footprint</t>
  </si>
  <si>
    <t>Duty</t>
  </si>
  <si>
    <t>Average_DLI</t>
  </si>
  <si>
    <t>DLI_Level</t>
  </si>
  <si>
    <t>Average_High_T</t>
  </si>
  <si>
    <t>Average_Low_T</t>
  </si>
  <si>
    <t>Average_Temp</t>
  </si>
  <si>
    <t>Dry_Footprint_Prod</t>
  </si>
  <si>
    <t>Average_Dry_Substratum_Prod</t>
  </si>
  <si>
    <t>AF_Footprint_Prod</t>
  </si>
  <si>
    <t>Average_AF_Substratum_Prod</t>
  </si>
  <si>
    <t>high</t>
  </si>
  <si>
    <t>low</t>
  </si>
  <si>
    <t>Sample</t>
  </si>
  <si>
    <t>Control</t>
  </si>
  <si>
    <t>WW</t>
  </si>
  <si>
    <t>DW</t>
  </si>
  <si>
    <t>Section</t>
  </si>
  <si>
    <t>pilot</t>
  </si>
  <si>
    <t>81RABR</t>
  </si>
  <si>
    <t>CVWRF</t>
  </si>
  <si>
    <t>TF</t>
  </si>
  <si>
    <t>GHR</t>
  </si>
  <si>
    <t>Date</t>
  </si>
  <si>
    <t>Dry_productivity_Panel</t>
  </si>
  <si>
    <t>Dry_productivity_substratum</t>
  </si>
  <si>
    <t>Dry_Productivity_Footprint</t>
  </si>
  <si>
    <t>AF_DW</t>
  </si>
  <si>
    <t>RABR</t>
  </si>
  <si>
    <t>Location</t>
  </si>
  <si>
    <t>control</t>
  </si>
  <si>
    <t>TF_11_9_21_R1</t>
  </si>
  <si>
    <t>hf</t>
  </si>
  <si>
    <t>PAR</t>
  </si>
  <si>
    <t>Productivity</t>
  </si>
  <si>
    <t>Premove</t>
  </si>
  <si>
    <t>productive_level</t>
  </si>
  <si>
    <t>Premove_level</t>
  </si>
  <si>
    <t>10_5_18S</t>
  </si>
  <si>
    <t>S1_18S</t>
  </si>
  <si>
    <t>S2_18S</t>
  </si>
  <si>
    <t>S3_18S</t>
  </si>
  <si>
    <t>19_18S</t>
  </si>
  <si>
    <t>26_18S</t>
  </si>
  <si>
    <t>11R_18S</t>
  </si>
  <si>
    <t>11S_18S</t>
  </si>
  <si>
    <t>C1_18S</t>
  </si>
  <si>
    <t>C2_18S</t>
  </si>
  <si>
    <t>18S_TF_6_9_22</t>
  </si>
  <si>
    <t>18S_TF_6_22_22</t>
  </si>
  <si>
    <t>18S_TF_5_25_22</t>
  </si>
  <si>
    <t>18S_R75_11_15_21</t>
  </si>
  <si>
    <t>18S_R72_11_15_21</t>
  </si>
  <si>
    <t>18S_R7_11_15_21</t>
  </si>
  <si>
    <t>18S_R60_11_15_21</t>
  </si>
  <si>
    <t>18S_R58_10_28_21</t>
  </si>
  <si>
    <t>18S_R45_11_15_21</t>
  </si>
  <si>
    <t>18S_R45_10_18_21</t>
  </si>
  <si>
    <t>18S_R43_11_15_21</t>
  </si>
  <si>
    <t>18S_R36_10_28_21</t>
  </si>
  <si>
    <t>18S_R27_11_3_21</t>
  </si>
  <si>
    <t>18S_PSR_6_22_22</t>
  </si>
  <si>
    <t>18S_PR_6_9_22</t>
  </si>
  <si>
    <t>18S_GHR_6_15_22</t>
  </si>
  <si>
    <t>18S_GHR_5_1_22</t>
  </si>
  <si>
    <t>18S_60_11_21</t>
  </si>
  <si>
    <t>18S_46_11_5_21</t>
  </si>
  <si>
    <t>Label</t>
  </si>
  <si>
    <t>10_5</t>
  </si>
  <si>
    <t>10_12_S1</t>
  </si>
  <si>
    <t>10_12_S2</t>
  </si>
  <si>
    <t>10_12_S3</t>
  </si>
  <si>
    <t>10_19</t>
  </si>
  <si>
    <t>10_26</t>
  </si>
  <si>
    <t>11_2_R</t>
  </si>
  <si>
    <t>11_2_S</t>
  </si>
  <si>
    <t>2023_10_05</t>
  </si>
  <si>
    <t>2023_10_12</t>
  </si>
  <si>
    <t>2023_10_19</t>
  </si>
  <si>
    <t>2023_10_26</t>
  </si>
  <si>
    <t>2023_11_02</t>
  </si>
  <si>
    <t>2021_11_03</t>
  </si>
  <si>
    <t>2021_10_28</t>
  </si>
  <si>
    <t>2021_11_15</t>
  </si>
  <si>
    <t>2021_10_18</t>
  </si>
  <si>
    <t>2021_11_05</t>
  </si>
  <si>
    <t>2021_11_01</t>
  </si>
  <si>
    <t>DLI?</t>
  </si>
  <si>
    <t>R27_11_3_21</t>
  </si>
  <si>
    <t>R36_10_28_21</t>
  </si>
  <si>
    <t>R43_11_15_21</t>
  </si>
  <si>
    <t>R45_10_18_21</t>
  </si>
  <si>
    <t>R45_11_15_21</t>
  </si>
  <si>
    <t>R46_11_5_21</t>
  </si>
  <si>
    <t>R58_10_28_21</t>
  </si>
  <si>
    <t>R60_11_21</t>
  </si>
  <si>
    <t>R60_11_15_21</t>
  </si>
  <si>
    <t>R7_11_15_21</t>
  </si>
  <si>
    <t>R72_11_15_21</t>
  </si>
  <si>
    <t>R75_11_15_21</t>
  </si>
  <si>
    <t>2022_6_22</t>
  </si>
  <si>
    <t>2022_2_22</t>
  </si>
  <si>
    <t>CVWRF_PR_6_22_22</t>
  </si>
  <si>
    <t>CVWRF_PSR_2_22_22</t>
  </si>
  <si>
    <t>2021_11_09</t>
  </si>
  <si>
    <t>TF_5_25_22</t>
  </si>
  <si>
    <t>TF_6_9_22</t>
  </si>
  <si>
    <t>TF_6_22_22</t>
  </si>
  <si>
    <t>TF_11_9_21</t>
  </si>
  <si>
    <t>GHR_6_15_22</t>
  </si>
  <si>
    <t>GHR_5_1_22</t>
  </si>
  <si>
    <t>2022_6_15</t>
  </si>
  <si>
    <t>2022_5_01</t>
  </si>
  <si>
    <t>Control_1</t>
  </si>
  <si>
    <t>Control_2</t>
  </si>
  <si>
    <t>2022_05_25</t>
  </si>
  <si>
    <t>2022_06_09</t>
  </si>
  <si>
    <t>2021_06_22</t>
  </si>
  <si>
    <t>2021_07_06</t>
  </si>
  <si>
    <t>2021_09_11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</si>
</sst>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quotePrefix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0688D-4756-4C28-A987-ACC92264F490}">
  <dimension ref="A1:AA13"/>
  <sheetViews>
    <sheetView workbookViewId="0">
      <selection activeCell="G17" sqref="G17"/>
    </sheetView>
  </sheetViews>
  <sheetFormatPr defaultRowHeight="14.4" x14ac:dyDescent="0.3"/>
  <sheetData>
    <row r="1" spans="1:27" x14ac:dyDescent="0.3">
      <c r="A1" t="s">
        <v>41</v>
      </c>
      <c r="B1" t="s">
        <v>95</v>
      </c>
      <c r="C1" t="s">
        <v>45</v>
      </c>
      <c r="D1" s="2" t="s">
        <v>42</v>
      </c>
      <c r="E1" s="2" t="s">
        <v>51</v>
      </c>
      <c r="F1" t="s">
        <v>43</v>
      </c>
      <c r="G1" t="s">
        <v>44</v>
      </c>
      <c r="H1" t="s">
        <v>52</v>
      </c>
      <c r="I1" t="s">
        <v>53</v>
      </c>
      <c r="J1" t="s">
        <v>54</v>
      </c>
      <c r="K1" t="s">
        <v>55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s="2" t="s">
        <v>29</v>
      </c>
      <c r="S1" s="2" t="s">
        <v>30</v>
      </c>
      <c r="T1" s="2" t="s">
        <v>31</v>
      </c>
      <c r="U1" t="s">
        <v>32</v>
      </c>
      <c r="V1" t="s">
        <v>33</v>
      </c>
      <c r="W1" s="2" t="s">
        <v>34</v>
      </c>
      <c r="X1" t="s">
        <v>35</v>
      </c>
      <c r="Y1" t="s">
        <v>36</v>
      </c>
      <c r="Z1" t="s">
        <v>37</v>
      </c>
      <c r="AA1" t="s">
        <v>38</v>
      </c>
    </row>
    <row r="2" spans="1:27" x14ac:dyDescent="0.3">
      <c r="A2" t="s">
        <v>66</v>
      </c>
      <c r="B2" t="s">
        <v>96</v>
      </c>
      <c r="C2" t="s">
        <v>46</v>
      </c>
      <c r="D2" s="2" t="b">
        <v>0</v>
      </c>
      <c r="E2" s="2" t="s">
        <v>104</v>
      </c>
      <c r="F2">
        <v>1350.9099999999999</v>
      </c>
      <c r="G2">
        <v>46.63000000000001</v>
      </c>
      <c r="H2">
        <v>6.6614285714285728</v>
      </c>
      <c r="I2">
        <v>3.3307142857142864</v>
      </c>
      <c r="J2">
        <v>6.0320496894409938</v>
      </c>
      <c r="K2">
        <v>29.17994426524298</v>
      </c>
      <c r="L2">
        <f>K2/G2</f>
        <v>0.6257762012704905</v>
      </c>
      <c r="M2">
        <f>(F2-G2)/F2</f>
        <v>0.96548252659318523</v>
      </c>
      <c r="N2">
        <f>(G2)/F2</f>
        <v>3.4517473406814679E-2</v>
      </c>
      <c r="O2">
        <v>4.1685634664632829</v>
      </c>
      <c r="P2">
        <v>2.0842817332316415</v>
      </c>
      <c r="Q2">
        <v>3.7802603152297847</v>
      </c>
      <c r="R2" s="4">
        <v>0.25</v>
      </c>
      <c r="S2" s="2">
        <v>19.271428571428572</v>
      </c>
      <c r="T2" s="2" t="s">
        <v>39</v>
      </c>
      <c r="U2">
        <v>70.857142857142861</v>
      </c>
      <c r="V2">
        <v>52</v>
      </c>
      <c r="W2" s="2">
        <v>61.428571428571431</v>
      </c>
      <c r="X2">
        <v>5.2760248447204967</v>
      </c>
      <c r="Y2">
        <v>1.7845378151260505</v>
      </c>
      <c r="Z2">
        <v>3.2472419158264496</v>
      </c>
      <c r="AA2">
        <v>1.0983318244707112</v>
      </c>
    </row>
    <row r="3" spans="1:27" x14ac:dyDescent="0.3">
      <c r="A3" t="s">
        <v>67</v>
      </c>
      <c r="B3" t="s">
        <v>97</v>
      </c>
      <c r="C3" t="s">
        <v>46</v>
      </c>
      <c r="D3" s="2" t="b">
        <v>0</v>
      </c>
      <c r="E3" s="2" t="s">
        <v>105</v>
      </c>
      <c r="F3">
        <v>1953.31</v>
      </c>
      <c r="G3">
        <v>53.949999999999989</v>
      </c>
      <c r="H3">
        <v>7.7071428571428555</v>
      </c>
      <c r="I3">
        <v>3.8535714285714278</v>
      </c>
      <c r="J3">
        <v>7.4172670807453409</v>
      </c>
      <c r="K3">
        <v>32.630614967947203</v>
      </c>
      <c r="L3">
        <f t="shared" ref="L3:L9" si="0">K3/G3</f>
        <v>0.60483067595824302</v>
      </c>
      <c r="M3">
        <f t="shared" ref="M3:M9" si="1">(F3-G3)/F3</f>
        <v>0.97238021614592662</v>
      </c>
      <c r="N3">
        <f t="shared" ref="N3:N9" si="2">(G3)/F3</f>
        <v>2.7619783854073338E-2</v>
      </c>
      <c r="O3">
        <v>4.6615164239924578</v>
      </c>
      <c r="P3">
        <v>2.3307582119962289</v>
      </c>
      <c r="Q3">
        <v>4.5128326890736012</v>
      </c>
      <c r="R3" s="4">
        <v>0.25</v>
      </c>
      <c r="S3" s="2">
        <v>20.414285714285718</v>
      </c>
      <c r="T3" s="2" t="s">
        <v>39</v>
      </c>
      <c r="U3">
        <v>74.142857142857139</v>
      </c>
      <c r="V3">
        <v>49.571428571428569</v>
      </c>
      <c r="W3" s="2">
        <v>61.857142857142854</v>
      </c>
      <c r="X3">
        <v>7.0114285714285716</v>
      </c>
      <c r="Y3">
        <v>2.2397619047619046</v>
      </c>
      <c r="Z3">
        <v>4.2704353780003199</v>
      </c>
      <c r="AA3">
        <v>1.3641668568612142</v>
      </c>
    </row>
    <row r="4" spans="1:27" x14ac:dyDescent="0.3">
      <c r="A4" t="s">
        <v>68</v>
      </c>
      <c r="B4" t="s">
        <v>98</v>
      </c>
      <c r="C4" t="s">
        <v>46</v>
      </c>
      <c r="D4" s="2" t="b">
        <v>0</v>
      </c>
      <c r="E4" s="2" t="s">
        <v>105</v>
      </c>
      <c r="F4">
        <v>2193.2799999999997</v>
      </c>
      <c r="G4">
        <v>56.460000000000008</v>
      </c>
      <c r="H4">
        <v>8.0657142857142876</v>
      </c>
      <c r="I4">
        <v>4.0328571428571438</v>
      </c>
      <c r="J4">
        <v>7.4172670807453409</v>
      </c>
      <c r="K4">
        <v>33.735611501515038</v>
      </c>
      <c r="L4">
        <f t="shared" si="0"/>
        <v>0.59751348745155919</v>
      </c>
      <c r="M4">
        <f t="shared" si="1"/>
        <v>0.97425773271082583</v>
      </c>
      <c r="N4">
        <f t="shared" si="2"/>
        <v>2.5742267289174212E-2</v>
      </c>
      <c r="O4">
        <v>4.8193730716450052</v>
      </c>
      <c r="P4">
        <v>2.4096865358225026</v>
      </c>
      <c r="Q4">
        <v>4.5128326890736012</v>
      </c>
      <c r="R4" s="4">
        <v>0.25</v>
      </c>
      <c r="S4" s="2">
        <v>20.414285714285718</v>
      </c>
      <c r="T4" s="2" t="s">
        <v>39</v>
      </c>
      <c r="U4">
        <v>74.142857142857139</v>
      </c>
      <c r="V4">
        <v>49.571428571428569</v>
      </c>
      <c r="W4" s="2">
        <v>61.857142857142854</v>
      </c>
      <c r="X4">
        <v>7.0114285714285716</v>
      </c>
      <c r="Y4">
        <v>2.2397619047619046</v>
      </c>
      <c r="Z4">
        <v>4.2704353780003199</v>
      </c>
      <c r="AA4">
        <v>1.3641668568612142</v>
      </c>
    </row>
    <row r="5" spans="1:27" x14ac:dyDescent="0.3">
      <c r="A5" t="s">
        <v>69</v>
      </c>
      <c r="B5" t="s">
        <v>99</v>
      </c>
      <c r="C5" t="s">
        <v>46</v>
      </c>
      <c r="D5" s="2" t="b">
        <v>0</v>
      </c>
      <c r="E5" s="2" t="s">
        <v>105</v>
      </c>
      <c r="F5">
        <v>843.77</v>
      </c>
      <c r="G5">
        <v>14.159999999999997</v>
      </c>
      <c r="H5">
        <v>2.0228571428571422</v>
      </c>
      <c r="I5">
        <v>1.0114285714285711</v>
      </c>
      <c r="J5">
        <v>7.4172670807453409</v>
      </c>
      <c r="K5">
        <v>8.2776016379058177</v>
      </c>
      <c r="L5">
        <f t="shared" si="0"/>
        <v>0.58457638685775559</v>
      </c>
      <c r="M5">
        <f t="shared" si="1"/>
        <v>0.98321817556917168</v>
      </c>
      <c r="N5">
        <f t="shared" si="2"/>
        <v>1.6781824430828304E-2</v>
      </c>
      <c r="O5">
        <v>1.1825145197008311</v>
      </c>
      <c r="P5">
        <v>0.59125725985041555</v>
      </c>
      <c r="Q5">
        <v>4.5128326890736012</v>
      </c>
      <c r="R5" s="4">
        <v>0.25</v>
      </c>
      <c r="S5" s="2">
        <v>20.414285714285718</v>
      </c>
      <c r="T5" s="2" t="s">
        <v>39</v>
      </c>
      <c r="U5">
        <v>74.142857142857139</v>
      </c>
      <c r="V5">
        <v>49.571428571428569</v>
      </c>
      <c r="W5" s="2">
        <v>61.857142857142854</v>
      </c>
      <c r="X5">
        <v>7.0114285714285716</v>
      </c>
      <c r="Y5">
        <v>2.2397619047619046</v>
      </c>
      <c r="Z5">
        <v>4.2704353780003199</v>
      </c>
      <c r="AA5">
        <v>1.3641668568612142</v>
      </c>
    </row>
    <row r="6" spans="1:27" x14ac:dyDescent="0.3">
      <c r="A6" t="s">
        <v>70</v>
      </c>
      <c r="B6" t="s">
        <v>100</v>
      </c>
      <c r="C6" t="s">
        <v>46</v>
      </c>
      <c r="D6" s="2" t="b">
        <v>0</v>
      </c>
      <c r="E6" s="2" t="s">
        <v>106</v>
      </c>
      <c r="F6">
        <v>399.1</v>
      </c>
      <c r="G6">
        <v>7.8700000000000045</v>
      </c>
      <c r="H6">
        <v>1.124285714285715</v>
      </c>
      <c r="I6">
        <v>0.5621428571428575</v>
      </c>
      <c r="J6">
        <v>1.7973913043478273</v>
      </c>
      <c r="K6">
        <v>5.0295922876079562</v>
      </c>
      <c r="L6">
        <f t="shared" si="0"/>
        <v>0.63908415344446678</v>
      </c>
      <c r="M6">
        <f t="shared" si="1"/>
        <v>0.98028063142069655</v>
      </c>
      <c r="N6">
        <f t="shared" si="2"/>
        <v>1.9719368579303443E-2</v>
      </c>
      <c r="O6">
        <v>0.71851318394399377</v>
      </c>
      <c r="P6">
        <v>0.35925659197199689</v>
      </c>
      <c r="Q6">
        <v>1.1559409270047412</v>
      </c>
      <c r="R6" s="4">
        <v>0.25</v>
      </c>
      <c r="S6" s="2">
        <v>11.728571428571428</v>
      </c>
      <c r="T6" s="2" t="s">
        <v>40</v>
      </c>
      <c r="U6">
        <v>68.285714285714292</v>
      </c>
      <c r="V6">
        <v>45.428571428571431</v>
      </c>
      <c r="W6" s="2">
        <v>56.857142857142854</v>
      </c>
      <c r="X6">
        <v>2.2168944099378889</v>
      </c>
      <c r="Y6">
        <v>0.70817460317460323</v>
      </c>
      <c r="Z6">
        <v>1.403801559851622</v>
      </c>
      <c r="AA6">
        <v>0.44843660939704605</v>
      </c>
    </row>
    <row r="7" spans="1:27" x14ac:dyDescent="0.3">
      <c r="A7" t="s">
        <v>71</v>
      </c>
      <c r="B7" t="s">
        <v>101</v>
      </c>
      <c r="C7" t="s">
        <v>46</v>
      </c>
      <c r="D7" s="2" t="b">
        <v>0</v>
      </c>
      <c r="E7" s="2" t="s">
        <v>107</v>
      </c>
      <c r="F7">
        <v>1717.61</v>
      </c>
      <c r="G7">
        <v>68.589999999999989</v>
      </c>
      <c r="H7">
        <v>9.7985714285714263</v>
      </c>
      <c r="I7">
        <v>4.8992857142857131</v>
      </c>
      <c r="J7">
        <v>7.7683229813664578</v>
      </c>
      <c r="K7">
        <v>44.074335766423346</v>
      </c>
      <c r="L7">
        <f t="shared" si="0"/>
        <v>0.64257669873776579</v>
      </c>
      <c r="M7">
        <f t="shared" si="1"/>
        <v>0.96006660417673395</v>
      </c>
      <c r="N7">
        <f t="shared" si="2"/>
        <v>3.9933395823266049E-2</v>
      </c>
      <c r="O7">
        <v>6.2963336809176207</v>
      </c>
      <c r="P7">
        <v>3.1481668404588103</v>
      </c>
      <c r="Q7">
        <v>4.9199109035182014</v>
      </c>
      <c r="R7" s="4">
        <v>0.5</v>
      </c>
      <c r="S7" s="2">
        <v>12.72857142857143</v>
      </c>
      <c r="T7" s="2" t="s">
        <v>40</v>
      </c>
      <c r="U7">
        <v>73.857142857142861</v>
      </c>
      <c r="V7">
        <v>49.714285714285715</v>
      </c>
      <c r="W7" s="2">
        <v>61.785714285714285</v>
      </c>
      <c r="X7">
        <v>8.2633540372670797</v>
      </c>
      <c r="Y7">
        <v>2.6396825396825396</v>
      </c>
      <c r="Z7">
        <v>5.1325387720361517</v>
      </c>
      <c r="AA7">
        <v>1.6395609966226599</v>
      </c>
    </row>
    <row r="8" spans="1:27" x14ac:dyDescent="0.3">
      <c r="A8" t="s">
        <v>72</v>
      </c>
      <c r="B8" t="s">
        <v>102</v>
      </c>
      <c r="C8" t="s">
        <v>46</v>
      </c>
      <c r="D8" s="2" t="b">
        <v>0</v>
      </c>
      <c r="E8" s="2" t="s">
        <v>108</v>
      </c>
      <c r="F8">
        <v>1376.4</v>
      </c>
      <c r="G8">
        <v>42.02000000000001</v>
      </c>
      <c r="H8">
        <v>6.0028571428571444</v>
      </c>
      <c r="I8">
        <v>3.0014285714285722</v>
      </c>
      <c r="J8">
        <v>5.0109316770186334</v>
      </c>
      <c r="K8">
        <v>22.894860255731743</v>
      </c>
      <c r="L8">
        <f t="shared" si="0"/>
        <v>0.54485626501027462</v>
      </c>
      <c r="M8">
        <f t="shared" si="1"/>
        <v>0.96947108398721304</v>
      </c>
      <c r="N8">
        <f t="shared" si="2"/>
        <v>3.0528916012786986E-2</v>
      </c>
      <c r="O8">
        <v>3.2706943222473916</v>
      </c>
      <c r="P8">
        <v>1.6353471611236958</v>
      </c>
      <c r="Q8">
        <v>2.6966994263546944</v>
      </c>
      <c r="R8" s="4">
        <v>0.5</v>
      </c>
      <c r="S8" s="2">
        <v>14.216666666666667</v>
      </c>
      <c r="T8" s="2" t="s">
        <v>40</v>
      </c>
      <c r="U8">
        <v>50.714285714285715</v>
      </c>
      <c r="V8">
        <v>31.428571428571427</v>
      </c>
      <c r="W8" s="2">
        <v>41.071428571428569</v>
      </c>
      <c r="X8">
        <v>4.7060869565217383</v>
      </c>
      <c r="Y8">
        <v>1.5033333333333332</v>
      </c>
      <c r="Z8">
        <v>2.5045503161400542</v>
      </c>
      <c r="AA8">
        <v>0.80006468432251709</v>
      </c>
    </row>
    <row r="9" spans="1:27" x14ac:dyDescent="0.3">
      <c r="A9" t="s">
        <v>73</v>
      </c>
      <c r="B9" t="s">
        <v>103</v>
      </c>
      <c r="C9" t="s">
        <v>46</v>
      </c>
      <c r="D9" s="2" t="b">
        <v>0</v>
      </c>
      <c r="E9" s="2" t="s">
        <v>108</v>
      </c>
      <c r="F9">
        <v>159.97999999999999</v>
      </c>
      <c r="G9">
        <v>10.099999999999998</v>
      </c>
      <c r="H9">
        <v>1.4428571428571426</v>
      </c>
      <c r="I9">
        <v>0.72142857142857131</v>
      </c>
      <c r="J9">
        <v>5.0109316770186334</v>
      </c>
      <c r="K9">
        <v>4.6780968581148681</v>
      </c>
      <c r="L9">
        <f t="shared" si="0"/>
        <v>0.46317790674404646</v>
      </c>
      <c r="M9">
        <f t="shared" si="1"/>
        <v>0.93686710838854859</v>
      </c>
      <c r="N9">
        <f t="shared" si="2"/>
        <v>6.3132891611451428E-2</v>
      </c>
      <c r="O9">
        <v>0.66829955115926687</v>
      </c>
      <c r="P9">
        <v>0.33414977557963343</v>
      </c>
      <c r="Q9">
        <v>2.6966994263546944</v>
      </c>
      <c r="R9" s="4">
        <v>0.5</v>
      </c>
      <c r="S9" s="2">
        <v>14.216666666666667</v>
      </c>
      <c r="T9" s="2" t="s">
        <v>40</v>
      </c>
      <c r="U9">
        <v>50.714285714285715</v>
      </c>
      <c r="V9">
        <v>31.428571428571427</v>
      </c>
      <c r="W9" s="2">
        <v>41.071428571428569</v>
      </c>
      <c r="X9">
        <v>4.7060869565217383</v>
      </c>
      <c r="Y9">
        <v>1.5033333333333332</v>
      </c>
      <c r="Z9">
        <v>2.5045503161400542</v>
      </c>
      <c r="AA9">
        <v>0.80006468432251709</v>
      </c>
    </row>
    <row r="10" spans="1:27" x14ac:dyDescent="0.3">
      <c r="J10" s="2"/>
      <c r="K10" s="2"/>
      <c r="L10" s="2"/>
      <c r="O10" s="2"/>
    </row>
    <row r="11" spans="1:27" x14ac:dyDescent="0.3">
      <c r="J11" s="2"/>
      <c r="K11" s="2"/>
      <c r="L11" s="2"/>
      <c r="O11" s="2"/>
    </row>
    <row r="12" spans="1:27" x14ac:dyDescent="0.3">
      <c r="J12" s="2"/>
      <c r="K12" s="2"/>
      <c r="L12" s="2"/>
      <c r="O12" s="2"/>
    </row>
    <row r="13" spans="1:27" x14ac:dyDescent="0.3">
      <c r="J13" s="2"/>
      <c r="K13" s="2"/>
      <c r="L13" s="2"/>
      <c r="O1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E8EAE-BCEC-4B8D-8A56-5F5360B906DD}">
  <dimension ref="A1:N13"/>
  <sheetViews>
    <sheetView workbookViewId="0">
      <selection activeCell="E14" sqref="E14"/>
    </sheetView>
  </sheetViews>
  <sheetFormatPr defaultRowHeight="14.4" x14ac:dyDescent="0.3"/>
  <cols>
    <col min="1" max="1" width="13.6640625" bestFit="1" customWidth="1"/>
    <col min="3" max="3" width="12.6640625" customWidth="1"/>
    <col min="4" max="4" width="18.21875" bestFit="1" customWidth="1"/>
    <col min="5" max="5" width="18.21875" customWidth="1"/>
    <col min="6" max="6" width="8" customWidth="1"/>
    <col min="7" max="7" width="11.109375" bestFit="1" customWidth="1"/>
  </cols>
  <sheetData>
    <row r="1" spans="1:14" x14ac:dyDescent="0.3">
      <c r="A1" s="2" t="s">
        <v>56</v>
      </c>
      <c r="B1" s="2" t="s">
        <v>45</v>
      </c>
      <c r="C1" s="2" t="s">
        <v>51</v>
      </c>
      <c r="D1" s="2" t="s">
        <v>41</v>
      </c>
      <c r="E1" s="2" t="s">
        <v>95</v>
      </c>
      <c r="F1" s="2" t="s">
        <v>64</v>
      </c>
      <c r="G1" s="2" t="s">
        <v>62</v>
      </c>
      <c r="H1" s="2" t="s">
        <v>18</v>
      </c>
      <c r="I1" s="2" t="s">
        <v>61</v>
      </c>
      <c r="J1" s="2" t="s">
        <v>115</v>
      </c>
      <c r="K1" s="2" t="s">
        <v>19</v>
      </c>
      <c r="L1" s="2" t="s">
        <v>60</v>
      </c>
      <c r="M1" s="2" t="s">
        <v>63</v>
      </c>
      <c r="N1" s="2" t="s">
        <v>65</v>
      </c>
    </row>
    <row r="2" spans="1:14" x14ac:dyDescent="0.3">
      <c r="A2" t="s">
        <v>0</v>
      </c>
      <c r="B2" t="s">
        <v>47</v>
      </c>
      <c r="C2" s="1" t="s">
        <v>109</v>
      </c>
      <c r="D2" t="s">
        <v>88</v>
      </c>
      <c r="E2" t="s">
        <v>116</v>
      </c>
      <c r="F2" t="s">
        <v>39</v>
      </c>
      <c r="G2">
        <v>23.9</v>
      </c>
      <c r="H2">
        <v>30</v>
      </c>
      <c r="I2">
        <v>100</v>
      </c>
      <c r="J2">
        <f>I2*60*60*16/1000000</f>
        <v>5.76</v>
      </c>
      <c r="K2" t="s">
        <v>17</v>
      </c>
      <c r="L2">
        <v>10</v>
      </c>
      <c r="M2">
        <v>750</v>
      </c>
    </row>
    <row r="3" spans="1:14" x14ac:dyDescent="0.3">
      <c r="A3" t="s">
        <v>1</v>
      </c>
      <c r="B3" t="s">
        <v>47</v>
      </c>
      <c r="C3" s="1" t="s">
        <v>110</v>
      </c>
      <c r="D3" t="s">
        <v>87</v>
      </c>
      <c r="E3" t="s">
        <v>117</v>
      </c>
      <c r="G3">
        <v>5</v>
      </c>
      <c r="H3">
        <v>20</v>
      </c>
      <c r="I3">
        <v>100</v>
      </c>
      <c r="J3">
        <f t="shared" ref="J3:J12" si="0">I3*60*60*16/1000000</f>
        <v>5.76</v>
      </c>
      <c r="K3" t="s">
        <v>22</v>
      </c>
      <c r="L3">
        <v>4</v>
      </c>
      <c r="M3" s="3">
        <v>-145</v>
      </c>
      <c r="N3" t="s">
        <v>40</v>
      </c>
    </row>
    <row r="4" spans="1:14" x14ac:dyDescent="0.3">
      <c r="A4" t="s">
        <v>2</v>
      </c>
      <c r="B4" t="s">
        <v>47</v>
      </c>
      <c r="C4" s="1" t="s">
        <v>111</v>
      </c>
      <c r="D4" t="s">
        <v>86</v>
      </c>
      <c r="E4" t="s">
        <v>118</v>
      </c>
      <c r="G4">
        <v>2.1</v>
      </c>
      <c r="H4">
        <v>10</v>
      </c>
      <c r="I4">
        <v>1200</v>
      </c>
      <c r="J4">
        <f t="shared" si="0"/>
        <v>69.12</v>
      </c>
      <c r="K4" t="s">
        <v>17</v>
      </c>
      <c r="L4">
        <v>4</v>
      </c>
      <c r="M4">
        <v>1756</v>
      </c>
      <c r="N4" t="s">
        <v>39</v>
      </c>
    </row>
    <row r="5" spans="1:14" x14ac:dyDescent="0.3">
      <c r="A5" t="s">
        <v>3</v>
      </c>
      <c r="B5" t="s">
        <v>47</v>
      </c>
      <c r="C5" s="1" t="s">
        <v>112</v>
      </c>
      <c r="D5" t="s">
        <v>85</v>
      </c>
      <c r="E5" t="s">
        <v>119</v>
      </c>
      <c r="F5" t="s">
        <v>40</v>
      </c>
      <c r="G5">
        <v>0.5</v>
      </c>
      <c r="H5">
        <v>20</v>
      </c>
      <c r="I5">
        <v>600</v>
      </c>
      <c r="J5">
        <f t="shared" si="0"/>
        <v>34.56</v>
      </c>
      <c r="K5" t="s">
        <v>22</v>
      </c>
      <c r="L5">
        <v>7</v>
      </c>
      <c r="M5">
        <v>158</v>
      </c>
    </row>
    <row r="6" spans="1:14" x14ac:dyDescent="0.3">
      <c r="A6" t="s">
        <v>4</v>
      </c>
      <c r="B6" t="s">
        <v>47</v>
      </c>
      <c r="C6" s="1" t="s">
        <v>111</v>
      </c>
      <c r="D6" t="s">
        <v>84</v>
      </c>
      <c r="E6" t="s">
        <v>120</v>
      </c>
      <c r="F6" t="s">
        <v>40</v>
      </c>
      <c r="G6">
        <v>0.75</v>
      </c>
      <c r="H6">
        <v>20</v>
      </c>
      <c r="I6">
        <v>600</v>
      </c>
      <c r="J6">
        <f t="shared" si="0"/>
        <v>34.56</v>
      </c>
      <c r="K6" t="s">
        <v>17</v>
      </c>
      <c r="L6">
        <v>7</v>
      </c>
      <c r="M6">
        <v>1164</v>
      </c>
    </row>
    <row r="7" spans="1:14" x14ac:dyDescent="0.3">
      <c r="A7" t="s">
        <v>5</v>
      </c>
      <c r="B7" t="s">
        <v>47</v>
      </c>
      <c r="C7" s="1" t="s">
        <v>113</v>
      </c>
      <c r="D7" t="s">
        <v>94</v>
      </c>
      <c r="E7" t="s">
        <v>121</v>
      </c>
      <c r="F7" t="s">
        <v>39</v>
      </c>
      <c r="G7">
        <v>13.6</v>
      </c>
      <c r="H7">
        <v>20</v>
      </c>
      <c r="I7">
        <v>1200</v>
      </c>
      <c r="J7">
        <f t="shared" si="0"/>
        <v>69.12</v>
      </c>
      <c r="K7" t="s">
        <v>17</v>
      </c>
      <c r="L7">
        <v>4</v>
      </c>
      <c r="M7">
        <v>246</v>
      </c>
    </row>
    <row r="8" spans="1:14" x14ac:dyDescent="0.3">
      <c r="A8" t="s">
        <v>6</v>
      </c>
      <c r="B8" t="s">
        <v>47</v>
      </c>
      <c r="C8" s="1" t="s">
        <v>110</v>
      </c>
      <c r="D8" t="s">
        <v>83</v>
      </c>
      <c r="E8" t="s">
        <v>122</v>
      </c>
      <c r="G8">
        <v>7</v>
      </c>
      <c r="H8">
        <v>20</v>
      </c>
      <c r="I8">
        <v>600</v>
      </c>
      <c r="J8">
        <f t="shared" si="0"/>
        <v>34.56</v>
      </c>
      <c r="K8" t="s">
        <v>22</v>
      </c>
      <c r="L8">
        <v>7</v>
      </c>
      <c r="M8" s="3">
        <v>-133</v>
      </c>
      <c r="N8" t="s">
        <v>40</v>
      </c>
    </row>
    <row r="9" spans="1:14" x14ac:dyDescent="0.3">
      <c r="A9" t="s">
        <v>7</v>
      </c>
      <c r="B9" t="s">
        <v>47</v>
      </c>
      <c r="C9" s="1" t="s">
        <v>114</v>
      </c>
      <c r="D9" t="s">
        <v>93</v>
      </c>
      <c r="E9" t="s">
        <v>123</v>
      </c>
      <c r="F9" t="s">
        <v>39</v>
      </c>
      <c r="G9">
        <v>13.6</v>
      </c>
      <c r="H9">
        <v>10</v>
      </c>
      <c r="I9">
        <v>1200</v>
      </c>
      <c r="J9">
        <f t="shared" si="0"/>
        <v>69.12</v>
      </c>
      <c r="K9" t="s">
        <v>17</v>
      </c>
      <c r="L9">
        <v>7</v>
      </c>
      <c r="M9">
        <v>13.6</v>
      </c>
    </row>
    <row r="10" spans="1:14" x14ac:dyDescent="0.3">
      <c r="A10" t="s">
        <v>8</v>
      </c>
      <c r="B10" t="s">
        <v>47</v>
      </c>
      <c r="C10" s="1" t="s">
        <v>111</v>
      </c>
      <c r="D10" t="s">
        <v>82</v>
      </c>
      <c r="E10" t="s">
        <v>124</v>
      </c>
      <c r="G10">
        <v>11.7</v>
      </c>
      <c r="H10">
        <v>10</v>
      </c>
      <c r="I10">
        <v>1200</v>
      </c>
      <c r="J10">
        <f t="shared" si="0"/>
        <v>69.12</v>
      </c>
      <c r="K10" t="s">
        <v>17</v>
      </c>
      <c r="L10">
        <v>7</v>
      </c>
      <c r="M10">
        <v>1757</v>
      </c>
      <c r="N10" t="s">
        <v>39</v>
      </c>
    </row>
    <row r="11" spans="1:14" x14ac:dyDescent="0.3">
      <c r="A11" t="s">
        <v>9</v>
      </c>
      <c r="B11" t="s">
        <v>47</v>
      </c>
      <c r="C11" s="1" t="s">
        <v>111</v>
      </c>
      <c r="D11" t="s">
        <v>81</v>
      </c>
      <c r="E11" t="s">
        <v>125</v>
      </c>
      <c r="F11" t="s">
        <v>39</v>
      </c>
      <c r="G11">
        <v>13.2</v>
      </c>
      <c r="H11">
        <v>30</v>
      </c>
      <c r="I11">
        <v>600</v>
      </c>
      <c r="J11">
        <f t="shared" si="0"/>
        <v>34.56</v>
      </c>
      <c r="K11" t="s">
        <v>17</v>
      </c>
      <c r="L11">
        <v>7</v>
      </c>
      <c r="M11">
        <v>1756</v>
      </c>
      <c r="N11" t="s">
        <v>39</v>
      </c>
    </row>
    <row r="12" spans="1:14" x14ac:dyDescent="0.3">
      <c r="A12" t="s">
        <v>10</v>
      </c>
      <c r="B12" t="s">
        <v>47</v>
      </c>
      <c r="C12" s="1" t="s">
        <v>111</v>
      </c>
      <c r="D12" t="s">
        <v>80</v>
      </c>
      <c r="E12" t="s">
        <v>126</v>
      </c>
      <c r="G12">
        <v>5.9</v>
      </c>
      <c r="H12">
        <v>10</v>
      </c>
      <c r="I12">
        <v>600</v>
      </c>
      <c r="J12">
        <f t="shared" si="0"/>
        <v>34.56</v>
      </c>
      <c r="K12" t="s">
        <v>17</v>
      </c>
      <c r="L12">
        <v>7</v>
      </c>
      <c r="M12">
        <v>1752</v>
      </c>
      <c r="N12" t="s">
        <v>39</v>
      </c>
    </row>
    <row r="13" spans="1:14" x14ac:dyDescent="0.3">
      <c r="A13">
        <v>75</v>
      </c>
      <c r="B13" t="s">
        <v>47</v>
      </c>
      <c r="C13" s="1" t="s">
        <v>111</v>
      </c>
      <c r="D13" t="s">
        <v>79</v>
      </c>
      <c r="E13" t="s">
        <v>127</v>
      </c>
      <c r="K13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55A01-C8D5-465B-8081-6FD17FE41C93}">
  <dimension ref="A1:E3"/>
  <sheetViews>
    <sheetView workbookViewId="0">
      <selection activeCell="F12" sqref="F12"/>
    </sheetView>
  </sheetViews>
  <sheetFormatPr defaultRowHeight="14.4" x14ac:dyDescent="0.3"/>
  <cols>
    <col min="1" max="1" width="27" customWidth="1"/>
    <col min="2" max="2" width="11.6640625" bestFit="1" customWidth="1"/>
    <col min="3" max="3" width="18.6640625" bestFit="1" customWidth="1"/>
  </cols>
  <sheetData>
    <row r="1" spans="1:5" x14ac:dyDescent="0.3">
      <c r="A1" s="2" t="s">
        <v>57</v>
      </c>
      <c r="B1" s="2" t="s">
        <v>51</v>
      </c>
      <c r="C1" s="2" t="s">
        <v>41</v>
      </c>
      <c r="D1" s="2" t="s">
        <v>45</v>
      </c>
      <c r="E1" s="2" t="s">
        <v>95</v>
      </c>
    </row>
    <row r="2" spans="1:5" x14ac:dyDescent="0.3">
      <c r="A2" t="s">
        <v>21</v>
      </c>
      <c r="B2" s="1" t="s">
        <v>128</v>
      </c>
      <c r="C2" t="s">
        <v>90</v>
      </c>
      <c r="D2" t="s">
        <v>48</v>
      </c>
      <c r="E2" t="s">
        <v>130</v>
      </c>
    </row>
    <row r="3" spans="1:5" x14ac:dyDescent="0.3">
      <c r="A3" t="s">
        <v>20</v>
      </c>
      <c r="B3" s="1" t="s">
        <v>129</v>
      </c>
      <c r="C3" t="s">
        <v>89</v>
      </c>
      <c r="D3" t="s">
        <v>48</v>
      </c>
      <c r="E3" t="s">
        <v>131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60C41-CE2B-4A72-84FE-A445EB02E538}">
  <dimension ref="A1:E7"/>
  <sheetViews>
    <sheetView tabSelected="1" workbookViewId="0">
      <selection activeCell="D7" sqref="D7"/>
    </sheetView>
  </sheetViews>
  <sheetFormatPr defaultRowHeight="14.4" x14ac:dyDescent="0.3"/>
  <cols>
    <col min="1" max="1" width="12.77734375" bestFit="1" customWidth="1"/>
    <col min="2" max="2" width="12.88671875" bestFit="1" customWidth="1"/>
    <col min="4" max="4" width="9.33203125" bestFit="1" customWidth="1"/>
  </cols>
  <sheetData>
    <row r="1" spans="1:5" x14ac:dyDescent="0.3">
      <c r="A1" s="2" t="s">
        <v>41</v>
      </c>
      <c r="B1" s="2" t="s">
        <v>19</v>
      </c>
      <c r="C1" s="2" t="s">
        <v>45</v>
      </c>
      <c r="D1" s="2" t="s">
        <v>51</v>
      </c>
      <c r="E1" s="2" t="s">
        <v>95</v>
      </c>
    </row>
    <row r="2" spans="1:5" x14ac:dyDescent="0.3">
      <c r="A2" t="s">
        <v>78</v>
      </c>
      <c r="B2" t="s">
        <v>11</v>
      </c>
      <c r="C2" t="s">
        <v>49</v>
      </c>
      <c r="D2" s="1" t="s">
        <v>143</v>
      </c>
      <c r="E2" t="s">
        <v>133</v>
      </c>
    </row>
    <row r="3" spans="1:5" x14ac:dyDescent="0.3">
      <c r="A3" t="s">
        <v>76</v>
      </c>
      <c r="B3" t="s">
        <v>12</v>
      </c>
      <c r="C3" t="s">
        <v>49</v>
      </c>
      <c r="D3" s="1" t="s">
        <v>144</v>
      </c>
      <c r="E3" t="s">
        <v>134</v>
      </c>
    </row>
    <row r="4" spans="1:5" x14ac:dyDescent="0.3">
      <c r="A4" t="s">
        <v>77</v>
      </c>
      <c r="B4" t="s">
        <v>12</v>
      </c>
      <c r="C4" t="s">
        <v>49</v>
      </c>
      <c r="D4" s="1" t="s">
        <v>145</v>
      </c>
      <c r="E4" t="s">
        <v>135</v>
      </c>
    </row>
    <row r="5" spans="1:5" x14ac:dyDescent="0.3">
      <c r="A5" t="s">
        <v>13</v>
      </c>
      <c r="B5" t="s">
        <v>14</v>
      </c>
      <c r="C5" t="s">
        <v>49</v>
      </c>
      <c r="D5" s="1" t="s">
        <v>146</v>
      </c>
      <c r="E5" t="s">
        <v>13</v>
      </c>
    </row>
    <row r="6" spans="1:5" x14ac:dyDescent="0.3">
      <c r="A6" t="s">
        <v>15</v>
      </c>
      <c r="B6" t="s">
        <v>16</v>
      </c>
      <c r="C6" t="s">
        <v>49</v>
      </c>
      <c r="D6" s="1" t="s">
        <v>147</v>
      </c>
      <c r="E6" t="s">
        <v>15</v>
      </c>
    </row>
    <row r="7" spans="1:5" x14ac:dyDescent="0.3">
      <c r="A7" t="s">
        <v>59</v>
      </c>
      <c r="B7" t="s">
        <v>17</v>
      </c>
      <c r="C7" t="s">
        <v>49</v>
      </c>
      <c r="D7" s="1" t="s">
        <v>132</v>
      </c>
      <c r="E7" t="s">
        <v>136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8ED80-386E-4699-BE2C-A3F009AB1F98}">
  <dimension ref="A1:D3"/>
  <sheetViews>
    <sheetView workbookViewId="0">
      <selection activeCell="F13" sqref="F13"/>
    </sheetView>
  </sheetViews>
  <sheetFormatPr defaultRowHeight="14.4" x14ac:dyDescent="0.3"/>
  <cols>
    <col min="1" max="1" width="17.88671875" bestFit="1" customWidth="1"/>
    <col min="3" max="3" width="9.33203125" bestFit="1" customWidth="1"/>
  </cols>
  <sheetData>
    <row r="1" spans="1:4" x14ac:dyDescent="0.3">
      <c r="A1" s="2" t="s">
        <v>41</v>
      </c>
      <c r="B1" s="2" t="s">
        <v>45</v>
      </c>
      <c r="C1" s="2" t="s">
        <v>51</v>
      </c>
      <c r="D1" s="2" t="s">
        <v>95</v>
      </c>
    </row>
    <row r="2" spans="1:4" x14ac:dyDescent="0.3">
      <c r="A2" t="s">
        <v>91</v>
      </c>
      <c r="B2" t="s">
        <v>50</v>
      </c>
      <c r="C2" s="1" t="s">
        <v>139</v>
      </c>
      <c r="D2" t="s">
        <v>137</v>
      </c>
    </row>
    <row r="3" spans="1:4" x14ac:dyDescent="0.3">
      <c r="A3" t="s">
        <v>92</v>
      </c>
      <c r="B3" t="s">
        <v>50</v>
      </c>
      <c r="C3" s="1" t="s">
        <v>140</v>
      </c>
      <c r="D3" t="s">
        <v>138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B8533-8A0C-4CE5-939B-625422F13062}">
  <dimension ref="A1:D3"/>
  <sheetViews>
    <sheetView workbookViewId="0">
      <selection activeCell="F13" sqref="F13"/>
    </sheetView>
  </sheetViews>
  <sheetFormatPr defaultRowHeight="14.4" x14ac:dyDescent="0.3"/>
  <sheetData>
    <row r="1" spans="1:4" x14ac:dyDescent="0.3">
      <c r="A1" s="2" t="s">
        <v>41</v>
      </c>
      <c r="B1" s="2" t="s">
        <v>45</v>
      </c>
      <c r="C1" s="2" t="s">
        <v>51</v>
      </c>
      <c r="D1" s="2" t="s">
        <v>95</v>
      </c>
    </row>
    <row r="2" spans="1:4" x14ac:dyDescent="0.3">
      <c r="A2" t="s">
        <v>74</v>
      </c>
      <c r="B2" t="s">
        <v>58</v>
      </c>
      <c r="D2" t="s">
        <v>141</v>
      </c>
    </row>
    <row r="3" spans="1:4" x14ac:dyDescent="0.3">
      <c r="A3" t="s">
        <v>75</v>
      </c>
      <c r="B3" t="s">
        <v>58</v>
      </c>
      <c r="D3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Pilot</vt:lpstr>
      <vt:lpstr>81RABR</vt:lpstr>
      <vt:lpstr>CVWRF</vt:lpstr>
      <vt:lpstr>TF</vt:lpstr>
      <vt:lpstr>GH</vt:lpstr>
      <vt:lpstr>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Matthews</dc:creator>
  <cp:lastModifiedBy>Eric</cp:lastModifiedBy>
  <dcterms:created xsi:type="dcterms:W3CDTF">2024-07-17T21:28:32Z</dcterms:created>
  <dcterms:modified xsi:type="dcterms:W3CDTF">2025-03-07T20:06:58Z</dcterms:modified>
</cp:coreProperties>
</file>