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ostas ao formulário 1" sheetId="1" r:id="rId4"/>
    <sheet state="visible" name="Final Filter" sheetId="2" r:id="rId5"/>
    <sheet state="visible" name="All answers calculations" sheetId="3" r:id="rId6"/>
    <sheet state="visible" name="Only Javascript devs calculatio" sheetId="4" r:id="rId7"/>
    <sheet state="visible" name="Only AnalystSeniors calculation" sheetId="5" r:id="rId8"/>
    <sheet state="hidden" name="Filtro Final" sheetId="6" r:id="rId9"/>
    <sheet state="hidden" name="Cálculos com todas as respostas" sheetId="7" r:id="rId10"/>
  </sheets>
  <definedNames/>
  <calcPr/>
</workbook>
</file>

<file path=xl/sharedStrings.xml><?xml version="1.0" encoding="utf-8"?>
<sst xmlns="http://schemas.openxmlformats.org/spreadsheetml/2006/main" count="6511" uniqueCount="624">
  <si>
    <t>Carimbo de data/hora</t>
  </si>
  <si>
    <t>I am aware that my participation in the research is voluntary and that there are no penalties if I withdraw from participating at any time. 
Furthermore, I authorize the use of the answers anonymously for research and the production of a scientific article.
I undertake to answer the form honestly in order to contribute to the veracity of the information.</t>
  </si>
  <si>
    <t>What is your schooling?</t>
  </si>
  <si>
    <t>What is your field of study?</t>
  </si>
  <si>
    <t>Do you know how to program in JavaScript or a similar language (C, C++, C#, Java)?</t>
  </si>
  <si>
    <t>Which languages do you have any knowledge in?</t>
  </si>
  <si>
    <t>How would you rate your level of knowledge in development with the chosen programming language(s)?</t>
  </si>
  <si>
    <t>What is your experience with development using the chosen language(s)?</t>
  </si>
  <si>
    <t>For how long have you had contact with programming?</t>
  </si>
  <si>
    <t xml:space="preserve">Is the bug below real or synthetic? Bug 1 - sintetico //3º Quartil, similaridade=0.3765
</t>
  </si>
  <si>
    <t xml:space="preserve">Please comment on the reason for your answer. Bug 1 - sintetico //3º Quartil, similaridade=0.3765
</t>
  </si>
  <si>
    <t xml:space="preserve">Is the bug below real or synthetic? 2- bug 2 - sintetico, 4o quartil, similaridade = 0.61066666667
</t>
  </si>
  <si>
    <t xml:space="preserve">Please comment on the reason for your answer. 2- bug 2 - sintetico, 4o quartil, similaridade = 0.61066666667
</t>
  </si>
  <si>
    <t xml:space="preserve">Is the bug below real or synthetic? 3- BUG 3 -  sintético - 1º Quartil, similaridade = 0.3195
</t>
  </si>
  <si>
    <t xml:space="preserve">Please comment on the reason for your answer. 3- BUG 3 -  sintético - 1º Quartil, similaridade = 0.3195
</t>
  </si>
  <si>
    <t xml:space="preserve">Is the bug below real or synthetic? 4- bug 4 - real
</t>
  </si>
  <si>
    <t xml:space="preserve">Please comment on the reason for your answer. 4- bug 4 - real
</t>
  </si>
  <si>
    <t xml:space="preserve">Is the bug below real or synthetic? 5- bug 8 - Sintético - 1º quartil, similaridade=0.3076666666666667
</t>
  </si>
  <si>
    <t xml:space="preserve">Please comment on the reason for your answer. 5- bug 8 - Sintético - 1º quartil, similaridade=0.3076666666666667
</t>
  </si>
  <si>
    <t xml:space="preserve">Is the bug below real or synthetic? 6- bug 6 - Sintético - 4º quartil, similaridade=0.928
</t>
  </si>
  <si>
    <t xml:space="preserve">Please comment on the reason for your answer. 6- bug 6 - Sintético - 4º quartil, similaridade=0.928
</t>
  </si>
  <si>
    <t>Is the bug below real or synthetic? 7- bug 7 - Sintético - 2º quartil, similaridade=0.33949999999999997</t>
  </si>
  <si>
    <t>Please comment on the reason for your answer. 7- bug 7 - Sintético - 2º quartil, similaridade=0.33949999999999997</t>
  </si>
  <si>
    <t>Is the bug below real or synthetic? 8- bug 5 - real</t>
  </si>
  <si>
    <t>Please comment on the reason for your answer. 8- bug 5 - real</t>
  </si>
  <si>
    <t xml:space="preserve">Is the bug below real or synthetic? 9- bug 9 - Sintético - 2º Quartil, similaridade = 0.3395
</t>
  </si>
  <si>
    <t xml:space="preserve">Please comment on the reason for your answer. 9- bug 9 - Sintético - 2º Quartil, similaridade = 0.3395
</t>
  </si>
  <si>
    <t>Is the bug below real or synthetic? 10- bug 10 - Sintético - 3º quartil, similaridade = 0.368</t>
  </si>
  <si>
    <t>Please comment on the reason for your answer. 10- bug 10 - Sintético - 3º quartil, similaridade = 0.368</t>
  </si>
  <si>
    <t>I have read and accept the terms.</t>
  </si>
  <si>
    <t>Complete higher education</t>
  </si>
  <si>
    <t>Information Systems</t>
  </si>
  <si>
    <t>No</t>
  </si>
  <si>
    <t>Incomplete or in progress master's degree</t>
  </si>
  <si>
    <t>Complete graduate</t>
  </si>
  <si>
    <t>Network Computer</t>
  </si>
  <si>
    <t>Industrial Engineering</t>
  </si>
  <si>
    <t>Computer Science</t>
  </si>
  <si>
    <t>Incomplete or in progress higher education</t>
  </si>
  <si>
    <t>Production Engineering</t>
  </si>
  <si>
    <t>Environmental Sciences</t>
  </si>
  <si>
    <t>Design</t>
  </si>
  <si>
    <t>Yes</t>
  </si>
  <si>
    <t>Javascript, C, Java</t>
  </si>
  <si>
    <t>Senior Analyst - High level of responsibility and freedom to make decisions, usually occupied by professionals with extensive experience in their field.</t>
  </si>
  <si>
    <t>I've already worked professionally developing applications., I develop/have developed applications in personal projects., I develop/have developed applications at the University., I develop/have developed applications in a technical course or at school.</t>
  </si>
  <si>
    <t>15 years</t>
  </si>
  <si>
    <t>Synthetic</t>
  </si>
  <si>
    <t>without any other context, the variable updateURL doesn't exist and it's not a name of a popular library used with jQuery as far as I know. It looks like an AI just changed something random to make working code not work anymore.</t>
  </si>
  <si>
    <t>Real</t>
  </si>
  <si>
    <t>this looks like a typo</t>
  </si>
  <si>
    <t>I don't know</t>
  </si>
  <si>
    <t>without more context, I'm not sure. Could be either way</t>
  </si>
  <si>
    <t>a and s are near in the keyboard</t>
  </si>
  <si>
    <t>little context</t>
  </si>
  <si>
    <t>I don't understand why a function would need to return a json or a true value, but can´t return a false value.</t>
  </si>
  <si>
    <t>This one looks like a refactor half done. The code probably wasn't it's own function and the argument tests didn't exist prior to the refactor.</t>
  </si>
  <si>
    <t>Complete master's degree</t>
  </si>
  <si>
    <t>Math</t>
  </si>
  <si>
    <t>Javascript, Java</t>
  </si>
  <si>
    <t>Analyst - Certain professional maturity and experience, either within the current company or from other organizations where you have worked.</t>
  </si>
  <si>
    <t>I've already worked professionally developing applications., I develop/have developed applications in personal projects.</t>
  </si>
  <si>
    <t xml:space="preserve">The variable updateURL does not exist
</t>
  </si>
  <si>
    <t>It seams to me a typo</t>
  </si>
  <si>
    <t>It seems that the programmer made a mistake and did not know how to choose the best method.</t>
  </si>
  <si>
    <t>Javascript, C, C++, Java</t>
  </si>
  <si>
    <t>Junior Analyst - Newly graduated employee in your area of expertise.</t>
  </si>
  <si>
    <t>I develop/have developed applications in personal projects., I develop/have developed applications at the University.</t>
  </si>
  <si>
    <t>7 years</t>
  </si>
  <si>
    <t>"$.ajax" is probably an invalid syntax, which would be caught by the developer (through linting, for example)</t>
  </si>
  <si>
    <t xml:space="preserve">$(&lt;something&gt;) is selecting a tag. "click" is not a tag (or a class), but a function. </t>
  </si>
  <si>
    <t>It is clear `objects` is a list, and `addEvent` is not one of its methods. A linter would catch that.</t>
  </si>
  <si>
    <t>It depends on whether both `s1` and `a1` exist or not. If both do, it's possible that a human would mistake one from the other.</t>
  </si>
  <si>
    <t>The function is called `getTests`, and it has a `tests` list. I don't see why the argument of `indexOf` would be something other than "test" related.</t>
  </si>
  <si>
    <t>Javascript, C</t>
  </si>
  <si>
    <t>I've already worked professionally developing applications., I develop/have developed applications in personal projects., I develop/have developed applications at the University.</t>
  </si>
  <si>
    <t xml:space="preserve">The error is on the data passed </t>
  </si>
  <si>
    <t>There’s no html tag call click, so most probably he set the click in the wrong place</t>
  </si>
  <si>
    <t>Seems like a little bit complex algorithm</t>
  </si>
  <si>
    <t>The code is well modeled with named variables, but the bug itself in array variable seems confuse</t>
  </si>
  <si>
    <t xml:space="preserve">Looks like an example </t>
  </si>
  <si>
    <t>Software Engineering</t>
  </si>
  <si>
    <t>Javascript, C, C#, Java, Python</t>
  </si>
  <si>
    <t>I've already worked professionally developing applications.</t>
  </si>
  <si>
    <t>I think that a human would be able to understand that it needs a variable from before.</t>
  </si>
  <si>
    <t>The sequence of code, the humans would certainly duplicate instead of trying something different on the new line</t>
  </si>
  <si>
    <t>Looks human</t>
  </si>
  <si>
    <t>Some human typo</t>
  </si>
  <si>
    <t>Seems human</t>
  </si>
  <si>
    <t>Computer Engineering</t>
  </si>
  <si>
    <t>Javascript, C, C++, C#, Java</t>
  </si>
  <si>
    <t>33+ years</t>
  </si>
  <si>
    <t>updateURL seems like an application-specific function</t>
  </si>
  <si>
    <t>a human would probably feel click...click is kind of weird</t>
  </si>
  <si>
    <t>seems recursive</t>
  </si>
  <si>
    <t>terrible variable names, so easy to mistake</t>
  </si>
  <si>
    <t>why would one test a random url? Seems like something automated to change strings randomly to a preset list</t>
  </si>
  <si>
    <t>Javascript</t>
  </si>
  <si>
    <t>5 years</t>
  </si>
  <si>
    <t>Cause, I don’t have familiarity with this code</t>
  </si>
  <si>
    <t xml:space="preserve">I don’t have familiarity with this code </t>
  </si>
  <si>
    <t>Same answer</t>
  </si>
  <si>
    <t>22 years</t>
  </si>
  <si>
    <t>sorry</t>
  </si>
  <si>
    <t>I've stopped using jquery</t>
  </si>
  <si>
    <t>it doesn't make sense</t>
  </si>
  <si>
    <t>incorrect variable</t>
  </si>
  <si>
    <t>simple error</t>
  </si>
  <si>
    <t>Since 2017</t>
  </si>
  <si>
    <t>I've never seen any IDE to accept $ without complaining</t>
  </si>
  <si>
    <t>IDE probably realized that all variable are called the same way it is written inside the click function, and wanted to keep that pattern</t>
  </si>
  <si>
    <t>push is the correct function</t>
  </si>
  <si>
    <t>Idk</t>
  </si>
  <si>
    <t>Returning the wrong boolean can cause major errors</t>
  </si>
  <si>
    <t>Probably IDE thinks both variables are the same</t>
  </si>
  <si>
    <t>less "THEN" is straight up wrong</t>
  </si>
  <si>
    <t>Scroll and reset timer shouldn't be connected</t>
  </si>
  <si>
    <t>C, Python, Julia, R</t>
  </si>
  <si>
    <t>5y</t>
  </si>
  <si>
    <t>Doesn't seem like an error a person would make ($ has special meaning)</t>
  </si>
  <si>
    <t>This does seem like a possible confusion</t>
  </si>
  <si>
    <t>It is possible to mess up function names, specially if they are close enough (both seem related to queues)</t>
  </si>
  <si>
    <t>a and s are close in the keyboard</t>
  </si>
  <si>
    <t>Sometimes code is written (in the wrong place) just to test functionality</t>
  </si>
  <si>
    <t>Sometimes it is not clear what it should return</t>
  </si>
  <si>
    <t>It is more common to write the correction, so I would say a person wouldn't mess this up</t>
  </si>
  <si>
    <t>Changing `then` to `than` is very human-like</t>
  </si>
  <si>
    <t>The concepts are different</t>
  </si>
  <si>
    <t>The concepts are too different for a person to mess it</t>
  </si>
  <si>
    <t>Javascript, C#</t>
  </si>
  <si>
    <t>10 years</t>
  </si>
  <si>
    <t>Seems like a plausible mistake as $ is the common reference for the other calls.</t>
  </si>
  <si>
    <t>Seems like an unreal mistake for a human</t>
  </si>
  <si>
    <t>It is clear that objects is an array so a developer would not use addEvent</t>
  </si>
  <si>
    <t>Plausible mistake</t>
  </si>
  <si>
    <t>Mistake using the clipboard?</t>
  </si>
  <si>
    <t>Plausible</t>
  </si>
  <si>
    <t>Big changes</t>
  </si>
  <si>
    <t>Typo</t>
  </si>
  <si>
    <t>Too random</t>
  </si>
  <si>
    <t>Mistake on method calling</t>
  </si>
  <si>
    <t>Javascript, C, C++, Java, APL, Haskell, J, Zig</t>
  </si>
  <si>
    <t>Don't know ajax</t>
  </si>
  <si>
    <t>I don't know jquery</t>
  </si>
  <si>
    <t>There is a ".push" latter</t>
  </si>
  <si>
    <t xml:space="preserve">I'm guessing that "sl" doesn't exist, and is a typo for "al" </t>
  </si>
  <si>
    <t>Don't see why there would be a link in place of a string that probably is used as a tag</t>
  </si>
  <si>
    <t>I don't know why it should return true or false in the case of "failure"</t>
  </si>
  <si>
    <t>It's iterating tests, but it's using other_thing's length</t>
  </si>
  <si>
    <t>Typo, I don't know why the function is called "lessThan" instead of "lessThen" (or what the difference is)</t>
  </si>
  <si>
    <t>I don't know Glee</t>
  </si>
  <si>
    <t>Javascript, C, Java, Python</t>
  </si>
  <si>
    <t>13 years</t>
  </si>
  <si>
    <t>Seems legit, since libraries like jQuery does have a ".ajax" method to call</t>
  </si>
  <si>
    <t>Not sure, but both the code and the error seems a little too simple to be mistaken</t>
  </si>
  <si>
    <t>Since "addEvent" or even "event" doesn't exist in the context (or as an array function, as far as I remember), seems to me a litle too "made up" to be a real mistake</t>
  </si>
  <si>
    <t>Can't really tell the context from wich "a1" comes from, but could be a typo error, as much as an made up error. I'd go for a typo, it happens quite often</t>
  </si>
  <si>
    <t>The content that is being searched in the String seems a litle too "out of the box" since the value you want is "test". Context is important, the "`" sign on the value could be an indicator that the tool created a bug with other "code pattern to represent Strings" as well</t>
  </si>
  <si>
    <t>Makes sense to me that something that calls "_omgError" should semantically return "false" as a correct use of it. Seems a legit logic mistake to me</t>
  </si>
  <si>
    <t>I'd say synthetic for the same reason as some other questions:
"Module.bytes.slice()..." seems a little too out of context when compared to the solution "tests. ..."</t>
  </si>
  <si>
    <t>Again, it could be a typo or a synthetically made up "function call".</t>
  </si>
  <si>
    <t>Seems a "made up" function call, not even close to what "simulateClick" should be doing</t>
  </si>
  <si>
    <t>Can't really say, it seems weird that you would "scrollToElement" from something that's empty. But could be a real mistake as much as a synthetic</t>
  </si>
  <si>
    <t>Complete technical education</t>
  </si>
  <si>
    <t>Computer Programming</t>
  </si>
  <si>
    <t xml:space="preserve">Javascript, C#, Java, Typescript </t>
  </si>
  <si>
    <t>2 years and half</t>
  </si>
  <si>
    <t>I do not know ajax</t>
  </si>
  <si>
    <t>I guess because there is click action in jquery/JavaScript.</t>
  </si>
  <si>
    <t>I am guessing it was a user mistake.</t>
  </si>
  <si>
    <t>I am not sure</t>
  </si>
  <si>
    <t>It is returning false independent if it is true.</t>
  </si>
  <si>
    <t>It is not showing image</t>
  </si>
  <si>
    <t xml:space="preserve">It is stated twice the same condition </t>
  </si>
  <si>
    <t xml:space="preserve">Javascript, C, C++, C#, Java, Python, Julia </t>
  </si>
  <si>
    <t>6 years</t>
  </si>
  <si>
    <t>Bug is very weird, can't think of a reason for someone to do it</t>
  </si>
  <si>
    <t xml:space="preserve">This one strikes me as a possible bug because of the many parameters with slight differences </t>
  </si>
  <si>
    <t>Feels very normal, commin bug</t>
  </si>
  <si>
    <t>Single letter typo, very hard to say</t>
  </si>
  <si>
    <t xml:space="preserve">Vety weird bug, don't know why a humna would do it </t>
  </si>
  <si>
    <t xml:space="preserve">Very common bug, vety simple. Coyld be either of the choices </t>
  </si>
  <si>
    <t>Why woyld a human put module when everything is in terms of test</t>
  </si>
  <si>
    <t>Single letter typo on word very commonly misspelled is very normal for a human</t>
  </si>
  <si>
    <t xml:space="preserve">Very weid bug, can't see how it would not be caught in the act of writing </t>
  </si>
  <si>
    <t>Fix has nothing to do with supposed mistake, cery weird for a human</t>
  </si>
  <si>
    <t>Javascript, C, C++, C#</t>
  </si>
  <si>
    <t>9 years</t>
  </si>
  <si>
    <t>Purposedly ommiting the parameter of the method call</t>
  </si>
  <si>
    <t>Mistyping of the anterior lines</t>
  </si>
  <si>
    <t>Wrong method called</t>
  </si>
  <si>
    <t>Mistype of variable name</t>
  </si>
  <si>
    <t>Parameters are not logically related</t>
  </si>
  <si>
    <t>Too generic, could be both</t>
  </si>
  <si>
    <t>Generic name swap for the tested variable</t>
  </si>
  <si>
    <t>Common typo</t>
  </si>
  <si>
    <t>Seemingly non related methods called, looks randomized</t>
  </si>
  <si>
    <t>Its about context</t>
  </si>
  <si>
    <t xml:space="preserve">Dev should base the names accordingly </t>
  </si>
  <si>
    <t>It can be both</t>
  </si>
  <si>
    <t>Ai should get variables wrong</t>
  </si>
  <si>
    <t xml:space="preserve">Test code </t>
  </si>
  <si>
    <t>Depends on the application logic</t>
  </si>
  <si>
    <t xml:space="preserve">Type check different </t>
  </si>
  <si>
    <t>Cant say</t>
  </si>
  <si>
    <t>User shouldn't get logic wrong</t>
  </si>
  <si>
    <t>Javascript, C, C#, Java, Php</t>
  </si>
  <si>
    <t>30 years</t>
  </si>
  <si>
    <t>I'm not familiar with the concepts.</t>
  </si>
  <si>
    <t>I'm not familiar with the concepts</t>
  </si>
  <si>
    <t>Same as before.</t>
  </si>
  <si>
    <t>Same.</t>
  </si>
  <si>
    <t>Same</t>
  </si>
  <si>
    <t>Python</t>
  </si>
  <si>
    <t>Not too familiar with Jquery, but I'd guess "real". The correct answer seems a bit magical since there's no mention of `updateURL` anywhere in the function. And given that most things ini Jquery come from `$(obj).something`, thiis could be a realistic mistake.</t>
  </si>
  <si>
    <t>Could be made by a distracted / tired developer, but seems like a mistake that's hard to make realistically...</t>
  </si>
  <si>
    <t>It makes no sense to have `addEvent` in this context. This looks synthetiic to me. No programmer would do this.</t>
  </si>
  <si>
    <t xml:space="preserve">This is an out of context typo, more context would be appreciated. But seems realistic to me (although any IDE should catch this). </t>
  </si>
  <si>
    <t xml:space="preserve">This doesn't look realistic as a URL wouldn't be a property of the object. </t>
  </si>
  <si>
    <t>Looks real</t>
  </si>
  <si>
    <t>It's unlikely that anyone would confuse the length of tests with the length of bytes of a module. That's simply weird and not realistic.</t>
  </si>
  <si>
    <t>It could happen if the programmer doesn't use autocomplete or any IDE support of any kind. Lots of people have trouble with "then" vs "than". Then again, I'd say it's not a very common bug.</t>
  </si>
  <si>
    <t>Again, not super familiar with JQuery, but `lastjQuery` looks like a fake function or a custom one not shown. If this is not similar to something else used in tests, then it seems hard to believe someone would confuse "smiulateClick" with "lastjQuery".</t>
  </si>
  <si>
    <t>Logic is completely different. There's no way someone confused "scrollToElement" with "resetTimer"</t>
  </si>
  <si>
    <t>Javascript, C, C++, Java, Python, Julia, R, Scala</t>
  </si>
  <si>
    <t>I have never worked with Ajax or jQuery, but from the type of error I would suspect it is a synthetic bug.</t>
  </si>
  <si>
    <t>I would suspect someone was using the "click" class to test a button and then forgot to update its class to the correct one.</t>
  </si>
  <si>
    <t xml:space="preserve">I believe the keyword "push" for adding an object to an array is very standard and could easily be looked up in any documentation or quick Google search. </t>
  </si>
  <si>
    <t>Very likely to have been a typo.</t>
  </si>
  <si>
    <t>The user probably copied and pasted this code snippet from an online resource and forgot to modify it to their needs.</t>
  </si>
  <si>
    <t>The user could've been confused by what the function should return in case of an error.</t>
  </si>
  <si>
    <t>It doesn't seem likely that a user would make this error. Judging from the inside of the for loop, we should clearly be iterating for each element in the tests array.</t>
  </si>
  <si>
    <t>Probably just a user typo or English mistake. In order for this bug to be synthetic, the bug generator would have to consider which words are likely to be typos or mistakes of other words.</t>
  </si>
  <si>
    <t>I don't know enough jQuery to judge if lastjQuery would potentially make sense in this context.</t>
  </si>
  <si>
    <t>Those two functions have very different use cases, so it would be unlikely for a user to mistake them for one another.</t>
  </si>
  <si>
    <t>Complete doctorate</t>
  </si>
  <si>
    <t xml:space="preserve">More than 20 years </t>
  </si>
  <si>
    <t>The structure of the code was wrong</t>
  </si>
  <si>
    <t xml:space="preserve">Code wrote incorrectly </t>
  </si>
  <si>
    <t xml:space="preserve">Code.wrote incorrectly </t>
  </si>
  <si>
    <t>Code wrote incorrectl</t>
  </si>
  <si>
    <t>4 years</t>
  </si>
  <si>
    <t>The developer probably wrote 2 statements starting with $ so it is possible that he mistaked it on the 3rd argument</t>
  </si>
  <si>
    <t>It escapes the pattern of the two previous lines</t>
  </si>
  <si>
    <t>If the developer has an autocomplete tool, he wouldnt miss this. Otherwise it is possible that it was valid</t>
  </si>
  <si>
    <t>A and S are very close in the keyboard, it's possible it is a real bug</t>
  </si>
  <si>
    <t>Sometimes we put placeholders and forget to remove them</t>
  </si>
  <si>
    <t>Simple mistake that happens often</t>
  </si>
  <si>
    <t>Too much out of context, probably it was automatic</t>
  </si>
  <si>
    <t>I got tired of analysing bugs and I am skiping all the rest</t>
  </si>
  <si>
    <t>Both approaches may generate the bug.</t>
  </si>
  <si>
    <t xml:space="preserve">Although it is possible to be real bug, is appear difficult to be a human error.  </t>
  </si>
  <si>
    <t>Looks like a real, but may be a synthetic too.</t>
  </si>
  <si>
    <t>Difficult to be a real...</t>
  </si>
  <si>
    <t>Computer science, economy  and p</t>
  </si>
  <si>
    <t>Javascript, C++, C#, Java, Html, php,type script, al-code, sql, object-c</t>
  </si>
  <si>
    <t>I've already worked professionally developing applications., I develop/have developed applications at the University., I develop/have developed applications in a technical course or at school.</t>
  </si>
  <si>
    <t>It is an acceptable Ajax syntax.  Maybe not the most efficient, but follows the same patterns as the previous code.</t>
  </si>
  <si>
    <t>does not follow the same pattern as the other statements, probably stuck in ctr c and cre V.</t>
  </si>
  <si>
    <t>It's a possibility solution for developments, but maybe it doesn't the right statement.</t>
  </si>
  <si>
    <t>One letter mistake, maybe human mistake</t>
  </si>
  <si>
    <t>Crt c crt v problem</t>
  </si>
  <si>
    <t xml:space="preserve">Confusion on the requirements or typing mistake </t>
  </si>
  <si>
    <t>Valid sintax, but  it isn't the right one.</t>
  </si>
  <si>
    <t>Misspelling... human error</t>
  </si>
  <si>
    <t>Valid syntax but it isn't the right one.</t>
  </si>
  <si>
    <t>Possible syntax but wrong one.</t>
  </si>
  <si>
    <t>I dont know the language</t>
  </si>
  <si>
    <t>I think ita synthetic</t>
  </si>
  <si>
    <t>I think its synthetic</t>
  </si>
  <si>
    <t>I think its real</t>
  </si>
  <si>
    <t>Javascript, C, C++, C#, Java, Python, 6502 Assembly</t>
  </si>
  <si>
    <t>The correction is incorrect. I'm pretty sure jQuery's ajax function is `$.ajax()`. What even is `updateURL` here? This doesn't look like something a person would write.</t>
  </si>
  <si>
    <t>This doesn't look like a mistake a human would make. "click" doesn't represent the element being selected, it's the event to be listened to. If this had been `$('button')` instead, it would seem more believable. But as is, I would put this on the AI pile.</t>
  </si>
  <si>
    <t>I'm starting to second guess myself; all of these so far have looked AI-generated to me. What would even be `.addEvent()` here? `objects` is a simple array, any programmer who could write the rest of this file would know arrays have no `addEvent` method. If this had been `.append()`, I would believe a human wrote it. But not this.</t>
  </si>
  <si>
    <t>Now, this is 100% believable. It could have been a typo; 'A' and 'S' keys (on QWERTY) are very close to each other.</t>
  </si>
  <si>
    <t>This one is weird. But I can believe it. This could be legacy code - a previous version of the program might have used the URL for testing, but a later revision changed how that worked. It's hard without more context, but this could have been a person.</t>
  </si>
  <si>
    <t>This is 100% believable. Sometimes you get your truth values backwards. It happens.</t>
  </si>
  <si>
    <t>This is believable. Again, without more context, it's a bit hard - is `module` even defined here? But it could be a global or higher scoped variable, or perhaps this could be a part of code that was manually copied from somewhere else. I could believe it.</t>
  </si>
  <si>
    <t>This is 100000% believable, especially in the context of English-as-a-second-language programmers. Confusing an `a` for an `e`, when both spellings of the word exist - I'd be willing to bet money this was a human.</t>
  </si>
  <si>
    <t>I'm marking this as 'Real' because of the lack of context. This could very easily be a real bug - `Utils` previously had a test method named `lastjQuery`, which was later broken down or refactored into distinct, more specific methods, including `simulateClick`. However, `lastjQuery` means very little on its own, so this could very well be AI as well.</t>
  </si>
  <si>
    <t>The method call `scollToElement()` makes very little sense in this context. The entire code relates to a timer, and triggering a timer with a key. On the other hand, `resetTimer()` makes a lot more sense. A human would likely not make this type of mistake.</t>
  </si>
  <si>
    <t>Javascript, C, C++, Java, Lua, Python, Typescript, Solidity, Shell, SQL, HTML, CSS, AWK, VHDL, Makefile, Yacc, R, Coq, TLA, Lean, Rust, Cython</t>
  </si>
  <si>
    <t>Since I was 11 years old, with HTML and CSS</t>
  </si>
  <si>
    <t>Because the $ character seems to follow (this), so $.ajax looks unnatural to me. I don't know ajax, so I might be wrong and this could be a perfectly valid line of code.</t>
  </si>
  <si>
    <t>This seems like an honest typo, where the developer accidentally typed "click" twice.</t>
  </si>
  <si>
    <t>This bug seems weird, but still, I can see a developer might accidentally think that "objects" has an "addEvent" method, instead of a "push" method.</t>
  </si>
  <si>
    <t>This seems like a very innocent typo. You can see the only character that is different is "s", which should be "a". On a QWERTY keyboard, these keys are right next to each other, so I can understand this typo to have occurred.</t>
  </si>
  <si>
    <t>The link to the atom documentation looks very weird, specially because it is such a simple function. I can't see a developer to make this rookie mistake, even if they were very tired.</t>
  </si>
  <si>
    <t>There are two Boolean values, true and false. Sometimes you mix up the two, it's okay.</t>
  </si>
  <si>
    <t>Wow, this looks like a stretch here. How would a sane developer write "module.bytes.slice().length" instead of "tests.length", being "tests" the only parameter to the function. The line with a bug doesn't even make sense. No.</t>
  </si>
  <si>
    <t>Ok, this one is very subtle. And it's a very honest mistake. Even native English speakers mix up "then" and "than" sometimes. Totally fair.</t>
  </si>
  <si>
    <t>Maybe "lastjQuery" is another function defined in the "Utils" module? Maybe the developers uses some time of autocomplete, and they accidentally chose the wrong name? It's totally plausible.</t>
  </si>
  <si>
    <t>For the same reason as before, this could be an autocomplete error. But I am not sure this time, because Glee seems to be a user-defined object. I can't see it having a method called "scrollToElement". I might be wrong. I don't know the full context here.</t>
  </si>
  <si>
    <t>Javascript, C, C++, Java, Swift, Solidity</t>
  </si>
  <si>
    <t>Seems like a compiler error</t>
  </si>
  <si>
    <t>Seems like compiling error</t>
  </si>
  <si>
    <t>Added wrong object</t>
  </si>
  <si>
    <t>I dont know</t>
  </si>
  <si>
    <t>The error is the URL</t>
  </si>
  <si>
    <t>Returning wrong by purpose</t>
  </si>
  <si>
    <t>Iterating wrong array</t>
  </si>
  <si>
    <t>Doesnt seem to be a bug</t>
  </si>
  <si>
    <t>Seems like wrong method</t>
  </si>
  <si>
    <t>Wrong method</t>
  </si>
  <si>
    <t>17 years</t>
  </si>
  <si>
    <t xml:space="preserve">It’s a likely error for a human make. </t>
  </si>
  <si>
    <t xml:space="preserve">It’s not common mistake the name or class for an action </t>
  </si>
  <si>
    <t xml:space="preserve">The function push was used correctly some lines below, in a human mistake would be more probable that the use was consistent with the wrong function. </t>
  </si>
  <si>
    <t xml:space="preserve">Seems like a typo. </t>
  </si>
  <si>
    <t xml:space="preserve">It would probably jump to attention the long string to be corrected. Unless it was part of a copy and paste. </t>
  </si>
  <si>
    <t xml:space="preserve">It’s a common mistake to be confused for what is the expected return in border and error conditions </t>
  </si>
  <si>
    <t xml:space="preserve">The variable is used correctly bellow. </t>
  </si>
  <si>
    <t xml:space="preserve">Typo </t>
  </si>
  <si>
    <t xml:space="preserve">Doesn’t seem a common mistake to be made. </t>
  </si>
  <si>
    <t xml:space="preserve">Seems odd </t>
  </si>
  <si>
    <t>Incomplete or in progress doctorate</t>
  </si>
  <si>
    <t>In the example it is not clear to me if the bug is real or not</t>
  </si>
  <si>
    <t>Given that ML is based on patterns, I can see clearly that the bug is not following the pattern, so I think the bug is synthetic.</t>
  </si>
  <si>
    <t xml:space="preserve">var objects is an array and the bug is not related with valid array operations, so I think the bug is synthetic. </t>
  </si>
  <si>
    <t>It could be synthetic or real</t>
  </si>
  <si>
    <t>I think it is real because I don't see how the tool could suggest that string as a bug</t>
  </si>
  <si>
    <t>This kind of bug depends of the understanding of the program</t>
  </si>
  <si>
    <t xml:space="preserve">The bug is totally out of context, so I think it is synthetic. </t>
  </si>
  <si>
    <t>This kind of erro could be easily introduced by a developer</t>
  </si>
  <si>
    <t xml:space="preserve">It could be real or synthetic </t>
  </si>
  <si>
    <t xml:space="preserve">The bug is totally out of context, so I think it is synthetic </t>
  </si>
  <si>
    <t>Javascript, C, C++, Python</t>
  </si>
  <si>
    <t>It seems a typo.</t>
  </si>
  <si>
    <t>The keyword "click" is already mentioned afterwards.</t>
  </si>
  <si>
    <t>Both keywords represent events.</t>
  </si>
  <si>
    <t>It looks like a directory error.</t>
  </si>
  <si>
    <t>It seems a logic error.</t>
  </si>
  <si>
    <t>It looks like an issue with the function parameter usage.</t>
  </si>
  <si>
    <t>I do not know what lastjQuery means.</t>
  </si>
  <si>
    <t>It seems like two completely different events.</t>
  </si>
  <si>
    <t>Incomplete or in progress postgraduate degree</t>
  </si>
  <si>
    <t>Javascript, C, Java, python</t>
  </si>
  <si>
    <t>20 years</t>
  </si>
  <si>
    <t>the use of "$" character, probably not a dev</t>
  </si>
  <si>
    <t>The bug looks more natural, probably a human dev</t>
  </si>
  <si>
    <t>"push" is unrelated to "addEvent", wich is more generic</t>
  </si>
  <si>
    <t>typicaly human to change variables</t>
  </si>
  <si>
    <t>very mistankely to use string as an array</t>
  </si>
  <si>
    <t xml:space="preserve">humans easily invert logics </t>
  </si>
  <si>
    <t>totaly wrong use of slice</t>
  </si>
  <si>
    <t>typical from humans type errors</t>
  </si>
  <si>
    <t>dont know</t>
  </si>
  <si>
    <t>dont know, can be both</t>
  </si>
  <si>
    <t>8 years</t>
  </si>
  <si>
    <t>I already saw a similar code in a GitHub project</t>
  </si>
  <si>
    <t>A developer would CTRL+C and CTRL+V the line above and change the tdValues, so forgetting the dot is more natural. [like $('tdUpdate').click(tdUpdate);]</t>
  </si>
  <si>
    <t>addEvent was never used in that specific function. "objects.push" was used after the bug by the developer, a developer would commit the same error twice.</t>
  </si>
  <si>
    <t>It's common to mistype two letters that are close in the keyboard.</t>
  </si>
  <si>
    <t>It could be a developer bug or a ml generated.</t>
  </si>
  <si>
    <t>It could be a developer error or a ml generated.</t>
  </si>
  <si>
    <t>module was never declared in the function, a developer doesn't have a reason to use something that wasn't declared.</t>
  </si>
  <si>
    <t>A developer could mistype two words that are similar.</t>
  </si>
  <si>
    <t>Not much information is given.</t>
  </si>
  <si>
    <t>It could be that "e" was misunderstood as element.</t>
  </si>
  <si>
    <t>C, C#, Java</t>
  </si>
  <si>
    <t>I've already worked professionally developing applications., I develop/have developed applications at the University.</t>
  </si>
  <si>
    <t>I think that was created by a developer because it is a syntax problem</t>
  </si>
  <si>
    <t>Deviated from the pattern that was already being implemented</t>
  </si>
  <si>
    <t>I think this is a common error. The developer thought that the "addEvent" method would solve the sutiation</t>
  </si>
  <si>
    <t>the developer was confused about the name of the variable that represented the object that would be iterated over</t>
  </si>
  <si>
    <t>I couldn't identify which type of bug that one represents</t>
  </si>
  <si>
    <t>the developer was confused about the type of return of the function</t>
  </si>
  <si>
    <t>the association between the received parameter and the object that would need to be iterated did not occur</t>
  </si>
  <si>
    <t>syntax error on the part of the developer</t>
  </si>
  <si>
    <t>a function was used that apparently did not make sense with the context of what was being developed</t>
  </si>
  <si>
    <t>Software Quality Assurance</t>
  </si>
  <si>
    <t xml:space="preserve">I develop/have developed applications in a technical course or at school., </t>
  </si>
  <si>
    <t>1 year</t>
  </si>
  <si>
    <t>Syntax</t>
  </si>
  <si>
    <t>Because I don't know the right answer</t>
  </si>
  <si>
    <t>Syntax (lessThen)</t>
  </si>
  <si>
    <t>Biomedicine</t>
  </si>
  <si>
    <t>I develop/have developed applications in personal projects.</t>
  </si>
  <si>
    <t>I don´t have knowledge for that</t>
  </si>
  <si>
    <t>I don´t have knowledge of the subject</t>
  </si>
  <si>
    <t>I don´t have knowledge</t>
  </si>
  <si>
    <t>C, Java</t>
  </si>
  <si>
    <t>I’m not familiar with such programming language.</t>
  </si>
  <si>
    <t>The correction is too similar to the bug.</t>
  </si>
  <si>
    <t>Add and push are methods that often man’s the same action.</t>
  </si>
  <si>
    <t>Even though a developer could make such mistake, I think this bug is synthetic. Using the wrong variable could be easier to identify.</t>
  </si>
  <si>
    <t>It just changed the parameter’s value.</t>
  </si>
  <si>
    <t>I really don’t know.</t>
  </si>
  <si>
    <t>Module is not declared or received in such method.</t>
  </si>
  <si>
    <t>I think a developer could make this mistake, typos occur frequently.</t>
  </si>
  <si>
    <t>The methods are too different.</t>
  </si>
  <si>
    <t>Analise e Desenvolvimento de sistemas</t>
  </si>
  <si>
    <t>Javascript, Java, DART</t>
  </si>
  <si>
    <t>Data field require map json to send data</t>
  </si>
  <si>
    <t>not have idea</t>
  </si>
  <si>
    <t>don't know</t>
  </si>
  <si>
    <t>i don't know</t>
  </si>
  <si>
    <t>"var i in this" is not correctly</t>
  </si>
  <si>
    <t>two returns in one else</t>
  </si>
  <si>
    <t>dont'know</t>
  </si>
  <si>
    <t>I do not accept the terms.</t>
  </si>
  <si>
    <t>14 anos</t>
  </si>
  <si>
    <t>Because the code is similar to libraries like jquery.</t>
  </si>
  <si>
    <t>Looks like an intentional change to the element's class name.</t>
  </si>
  <si>
    <t>It looks like an intentional switching of a method call.</t>
  </si>
  <si>
    <t>error of typing</t>
  </si>
  <si>
    <t>Intentional change of the test string.</t>
  </si>
  <si>
    <t>Intentional change of the boolean result</t>
  </si>
  <si>
    <t>Intentional change of the variable</t>
  </si>
  <si>
    <t>Intentional change of method name</t>
  </si>
  <si>
    <t>Gestão em TI</t>
  </si>
  <si>
    <t>Javascript, C#, Java</t>
  </si>
  <si>
    <t>I have never developed applications.</t>
  </si>
  <si>
    <t>Erro em tela</t>
  </si>
  <si>
    <t>Erro de sintaxe</t>
  </si>
  <si>
    <t xml:space="preserve"> </t>
  </si>
  <si>
    <t>Javascript, Java, Python</t>
  </si>
  <si>
    <t>I develop/have developed applications at the University., I develop/have developed applications in a technical course or at school.</t>
  </si>
  <si>
    <t>The developer forgot to include the updateURL</t>
  </si>
  <si>
    <t>It seems that the developer believed that addEvent would be the correct command to include the object in the function. A developer mistake.</t>
  </si>
  <si>
    <t>Bad choice of variable when creating the function.</t>
  </si>
  <si>
    <t>Bad choice of function return.</t>
  </si>
  <si>
    <t>The developer got confused when he was writing the function. Swapped Than for Then</t>
  </si>
  <si>
    <t>IDK</t>
  </si>
  <si>
    <t xml:space="preserve">IDK </t>
  </si>
  <si>
    <t>25 years programming with C, 23 years programming with javascript and about 22 years with C++ and Java</t>
  </si>
  <si>
    <t>It sounds like the programmer confused the object that should use ajax</t>
  </si>
  <si>
    <t>The programmer could forget the dot but not use click as the target.</t>
  </si>
  <si>
    <t xml:space="preserve">it depends on the programmer level  </t>
  </si>
  <si>
    <t>I could do that :D replace the name of the array :)</t>
  </si>
  <si>
    <t>the programmer would know the string he needs to index/find</t>
  </si>
  <si>
    <t>newbie programmer :)</t>
  </si>
  <si>
    <t>again, programmer must know what he is iterating.</t>
  </si>
  <si>
    <t>common typo</t>
  </si>
  <si>
    <t>I think it could be both</t>
  </si>
  <si>
    <t>it's not a common error swap the methods</t>
  </si>
  <si>
    <t>Java</t>
  </si>
  <si>
    <t>I develop/have developed applications in personal projects., I develop/have developed applications at the University., I develop/have developed applications in a technical course or at school.</t>
  </si>
  <si>
    <t>It seems to be a synthetic bug because it is cutting off a programming-language keyword.</t>
  </si>
  <si>
    <t>According to the first two "rdRevert" and "tdDelete" it does not make sense that an human would write something else because it is obvious "tdUpdate" would be the function called when you click "tdUpdate".</t>
  </si>
  <si>
    <t>It is adding an event to a list of objects that is related to data, not a button or other graphical user interface icon.</t>
  </si>
  <si>
    <t>I do not know where is declared s1 and a1 and what are their purposes.</t>
  </si>
  <si>
    <t>The testing word is replaced by anthing else, which would be a easy way to insert a synthetic bug.</t>
  </si>
  <si>
    <t>Easy to replace the word true when it is false and true when it is supposed to be false. So, easy way to make with AI a synthetic bug.</t>
  </si>
  <si>
    <t>I think this would be a bit more complicated to fake because the AI would have to detect another variable that contains lenght, mainly because you need to access first bytes, then slice function to get the lenght of "module" var.</t>
  </si>
  <si>
    <t>I think it is a fake bug where the AI replaces "Than" by "Then" to cause a bug.</t>
  </si>
  <si>
    <t>I think this could be both, a human mistake or some random choice of the AI to get the utils functions.</t>
  </si>
  <si>
    <t>Random choice by the AI of Glee functions.</t>
  </si>
  <si>
    <t>It's common to use the JQuery ajax library injected on $ without think futher about the context around.</t>
  </si>
  <si>
    <t>Misspelled class atribute, probably due to a copy and paste.</t>
  </si>
  <si>
    <t>Doesn't looks like a real function or line of thought of a JS programmer (I guess so).</t>
  </si>
  <si>
    <t>Bad name usage with misspelled variable names.</t>
  </si>
  <si>
    <t xml:space="preserve">Seems like a copy and paste and with an URL without context associate in the index search. </t>
  </si>
  <si>
    <t>No context of about the usage of the function. The usage semantics of the returning value is more valuable than the value itself in this piece of code.</t>
  </si>
  <si>
    <t>Out of context variable usage and no refences of it within the for loop.</t>
  </si>
  <si>
    <t>Common misspelled word, it could be both.</t>
  </si>
  <si>
    <t>Switching functions within a module.</t>
  </si>
  <si>
    <t>If the bugs was caused by missing the correction line, I would believe it was a real bug.</t>
  </si>
  <si>
    <t>C, C++, C#, Java</t>
  </si>
  <si>
    <t>10+ years</t>
  </si>
  <si>
    <t>Looks like an usual jquery call</t>
  </si>
  <si>
    <t>seems unusual</t>
  </si>
  <si>
    <t>would be hard to confuse addEvent with push</t>
  </si>
  <si>
    <t>Lacks context to infer its a bug</t>
  </si>
  <si>
    <t>Given the context, the url makes not much sense</t>
  </si>
  <si>
    <t>Lacks context</t>
  </si>
  <si>
    <t>Very odd</t>
  </si>
  <si>
    <t>Non-proficient english speaker could easily mistake then/than</t>
  </si>
  <si>
    <t>Lacks context to be sure</t>
  </si>
  <si>
    <t>does not match the context</t>
  </si>
  <si>
    <t>C++, Java</t>
  </si>
  <si>
    <t>10 anos</t>
  </si>
  <si>
    <t>Bug sintético, gerado pela biblioteca java</t>
  </si>
  <si>
    <t>Sintético por recursividade</t>
  </si>
  <si>
    <t>Bug Real por erro de implementação</t>
  </si>
  <si>
    <t>Não sei</t>
  </si>
  <si>
    <t>Bug por recursividade</t>
  </si>
  <si>
    <t>Erro lógica na implementação</t>
  </si>
  <si>
    <t xml:space="preserve">Erro de implementação </t>
  </si>
  <si>
    <t>Erro de escrita do código</t>
  </si>
  <si>
    <t>Erro por escrita de código</t>
  </si>
  <si>
    <t>Javascript, C, C++, Java, Python</t>
  </si>
  <si>
    <t>12 years</t>
  </si>
  <si>
    <t>This example misses some context about the variable updateURL. 
It is very common for developers to perform asynchronous requests taking advantage of JQuery and using the implementation $.ajax{(...)}. For this reason, I classify this bug as real. One could cause some confusion using the usual practice.</t>
  </si>
  <si>
    <t>A human should perceive it in the first look at the code.</t>
  </si>
  <si>
    <t>I guess that its not a real bug, since lines below there is the correct usage of the same function.</t>
  </si>
  <si>
    <t>This example needs some context about what it is s1 and a1. Are they just strings? Even so, it is not easier to say whether this is a real bug or synthetic without more context about the program.</t>
  </si>
  <si>
    <t>It is not the kind of confusion that a developer should do.</t>
  </si>
  <si>
    <t>If it's a return for an error, it seems that the correct behavior is to return false. So it can be real.</t>
  </si>
  <si>
    <t>It's too obvious to be real.</t>
  </si>
  <si>
    <t>I guess that its real, because sounds like a typo.</t>
  </si>
  <si>
    <t>It's very hard to evaluate without extra context.</t>
  </si>
  <si>
    <t>Again, evaluating without extra context is challenging because the fixing is to call another function. There is not much information about what could originate the bug.</t>
  </si>
  <si>
    <t>C, Java, Python, Lua</t>
  </si>
  <si>
    <t>I develop/have developed applications at the University.</t>
  </si>
  <si>
    <t>I don't know JavaScript, therefore I don't know what the dollar means in this language. However, if I need to guess, I would guess that is a Real Bug</t>
  </si>
  <si>
    <t>I think that a human being could identify the pattern of the other strings above ("tdRevert" and "tdDelete") and see that 'click' probably isn't a valid string.</t>
  </si>
  <si>
    <t>Both methods, "addEvent" and "push", could be names for the same thing. For example, push could be the name that pushes an object to a line, as addEvent could push an object to an event line.</t>
  </si>
  <si>
    <t>Human missclick. The S letter and A letter on the keyboard are too close.</t>
  </si>
  <si>
    <t>I don't know if the crasis instead of a apostrophe mistake committed twice in the same line could be fault of the programmer's IntelliSense, or a bad AI orientation.</t>
  </si>
  <si>
    <t>I can't identify any pattern that could lead for the Real side or the Synthetic side</t>
  </si>
  <si>
    <t xml:space="preserve">Probably intellisense's fault. The programmer just hinted enter tab enter and didn't saw the .slice() method </t>
  </si>
  <si>
    <t>English mistake</t>
  </si>
  <si>
    <t>Such different methods could not (probably) be mistaken by a human with such different names an purposes.</t>
  </si>
  <si>
    <t>Javascript, C, C#, Java</t>
  </si>
  <si>
    <t>7 anos</t>
  </si>
  <si>
    <t>Uso da sintaxe ajax parece incorreto</t>
  </si>
  <si>
    <t>Click parece ter sido introduzida como uma funcao sem realmente ser</t>
  </si>
  <si>
    <t>N sei</t>
  </si>
  <si>
    <t>~7 years</t>
  </si>
  <si>
    <t xml:space="preserve">I marked it as real as I believe that it is an error that a human could commit. Although I'm unaware of what is the 'updateURL' variable in this context, $.ajax is a function that exists in JQuery, so it is perfectly understandable that someone would get two functions with the same name confused (and possibly behavior aswell). </t>
  </si>
  <si>
    <t>Since the lines of code shown are very repetitive, it is likely that, in an attention lapse, you may tend to put some of those repeated contents in the wrong place. In fact, I have authored  similar bugs in the past.</t>
  </si>
  <si>
    <t>While possible, I believe this one is more unlikely. addEvent is not as common of a function as push (it is used all the time in javascript. Maybe addEventListener would be more believable), and the author has used push correctly a few lines after the bug which would have probably reminded him of the correct function.</t>
  </si>
  <si>
    <t>There types of typos happen all the time. They are even working with substrings, which is a word that starts with the same letter as the typo. S is also close to A on the keyboard.</t>
  </si>
  <si>
    <t>It could be passed off as a copy/paste mistake. However, the bugged string is too long (and different in length when compared to the correct string), so the developer would have to be extremely distracted in order for this bug to be real.</t>
  </si>
  <si>
    <t>I have made similar mistakes lots of times, especially when I don't remember the semantics of the function that receives this final value.</t>
  </si>
  <si>
    <t>The condition on the bugged line seems to complex for it to have been accidental. Possibly a copy paste mistake, but it is unlikely.</t>
  </si>
  <si>
    <t>It could easily happen, especially if the programmer is not a native english speaker. It is so imperceptible that it was actually hard to spot the difference.</t>
  </si>
  <si>
    <t>The lines seem too different for it to be real, even in semantics (taking into consideration the function names).</t>
  </si>
  <si>
    <t>I think this requires more context. Both lines seem plausible.</t>
  </si>
  <si>
    <t>It doesn't make much sense to type "$.ajax", considering that ajax is a method</t>
  </si>
  <si>
    <t>The confusion between "click" and the class ".tdUpdate" looks like a plausible mistake for a developer to do, considering that algorithm shown above repeats the words ".tdUpdate" and "click" more than once</t>
  </si>
  <si>
    <t>Considering that "addEvent" and "push" have very different purposes, it's unlikable for a developer to make that mistake</t>
  </si>
  <si>
    <t>It looks like that the only difference between the bug and the correction is the use of "s1" instead of "a1". Considering that the letters "s" and "a" are pretty close to each other, it is very likable for a developer to make that mistake</t>
  </si>
  <si>
    <t>The URL inside "indexOf" has nothing to do with an array, it is unlikable for a developer to make that mistake</t>
  </si>
  <si>
    <t>In my experience, it is pretty common to get mistaken around the return of a boolean</t>
  </si>
  <si>
    <t>Considering that the array is "tests", it doesn't make much sense for a developer to use "module", "bytes" and "slice" to get the length of an array</t>
  </si>
  <si>
    <t>A developer that is not very familiar with english grammar can make a mistake like this one</t>
  </si>
  <si>
    <t>It doesn't look like that "lastjQuery" is somehow related to the correct way of writing the code above (using the function simulateClick)</t>
  </si>
  <si>
    <t>It doesn't look like that "scrollToElement" is somehow related to the correct way of writing the code above</t>
  </si>
  <si>
    <t>Incomplete or in progress high school</t>
  </si>
  <si>
    <t>Javascript, C, C++, C#, Java, Python</t>
  </si>
  <si>
    <t xml:space="preserve">Eu não entendi qual o problema que esse código pode causar, deveria ter uma descrição de qual é o problema do código. </t>
  </si>
  <si>
    <t>Agora entendi que tem o Bug e a Correction, ai dá para entender melhor como o bug foi causado. Nesse caso, eu acho que o erro foi humano, por que se fosse automático, a máquina acertaria o nome da função, por que sempre tá padrão o nome da string com o nome da função.</t>
  </si>
  <si>
    <t xml:space="preserve">Acho que o humano não erraria em fazer o push, acho que foi a máquina que chamou a função errada por que talvez seja frequente usar addEvent em códigos similares a esse. </t>
  </si>
  <si>
    <t xml:space="preserve">Acho possível o humano ter errado o nome do vetor, é um erro muito simples, tive dificuldade em enxergar que a diferença estava no nome do vetor. </t>
  </si>
  <si>
    <t xml:space="preserve">Parece ser um código gerado por documentação, principalmente por que tem o link de docs, então acho que foi a máquina que gerou. </t>
  </si>
  <si>
    <t xml:space="preserve">Geralmente código gerado automaticamente coloca false como valor padrão em uma condição. </t>
  </si>
  <si>
    <t xml:space="preserve">parece ser uma caso de mudança de decisão de desenvolvimento, então acho que foi erro humano. </t>
  </si>
  <si>
    <t xml:space="preserve">Foi um erro muito sútil, demorei até para achar, com certeza foi erro humano. </t>
  </si>
  <si>
    <t xml:space="preserve">Acho que a máquina sugeriu essa função por ser usada frequentemente em condições parecida com essa; </t>
  </si>
  <si>
    <t xml:space="preserve">São funções com responsabilidades muito diferentes, scrollToElement e resetTimer, acho difícil o humano ter se confudido, só se foi uma mudança de decisão de desenvolvimento. Acho que foi código gerado automaticamente. </t>
  </si>
  <si>
    <t>Architecture</t>
  </si>
  <si>
    <t>Because of the variable tdUpdate</t>
  </si>
  <si>
    <t>Because of the method name "addEvent"</t>
  </si>
  <si>
    <t>Suggests typing error. Especially because "S" is close to "A" on the keyboard.</t>
  </si>
  <si>
    <t>The URL suggests that the code was copied from a website</t>
  </si>
  <si>
    <t>The correction is very different from the bug</t>
  </si>
  <si>
    <t>Suggests typing error</t>
  </si>
  <si>
    <t>The functions are very different</t>
  </si>
  <si>
    <t>does not cause error</t>
  </si>
  <si>
    <t>Complete high school</t>
  </si>
  <si>
    <t>C, C++, C#, Python</t>
  </si>
  <si>
    <t>Not a JS programmer, but looks like an AI looking for local context and not being able to find 'updateURL'</t>
  </si>
  <si>
    <t>Looks like a developer quickly typing and not paying too much atention.</t>
  </si>
  <si>
    <t>Looks like lack of attention</t>
  </si>
  <si>
    <t>A' key is close to 'S' key. Looks like an honest typo</t>
  </si>
  <si>
    <t>Different single quote used, the link seems out of context. Either directly copied from the internet by a developer or synthetic.</t>
  </si>
  <si>
    <t>Looks like lack of attention from developer</t>
  </si>
  <si>
    <t>module' looks out of context. There doesn't seem to be a reason why a human would type it</t>
  </si>
  <si>
    <t>Looks like a person who made an honest mistake when typing a world. They sound the same, but non-english speakers might constantly mix them up.</t>
  </si>
  <si>
    <t>I can't tell the code intent from the snippet alone.</t>
  </si>
  <si>
    <t>Seems a time related code snippet, but scrollToElement seems out of context considering the rest of the code.</t>
  </si>
  <si>
    <t>Answers table</t>
  </si>
  <si>
    <t xml:space="preserve">20 years </t>
  </si>
  <si>
    <t>25 years</t>
  </si>
  <si>
    <t>2,5 years</t>
  </si>
  <si>
    <t>14 years</t>
  </si>
  <si>
    <t>1st Bug</t>
  </si>
  <si>
    <t>2nd Bug</t>
  </si>
  <si>
    <t>3rd Bug</t>
  </si>
  <si>
    <t>4th Bug</t>
  </si>
  <si>
    <t>5th Bug</t>
  </si>
  <si>
    <t>6th Bug</t>
  </si>
  <si>
    <t>7th Bug</t>
  </si>
  <si>
    <t>8th Bug</t>
  </si>
  <si>
    <t>9th Bug</t>
  </si>
  <si>
    <t>10th Bug</t>
  </si>
  <si>
    <t>Right Answers:</t>
  </si>
  <si>
    <t>Wrong Answers:</t>
  </si>
  <si>
    <t>N/A:</t>
  </si>
  <si>
    <t>Total:</t>
  </si>
  <si>
    <t>Correct Answer:</t>
  </si>
  <si>
    <t>Associated Similarity:</t>
  </si>
  <si>
    <t>—</t>
  </si>
  <si>
    <t>Associated Similarity's quartile:</t>
  </si>
  <si>
    <t>3rd</t>
  </si>
  <si>
    <t>4th</t>
  </si>
  <si>
    <t>1st</t>
  </si>
  <si>
    <t>2nd</t>
  </si>
  <si>
    <t>Confusion Matrix</t>
  </si>
  <si>
    <t xml:space="preserve">Right </t>
  </si>
  <si>
    <t>True Positive Rate (TPR)</t>
  </si>
  <si>
    <t>Wrong</t>
  </si>
  <si>
    <t>False Positive Rate (FPR)</t>
  </si>
  <si>
    <t>Don't Know</t>
  </si>
  <si>
    <t>Uncertain</t>
  </si>
  <si>
    <t>Likelihood Ratio (LR+)</t>
  </si>
  <si>
    <t>Low Group Confusion Matrix</t>
  </si>
  <si>
    <t>High Group Confusion Matrix</t>
  </si>
  <si>
    <t>True Positive Rate Low Group (TPR)</t>
  </si>
  <si>
    <t>True Positive Rate High Group (TPR)</t>
  </si>
  <si>
    <t>Low Group</t>
  </si>
  <si>
    <t>High Group</t>
  </si>
  <si>
    <t>All Developers</t>
  </si>
  <si>
    <t>JavaScript Developers</t>
  </si>
  <si>
    <t>Analyst/Senior Developers</t>
  </si>
  <si>
    <t>True Positive Rate (TPR) Low Group</t>
  </si>
  <si>
    <t>True Positive Rate (TPR) High Group</t>
  </si>
  <si>
    <t>Porcentagem de Right ones</t>
  </si>
  <si>
    <t>Porcentagem de Erros</t>
  </si>
  <si>
    <t>Porcentagem de Incerteza</t>
  </si>
  <si>
    <t>Matriz de acertos:</t>
  </si>
  <si>
    <t>Sintético</t>
  </si>
  <si>
    <t>Acertos:</t>
  </si>
  <si>
    <t>Não soube responder</t>
  </si>
  <si>
    <t>Porcentagem de Acertos quando o bug é Real:</t>
  </si>
  <si>
    <t>Porcentagem de Erros quando o bug é Real</t>
  </si>
  <si>
    <t>Porcentagem de Incerteza quando o bug é Real</t>
  </si>
  <si>
    <t>Similaridades para cada bug:</t>
  </si>
  <si>
    <t>Porcentagem de Acertos quando o bug é Sintético:</t>
  </si>
  <si>
    <t>Porcentagem de Erros quando o bug é Sintético</t>
  </si>
  <si>
    <t>Porcentagem de Incerteza quando o bug é Sintético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</si>
</sst>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6">
    <font>
      <sz val="10.0"/>
      <color rgb="FF000000"/>
      <name val="Arial"/>
      <scheme val="minor"/>
    </font>
    <font>
      <color theme="1"/>
      <name val="Arial"/>
      <scheme val="minor"/>
    </font>
    <font>
      <color rgb="FF000000"/>
      <name val="Arial"/>
    </font>
    <font>
      <color rgb="FFFFFFFF"/>
      <name val="Arial"/>
      <scheme val="minor"/>
    </font>
    <font>
      <sz val="11.0"/>
      <color rgb="FF000000"/>
      <name val="Arial"/>
      <scheme val="minor"/>
    </font>
    <font>
      <b/>
      <color theme="1"/>
      <name val="Arial"/>
      <scheme val="minor"/>
    </font>
  </fonts>
  <fills count="17">
    <fill>
      <patternFill patternType="none"/>
    </fill>
    <fill>
      <patternFill patternType="lightGray"/>
    </fill>
    <fill>
      <patternFill patternType="solid">
        <fgColor rgb="FFC9DAF8"/>
        <bgColor rgb="FFC9DAF8"/>
      </patternFill>
    </fill>
    <fill>
      <patternFill patternType="solid">
        <fgColor rgb="FF3C78D8"/>
        <bgColor rgb="FF3C78D8"/>
      </patternFill>
    </fill>
    <fill>
      <patternFill patternType="solid">
        <fgColor rgb="FFA4C2F4"/>
        <bgColor rgb="FFA4C2F4"/>
      </patternFill>
    </fill>
    <fill>
      <patternFill patternType="solid">
        <fgColor rgb="FF990000"/>
        <bgColor rgb="FF990000"/>
      </patternFill>
    </fill>
    <fill>
      <patternFill patternType="solid">
        <fgColor rgb="FFCC0000"/>
        <bgColor rgb="FFCC0000"/>
      </patternFill>
    </fill>
    <fill>
      <patternFill patternType="solid">
        <fgColor rgb="FFEA9999"/>
        <bgColor rgb="FFEA9999"/>
      </patternFill>
    </fill>
    <fill>
      <patternFill patternType="solid">
        <fgColor rgb="FFE69138"/>
        <bgColor rgb="FFE69138"/>
      </patternFill>
    </fill>
    <fill>
      <patternFill patternType="solid">
        <fgColor rgb="FFF6B26B"/>
        <bgColor rgb="FFF6B26B"/>
      </patternFill>
    </fill>
    <fill>
      <patternFill patternType="solid">
        <fgColor rgb="FF6AA84F"/>
        <bgColor rgb="FF6AA84F"/>
      </patternFill>
    </fill>
    <fill>
      <patternFill patternType="solid">
        <fgColor rgb="FFB6D7A8"/>
        <bgColor rgb="FFB6D7A8"/>
      </patternFill>
    </fill>
    <fill>
      <patternFill patternType="solid">
        <fgColor rgb="FF45818E"/>
        <bgColor rgb="FF45818E"/>
      </patternFill>
    </fill>
    <fill>
      <patternFill patternType="solid">
        <fgColor rgb="FF76A5AF"/>
        <bgColor rgb="FF76A5AF"/>
      </patternFill>
    </fill>
    <fill>
      <patternFill patternType="solid">
        <fgColor rgb="FFFFFFFF"/>
        <bgColor rgb="FFFFFFFF"/>
      </patternFill>
    </fill>
    <fill>
      <patternFill patternType="solid">
        <fgColor rgb="FFB45F06"/>
        <bgColor rgb="FFB45F06"/>
      </patternFill>
    </fill>
    <fill>
      <patternFill patternType="solid">
        <fgColor rgb="FFFFE599"/>
        <bgColor rgb="FFFFE59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0" fillId="0" fontId="1" numFmtId="0" xfId="0" applyAlignment="1" applyFont="1">
      <alignment horizontal="left" readingOrder="0" shrinkToFit="0" vertical="center" wrapText="1"/>
    </xf>
    <xf borderId="0" fillId="0" fontId="1" numFmtId="0" xfId="0" applyAlignment="1" applyFont="1">
      <alignment horizontal="left" shrinkToFit="0" vertical="center" wrapText="1"/>
    </xf>
    <xf borderId="0" fillId="0" fontId="1" numFmtId="164" xfId="0" applyAlignment="1" applyFont="1" applyNumberFormat="1">
      <alignment readingOrder="0" shrinkToFit="0" wrapText="1"/>
    </xf>
    <xf borderId="0" fillId="0" fontId="1" numFmtId="0" xfId="0" applyAlignment="1" applyFont="1">
      <alignment readingOrder="0" shrinkToFit="0" wrapText="1"/>
    </xf>
    <xf borderId="0" fillId="0" fontId="1" numFmtId="0" xfId="0" applyAlignment="1" applyFont="1">
      <alignment shrinkToFit="0" wrapText="1"/>
    </xf>
    <xf borderId="0" fillId="0" fontId="1" numFmtId="164" xfId="0" applyAlignment="1" applyFont="1" applyNumberFormat="1">
      <alignment readingOrder="0"/>
    </xf>
    <xf borderId="0" fillId="0" fontId="1" numFmtId="0" xfId="0" applyAlignment="1" applyFont="1">
      <alignment readingOrder="0"/>
    </xf>
    <xf quotePrefix="1" borderId="0" fillId="0" fontId="1" numFmtId="0" xfId="0" applyAlignment="1" applyFont="1">
      <alignment readingOrder="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shrinkToFit="0" vertical="center" wrapText="0"/>
    </xf>
    <xf borderId="0" fillId="2" fontId="2" numFmtId="0" xfId="0" applyAlignment="1" applyFill="1" applyFont="1">
      <alignment shrinkToFit="0" wrapText="0"/>
    </xf>
    <xf borderId="0" fillId="3" fontId="1" numFmtId="0" xfId="0" applyAlignment="1" applyFill="1" applyFont="1">
      <alignment readingOrder="0" shrinkToFit="0" wrapText="0"/>
    </xf>
    <xf borderId="1" fillId="4" fontId="1" numFmtId="0" xfId="0" applyAlignment="1" applyBorder="1" applyFill="1" applyFont="1">
      <alignment horizontal="center" readingOrder="0" shrinkToFit="0" vertical="center" wrapText="0"/>
    </xf>
    <xf borderId="0" fillId="0" fontId="1" numFmtId="0" xfId="0" applyAlignment="1" applyFont="1">
      <alignment readingOrder="0" shrinkToFit="0" wrapText="0"/>
    </xf>
    <xf borderId="0" fillId="0" fontId="1" numFmtId="0" xfId="0" applyAlignment="1" applyFont="1">
      <alignment horizontal="center" readingOrder="0" shrinkToFit="0" vertical="center" wrapText="0"/>
    </xf>
    <xf borderId="0" fillId="0" fontId="1" numFmtId="10" xfId="0" applyAlignment="1" applyFont="1" applyNumberFormat="1">
      <alignment horizontal="center"/>
    </xf>
    <xf borderId="0" fillId="2" fontId="2" numFmtId="0" xfId="0" applyAlignment="1" applyFont="1">
      <alignment shrinkToFit="0" wrapText="0"/>
    </xf>
    <xf borderId="0" fillId="0" fontId="1" numFmtId="0" xfId="0" applyAlignment="1" applyFont="1">
      <alignment shrinkToFit="0" wrapText="0"/>
    </xf>
    <xf borderId="0" fillId="0" fontId="3" numFmtId="0" xfId="0" applyAlignment="1" applyFont="1">
      <alignment readingOrder="0" shrinkToFit="0" wrapText="0"/>
    </xf>
    <xf borderId="0" fillId="0" fontId="1" numFmtId="0" xfId="0" applyAlignment="1" applyFont="1">
      <alignment horizontal="center" readingOrder="0" shrinkToFit="0" wrapText="0"/>
    </xf>
    <xf borderId="0" fillId="5" fontId="3" numFmtId="0" xfId="0" applyAlignment="1" applyFill="1" applyFont="1">
      <alignment horizontal="center" readingOrder="0" shrinkToFit="0" wrapText="0"/>
    </xf>
    <xf borderId="1" fillId="6" fontId="3" numFmtId="0" xfId="0" applyAlignment="1" applyBorder="1" applyFill="1" applyFont="1">
      <alignment readingOrder="0" shrinkToFit="0" wrapText="0"/>
    </xf>
    <xf borderId="1" fillId="7" fontId="1" numFmtId="0" xfId="0" applyAlignment="1" applyBorder="1" applyFill="1" applyFont="1">
      <alignment horizontal="center" readingOrder="0" shrinkToFit="0" wrapText="0"/>
    </xf>
    <xf borderId="1" fillId="7" fontId="1" numFmtId="0" xfId="0" applyAlignment="1" applyBorder="1" applyFont="1">
      <alignment horizontal="center" shrinkToFit="0" wrapText="0"/>
    </xf>
    <xf borderId="0" fillId="0" fontId="3" numFmtId="0" xfId="0" applyAlignment="1" applyFont="1">
      <alignment horizontal="center" readingOrder="0" shrinkToFit="0" vertical="center" wrapText="0"/>
    </xf>
    <xf borderId="0" fillId="8" fontId="3" numFmtId="0" xfId="0" applyAlignment="1" applyFill="1" applyFont="1">
      <alignment horizontal="center" readingOrder="0" shrinkToFit="0" vertical="center" wrapText="0"/>
    </xf>
    <xf borderId="0" fillId="9" fontId="1" numFmtId="0" xfId="0" applyAlignment="1" applyFill="1" applyFont="1">
      <alignment horizontal="center" readingOrder="0" shrinkToFit="0" vertical="center" wrapText="0"/>
    </xf>
    <xf borderId="0" fillId="0" fontId="3" numFmtId="0" xfId="0" applyAlignment="1" applyFont="1">
      <alignment horizontal="center" readingOrder="0" shrinkToFit="0" vertical="center" wrapText="1"/>
    </xf>
    <xf borderId="0" fillId="10" fontId="3" numFmtId="0" xfId="0" applyAlignment="1" applyFill="1" applyFont="1">
      <alignment horizontal="center" readingOrder="0" shrinkToFit="0" vertical="center" wrapText="1"/>
    </xf>
    <xf borderId="0" fillId="11" fontId="1" numFmtId="0" xfId="0" applyAlignment="1" applyFill="1" applyFont="1">
      <alignment horizontal="center" readingOrder="0" shrinkToFit="0" vertical="center" wrapText="0"/>
    </xf>
    <xf borderId="0" fillId="12" fontId="3" numFmtId="0" xfId="0" applyAlignment="1" applyFill="1" applyFont="1">
      <alignment horizontal="center" readingOrder="0" shrinkToFit="0" wrapText="1"/>
    </xf>
    <xf borderId="0" fillId="13" fontId="3" numFmtId="0" xfId="0" applyAlignment="1" applyFill="1" applyFont="1">
      <alignment horizontal="center" readingOrder="0" vertical="center"/>
    </xf>
    <xf borderId="1" fillId="0" fontId="1" numFmtId="0" xfId="0" applyAlignment="1" applyBorder="1" applyFont="1">
      <alignment horizontal="center" readingOrder="0" shrinkToFit="0" wrapText="0"/>
    </xf>
    <xf borderId="1" fillId="0" fontId="1" numFmtId="0" xfId="0" applyAlignment="1" applyBorder="1" applyFont="1">
      <alignment horizontal="center" readingOrder="0"/>
    </xf>
    <xf borderId="1" fillId="0" fontId="1" numFmtId="0" xfId="0" applyAlignment="1" applyBorder="1" applyFont="1">
      <alignment readingOrder="0" shrinkToFit="0" wrapText="0"/>
    </xf>
    <xf borderId="1" fillId="0" fontId="1" numFmtId="0" xfId="0" applyAlignment="1" applyBorder="1" applyFont="1">
      <alignment readingOrder="0" shrinkToFit="0" wrapText="1"/>
    </xf>
    <xf borderId="1" fillId="0" fontId="1" numFmtId="10" xfId="0" applyAlignment="1" applyBorder="1" applyFont="1" applyNumberFormat="1">
      <alignment horizontal="center" readingOrder="0" shrinkToFit="0" wrapText="0"/>
    </xf>
    <xf borderId="1" fillId="0" fontId="1" numFmtId="10" xfId="0" applyAlignment="1" applyBorder="1" applyFont="1" applyNumberFormat="1">
      <alignment horizontal="center" readingOrder="0" shrinkToFit="0" wrapText="1"/>
    </xf>
    <xf borderId="1" fillId="0" fontId="1" numFmtId="0" xfId="0" applyAlignment="1" applyBorder="1" applyFont="1">
      <alignment horizontal="center" readingOrder="0" shrinkToFit="0" vertical="center" wrapText="0"/>
    </xf>
    <xf borderId="1" fillId="0" fontId="1" numFmtId="10" xfId="0" applyAlignment="1" applyBorder="1" applyFont="1" applyNumberFormat="1">
      <alignment horizontal="center"/>
    </xf>
    <xf borderId="1" fillId="0" fontId="1" numFmtId="0" xfId="0" applyAlignment="1" applyBorder="1" applyFont="1">
      <alignment horizontal="center" vertical="center"/>
    </xf>
    <xf borderId="1" fillId="0" fontId="1" numFmtId="0" xfId="0" applyBorder="1" applyFont="1"/>
    <xf borderId="1" fillId="0" fontId="1" numFmtId="0" xfId="0" applyAlignment="1" applyBorder="1" applyFont="1">
      <alignment horizontal="center" readingOrder="0" vertical="center"/>
    </xf>
    <xf borderId="1" fillId="14" fontId="4" numFmtId="0" xfId="0" applyBorder="1" applyFill="1" applyFont="1"/>
    <xf borderId="1" fillId="0" fontId="5" numFmtId="0" xfId="0" applyAlignment="1" applyBorder="1" applyFont="1">
      <alignment readingOrder="0" shrinkToFit="0" wrapText="0"/>
    </xf>
    <xf borderId="1" fillId="0" fontId="5" numFmtId="0" xfId="0" applyAlignment="1" applyBorder="1" applyFont="1">
      <alignment readingOrder="0" shrinkToFit="0" wrapText="1"/>
    </xf>
    <xf borderId="1" fillId="0" fontId="1" numFmtId="0" xfId="0" applyAlignment="1" applyBorder="1" applyFont="1">
      <alignment readingOrder="0" shrinkToFit="0" wrapText="0"/>
    </xf>
    <xf borderId="1" fillId="0" fontId="1" numFmtId="0" xfId="0" applyAlignment="1" applyBorder="1" applyFont="1">
      <alignment shrinkToFit="0" wrapText="0"/>
    </xf>
    <xf borderId="0" fillId="0" fontId="1" numFmtId="0" xfId="0" applyAlignment="1" applyFont="1">
      <alignment horizontal="center" readingOrder="0"/>
    </xf>
    <xf borderId="0" fillId="0" fontId="1" numFmtId="0" xfId="0" applyAlignment="1" applyFont="1">
      <alignment horizontal="left" shrinkToFit="0" vertical="center" wrapText="0"/>
    </xf>
    <xf borderId="0" fillId="0" fontId="1" numFmtId="164" xfId="0" applyAlignment="1" applyFont="1" applyNumberFormat="1">
      <alignment readingOrder="0" shrinkToFit="0" wrapText="0"/>
    </xf>
    <xf borderId="0" fillId="15" fontId="1" numFmtId="0" xfId="0" applyAlignment="1" applyFill="1" applyFont="1">
      <alignment readingOrder="0" shrinkToFit="0" wrapText="0"/>
    </xf>
    <xf borderId="0" fillId="9" fontId="1" numFmtId="0" xfId="0" applyAlignment="1" applyFont="1">
      <alignment readingOrder="0" shrinkToFit="0" wrapText="0"/>
    </xf>
    <xf borderId="0" fillId="9" fontId="1" numFmtId="0" xfId="0" applyAlignment="1" applyFont="1">
      <alignment shrinkToFit="0" wrapText="0"/>
    </xf>
    <xf borderId="1" fillId="16" fontId="1" numFmtId="0" xfId="0" applyAlignment="1" applyBorder="1" applyFill="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1.5"/>
    <col customWidth="1" min="3" max="4" width="18.88"/>
    <col customWidth="1" min="5" max="5" width="26.25"/>
    <col customWidth="1" min="6" max="10" width="18.88"/>
    <col customWidth="1" min="11" max="11" width="32.25"/>
    <col customWidth="1" min="12" max="35" width="18.88"/>
  </cols>
  <sheetData>
    <row r="1">
      <c r="A1" s="1" t="s">
        <v>0</v>
      </c>
      <c r="B1" s="1" t="s">
        <v>1</v>
      </c>
      <c r="C1" s="1" t="s">
        <v>2</v>
      </c>
      <c r="D1" s="1" t="s">
        <v>3</v>
      </c>
      <c r="E1" s="1" t="s">
        <v>4</v>
      </c>
      <c r="F1" s="1" t="s">
        <v>5</v>
      </c>
      <c r="G1" s="1" t="s">
        <v>6</v>
      </c>
      <c r="H1" s="1" t="s">
        <v>7</v>
      </c>
      <c r="I1" s="1"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3"/>
      <c r="AE1" s="3"/>
      <c r="AF1" s="3"/>
      <c r="AG1" s="3"/>
      <c r="AH1" s="3"/>
      <c r="AI1" s="3"/>
    </row>
    <row r="2">
      <c r="A2" s="4">
        <v>44944.37509392361</v>
      </c>
      <c r="B2" s="5" t="s">
        <v>29</v>
      </c>
      <c r="C2" s="5" t="s">
        <v>30</v>
      </c>
      <c r="D2" s="5" t="s">
        <v>31</v>
      </c>
      <c r="E2" s="5" t="s">
        <v>32</v>
      </c>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row>
    <row r="3">
      <c r="A3" s="4">
        <v>44944.38474546296</v>
      </c>
      <c r="B3" s="5" t="s">
        <v>29</v>
      </c>
      <c r="C3" s="5" t="s">
        <v>33</v>
      </c>
      <c r="D3" s="5" t="s">
        <v>31</v>
      </c>
      <c r="E3" s="5" t="s">
        <v>32</v>
      </c>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row>
    <row r="4">
      <c r="A4" s="4">
        <v>44944.389312175925</v>
      </c>
      <c r="B4" s="5" t="s">
        <v>29</v>
      </c>
      <c r="C4" s="5" t="s">
        <v>34</v>
      </c>
      <c r="D4" s="5" t="s">
        <v>35</v>
      </c>
      <c r="E4" s="5" t="s">
        <v>32</v>
      </c>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row>
    <row r="5">
      <c r="A5" s="4">
        <v>44944.40691953704</v>
      </c>
      <c r="B5" s="5" t="s">
        <v>29</v>
      </c>
      <c r="C5" s="5" t="s">
        <v>34</v>
      </c>
      <c r="D5" s="5" t="s">
        <v>36</v>
      </c>
      <c r="E5" s="5" t="s">
        <v>32</v>
      </c>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row>
    <row r="6">
      <c r="A6" s="4">
        <v>44944.412360856484</v>
      </c>
      <c r="B6" s="5" t="s">
        <v>29</v>
      </c>
      <c r="C6" s="5" t="s">
        <v>34</v>
      </c>
      <c r="D6" s="5" t="s">
        <v>37</v>
      </c>
      <c r="E6" s="5" t="s">
        <v>32</v>
      </c>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row>
    <row r="7">
      <c r="A7" s="4">
        <v>44944.42466873843</v>
      </c>
      <c r="B7" s="5" t="s">
        <v>29</v>
      </c>
      <c r="C7" s="5" t="s">
        <v>38</v>
      </c>
      <c r="D7" s="5" t="s">
        <v>39</v>
      </c>
      <c r="E7" s="5" t="s">
        <v>32</v>
      </c>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row>
    <row r="8">
      <c r="A8" s="4">
        <v>44944.42668875</v>
      </c>
      <c r="B8" s="5" t="s">
        <v>29</v>
      </c>
      <c r="C8" s="5" t="s">
        <v>30</v>
      </c>
      <c r="D8" s="5" t="s">
        <v>40</v>
      </c>
      <c r="E8" s="5" t="s">
        <v>32</v>
      </c>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row>
    <row r="9">
      <c r="A9" s="4">
        <v>44945.40428998842</v>
      </c>
      <c r="B9" s="5" t="s">
        <v>29</v>
      </c>
      <c r="C9" s="5" t="s">
        <v>34</v>
      </c>
      <c r="D9" s="5" t="s">
        <v>41</v>
      </c>
      <c r="E9" s="5" t="s">
        <v>32</v>
      </c>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row>
    <row r="10">
      <c r="A10" s="4">
        <v>44944.37345875</v>
      </c>
      <c r="B10" s="5" t="s">
        <v>29</v>
      </c>
      <c r="C10" s="5" t="s">
        <v>38</v>
      </c>
      <c r="D10" s="5" t="s">
        <v>37</v>
      </c>
      <c r="E10" s="5" t="s">
        <v>42</v>
      </c>
      <c r="F10" s="5" t="s">
        <v>43</v>
      </c>
      <c r="G10" s="5" t="s">
        <v>44</v>
      </c>
      <c r="H10" s="5" t="s">
        <v>45</v>
      </c>
      <c r="I10" s="5" t="s">
        <v>46</v>
      </c>
      <c r="J10" s="5" t="s">
        <v>47</v>
      </c>
      <c r="K10" s="5" t="s">
        <v>48</v>
      </c>
      <c r="L10" s="5" t="s">
        <v>49</v>
      </c>
      <c r="M10" s="5" t="s">
        <v>50</v>
      </c>
      <c r="N10" s="5" t="s">
        <v>51</v>
      </c>
      <c r="O10" s="5" t="s">
        <v>52</v>
      </c>
      <c r="P10" s="5" t="s">
        <v>49</v>
      </c>
      <c r="Q10" s="5" t="s">
        <v>53</v>
      </c>
      <c r="R10" s="5" t="s">
        <v>51</v>
      </c>
      <c r="S10" s="5" t="s">
        <v>54</v>
      </c>
      <c r="T10" s="5" t="s">
        <v>51</v>
      </c>
      <c r="U10" s="5" t="s">
        <v>55</v>
      </c>
      <c r="V10" s="5" t="s">
        <v>49</v>
      </c>
      <c r="W10" s="5" t="s">
        <v>56</v>
      </c>
      <c r="X10" s="6"/>
      <c r="Y10" s="6"/>
      <c r="Z10" s="6"/>
      <c r="AA10" s="6"/>
      <c r="AB10" s="6"/>
      <c r="AC10" s="6"/>
      <c r="AD10" s="6"/>
      <c r="AE10" s="6"/>
      <c r="AF10" s="6"/>
      <c r="AG10" s="6"/>
      <c r="AH10" s="6"/>
      <c r="AI10" s="6"/>
    </row>
    <row r="11">
      <c r="A11" s="4">
        <v>44944.375276817125</v>
      </c>
      <c r="B11" s="5" t="s">
        <v>29</v>
      </c>
      <c r="C11" s="5" t="s">
        <v>57</v>
      </c>
      <c r="D11" s="5" t="s">
        <v>58</v>
      </c>
      <c r="E11" s="5" t="s">
        <v>42</v>
      </c>
      <c r="F11" s="5" t="s">
        <v>59</v>
      </c>
      <c r="G11" s="5" t="s">
        <v>60</v>
      </c>
      <c r="H11" s="5" t="s">
        <v>61</v>
      </c>
      <c r="I11" s="5">
        <v>22.0</v>
      </c>
      <c r="J11" s="5" t="s">
        <v>47</v>
      </c>
      <c r="K11" s="5" t="s">
        <v>62</v>
      </c>
      <c r="L11" s="5" t="s">
        <v>49</v>
      </c>
      <c r="M11" s="5" t="s">
        <v>63</v>
      </c>
      <c r="N11" s="5" t="s">
        <v>49</v>
      </c>
      <c r="O11" s="5" t="s">
        <v>64</v>
      </c>
      <c r="P11" s="5" t="s">
        <v>49</v>
      </c>
      <c r="Q11" s="5" t="s">
        <v>63</v>
      </c>
      <c r="R11" s="5" t="s">
        <v>49</v>
      </c>
      <c r="S11" s="5" t="s">
        <v>63</v>
      </c>
      <c r="T11" s="6"/>
      <c r="U11" s="6"/>
      <c r="V11" s="6"/>
      <c r="W11" s="6"/>
      <c r="X11" s="6"/>
      <c r="Y11" s="6"/>
      <c r="Z11" s="6"/>
      <c r="AA11" s="6"/>
      <c r="AB11" s="6"/>
      <c r="AC11" s="6"/>
      <c r="AD11" s="6"/>
      <c r="AE11" s="6"/>
      <c r="AF11" s="6"/>
      <c r="AG11" s="6"/>
      <c r="AH11" s="6"/>
      <c r="AI11" s="6"/>
    </row>
    <row r="12">
      <c r="A12" s="4">
        <v>44944.37735664352</v>
      </c>
      <c r="B12" s="5" t="s">
        <v>29</v>
      </c>
      <c r="C12" s="5" t="s">
        <v>38</v>
      </c>
      <c r="D12" s="5" t="s">
        <v>37</v>
      </c>
      <c r="E12" s="5" t="s">
        <v>42</v>
      </c>
      <c r="F12" s="5" t="s">
        <v>65</v>
      </c>
      <c r="G12" s="5" t="s">
        <v>66</v>
      </c>
      <c r="H12" s="5" t="s">
        <v>67</v>
      </c>
      <c r="I12" s="5" t="s">
        <v>68</v>
      </c>
      <c r="J12" s="5" t="s">
        <v>47</v>
      </c>
      <c r="K12" s="5" t="s">
        <v>69</v>
      </c>
      <c r="L12" s="5" t="s">
        <v>47</v>
      </c>
      <c r="M12" s="5" t="s">
        <v>70</v>
      </c>
      <c r="N12" s="5" t="s">
        <v>47</v>
      </c>
      <c r="O12" s="5" t="s">
        <v>71</v>
      </c>
      <c r="P12" s="5" t="s">
        <v>51</v>
      </c>
      <c r="Q12" s="5" t="s">
        <v>72</v>
      </c>
      <c r="R12" s="5" t="s">
        <v>47</v>
      </c>
      <c r="S12" s="5" t="s">
        <v>73</v>
      </c>
      <c r="T12" s="6"/>
      <c r="U12" s="6"/>
      <c r="V12" s="6"/>
      <c r="W12" s="6"/>
      <c r="X12" s="6"/>
      <c r="Y12" s="6"/>
      <c r="Z12" s="6"/>
      <c r="AA12" s="6"/>
      <c r="AB12" s="6"/>
      <c r="AC12" s="6"/>
      <c r="AD12" s="6"/>
      <c r="AE12" s="6"/>
      <c r="AF12" s="6"/>
      <c r="AG12" s="6"/>
      <c r="AH12" s="6"/>
      <c r="AI12" s="6"/>
    </row>
    <row r="13">
      <c r="A13" s="4">
        <v>44944.37867443287</v>
      </c>
      <c r="B13" s="5" t="s">
        <v>29</v>
      </c>
      <c r="C13" s="5" t="s">
        <v>34</v>
      </c>
      <c r="D13" s="5" t="s">
        <v>37</v>
      </c>
      <c r="E13" s="5" t="s">
        <v>42</v>
      </c>
      <c r="F13" s="5" t="s">
        <v>74</v>
      </c>
      <c r="G13" s="5" t="s">
        <v>66</v>
      </c>
      <c r="H13" s="5" t="s">
        <v>75</v>
      </c>
      <c r="I13" s="5">
        <v>2012.0</v>
      </c>
      <c r="J13" s="5" t="s">
        <v>49</v>
      </c>
      <c r="K13" s="5" t="s">
        <v>76</v>
      </c>
      <c r="L13" s="5" t="s">
        <v>49</v>
      </c>
      <c r="M13" s="5" t="s">
        <v>77</v>
      </c>
      <c r="N13" s="5" t="s">
        <v>47</v>
      </c>
      <c r="O13" s="5" t="s">
        <v>78</v>
      </c>
      <c r="P13" s="5" t="s">
        <v>51</v>
      </c>
      <c r="Q13" s="5" t="s">
        <v>79</v>
      </c>
      <c r="R13" s="5" t="s">
        <v>47</v>
      </c>
      <c r="S13" s="5" t="s">
        <v>80</v>
      </c>
      <c r="T13" s="6"/>
      <c r="U13" s="6"/>
      <c r="V13" s="6"/>
      <c r="W13" s="6"/>
      <c r="X13" s="6"/>
      <c r="Y13" s="6"/>
      <c r="Z13" s="6"/>
      <c r="AA13" s="6"/>
      <c r="AB13" s="6"/>
      <c r="AC13" s="6"/>
      <c r="AD13" s="6"/>
      <c r="AE13" s="6"/>
      <c r="AF13" s="6"/>
      <c r="AG13" s="6"/>
      <c r="AH13" s="6"/>
      <c r="AI13" s="6"/>
    </row>
    <row r="14">
      <c r="A14" s="4">
        <v>44944.379143784725</v>
      </c>
      <c r="B14" s="5" t="s">
        <v>29</v>
      </c>
      <c r="C14" s="5" t="s">
        <v>34</v>
      </c>
      <c r="D14" s="5" t="s">
        <v>81</v>
      </c>
      <c r="E14" s="5" t="s">
        <v>42</v>
      </c>
      <c r="F14" s="5" t="s">
        <v>82</v>
      </c>
      <c r="G14" s="5" t="s">
        <v>44</v>
      </c>
      <c r="H14" s="5" t="s">
        <v>83</v>
      </c>
      <c r="I14" s="5">
        <v>7.0</v>
      </c>
      <c r="J14" s="5" t="s">
        <v>47</v>
      </c>
      <c r="K14" s="5" t="s">
        <v>84</v>
      </c>
      <c r="L14" s="5" t="s">
        <v>47</v>
      </c>
      <c r="M14" s="5" t="s">
        <v>85</v>
      </c>
      <c r="N14" s="5" t="s">
        <v>49</v>
      </c>
      <c r="O14" s="5" t="s">
        <v>86</v>
      </c>
      <c r="P14" s="5" t="s">
        <v>49</v>
      </c>
      <c r="Q14" s="5" t="s">
        <v>87</v>
      </c>
      <c r="R14" s="5" t="s">
        <v>49</v>
      </c>
      <c r="S14" s="5" t="s">
        <v>88</v>
      </c>
      <c r="T14" s="6"/>
      <c r="U14" s="6"/>
      <c r="V14" s="6"/>
      <c r="W14" s="6"/>
      <c r="X14" s="6"/>
      <c r="Y14" s="6"/>
      <c r="Z14" s="6"/>
      <c r="AA14" s="6"/>
      <c r="AB14" s="6"/>
      <c r="AC14" s="6"/>
      <c r="AD14" s="6"/>
      <c r="AE14" s="6"/>
      <c r="AF14" s="6"/>
      <c r="AG14" s="6"/>
      <c r="AH14" s="6"/>
      <c r="AI14" s="6"/>
    </row>
    <row r="15">
      <c r="A15" s="4">
        <v>44944.38297528935</v>
      </c>
      <c r="B15" s="5" t="s">
        <v>29</v>
      </c>
      <c r="C15" s="5" t="s">
        <v>34</v>
      </c>
      <c r="D15" s="5" t="s">
        <v>89</v>
      </c>
      <c r="E15" s="5" t="s">
        <v>42</v>
      </c>
      <c r="F15" s="5" t="s">
        <v>90</v>
      </c>
      <c r="G15" s="5" t="s">
        <v>44</v>
      </c>
      <c r="H15" s="5" t="s">
        <v>45</v>
      </c>
      <c r="I15" s="5" t="s">
        <v>91</v>
      </c>
      <c r="J15" s="5" t="s">
        <v>49</v>
      </c>
      <c r="K15" s="5" t="s">
        <v>92</v>
      </c>
      <c r="L15" s="5" t="s">
        <v>47</v>
      </c>
      <c r="M15" s="5" t="s">
        <v>93</v>
      </c>
      <c r="N15" s="5" t="s">
        <v>47</v>
      </c>
      <c r="O15" s="5" t="s">
        <v>94</v>
      </c>
      <c r="P15" s="5" t="s">
        <v>49</v>
      </c>
      <c r="Q15" s="5" t="s">
        <v>95</v>
      </c>
      <c r="R15" s="5" t="s">
        <v>47</v>
      </c>
      <c r="S15" s="5" t="s">
        <v>96</v>
      </c>
      <c r="T15" s="6"/>
      <c r="U15" s="6"/>
      <c r="V15" s="6"/>
      <c r="W15" s="6"/>
      <c r="X15" s="6"/>
      <c r="Y15" s="6"/>
      <c r="Z15" s="6"/>
      <c r="AA15" s="6"/>
      <c r="AB15" s="6"/>
      <c r="AC15" s="6"/>
      <c r="AD15" s="6"/>
      <c r="AE15" s="6"/>
      <c r="AF15" s="6"/>
      <c r="AG15" s="6"/>
      <c r="AH15" s="6"/>
      <c r="AI15" s="6"/>
    </row>
    <row r="16">
      <c r="A16" s="4">
        <v>44944.39070930556</v>
      </c>
      <c r="B16" s="5" t="s">
        <v>29</v>
      </c>
      <c r="C16" s="5" t="s">
        <v>34</v>
      </c>
      <c r="D16" s="5" t="s">
        <v>31</v>
      </c>
      <c r="E16" s="5" t="s">
        <v>42</v>
      </c>
      <c r="F16" s="5" t="s">
        <v>97</v>
      </c>
      <c r="G16" s="5" t="s">
        <v>66</v>
      </c>
      <c r="H16" s="5" t="s">
        <v>67</v>
      </c>
      <c r="I16" s="5" t="s">
        <v>98</v>
      </c>
      <c r="J16" s="5" t="s">
        <v>51</v>
      </c>
      <c r="K16" s="5" t="s">
        <v>99</v>
      </c>
      <c r="L16" s="5" t="s">
        <v>51</v>
      </c>
      <c r="M16" s="5" t="s">
        <v>100</v>
      </c>
      <c r="N16" s="5" t="s">
        <v>51</v>
      </c>
      <c r="O16" s="5" t="s">
        <v>101</v>
      </c>
      <c r="P16" s="5" t="s">
        <v>51</v>
      </c>
      <c r="Q16" s="5" t="s">
        <v>101</v>
      </c>
      <c r="R16" s="5" t="s">
        <v>51</v>
      </c>
      <c r="S16" s="5" t="s">
        <v>101</v>
      </c>
      <c r="T16" s="5" t="s">
        <v>51</v>
      </c>
      <c r="U16" s="5" t="s">
        <v>101</v>
      </c>
      <c r="V16" s="5" t="s">
        <v>51</v>
      </c>
      <c r="W16" s="5" t="s">
        <v>101</v>
      </c>
      <c r="X16" s="5" t="s">
        <v>51</v>
      </c>
      <c r="Y16" s="5" t="s">
        <v>101</v>
      </c>
      <c r="Z16" s="5" t="s">
        <v>51</v>
      </c>
      <c r="AA16" s="5" t="s">
        <v>101</v>
      </c>
      <c r="AB16" s="5" t="s">
        <v>51</v>
      </c>
      <c r="AC16" s="5" t="s">
        <v>101</v>
      </c>
      <c r="AD16" s="6"/>
      <c r="AE16" s="6"/>
      <c r="AF16" s="6"/>
      <c r="AG16" s="6"/>
      <c r="AH16" s="6"/>
      <c r="AI16" s="6"/>
    </row>
    <row r="17">
      <c r="A17" s="4">
        <v>44944.39107979166</v>
      </c>
      <c r="B17" s="5" t="s">
        <v>29</v>
      </c>
      <c r="C17" s="5" t="s">
        <v>30</v>
      </c>
      <c r="D17" s="5" t="s">
        <v>31</v>
      </c>
      <c r="E17" s="5" t="s">
        <v>42</v>
      </c>
      <c r="F17" s="5" t="s">
        <v>59</v>
      </c>
      <c r="G17" s="5" t="s">
        <v>44</v>
      </c>
      <c r="H17" s="5" t="s">
        <v>83</v>
      </c>
      <c r="I17" s="5" t="s">
        <v>102</v>
      </c>
      <c r="J17" s="5" t="s">
        <v>51</v>
      </c>
      <c r="K17" s="5" t="s">
        <v>103</v>
      </c>
      <c r="L17" s="5" t="s">
        <v>51</v>
      </c>
      <c r="M17" s="5" t="s">
        <v>104</v>
      </c>
      <c r="N17" s="5" t="s">
        <v>47</v>
      </c>
      <c r="O17" s="5" t="s">
        <v>105</v>
      </c>
      <c r="P17" s="5" t="s">
        <v>49</v>
      </c>
      <c r="Q17" s="5" t="s">
        <v>106</v>
      </c>
      <c r="R17" s="5" t="s">
        <v>47</v>
      </c>
      <c r="S17" s="5" t="s">
        <v>107</v>
      </c>
      <c r="T17" s="6"/>
      <c r="U17" s="6"/>
      <c r="V17" s="6"/>
      <c r="W17" s="6"/>
      <c r="X17" s="6"/>
      <c r="Y17" s="6"/>
      <c r="Z17" s="6"/>
      <c r="AA17" s="6"/>
      <c r="AB17" s="6"/>
      <c r="AC17" s="6"/>
      <c r="AD17" s="6"/>
      <c r="AE17" s="6"/>
      <c r="AF17" s="6"/>
      <c r="AG17" s="6"/>
      <c r="AH17" s="6"/>
      <c r="AI17" s="6"/>
    </row>
    <row r="18">
      <c r="A18" s="4">
        <v>44944.39397128472</v>
      </c>
      <c r="B18" s="5" t="s">
        <v>29</v>
      </c>
      <c r="C18" s="5" t="s">
        <v>34</v>
      </c>
      <c r="D18" s="5" t="s">
        <v>37</v>
      </c>
      <c r="E18" s="5" t="s">
        <v>42</v>
      </c>
      <c r="F18" s="5" t="s">
        <v>43</v>
      </c>
      <c r="G18" s="5" t="s">
        <v>66</v>
      </c>
      <c r="H18" s="5" t="s">
        <v>75</v>
      </c>
      <c r="I18" s="5" t="s">
        <v>108</v>
      </c>
      <c r="J18" s="5" t="s">
        <v>47</v>
      </c>
      <c r="K18" s="5" t="s">
        <v>109</v>
      </c>
      <c r="L18" s="5" t="s">
        <v>47</v>
      </c>
      <c r="M18" s="5" t="s">
        <v>110</v>
      </c>
      <c r="N18" s="5" t="s">
        <v>49</v>
      </c>
      <c r="O18" s="5" t="s">
        <v>111</v>
      </c>
      <c r="P18" s="5" t="s">
        <v>51</v>
      </c>
      <c r="Q18" s="5" t="s">
        <v>112</v>
      </c>
      <c r="R18" s="5" t="s">
        <v>51</v>
      </c>
      <c r="S18" s="5" t="s">
        <v>112</v>
      </c>
      <c r="T18" s="5" t="s">
        <v>49</v>
      </c>
      <c r="U18" s="5" t="s">
        <v>113</v>
      </c>
      <c r="V18" s="5" t="s">
        <v>47</v>
      </c>
      <c r="W18" s="5" t="s">
        <v>114</v>
      </c>
      <c r="X18" s="5" t="s">
        <v>49</v>
      </c>
      <c r="Y18" s="5" t="s">
        <v>115</v>
      </c>
      <c r="Z18" s="5" t="s">
        <v>51</v>
      </c>
      <c r="AA18" s="5" t="s">
        <v>112</v>
      </c>
      <c r="AB18" s="5" t="s">
        <v>47</v>
      </c>
      <c r="AC18" s="5" t="s">
        <v>116</v>
      </c>
      <c r="AD18" s="6"/>
      <c r="AE18" s="6"/>
      <c r="AF18" s="6"/>
      <c r="AG18" s="6"/>
      <c r="AH18" s="6"/>
      <c r="AI18" s="6"/>
    </row>
    <row r="19">
      <c r="A19" s="4">
        <v>44944.40843953704</v>
      </c>
      <c r="B19" s="5" t="s">
        <v>29</v>
      </c>
      <c r="C19" s="5" t="s">
        <v>33</v>
      </c>
      <c r="D19" s="5" t="s">
        <v>37</v>
      </c>
      <c r="E19" s="5" t="s">
        <v>42</v>
      </c>
      <c r="F19" s="5" t="s">
        <v>117</v>
      </c>
      <c r="G19" s="5" t="s">
        <v>60</v>
      </c>
      <c r="H19" s="5" t="s">
        <v>75</v>
      </c>
      <c r="I19" s="5" t="s">
        <v>118</v>
      </c>
      <c r="J19" s="5" t="s">
        <v>47</v>
      </c>
      <c r="K19" s="5" t="s">
        <v>119</v>
      </c>
      <c r="L19" s="5" t="s">
        <v>49</v>
      </c>
      <c r="M19" s="5" t="s">
        <v>120</v>
      </c>
      <c r="N19" s="5" t="s">
        <v>49</v>
      </c>
      <c r="O19" s="5" t="s">
        <v>121</v>
      </c>
      <c r="P19" s="5" t="s">
        <v>49</v>
      </c>
      <c r="Q19" s="5" t="s">
        <v>122</v>
      </c>
      <c r="R19" s="5" t="s">
        <v>49</v>
      </c>
      <c r="S19" s="5" t="s">
        <v>123</v>
      </c>
      <c r="T19" s="5" t="s">
        <v>49</v>
      </c>
      <c r="U19" s="5" t="s">
        <v>124</v>
      </c>
      <c r="V19" s="5" t="s">
        <v>47</v>
      </c>
      <c r="W19" s="5" t="s">
        <v>125</v>
      </c>
      <c r="X19" s="5" t="s">
        <v>49</v>
      </c>
      <c r="Y19" s="5" t="s">
        <v>126</v>
      </c>
      <c r="Z19" s="5" t="s">
        <v>47</v>
      </c>
      <c r="AA19" s="5" t="s">
        <v>127</v>
      </c>
      <c r="AB19" s="5" t="s">
        <v>47</v>
      </c>
      <c r="AC19" s="5" t="s">
        <v>128</v>
      </c>
      <c r="AD19" s="6"/>
      <c r="AE19" s="6"/>
      <c r="AF19" s="6"/>
      <c r="AG19" s="6"/>
      <c r="AH19" s="6"/>
      <c r="AI19" s="6"/>
    </row>
    <row r="20">
      <c r="A20" s="4">
        <v>44944.4112821875</v>
      </c>
      <c r="B20" s="5" t="s">
        <v>29</v>
      </c>
      <c r="C20" s="5" t="s">
        <v>38</v>
      </c>
      <c r="D20" s="5" t="s">
        <v>58</v>
      </c>
      <c r="E20" s="5" t="s">
        <v>42</v>
      </c>
      <c r="F20" s="5" t="s">
        <v>129</v>
      </c>
      <c r="G20" s="5" t="s">
        <v>44</v>
      </c>
      <c r="H20" s="5" t="s">
        <v>61</v>
      </c>
      <c r="I20" s="5" t="s">
        <v>130</v>
      </c>
      <c r="J20" s="5" t="s">
        <v>49</v>
      </c>
      <c r="K20" s="5" t="s">
        <v>131</v>
      </c>
      <c r="L20" s="5" t="s">
        <v>47</v>
      </c>
      <c r="M20" s="5" t="s">
        <v>132</v>
      </c>
      <c r="N20" s="5" t="s">
        <v>47</v>
      </c>
      <c r="O20" s="5" t="s">
        <v>133</v>
      </c>
      <c r="P20" s="5" t="s">
        <v>49</v>
      </c>
      <c r="Q20" s="5" t="s">
        <v>134</v>
      </c>
      <c r="R20" s="5" t="s">
        <v>49</v>
      </c>
      <c r="S20" s="5" t="s">
        <v>135</v>
      </c>
      <c r="T20" s="5" t="s">
        <v>49</v>
      </c>
      <c r="U20" s="5" t="s">
        <v>136</v>
      </c>
      <c r="V20" s="5" t="s">
        <v>47</v>
      </c>
      <c r="W20" s="5" t="s">
        <v>137</v>
      </c>
      <c r="X20" s="5" t="s">
        <v>49</v>
      </c>
      <c r="Y20" s="5" t="s">
        <v>138</v>
      </c>
      <c r="Z20" s="5" t="s">
        <v>47</v>
      </c>
      <c r="AA20" s="5" t="s">
        <v>139</v>
      </c>
      <c r="AB20" s="5" t="s">
        <v>49</v>
      </c>
      <c r="AC20" s="5" t="s">
        <v>140</v>
      </c>
      <c r="AD20" s="6"/>
      <c r="AE20" s="6"/>
      <c r="AF20" s="6"/>
      <c r="AG20" s="6"/>
      <c r="AH20" s="6"/>
      <c r="AI20" s="6"/>
    </row>
    <row r="21">
      <c r="A21" s="4">
        <v>44944.43122291667</v>
      </c>
      <c r="B21" s="5" t="s">
        <v>29</v>
      </c>
      <c r="C21" s="5" t="s">
        <v>38</v>
      </c>
      <c r="D21" s="5" t="s">
        <v>37</v>
      </c>
      <c r="E21" s="5" t="s">
        <v>42</v>
      </c>
      <c r="F21" s="5" t="s">
        <v>141</v>
      </c>
      <c r="G21" s="5" t="s">
        <v>66</v>
      </c>
      <c r="H21" s="5" t="s">
        <v>67</v>
      </c>
      <c r="I21" s="5" t="s">
        <v>98</v>
      </c>
      <c r="J21" s="5" t="s">
        <v>51</v>
      </c>
      <c r="K21" s="5" t="s">
        <v>142</v>
      </c>
      <c r="L21" s="5" t="s">
        <v>51</v>
      </c>
      <c r="M21" s="5" t="s">
        <v>143</v>
      </c>
      <c r="N21" s="5" t="s">
        <v>47</v>
      </c>
      <c r="O21" s="5" t="s">
        <v>144</v>
      </c>
      <c r="P21" s="5" t="s">
        <v>49</v>
      </c>
      <c r="Q21" s="5" t="s">
        <v>145</v>
      </c>
      <c r="R21" s="5" t="s">
        <v>47</v>
      </c>
      <c r="S21" s="5" t="s">
        <v>146</v>
      </c>
      <c r="T21" s="5" t="s">
        <v>51</v>
      </c>
      <c r="U21" s="5" t="s">
        <v>147</v>
      </c>
      <c r="V21" s="5" t="s">
        <v>47</v>
      </c>
      <c r="W21" s="5" t="s">
        <v>148</v>
      </c>
      <c r="X21" s="5" t="s">
        <v>49</v>
      </c>
      <c r="Y21" s="5" t="s">
        <v>149</v>
      </c>
      <c r="Z21" s="5" t="s">
        <v>51</v>
      </c>
      <c r="AA21" s="5" t="s">
        <v>143</v>
      </c>
      <c r="AB21" s="5" t="s">
        <v>51</v>
      </c>
      <c r="AC21" s="5" t="s">
        <v>150</v>
      </c>
      <c r="AD21" s="6"/>
      <c r="AE21" s="6"/>
      <c r="AF21" s="6"/>
      <c r="AG21" s="6"/>
      <c r="AH21" s="6"/>
      <c r="AI21" s="6"/>
    </row>
    <row r="22">
      <c r="A22" s="4">
        <v>44944.449756539354</v>
      </c>
      <c r="B22" s="5" t="s">
        <v>29</v>
      </c>
      <c r="C22" s="5" t="s">
        <v>34</v>
      </c>
      <c r="D22" s="5" t="s">
        <v>37</v>
      </c>
      <c r="E22" s="5" t="s">
        <v>42</v>
      </c>
      <c r="F22" s="5" t="s">
        <v>151</v>
      </c>
      <c r="G22" s="5" t="s">
        <v>60</v>
      </c>
      <c r="H22" s="5" t="s">
        <v>75</v>
      </c>
      <c r="I22" s="5" t="s">
        <v>152</v>
      </c>
      <c r="J22" s="5" t="s">
        <v>49</v>
      </c>
      <c r="K22" s="5" t="s">
        <v>153</v>
      </c>
      <c r="L22" s="5" t="s">
        <v>47</v>
      </c>
      <c r="M22" s="5" t="s">
        <v>154</v>
      </c>
      <c r="N22" s="5" t="s">
        <v>47</v>
      </c>
      <c r="O22" s="5" t="s">
        <v>155</v>
      </c>
      <c r="P22" s="5" t="s">
        <v>49</v>
      </c>
      <c r="Q22" s="5" t="s">
        <v>156</v>
      </c>
      <c r="R22" s="5" t="s">
        <v>47</v>
      </c>
      <c r="S22" s="5" t="s">
        <v>157</v>
      </c>
      <c r="T22" s="5" t="s">
        <v>49</v>
      </c>
      <c r="U22" s="5" t="s">
        <v>158</v>
      </c>
      <c r="V22" s="5" t="s">
        <v>47</v>
      </c>
      <c r="W22" s="5" t="s">
        <v>159</v>
      </c>
      <c r="X22" s="5" t="s">
        <v>51</v>
      </c>
      <c r="Y22" s="5" t="s">
        <v>160</v>
      </c>
      <c r="Z22" s="5" t="s">
        <v>47</v>
      </c>
      <c r="AA22" s="5" t="s">
        <v>161</v>
      </c>
      <c r="AB22" s="5" t="s">
        <v>51</v>
      </c>
      <c r="AC22" s="5" t="s">
        <v>162</v>
      </c>
      <c r="AD22" s="6"/>
      <c r="AE22" s="6"/>
      <c r="AF22" s="6"/>
      <c r="AG22" s="6"/>
      <c r="AH22" s="6"/>
      <c r="AI22" s="6"/>
    </row>
    <row r="23">
      <c r="A23" s="4">
        <v>44944.45339793981</v>
      </c>
      <c r="B23" s="5" t="s">
        <v>29</v>
      </c>
      <c r="C23" s="5" t="s">
        <v>163</v>
      </c>
      <c r="D23" s="5" t="s">
        <v>164</v>
      </c>
      <c r="E23" s="5" t="s">
        <v>42</v>
      </c>
      <c r="F23" s="5" t="s">
        <v>165</v>
      </c>
      <c r="G23" s="5" t="s">
        <v>66</v>
      </c>
      <c r="H23" s="5" t="s">
        <v>83</v>
      </c>
      <c r="I23" s="5" t="s">
        <v>166</v>
      </c>
      <c r="J23" s="5" t="s">
        <v>51</v>
      </c>
      <c r="K23" s="5" t="s">
        <v>167</v>
      </c>
      <c r="L23" s="5" t="s">
        <v>47</v>
      </c>
      <c r="M23" s="5" t="s">
        <v>168</v>
      </c>
      <c r="N23" s="5" t="s">
        <v>49</v>
      </c>
      <c r="O23" s="5" t="s">
        <v>169</v>
      </c>
      <c r="P23" s="5" t="s">
        <v>51</v>
      </c>
      <c r="Q23" s="5" t="s">
        <v>170</v>
      </c>
      <c r="R23" s="5" t="s">
        <v>51</v>
      </c>
      <c r="S23" s="5" t="s">
        <v>170</v>
      </c>
      <c r="T23" s="5" t="s">
        <v>49</v>
      </c>
      <c r="U23" s="5" t="s">
        <v>171</v>
      </c>
      <c r="V23" s="5" t="s">
        <v>51</v>
      </c>
      <c r="W23" s="5" t="s">
        <v>172</v>
      </c>
      <c r="X23" s="5" t="s">
        <v>49</v>
      </c>
      <c r="Y23" s="5" t="s">
        <v>173</v>
      </c>
      <c r="Z23" s="5" t="s">
        <v>51</v>
      </c>
      <c r="AA23" s="5" t="s">
        <v>170</v>
      </c>
      <c r="AB23" s="5" t="s">
        <v>51</v>
      </c>
      <c r="AC23" s="5" t="s">
        <v>170</v>
      </c>
      <c r="AD23" s="6"/>
      <c r="AE23" s="6"/>
      <c r="AF23" s="6"/>
      <c r="AG23" s="6"/>
      <c r="AH23" s="6"/>
      <c r="AI23" s="6"/>
    </row>
    <row r="24">
      <c r="A24" s="4">
        <v>44944.4566783912</v>
      </c>
      <c r="B24" s="5" t="s">
        <v>29</v>
      </c>
      <c r="C24" s="5" t="s">
        <v>38</v>
      </c>
      <c r="D24" s="5" t="s">
        <v>37</v>
      </c>
      <c r="E24" s="5" t="s">
        <v>42</v>
      </c>
      <c r="F24" s="5" t="s">
        <v>174</v>
      </c>
      <c r="G24" s="5" t="s">
        <v>60</v>
      </c>
      <c r="H24" s="5" t="s">
        <v>83</v>
      </c>
      <c r="I24" s="5" t="s">
        <v>175</v>
      </c>
      <c r="J24" s="5" t="s">
        <v>47</v>
      </c>
      <c r="K24" s="5" t="s">
        <v>176</v>
      </c>
      <c r="L24" s="5" t="s">
        <v>49</v>
      </c>
      <c r="M24" s="5" t="s">
        <v>177</v>
      </c>
      <c r="N24" s="5" t="s">
        <v>49</v>
      </c>
      <c r="O24" s="5" t="s">
        <v>178</v>
      </c>
      <c r="P24" s="5" t="s">
        <v>51</v>
      </c>
      <c r="Q24" s="5" t="s">
        <v>179</v>
      </c>
      <c r="R24" s="5" t="s">
        <v>47</v>
      </c>
      <c r="S24" s="5" t="s">
        <v>180</v>
      </c>
      <c r="T24" s="5" t="s">
        <v>51</v>
      </c>
      <c r="U24" s="5" t="s">
        <v>181</v>
      </c>
      <c r="V24" s="5" t="s">
        <v>47</v>
      </c>
      <c r="W24" s="5" t="s">
        <v>182</v>
      </c>
      <c r="X24" s="5" t="s">
        <v>49</v>
      </c>
      <c r="Y24" s="5" t="s">
        <v>183</v>
      </c>
      <c r="Z24" s="5" t="s">
        <v>47</v>
      </c>
      <c r="AA24" s="5" t="s">
        <v>184</v>
      </c>
      <c r="AB24" s="5" t="s">
        <v>47</v>
      </c>
      <c r="AC24" s="5" t="s">
        <v>185</v>
      </c>
      <c r="AD24" s="6"/>
      <c r="AE24" s="6"/>
      <c r="AF24" s="6"/>
      <c r="AG24" s="6"/>
      <c r="AH24" s="6"/>
      <c r="AI24" s="6"/>
    </row>
    <row r="25">
      <c r="A25" s="4">
        <v>44944.50681237268</v>
      </c>
      <c r="B25" s="5" t="s">
        <v>29</v>
      </c>
      <c r="C25" s="5" t="s">
        <v>34</v>
      </c>
      <c r="D25" s="5" t="s">
        <v>89</v>
      </c>
      <c r="E25" s="5" t="s">
        <v>42</v>
      </c>
      <c r="F25" s="5" t="s">
        <v>186</v>
      </c>
      <c r="G25" s="5" t="s">
        <v>60</v>
      </c>
      <c r="H25" s="5" t="s">
        <v>83</v>
      </c>
      <c r="I25" s="5" t="s">
        <v>187</v>
      </c>
      <c r="J25" s="5" t="s">
        <v>47</v>
      </c>
      <c r="K25" s="5" t="s">
        <v>188</v>
      </c>
      <c r="L25" s="5" t="s">
        <v>49</v>
      </c>
      <c r="M25" s="5" t="s">
        <v>189</v>
      </c>
      <c r="N25" s="5" t="s">
        <v>49</v>
      </c>
      <c r="O25" s="5" t="s">
        <v>190</v>
      </c>
      <c r="P25" s="5" t="s">
        <v>49</v>
      </c>
      <c r="Q25" s="5" t="s">
        <v>191</v>
      </c>
      <c r="R25" s="5" t="s">
        <v>47</v>
      </c>
      <c r="S25" s="5" t="s">
        <v>192</v>
      </c>
      <c r="T25" s="5" t="s">
        <v>51</v>
      </c>
      <c r="U25" s="5" t="s">
        <v>193</v>
      </c>
      <c r="V25" s="5" t="s">
        <v>47</v>
      </c>
      <c r="W25" s="5" t="s">
        <v>194</v>
      </c>
      <c r="X25" s="5" t="s">
        <v>49</v>
      </c>
      <c r="Y25" s="5" t="s">
        <v>195</v>
      </c>
      <c r="Z25" s="5" t="s">
        <v>49</v>
      </c>
      <c r="AA25" s="5" t="s">
        <v>190</v>
      </c>
      <c r="AB25" s="5" t="s">
        <v>47</v>
      </c>
      <c r="AC25" s="5" t="s">
        <v>196</v>
      </c>
      <c r="AD25" s="6"/>
      <c r="AE25" s="6"/>
      <c r="AF25" s="6"/>
      <c r="AG25" s="6"/>
      <c r="AH25" s="6"/>
      <c r="AI25" s="6"/>
    </row>
    <row r="26">
      <c r="A26" s="4">
        <v>44944.52253461805</v>
      </c>
      <c r="B26" s="5" t="s">
        <v>29</v>
      </c>
      <c r="C26" s="5" t="s">
        <v>34</v>
      </c>
      <c r="D26" s="5" t="s">
        <v>37</v>
      </c>
      <c r="E26" s="5" t="s">
        <v>42</v>
      </c>
      <c r="F26" s="5" t="s">
        <v>90</v>
      </c>
      <c r="G26" s="5" t="s">
        <v>60</v>
      </c>
      <c r="H26" s="5" t="s">
        <v>75</v>
      </c>
      <c r="I26" s="5" t="s">
        <v>130</v>
      </c>
      <c r="J26" s="5" t="s">
        <v>49</v>
      </c>
      <c r="K26" s="5" t="s">
        <v>197</v>
      </c>
      <c r="L26" s="5" t="s">
        <v>47</v>
      </c>
      <c r="M26" s="5" t="s">
        <v>198</v>
      </c>
      <c r="N26" s="5" t="s">
        <v>51</v>
      </c>
      <c r="O26" s="5" t="s">
        <v>199</v>
      </c>
      <c r="P26" s="5" t="s">
        <v>49</v>
      </c>
      <c r="Q26" s="5" t="s">
        <v>200</v>
      </c>
      <c r="R26" s="5" t="s">
        <v>47</v>
      </c>
      <c r="S26" s="5" t="s">
        <v>201</v>
      </c>
      <c r="T26" s="5" t="s">
        <v>49</v>
      </c>
      <c r="U26" s="5" t="s">
        <v>202</v>
      </c>
      <c r="V26" s="5" t="s">
        <v>49</v>
      </c>
      <c r="W26" s="5" t="s">
        <v>203</v>
      </c>
      <c r="X26" s="5" t="s">
        <v>49</v>
      </c>
      <c r="Y26" s="5" t="s">
        <v>138</v>
      </c>
      <c r="Z26" s="5" t="s">
        <v>51</v>
      </c>
      <c r="AA26" s="5" t="s">
        <v>204</v>
      </c>
      <c r="AB26" s="5" t="s">
        <v>47</v>
      </c>
      <c r="AC26" s="5" t="s">
        <v>205</v>
      </c>
      <c r="AD26" s="6"/>
      <c r="AE26" s="6"/>
      <c r="AF26" s="6"/>
      <c r="AG26" s="6"/>
      <c r="AH26" s="6"/>
      <c r="AI26" s="6"/>
    </row>
    <row r="27">
      <c r="A27" s="4">
        <v>44944.60050885417</v>
      </c>
      <c r="B27" s="5" t="s">
        <v>29</v>
      </c>
      <c r="C27" s="5" t="s">
        <v>34</v>
      </c>
      <c r="D27" s="5" t="s">
        <v>89</v>
      </c>
      <c r="E27" s="5" t="s">
        <v>42</v>
      </c>
      <c r="F27" s="5" t="s">
        <v>206</v>
      </c>
      <c r="G27" s="5" t="s">
        <v>60</v>
      </c>
      <c r="H27" s="5" t="s">
        <v>75</v>
      </c>
      <c r="I27" s="5" t="s">
        <v>207</v>
      </c>
      <c r="J27" s="5" t="s">
        <v>51</v>
      </c>
      <c r="K27" s="5" t="s">
        <v>208</v>
      </c>
      <c r="L27" s="5" t="s">
        <v>51</v>
      </c>
      <c r="M27" s="5" t="s">
        <v>209</v>
      </c>
      <c r="N27" s="5" t="s">
        <v>51</v>
      </c>
      <c r="O27" s="5" t="s">
        <v>209</v>
      </c>
      <c r="P27" s="5" t="s">
        <v>51</v>
      </c>
      <c r="Q27" s="5" t="s">
        <v>210</v>
      </c>
      <c r="R27" s="5" t="s">
        <v>51</v>
      </c>
      <c r="S27" s="5" t="s">
        <v>211</v>
      </c>
      <c r="T27" s="5" t="s">
        <v>51</v>
      </c>
      <c r="U27" s="5" t="s">
        <v>211</v>
      </c>
      <c r="V27" s="5" t="s">
        <v>51</v>
      </c>
      <c r="W27" s="5" t="s">
        <v>212</v>
      </c>
      <c r="X27" s="5" t="s">
        <v>51</v>
      </c>
      <c r="Y27" s="5" t="s">
        <v>212</v>
      </c>
      <c r="Z27" s="5" t="s">
        <v>51</v>
      </c>
      <c r="AA27" s="5" t="s">
        <v>212</v>
      </c>
      <c r="AB27" s="5" t="s">
        <v>51</v>
      </c>
      <c r="AC27" s="5" t="s">
        <v>212</v>
      </c>
      <c r="AD27" s="6"/>
      <c r="AE27" s="6"/>
      <c r="AF27" s="6"/>
      <c r="AG27" s="6"/>
      <c r="AH27" s="6"/>
      <c r="AI27" s="6"/>
    </row>
    <row r="28">
      <c r="A28" s="4">
        <v>44944.64458408565</v>
      </c>
      <c r="B28" s="5" t="s">
        <v>29</v>
      </c>
      <c r="C28" s="5" t="s">
        <v>57</v>
      </c>
      <c r="D28" s="5" t="s">
        <v>37</v>
      </c>
      <c r="E28" s="5" t="s">
        <v>42</v>
      </c>
      <c r="F28" s="5" t="s">
        <v>213</v>
      </c>
      <c r="G28" s="5" t="s">
        <v>44</v>
      </c>
      <c r="H28" s="5" t="s">
        <v>75</v>
      </c>
      <c r="I28" s="5" t="s">
        <v>68</v>
      </c>
      <c r="J28" s="5" t="s">
        <v>49</v>
      </c>
      <c r="K28" s="5" t="s">
        <v>214</v>
      </c>
      <c r="L28" s="5" t="s">
        <v>47</v>
      </c>
      <c r="M28" s="5" t="s">
        <v>215</v>
      </c>
      <c r="N28" s="5" t="s">
        <v>47</v>
      </c>
      <c r="O28" s="5" t="s">
        <v>216</v>
      </c>
      <c r="P28" s="5" t="s">
        <v>49</v>
      </c>
      <c r="Q28" s="5" t="s">
        <v>217</v>
      </c>
      <c r="R28" s="5" t="s">
        <v>47</v>
      </c>
      <c r="S28" s="5" t="s">
        <v>218</v>
      </c>
      <c r="T28" s="5" t="s">
        <v>49</v>
      </c>
      <c r="U28" s="5" t="s">
        <v>219</v>
      </c>
      <c r="V28" s="5" t="s">
        <v>47</v>
      </c>
      <c r="W28" s="5" t="s">
        <v>220</v>
      </c>
      <c r="X28" s="5" t="s">
        <v>49</v>
      </c>
      <c r="Y28" s="5" t="s">
        <v>221</v>
      </c>
      <c r="Z28" s="5" t="s">
        <v>47</v>
      </c>
      <c r="AA28" s="5" t="s">
        <v>222</v>
      </c>
      <c r="AB28" s="5" t="s">
        <v>47</v>
      </c>
      <c r="AC28" s="5" t="s">
        <v>223</v>
      </c>
      <c r="AD28" s="6"/>
      <c r="AE28" s="6"/>
      <c r="AF28" s="6"/>
      <c r="AG28" s="6"/>
      <c r="AH28" s="6"/>
      <c r="AI28" s="6"/>
    </row>
    <row r="29">
      <c r="A29" s="4">
        <v>44944.653473900464</v>
      </c>
      <c r="B29" s="5" t="s">
        <v>29</v>
      </c>
      <c r="C29" s="5" t="s">
        <v>33</v>
      </c>
      <c r="D29" s="5" t="s">
        <v>37</v>
      </c>
      <c r="E29" s="5" t="s">
        <v>42</v>
      </c>
      <c r="F29" s="5" t="s">
        <v>224</v>
      </c>
      <c r="G29" s="5" t="s">
        <v>60</v>
      </c>
      <c r="H29" s="5" t="s">
        <v>75</v>
      </c>
      <c r="I29" s="5" t="s">
        <v>175</v>
      </c>
      <c r="J29" s="5" t="s">
        <v>51</v>
      </c>
      <c r="K29" s="5" t="s">
        <v>225</v>
      </c>
      <c r="L29" s="5" t="s">
        <v>49</v>
      </c>
      <c r="M29" s="5" t="s">
        <v>226</v>
      </c>
      <c r="N29" s="5" t="s">
        <v>47</v>
      </c>
      <c r="O29" s="5" t="s">
        <v>227</v>
      </c>
      <c r="P29" s="5" t="s">
        <v>49</v>
      </c>
      <c r="Q29" s="5" t="s">
        <v>228</v>
      </c>
      <c r="R29" s="5" t="s">
        <v>49</v>
      </c>
      <c r="S29" s="5" t="s">
        <v>229</v>
      </c>
      <c r="T29" s="5" t="s">
        <v>49</v>
      </c>
      <c r="U29" s="5" t="s">
        <v>230</v>
      </c>
      <c r="V29" s="5" t="s">
        <v>47</v>
      </c>
      <c r="W29" s="5" t="s">
        <v>231</v>
      </c>
      <c r="X29" s="5" t="s">
        <v>49</v>
      </c>
      <c r="Y29" s="5" t="s">
        <v>232</v>
      </c>
      <c r="Z29" s="5" t="s">
        <v>51</v>
      </c>
      <c r="AA29" s="5" t="s">
        <v>233</v>
      </c>
      <c r="AB29" s="5" t="s">
        <v>47</v>
      </c>
      <c r="AC29" s="5" t="s">
        <v>234</v>
      </c>
      <c r="AD29" s="6"/>
      <c r="AE29" s="6"/>
      <c r="AF29" s="6"/>
      <c r="AG29" s="6"/>
      <c r="AH29" s="6"/>
      <c r="AI29" s="6"/>
    </row>
    <row r="30">
      <c r="A30" s="4">
        <v>44944.65599826389</v>
      </c>
      <c r="B30" s="5" t="s">
        <v>29</v>
      </c>
      <c r="C30" s="5" t="s">
        <v>235</v>
      </c>
      <c r="D30" s="5" t="s">
        <v>31</v>
      </c>
      <c r="E30" s="5" t="s">
        <v>42</v>
      </c>
      <c r="F30" s="5" t="s">
        <v>90</v>
      </c>
      <c r="G30" s="5" t="s">
        <v>44</v>
      </c>
      <c r="H30" s="5" t="s">
        <v>75</v>
      </c>
      <c r="I30" s="5" t="s">
        <v>236</v>
      </c>
      <c r="J30" s="5" t="s">
        <v>49</v>
      </c>
      <c r="K30" s="5" t="s">
        <v>237</v>
      </c>
      <c r="L30" s="5" t="s">
        <v>49</v>
      </c>
      <c r="M30" s="5" t="s">
        <v>238</v>
      </c>
      <c r="N30" s="5" t="s">
        <v>49</v>
      </c>
      <c r="O30" s="5" t="s">
        <v>239</v>
      </c>
      <c r="P30" s="5" t="s">
        <v>49</v>
      </c>
      <c r="Q30" s="5" t="s">
        <v>238</v>
      </c>
      <c r="R30" s="5" t="s">
        <v>49</v>
      </c>
      <c r="S30" s="5" t="s">
        <v>238</v>
      </c>
      <c r="T30" s="5" t="s">
        <v>49</v>
      </c>
      <c r="U30" s="5" t="s">
        <v>238</v>
      </c>
      <c r="V30" s="5" t="s">
        <v>49</v>
      </c>
      <c r="W30" s="5" t="s">
        <v>238</v>
      </c>
      <c r="X30" s="5" t="s">
        <v>49</v>
      </c>
      <c r="Y30" s="5" t="s">
        <v>240</v>
      </c>
      <c r="Z30" s="5" t="s">
        <v>49</v>
      </c>
      <c r="AA30" s="5" t="s">
        <v>238</v>
      </c>
      <c r="AB30" s="5" t="s">
        <v>49</v>
      </c>
      <c r="AC30" s="5" t="s">
        <v>238</v>
      </c>
      <c r="AD30" s="6"/>
      <c r="AE30" s="6"/>
      <c r="AF30" s="6"/>
      <c r="AG30" s="6"/>
      <c r="AH30" s="6"/>
      <c r="AI30" s="6"/>
    </row>
    <row r="31">
      <c r="A31" s="4">
        <v>44944.70791550926</v>
      </c>
      <c r="B31" s="5" t="s">
        <v>29</v>
      </c>
      <c r="C31" s="5" t="s">
        <v>30</v>
      </c>
      <c r="D31" s="5" t="s">
        <v>37</v>
      </c>
      <c r="E31" s="5" t="s">
        <v>42</v>
      </c>
      <c r="F31" s="5" t="s">
        <v>90</v>
      </c>
      <c r="G31" s="5" t="s">
        <v>66</v>
      </c>
      <c r="H31" s="5" t="s">
        <v>75</v>
      </c>
      <c r="I31" s="5" t="s">
        <v>241</v>
      </c>
      <c r="J31" s="5" t="s">
        <v>49</v>
      </c>
      <c r="K31" s="5" t="s">
        <v>242</v>
      </c>
      <c r="L31" s="5" t="s">
        <v>47</v>
      </c>
      <c r="M31" s="5" t="s">
        <v>243</v>
      </c>
      <c r="N31" s="5" t="s">
        <v>51</v>
      </c>
      <c r="O31" s="5" t="s">
        <v>244</v>
      </c>
      <c r="P31" s="5" t="s">
        <v>49</v>
      </c>
      <c r="Q31" s="5" t="s">
        <v>245</v>
      </c>
      <c r="R31" s="5" t="s">
        <v>49</v>
      </c>
      <c r="S31" s="5" t="s">
        <v>246</v>
      </c>
      <c r="T31" s="5" t="s">
        <v>49</v>
      </c>
      <c r="U31" s="5" t="s">
        <v>247</v>
      </c>
      <c r="V31" s="5" t="s">
        <v>47</v>
      </c>
      <c r="W31" s="5" t="s">
        <v>248</v>
      </c>
      <c r="X31" s="5" t="s">
        <v>51</v>
      </c>
      <c r="Y31" s="5" t="s">
        <v>249</v>
      </c>
      <c r="Z31" s="5" t="s">
        <v>51</v>
      </c>
      <c r="AA31" s="5" t="s">
        <v>249</v>
      </c>
      <c r="AB31" s="5" t="s">
        <v>51</v>
      </c>
      <c r="AC31" s="5" t="s">
        <v>249</v>
      </c>
      <c r="AD31" s="6"/>
      <c r="AE31" s="6"/>
      <c r="AF31" s="6"/>
      <c r="AG31" s="6"/>
      <c r="AH31" s="6"/>
      <c r="AI31" s="6"/>
    </row>
    <row r="32">
      <c r="A32" s="4">
        <v>44944.75651929398</v>
      </c>
      <c r="B32" s="5" t="s">
        <v>29</v>
      </c>
      <c r="C32" s="5" t="s">
        <v>235</v>
      </c>
      <c r="D32" s="5" t="s">
        <v>89</v>
      </c>
      <c r="E32" s="5" t="s">
        <v>42</v>
      </c>
      <c r="F32" s="5" t="s">
        <v>65</v>
      </c>
      <c r="G32" s="5" t="s">
        <v>44</v>
      </c>
      <c r="H32" s="5" t="s">
        <v>83</v>
      </c>
      <c r="I32" s="5">
        <v>40.0</v>
      </c>
      <c r="J32" s="5" t="s">
        <v>51</v>
      </c>
      <c r="K32" s="5" t="s">
        <v>250</v>
      </c>
      <c r="L32" s="5" t="s">
        <v>51</v>
      </c>
      <c r="M32" s="5" t="s">
        <v>250</v>
      </c>
      <c r="N32" s="5" t="s">
        <v>51</v>
      </c>
      <c r="O32" s="5" t="s">
        <v>250</v>
      </c>
      <c r="P32" s="5" t="s">
        <v>51</v>
      </c>
      <c r="Q32" s="5" t="s">
        <v>250</v>
      </c>
      <c r="R32" s="5" t="s">
        <v>47</v>
      </c>
      <c r="S32" s="5" t="s">
        <v>251</v>
      </c>
      <c r="T32" s="5" t="s">
        <v>51</v>
      </c>
      <c r="U32" s="5" t="s">
        <v>250</v>
      </c>
      <c r="V32" s="5" t="s">
        <v>51</v>
      </c>
      <c r="W32" s="5" t="s">
        <v>250</v>
      </c>
      <c r="X32" s="5" t="s">
        <v>51</v>
      </c>
      <c r="Y32" s="5" t="s">
        <v>252</v>
      </c>
      <c r="Z32" s="5" t="s">
        <v>51</v>
      </c>
      <c r="AA32" s="5" t="s">
        <v>250</v>
      </c>
      <c r="AB32" s="5" t="s">
        <v>47</v>
      </c>
      <c r="AC32" s="5" t="s">
        <v>253</v>
      </c>
      <c r="AD32" s="6"/>
      <c r="AE32" s="6"/>
      <c r="AF32" s="6"/>
      <c r="AG32" s="6"/>
      <c r="AH32" s="6"/>
      <c r="AI32" s="6"/>
    </row>
    <row r="33">
      <c r="A33" s="4">
        <v>44944.829143738425</v>
      </c>
      <c r="B33" s="5" t="s">
        <v>29</v>
      </c>
      <c r="C33" s="5" t="s">
        <v>34</v>
      </c>
      <c r="D33" s="5" t="s">
        <v>254</v>
      </c>
      <c r="E33" s="5" t="s">
        <v>42</v>
      </c>
      <c r="F33" s="5" t="s">
        <v>255</v>
      </c>
      <c r="G33" s="5" t="s">
        <v>60</v>
      </c>
      <c r="H33" s="5" t="s">
        <v>256</v>
      </c>
      <c r="I33" s="5">
        <v>5.0</v>
      </c>
      <c r="J33" s="5" t="s">
        <v>47</v>
      </c>
      <c r="K33" s="5" t="s">
        <v>257</v>
      </c>
      <c r="L33" s="5" t="s">
        <v>49</v>
      </c>
      <c r="M33" s="5" t="s">
        <v>258</v>
      </c>
      <c r="N33" s="5" t="s">
        <v>47</v>
      </c>
      <c r="O33" s="5" t="s">
        <v>259</v>
      </c>
      <c r="P33" s="5" t="s">
        <v>49</v>
      </c>
      <c r="Q33" s="5" t="s">
        <v>260</v>
      </c>
      <c r="R33" s="5" t="s">
        <v>49</v>
      </c>
      <c r="S33" s="5" t="s">
        <v>261</v>
      </c>
      <c r="T33" s="5" t="s">
        <v>49</v>
      </c>
      <c r="U33" s="5" t="s">
        <v>262</v>
      </c>
      <c r="V33" s="5" t="s">
        <v>47</v>
      </c>
      <c r="W33" s="5" t="s">
        <v>263</v>
      </c>
      <c r="X33" s="5" t="s">
        <v>49</v>
      </c>
      <c r="Y33" s="5" t="s">
        <v>264</v>
      </c>
      <c r="Z33" s="5" t="s">
        <v>47</v>
      </c>
      <c r="AA33" s="5" t="s">
        <v>265</v>
      </c>
      <c r="AB33" s="5" t="s">
        <v>47</v>
      </c>
      <c r="AC33" s="5" t="s">
        <v>266</v>
      </c>
      <c r="AD33" s="6"/>
      <c r="AE33" s="6"/>
      <c r="AF33" s="6"/>
      <c r="AG33" s="6"/>
      <c r="AH33" s="6"/>
      <c r="AI33" s="6"/>
    </row>
    <row r="34">
      <c r="A34" s="4">
        <v>44945.85483196759</v>
      </c>
      <c r="B34" s="5" t="s">
        <v>29</v>
      </c>
      <c r="C34" s="5" t="s">
        <v>34</v>
      </c>
      <c r="D34" s="5" t="s">
        <v>37</v>
      </c>
      <c r="E34" s="5" t="s">
        <v>42</v>
      </c>
      <c r="F34" s="5" t="s">
        <v>151</v>
      </c>
      <c r="G34" s="5" t="s">
        <v>60</v>
      </c>
      <c r="H34" s="5" t="s">
        <v>83</v>
      </c>
      <c r="I34" s="5" t="s">
        <v>98</v>
      </c>
      <c r="J34" s="5" t="s">
        <v>51</v>
      </c>
      <c r="K34" s="5" t="s">
        <v>267</v>
      </c>
      <c r="L34" s="5" t="s">
        <v>51</v>
      </c>
      <c r="M34" s="5" t="s">
        <v>267</v>
      </c>
      <c r="N34" s="5" t="s">
        <v>47</v>
      </c>
      <c r="O34" s="5" t="s">
        <v>268</v>
      </c>
      <c r="P34" s="5" t="s">
        <v>47</v>
      </c>
      <c r="Q34" s="5" t="s">
        <v>269</v>
      </c>
      <c r="R34" s="5" t="s">
        <v>49</v>
      </c>
      <c r="S34" s="5" t="s">
        <v>270</v>
      </c>
      <c r="T34" s="5" t="s">
        <v>47</v>
      </c>
      <c r="U34" s="5" t="s">
        <v>269</v>
      </c>
      <c r="V34" s="5" t="s">
        <v>47</v>
      </c>
      <c r="W34" s="5" t="s">
        <v>269</v>
      </c>
      <c r="X34" s="5" t="s">
        <v>49</v>
      </c>
      <c r="Y34" s="5" t="s">
        <v>270</v>
      </c>
      <c r="Z34" s="5" t="s">
        <v>51</v>
      </c>
      <c r="AA34" s="5" t="s">
        <v>112</v>
      </c>
      <c r="AB34" s="5" t="s">
        <v>49</v>
      </c>
      <c r="AC34" s="5" t="s">
        <v>270</v>
      </c>
      <c r="AD34" s="6"/>
      <c r="AE34" s="6"/>
      <c r="AF34" s="6"/>
      <c r="AG34" s="6"/>
      <c r="AH34" s="6"/>
      <c r="AI34" s="6"/>
    </row>
    <row r="35">
      <c r="A35" s="4">
        <v>44945.85544346065</v>
      </c>
      <c r="B35" s="5" t="s">
        <v>29</v>
      </c>
      <c r="C35" s="5" t="s">
        <v>33</v>
      </c>
      <c r="D35" s="5" t="s">
        <v>37</v>
      </c>
      <c r="E35" s="5" t="s">
        <v>42</v>
      </c>
      <c r="F35" s="5" t="s">
        <v>271</v>
      </c>
      <c r="G35" s="5" t="s">
        <v>60</v>
      </c>
      <c r="H35" s="5" t="s">
        <v>45</v>
      </c>
      <c r="I35" s="5" t="s">
        <v>130</v>
      </c>
      <c r="J35" s="5" t="s">
        <v>47</v>
      </c>
      <c r="K35" s="5" t="s">
        <v>272</v>
      </c>
      <c r="L35" s="5" t="s">
        <v>47</v>
      </c>
      <c r="M35" s="5" t="s">
        <v>273</v>
      </c>
      <c r="N35" s="5" t="s">
        <v>47</v>
      </c>
      <c r="O35" s="5" t="s">
        <v>274</v>
      </c>
      <c r="P35" s="5" t="s">
        <v>49</v>
      </c>
      <c r="Q35" s="5" t="s">
        <v>275</v>
      </c>
      <c r="R35" s="5" t="s">
        <v>49</v>
      </c>
      <c r="S35" s="5" t="s">
        <v>276</v>
      </c>
      <c r="T35" s="5" t="s">
        <v>49</v>
      </c>
      <c r="U35" s="5" t="s">
        <v>277</v>
      </c>
      <c r="V35" s="5" t="s">
        <v>49</v>
      </c>
      <c r="W35" s="5" t="s">
        <v>278</v>
      </c>
      <c r="X35" s="5" t="s">
        <v>49</v>
      </c>
      <c r="Y35" s="5" t="s">
        <v>279</v>
      </c>
      <c r="Z35" s="5" t="s">
        <v>49</v>
      </c>
      <c r="AA35" s="5" t="s">
        <v>280</v>
      </c>
      <c r="AB35" s="5" t="s">
        <v>47</v>
      </c>
      <c r="AC35" s="5" t="s">
        <v>281</v>
      </c>
      <c r="AD35" s="6"/>
      <c r="AE35" s="6"/>
      <c r="AF35" s="6"/>
      <c r="AG35" s="6"/>
      <c r="AH35" s="6"/>
      <c r="AI35" s="6"/>
    </row>
    <row r="36">
      <c r="A36" s="4">
        <v>44945.917209340274</v>
      </c>
      <c r="B36" s="5" t="s">
        <v>29</v>
      </c>
      <c r="C36" s="5" t="s">
        <v>33</v>
      </c>
      <c r="D36" s="5" t="s">
        <v>89</v>
      </c>
      <c r="E36" s="5" t="s">
        <v>42</v>
      </c>
      <c r="F36" s="5" t="s">
        <v>282</v>
      </c>
      <c r="G36" s="5" t="s">
        <v>66</v>
      </c>
      <c r="H36" s="5" t="s">
        <v>75</v>
      </c>
      <c r="I36" s="5" t="s">
        <v>283</v>
      </c>
      <c r="J36" s="5" t="s">
        <v>47</v>
      </c>
      <c r="K36" s="5" t="s">
        <v>284</v>
      </c>
      <c r="L36" s="5" t="s">
        <v>49</v>
      </c>
      <c r="M36" s="5" t="s">
        <v>285</v>
      </c>
      <c r="N36" s="5" t="s">
        <v>49</v>
      </c>
      <c r="O36" s="5" t="s">
        <v>286</v>
      </c>
      <c r="P36" s="5" t="s">
        <v>49</v>
      </c>
      <c r="Q36" s="5" t="s">
        <v>287</v>
      </c>
      <c r="R36" s="5" t="s">
        <v>47</v>
      </c>
      <c r="S36" s="5" t="s">
        <v>288</v>
      </c>
      <c r="T36" s="5" t="s">
        <v>49</v>
      </c>
      <c r="U36" s="5" t="s">
        <v>289</v>
      </c>
      <c r="V36" s="5" t="s">
        <v>47</v>
      </c>
      <c r="W36" s="5" t="s">
        <v>290</v>
      </c>
      <c r="X36" s="5" t="s">
        <v>49</v>
      </c>
      <c r="Y36" s="5" t="s">
        <v>291</v>
      </c>
      <c r="Z36" s="5" t="s">
        <v>49</v>
      </c>
      <c r="AA36" s="5" t="s">
        <v>292</v>
      </c>
      <c r="AB36" s="5" t="s">
        <v>51</v>
      </c>
      <c r="AC36" s="5" t="s">
        <v>293</v>
      </c>
      <c r="AD36" s="6"/>
      <c r="AE36" s="6"/>
      <c r="AF36" s="6"/>
      <c r="AG36" s="6"/>
      <c r="AH36" s="6"/>
      <c r="AI36" s="6"/>
    </row>
    <row r="37">
      <c r="A37" s="4">
        <v>44945.95523518519</v>
      </c>
      <c r="B37" s="5" t="s">
        <v>29</v>
      </c>
      <c r="C37" s="5" t="s">
        <v>34</v>
      </c>
      <c r="D37" s="5" t="s">
        <v>37</v>
      </c>
      <c r="E37" s="5" t="s">
        <v>42</v>
      </c>
      <c r="F37" s="5" t="s">
        <v>294</v>
      </c>
      <c r="G37" s="5" t="s">
        <v>44</v>
      </c>
      <c r="H37" s="5" t="s">
        <v>75</v>
      </c>
      <c r="I37" s="5" t="s">
        <v>130</v>
      </c>
      <c r="J37" s="5" t="s">
        <v>49</v>
      </c>
      <c r="K37" s="5" t="s">
        <v>295</v>
      </c>
      <c r="L37" s="5" t="s">
        <v>49</v>
      </c>
      <c r="M37" s="5" t="s">
        <v>296</v>
      </c>
      <c r="N37" s="5" t="s">
        <v>47</v>
      </c>
      <c r="O37" s="5" t="s">
        <v>297</v>
      </c>
      <c r="P37" s="5" t="s">
        <v>51</v>
      </c>
      <c r="Q37" s="5" t="s">
        <v>298</v>
      </c>
      <c r="R37" s="5" t="s">
        <v>47</v>
      </c>
      <c r="S37" s="5" t="s">
        <v>299</v>
      </c>
      <c r="T37" s="5" t="s">
        <v>47</v>
      </c>
      <c r="U37" s="5" t="s">
        <v>300</v>
      </c>
      <c r="V37" s="5" t="s">
        <v>47</v>
      </c>
      <c r="W37" s="5" t="s">
        <v>301</v>
      </c>
      <c r="X37" s="5" t="s">
        <v>51</v>
      </c>
      <c r="Y37" s="5" t="s">
        <v>302</v>
      </c>
      <c r="Z37" s="5" t="s">
        <v>47</v>
      </c>
      <c r="AA37" s="5" t="s">
        <v>303</v>
      </c>
      <c r="AB37" s="5" t="s">
        <v>47</v>
      </c>
      <c r="AC37" s="5" t="s">
        <v>304</v>
      </c>
      <c r="AD37" s="6"/>
      <c r="AE37" s="6"/>
      <c r="AF37" s="6"/>
      <c r="AG37" s="6"/>
      <c r="AH37" s="6"/>
      <c r="AI37" s="6"/>
    </row>
    <row r="38">
      <c r="A38" s="4">
        <v>44946.250048587965</v>
      </c>
      <c r="B38" s="5" t="s">
        <v>29</v>
      </c>
      <c r="C38" s="5" t="s">
        <v>34</v>
      </c>
      <c r="D38" s="5" t="s">
        <v>37</v>
      </c>
      <c r="E38" s="5" t="s">
        <v>42</v>
      </c>
      <c r="F38" s="5" t="s">
        <v>43</v>
      </c>
      <c r="G38" s="5" t="s">
        <v>44</v>
      </c>
      <c r="H38" s="5" t="s">
        <v>45</v>
      </c>
      <c r="I38" s="5" t="s">
        <v>305</v>
      </c>
      <c r="J38" s="5" t="s">
        <v>49</v>
      </c>
      <c r="K38" s="5" t="s">
        <v>306</v>
      </c>
      <c r="L38" s="5" t="s">
        <v>47</v>
      </c>
      <c r="M38" s="5" t="s">
        <v>307</v>
      </c>
      <c r="N38" s="5" t="s">
        <v>47</v>
      </c>
      <c r="O38" s="5" t="s">
        <v>308</v>
      </c>
      <c r="P38" s="5" t="s">
        <v>49</v>
      </c>
      <c r="Q38" s="5" t="s">
        <v>309</v>
      </c>
      <c r="R38" s="5" t="s">
        <v>47</v>
      </c>
      <c r="S38" s="5" t="s">
        <v>310</v>
      </c>
      <c r="T38" s="5" t="s">
        <v>49</v>
      </c>
      <c r="U38" s="5" t="s">
        <v>311</v>
      </c>
      <c r="V38" s="5" t="s">
        <v>47</v>
      </c>
      <c r="W38" s="5" t="s">
        <v>312</v>
      </c>
      <c r="X38" s="5" t="s">
        <v>49</v>
      </c>
      <c r="Y38" s="5" t="s">
        <v>313</v>
      </c>
      <c r="Z38" s="5" t="s">
        <v>47</v>
      </c>
      <c r="AA38" s="5" t="s">
        <v>314</v>
      </c>
      <c r="AB38" s="5" t="s">
        <v>47</v>
      </c>
      <c r="AC38" s="5" t="s">
        <v>315</v>
      </c>
      <c r="AD38" s="6"/>
      <c r="AE38" s="6"/>
      <c r="AF38" s="6"/>
      <c r="AG38" s="6"/>
      <c r="AH38" s="6"/>
      <c r="AI38" s="6"/>
    </row>
    <row r="39">
      <c r="A39" s="4">
        <v>44946.5124469213</v>
      </c>
      <c r="B39" s="5" t="s">
        <v>29</v>
      </c>
      <c r="C39" s="5" t="s">
        <v>316</v>
      </c>
      <c r="D39" s="5" t="s">
        <v>81</v>
      </c>
      <c r="E39" s="5" t="s">
        <v>42</v>
      </c>
      <c r="F39" s="5" t="s">
        <v>151</v>
      </c>
      <c r="G39" s="5" t="s">
        <v>60</v>
      </c>
      <c r="H39" s="5" t="s">
        <v>61</v>
      </c>
      <c r="I39" s="5" t="s">
        <v>241</v>
      </c>
      <c r="J39" s="5" t="s">
        <v>51</v>
      </c>
      <c r="K39" s="5" t="s">
        <v>317</v>
      </c>
      <c r="L39" s="5" t="s">
        <v>47</v>
      </c>
      <c r="M39" s="5" t="s">
        <v>318</v>
      </c>
      <c r="N39" s="5" t="s">
        <v>47</v>
      </c>
      <c r="O39" s="5" t="s">
        <v>319</v>
      </c>
      <c r="P39" s="5" t="s">
        <v>51</v>
      </c>
      <c r="Q39" s="5" t="s">
        <v>320</v>
      </c>
      <c r="R39" s="5" t="s">
        <v>49</v>
      </c>
      <c r="S39" s="5" t="s">
        <v>321</v>
      </c>
      <c r="T39" s="5" t="s">
        <v>49</v>
      </c>
      <c r="U39" s="5" t="s">
        <v>322</v>
      </c>
      <c r="V39" s="5" t="s">
        <v>47</v>
      </c>
      <c r="W39" s="5" t="s">
        <v>323</v>
      </c>
      <c r="X39" s="5" t="s">
        <v>49</v>
      </c>
      <c r="Y39" s="5" t="s">
        <v>324</v>
      </c>
      <c r="Z39" s="5" t="s">
        <v>51</v>
      </c>
      <c r="AA39" s="5" t="s">
        <v>325</v>
      </c>
      <c r="AB39" s="5" t="s">
        <v>47</v>
      </c>
      <c r="AC39" s="5" t="s">
        <v>326</v>
      </c>
      <c r="AD39" s="6"/>
      <c r="AE39" s="6"/>
      <c r="AF39" s="6"/>
      <c r="AG39" s="6"/>
      <c r="AH39" s="6"/>
      <c r="AI39" s="6"/>
    </row>
    <row r="40">
      <c r="A40" s="4">
        <v>44946.534050636576</v>
      </c>
      <c r="B40" s="5" t="s">
        <v>29</v>
      </c>
      <c r="C40" s="5" t="s">
        <v>235</v>
      </c>
      <c r="D40" s="5" t="s">
        <v>37</v>
      </c>
      <c r="E40" s="5" t="s">
        <v>42</v>
      </c>
      <c r="F40" s="5" t="s">
        <v>327</v>
      </c>
      <c r="G40" s="5" t="s">
        <v>44</v>
      </c>
      <c r="H40" s="5" t="s">
        <v>75</v>
      </c>
      <c r="I40" s="5" t="s">
        <v>130</v>
      </c>
      <c r="J40" s="5" t="s">
        <v>49</v>
      </c>
      <c r="K40" s="5" t="s">
        <v>328</v>
      </c>
      <c r="L40" s="5" t="s">
        <v>47</v>
      </c>
      <c r="M40" s="5" t="s">
        <v>329</v>
      </c>
      <c r="N40" s="5" t="s">
        <v>49</v>
      </c>
      <c r="O40" s="5" t="s">
        <v>330</v>
      </c>
      <c r="P40" s="5" t="s">
        <v>49</v>
      </c>
      <c r="Q40" s="5" t="s">
        <v>328</v>
      </c>
      <c r="R40" s="5" t="s">
        <v>49</v>
      </c>
      <c r="S40" s="5" t="s">
        <v>331</v>
      </c>
      <c r="T40" s="5" t="s">
        <v>49</v>
      </c>
      <c r="U40" s="5" t="s">
        <v>332</v>
      </c>
      <c r="V40" s="5" t="s">
        <v>49</v>
      </c>
      <c r="W40" s="5" t="s">
        <v>333</v>
      </c>
      <c r="X40" s="5" t="s">
        <v>49</v>
      </c>
      <c r="Y40" s="5" t="s">
        <v>328</v>
      </c>
      <c r="Z40" s="5" t="s">
        <v>51</v>
      </c>
      <c r="AA40" s="5" t="s">
        <v>334</v>
      </c>
      <c r="AB40" s="5" t="s">
        <v>47</v>
      </c>
      <c r="AC40" s="5" t="s">
        <v>335</v>
      </c>
      <c r="AD40" s="6"/>
      <c r="AE40" s="6"/>
      <c r="AF40" s="6"/>
      <c r="AG40" s="6"/>
      <c r="AH40" s="6"/>
      <c r="AI40" s="6"/>
    </row>
    <row r="41">
      <c r="A41" s="4">
        <v>44946.74584689815</v>
      </c>
      <c r="B41" s="5" t="s">
        <v>29</v>
      </c>
      <c r="C41" s="5" t="s">
        <v>336</v>
      </c>
      <c r="D41" s="5" t="s">
        <v>37</v>
      </c>
      <c r="E41" s="5" t="s">
        <v>42</v>
      </c>
      <c r="F41" s="5" t="s">
        <v>337</v>
      </c>
      <c r="G41" s="5" t="s">
        <v>66</v>
      </c>
      <c r="H41" s="5" t="s">
        <v>83</v>
      </c>
      <c r="I41" s="5" t="s">
        <v>338</v>
      </c>
      <c r="J41" s="5" t="s">
        <v>47</v>
      </c>
      <c r="K41" s="5" t="s">
        <v>339</v>
      </c>
      <c r="L41" s="5" t="s">
        <v>49</v>
      </c>
      <c r="M41" s="5" t="s">
        <v>340</v>
      </c>
      <c r="N41" s="5" t="s">
        <v>47</v>
      </c>
      <c r="O41" s="5" t="s">
        <v>341</v>
      </c>
      <c r="P41" s="5" t="s">
        <v>49</v>
      </c>
      <c r="Q41" s="5" t="s">
        <v>342</v>
      </c>
      <c r="R41" s="5" t="s">
        <v>47</v>
      </c>
      <c r="S41" s="5" t="s">
        <v>343</v>
      </c>
      <c r="T41" s="5" t="s">
        <v>49</v>
      </c>
      <c r="U41" s="5" t="s">
        <v>344</v>
      </c>
      <c r="V41" s="5" t="s">
        <v>47</v>
      </c>
      <c r="W41" s="5" t="s">
        <v>345</v>
      </c>
      <c r="X41" s="5" t="s">
        <v>49</v>
      </c>
      <c r="Y41" s="5" t="s">
        <v>346</v>
      </c>
      <c r="Z41" s="5" t="s">
        <v>51</v>
      </c>
      <c r="AA41" s="5" t="s">
        <v>347</v>
      </c>
      <c r="AB41" s="5" t="s">
        <v>51</v>
      </c>
      <c r="AC41" s="5" t="s">
        <v>348</v>
      </c>
      <c r="AD41" s="6"/>
      <c r="AE41" s="6"/>
      <c r="AF41" s="6"/>
      <c r="AG41" s="6"/>
      <c r="AH41" s="6"/>
      <c r="AI41" s="6"/>
    </row>
    <row r="42">
      <c r="A42" s="4">
        <v>44946.83754824074</v>
      </c>
      <c r="B42" s="5" t="s">
        <v>29</v>
      </c>
      <c r="C42" s="5" t="s">
        <v>38</v>
      </c>
      <c r="D42" s="5" t="s">
        <v>37</v>
      </c>
      <c r="E42" s="5" t="s">
        <v>42</v>
      </c>
      <c r="F42" s="5" t="s">
        <v>43</v>
      </c>
      <c r="G42" s="5" t="s">
        <v>66</v>
      </c>
      <c r="H42" s="5" t="s">
        <v>75</v>
      </c>
      <c r="I42" s="5" t="s">
        <v>349</v>
      </c>
      <c r="J42" s="5" t="s">
        <v>49</v>
      </c>
      <c r="K42" s="5" t="s">
        <v>350</v>
      </c>
      <c r="L42" s="5" t="s">
        <v>47</v>
      </c>
      <c r="M42" s="5" t="s">
        <v>351</v>
      </c>
      <c r="N42" s="5" t="s">
        <v>47</v>
      </c>
      <c r="O42" s="5" t="s">
        <v>352</v>
      </c>
      <c r="P42" s="5" t="s">
        <v>49</v>
      </c>
      <c r="Q42" s="5" t="s">
        <v>353</v>
      </c>
      <c r="R42" s="5" t="s">
        <v>51</v>
      </c>
      <c r="S42" s="5" t="s">
        <v>354</v>
      </c>
      <c r="T42" s="5" t="s">
        <v>51</v>
      </c>
      <c r="U42" s="5" t="s">
        <v>355</v>
      </c>
      <c r="V42" s="5" t="s">
        <v>47</v>
      </c>
      <c r="W42" s="5" t="s">
        <v>356</v>
      </c>
      <c r="X42" s="5" t="s">
        <v>49</v>
      </c>
      <c r="Y42" s="5" t="s">
        <v>357</v>
      </c>
      <c r="Z42" s="5" t="s">
        <v>51</v>
      </c>
      <c r="AA42" s="5" t="s">
        <v>358</v>
      </c>
      <c r="AB42" s="5" t="s">
        <v>47</v>
      </c>
      <c r="AC42" s="5" t="s">
        <v>359</v>
      </c>
      <c r="AD42" s="6"/>
      <c r="AE42" s="6"/>
      <c r="AF42" s="6"/>
      <c r="AG42" s="6"/>
      <c r="AH42" s="6"/>
      <c r="AI42" s="6"/>
    </row>
    <row r="43">
      <c r="A43" s="4">
        <v>44947.43916327546</v>
      </c>
      <c r="B43" s="5" t="s">
        <v>29</v>
      </c>
      <c r="C43" s="5" t="s">
        <v>38</v>
      </c>
      <c r="D43" s="5" t="s">
        <v>37</v>
      </c>
      <c r="E43" s="5" t="s">
        <v>42</v>
      </c>
      <c r="F43" s="5" t="s">
        <v>360</v>
      </c>
      <c r="G43" s="5" t="s">
        <v>66</v>
      </c>
      <c r="H43" s="5" t="s">
        <v>361</v>
      </c>
      <c r="I43" s="5" t="s">
        <v>98</v>
      </c>
      <c r="J43" s="5" t="s">
        <v>49</v>
      </c>
      <c r="K43" s="5" t="s">
        <v>362</v>
      </c>
      <c r="L43" s="5" t="s">
        <v>47</v>
      </c>
      <c r="M43" s="5" t="s">
        <v>363</v>
      </c>
      <c r="N43" s="5" t="s">
        <v>49</v>
      </c>
      <c r="O43" s="5" t="s">
        <v>364</v>
      </c>
      <c r="P43" s="5" t="s">
        <v>49</v>
      </c>
      <c r="Q43" s="5" t="s">
        <v>365</v>
      </c>
      <c r="R43" s="5" t="s">
        <v>51</v>
      </c>
      <c r="S43" s="5" t="s">
        <v>366</v>
      </c>
      <c r="T43" s="5" t="s">
        <v>49</v>
      </c>
      <c r="U43" s="5" t="s">
        <v>367</v>
      </c>
      <c r="V43" s="5" t="s">
        <v>47</v>
      </c>
      <c r="W43" s="5" t="s">
        <v>368</v>
      </c>
      <c r="X43" s="5" t="s">
        <v>49</v>
      </c>
      <c r="Y43" s="5" t="s">
        <v>369</v>
      </c>
      <c r="Z43" s="5" t="s">
        <v>51</v>
      </c>
      <c r="AA43" s="5" t="s">
        <v>366</v>
      </c>
      <c r="AB43" s="5" t="s">
        <v>47</v>
      </c>
      <c r="AC43" s="5" t="s">
        <v>370</v>
      </c>
      <c r="AD43" s="6"/>
      <c r="AE43" s="6"/>
      <c r="AF43" s="6"/>
      <c r="AG43" s="6"/>
      <c r="AH43" s="6"/>
      <c r="AI43" s="6"/>
    </row>
    <row r="44">
      <c r="A44" s="4">
        <v>44947.8406718287</v>
      </c>
      <c r="B44" s="5" t="s">
        <v>29</v>
      </c>
      <c r="C44" s="5" t="s">
        <v>336</v>
      </c>
      <c r="D44" s="5" t="s">
        <v>371</v>
      </c>
      <c r="E44" s="5" t="s">
        <v>42</v>
      </c>
      <c r="F44" s="5" t="s">
        <v>97</v>
      </c>
      <c r="G44" s="5" t="s">
        <v>66</v>
      </c>
      <c r="H44" s="5" t="s">
        <v>372</v>
      </c>
      <c r="I44" s="5" t="s">
        <v>373</v>
      </c>
      <c r="J44" s="5" t="s">
        <v>47</v>
      </c>
      <c r="K44" s="5" t="s">
        <v>374</v>
      </c>
      <c r="L44" s="5" t="s">
        <v>49</v>
      </c>
      <c r="M44" s="5" t="s">
        <v>374</v>
      </c>
      <c r="N44" s="5" t="s">
        <v>47</v>
      </c>
      <c r="O44" s="5" t="s">
        <v>374</v>
      </c>
      <c r="P44" s="5" t="s">
        <v>51</v>
      </c>
      <c r="Q44" s="5" t="s">
        <v>375</v>
      </c>
      <c r="R44" s="5" t="s">
        <v>47</v>
      </c>
      <c r="S44" s="5" t="s">
        <v>374</v>
      </c>
      <c r="T44" s="5" t="s">
        <v>49</v>
      </c>
      <c r="U44" s="5" t="s">
        <v>374</v>
      </c>
      <c r="V44" s="5" t="s">
        <v>49</v>
      </c>
      <c r="W44" s="5" t="s">
        <v>374</v>
      </c>
      <c r="X44" s="5" t="s">
        <v>47</v>
      </c>
      <c r="Y44" s="5" t="s">
        <v>376</v>
      </c>
      <c r="Z44" s="5" t="s">
        <v>49</v>
      </c>
      <c r="AA44" s="5" t="s">
        <v>374</v>
      </c>
      <c r="AB44" s="5" t="s">
        <v>49</v>
      </c>
      <c r="AC44" s="5" t="s">
        <v>374</v>
      </c>
      <c r="AD44" s="6"/>
      <c r="AE44" s="6"/>
      <c r="AF44" s="6"/>
      <c r="AG44" s="6"/>
      <c r="AH44" s="6"/>
      <c r="AI44" s="6"/>
    </row>
    <row r="45">
      <c r="A45" s="4">
        <v>44948.36558105324</v>
      </c>
      <c r="B45" s="5" t="s">
        <v>29</v>
      </c>
      <c r="C45" s="5" t="s">
        <v>34</v>
      </c>
      <c r="D45" s="5" t="s">
        <v>377</v>
      </c>
      <c r="E45" s="5" t="s">
        <v>42</v>
      </c>
      <c r="F45" s="5" t="s">
        <v>59</v>
      </c>
      <c r="G45" s="5" t="s">
        <v>66</v>
      </c>
      <c r="H45" s="5" t="s">
        <v>378</v>
      </c>
      <c r="I45" s="5" t="s">
        <v>373</v>
      </c>
      <c r="J45" s="5" t="s">
        <v>51</v>
      </c>
      <c r="K45" s="5" t="s">
        <v>379</v>
      </c>
      <c r="L45" s="5" t="s">
        <v>51</v>
      </c>
      <c r="M45" s="5" t="s">
        <v>380</v>
      </c>
      <c r="N45" s="5" t="s">
        <v>51</v>
      </c>
      <c r="O45" s="5" t="s">
        <v>381</v>
      </c>
      <c r="P45" s="5" t="s">
        <v>51</v>
      </c>
      <c r="Q45" s="5" t="s">
        <v>381</v>
      </c>
      <c r="R45" s="5" t="s">
        <v>51</v>
      </c>
      <c r="S45" s="5" t="s">
        <v>381</v>
      </c>
      <c r="T45" s="5" t="s">
        <v>51</v>
      </c>
      <c r="U45" s="5" t="s">
        <v>381</v>
      </c>
      <c r="V45" s="5" t="s">
        <v>51</v>
      </c>
      <c r="W45" s="5" t="s">
        <v>381</v>
      </c>
      <c r="X45" s="5" t="s">
        <v>51</v>
      </c>
      <c r="Y45" s="5" t="s">
        <v>381</v>
      </c>
      <c r="Z45" s="5" t="s">
        <v>51</v>
      </c>
      <c r="AA45" s="5" t="s">
        <v>381</v>
      </c>
      <c r="AB45" s="5" t="s">
        <v>51</v>
      </c>
      <c r="AC45" s="5" t="s">
        <v>381</v>
      </c>
      <c r="AD45" s="6"/>
      <c r="AE45" s="6"/>
      <c r="AF45" s="6"/>
      <c r="AG45" s="6"/>
      <c r="AH45" s="6"/>
      <c r="AI45" s="6"/>
    </row>
    <row r="46">
      <c r="A46" s="4">
        <v>44948.804572824076</v>
      </c>
      <c r="B46" s="5" t="s">
        <v>29</v>
      </c>
      <c r="C46" s="5" t="s">
        <v>316</v>
      </c>
      <c r="D46" s="5" t="s">
        <v>31</v>
      </c>
      <c r="E46" s="5" t="s">
        <v>42</v>
      </c>
      <c r="F46" s="5" t="s">
        <v>382</v>
      </c>
      <c r="G46" s="5" t="s">
        <v>60</v>
      </c>
      <c r="H46" s="5" t="s">
        <v>361</v>
      </c>
      <c r="I46" s="5" t="s">
        <v>175</v>
      </c>
      <c r="J46" s="5" t="s">
        <v>51</v>
      </c>
      <c r="K46" s="5" t="s">
        <v>383</v>
      </c>
      <c r="L46" s="5" t="s">
        <v>47</v>
      </c>
      <c r="M46" s="5" t="s">
        <v>384</v>
      </c>
      <c r="N46" s="5" t="s">
        <v>49</v>
      </c>
      <c r="O46" s="5" t="s">
        <v>385</v>
      </c>
      <c r="P46" s="5" t="s">
        <v>47</v>
      </c>
      <c r="Q46" s="5" t="s">
        <v>386</v>
      </c>
      <c r="R46" s="5" t="s">
        <v>47</v>
      </c>
      <c r="S46" s="5" t="s">
        <v>387</v>
      </c>
      <c r="T46" s="5" t="s">
        <v>51</v>
      </c>
      <c r="U46" s="5" t="s">
        <v>388</v>
      </c>
      <c r="V46" s="5" t="s">
        <v>49</v>
      </c>
      <c r="W46" s="5" t="s">
        <v>389</v>
      </c>
      <c r="X46" s="5" t="s">
        <v>49</v>
      </c>
      <c r="Y46" s="5" t="s">
        <v>390</v>
      </c>
      <c r="Z46" s="5" t="s">
        <v>47</v>
      </c>
      <c r="AA46" s="5" t="s">
        <v>391</v>
      </c>
      <c r="AB46" s="5" t="s">
        <v>47</v>
      </c>
      <c r="AC46" s="5" t="s">
        <v>391</v>
      </c>
      <c r="AD46" s="6"/>
      <c r="AE46" s="6"/>
      <c r="AF46" s="6"/>
      <c r="AG46" s="6"/>
      <c r="AH46" s="6"/>
      <c r="AI46" s="6"/>
    </row>
    <row r="47">
      <c r="A47" s="4">
        <v>44949.32803291667</v>
      </c>
      <c r="B47" s="5" t="s">
        <v>29</v>
      </c>
      <c r="C47" s="5" t="s">
        <v>163</v>
      </c>
      <c r="D47" s="5" t="s">
        <v>392</v>
      </c>
      <c r="E47" s="5" t="s">
        <v>42</v>
      </c>
      <c r="F47" s="5" t="s">
        <v>393</v>
      </c>
      <c r="G47" s="5" t="s">
        <v>44</v>
      </c>
      <c r="H47" s="5" t="s">
        <v>61</v>
      </c>
      <c r="I47" s="5" t="s">
        <v>98</v>
      </c>
      <c r="J47" s="5" t="s">
        <v>49</v>
      </c>
      <c r="K47" s="5" t="s">
        <v>394</v>
      </c>
      <c r="L47" s="5" t="s">
        <v>51</v>
      </c>
      <c r="M47" s="5" t="s">
        <v>395</v>
      </c>
      <c r="N47" s="5" t="s">
        <v>51</v>
      </c>
      <c r="O47" s="5" t="s">
        <v>396</v>
      </c>
      <c r="P47" s="5" t="s">
        <v>51</v>
      </c>
      <c r="Q47" s="5" t="s">
        <v>397</v>
      </c>
      <c r="R47" s="5" t="s">
        <v>49</v>
      </c>
      <c r="S47" s="5" t="s">
        <v>398</v>
      </c>
      <c r="T47" s="5" t="s">
        <v>49</v>
      </c>
      <c r="U47" s="5" t="s">
        <v>399</v>
      </c>
      <c r="V47" s="5" t="s">
        <v>51</v>
      </c>
      <c r="W47" s="5" t="s">
        <v>396</v>
      </c>
      <c r="X47" s="5" t="s">
        <v>51</v>
      </c>
      <c r="Y47" s="5" t="s">
        <v>400</v>
      </c>
      <c r="Z47" s="5" t="s">
        <v>51</v>
      </c>
      <c r="AA47" s="5" t="s">
        <v>400</v>
      </c>
      <c r="AB47" s="5" t="s">
        <v>51</v>
      </c>
      <c r="AC47" s="5" t="s">
        <v>396</v>
      </c>
      <c r="AD47" s="6"/>
      <c r="AE47" s="6"/>
      <c r="AF47" s="6"/>
      <c r="AG47" s="6"/>
      <c r="AH47" s="6"/>
      <c r="AI47" s="6"/>
    </row>
    <row r="48">
      <c r="A48" s="4">
        <v>44944.3721869213</v>
      </c>
      <c r="B48" s="5" t="s">
        <v>401</v>
      </c>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row>
    <row r="49">
      <c r="A49" s="4">
        <v>44944.45428559028</v>
      </c>
      <c r="B49" s="5" t="s">
        <v>401</v>
      </c>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row>
    <row r="50">
      <c r="A50" s="4">
        <v>44949.39008229166</v>
      </c>
      <c r="B50" s="5" t="s">
        <v>29</v>
      </c>
      <c r="C50" s="5" t="s">
        <v>33</v>
      </c>
      <c r="D50" s="5" t="s">
        <v>37</v>
      </c>
      <c r="E50" s="5" t="s">
        <v>42</v>
      </c>
      <c r="F50" s="5" t="s">
        <v>59</v>
      </c>
      <c r="G50" s="5" t="s">
        <v>44</v>
      </c>
      <c r="H50" s="5" t="s">
        <v>45</v>
      </c>
      <c r="I50" s="5" t="s">
        <v>402</v>
      </c>
      <c r="J50" s="5" t="s">
        <v>49</v>
      </c>
      <c r="K50" s="5" t="s">
        <v>403</v>
      </c>
      <c r="L50" s="5" t="s">
        <v>47</v>
      </c>
      <c r="M50" s="5" t="s">
        <v>404</v>
      </c>
      <c r="N50" s="5" t="s">
        <v>47</v>
      </c>
      <c r="O50" s="5" t="s">
        <v>405</v>
      </c>
      <c r="P50" s="5" t="s">
        <v>49</v>
      </c>
      <c r="Q50" s="5" t="s">
        <v>406</v>
      </c>
      <c r="R50" s="5" t="s">
        <v>47</v>
      </c>
      <c r="S50" s="5" t="s">
        <v>407</v>
      </c>
      <c r="T50" s="5" t="s">
        <v>47</v>
      </c>
      <c r="U50" s="5" t="s">
        <v>408</v>
      </c>
      <c r="V50" s="5" t="s">
        <v>47</v>
      </c>
      <c r="W50" s="5" t="s">
        <v>409</v>
      </c>
      <c r="X50" s="5" t="s">
        <v>49</v>
      </c>
      <c r="Y50" s="5" t="s">
        <v>406</v>
      </c>
      <c r="Z50" s="5" t="s">
        <v>47</v>
      </c>
      <c r="AA50" s="5" t="s">
        <v>410</v>
      </c>
      <c r="AB50" s="5" t="s">
        <v>47</v>
      </c>
      <c r="AC50" s="5" t="s">
        <v>410</v>
      </c>
      <c r="AD50" s="6"/>
      <c r="AE50" s="6"/>
      <c r="AF50" s="6"/>
      <c r="AG50" s="6"/>
      <c r="AH50" s="6"/>
      <c r="AI50" s="6"/>
    </row>
    <row r="51">
      <c r="A51" s="4">
        <v>44949.40947587963</v>
      </c>
      <c r="B51" s="5" t="s">
        <v>29</v>
      </c>
      <c r="C51" s="5" t="s">
        <v>30</v>
      </c>
      <c r="D51" s="5" t="s">
        <v>411</v>
      </c>
      <c r="E51" s="5" t="s">
        <v>42</v>
      </c>
      <c r="F51" s="5" t="s">
        <v>412</v>
      </c>
      <c r="G51" s="5" t="s">
        <v>60</v>
      </c>
      <c r="H51" s="5" t="s">
        <v>413</v>
      </c>
      <c r="I51" s="5">
        <v>10.0</v>
      </c>
      <c r="J51" s="5" t="s">
        <v>49</v>
      </c>
      <c r="K51" s="5" t="s">
        <v>414</v>
      </c>
      <c r="L51" s="5" t="s">
        <v>47</v>
      </c>
      <c r="M51" s="5" t="s">
        <v>415</v>
      </c>
      <c r="N51" s="5" t="s">
        <v>49</v>
      </c>
      <c r="O51" s="5" t="s">
        <v>414</v>
      </c>
      <c r="P51" s="5" t="s">
        <v>51</v>
      </c>
      <c r="Q51" s="5" t="s">
        <v>416</v>
      </c>
      <c r="R51" s="5" t="s">
        <v>51</v>
      </c>
      <c r="S51" s="5" t="s">
        <v>416</v>
      </c>
      <c r="T51" s="5" t="s">
        <v>49</v>
      </c>
      <c r="U51" s="5" t="s">
        <v>416</v>
      </c>
      <c r="V51" s="5" t="s">
        <v>47</v>
      </c>
      <c r="W51" s="5" t="s">
        <v>416</v>
      </c>
      <c r="X51" s="5" t="s">
        <v>47</v>
      </c>
      <c r="Y51" s="5" t="s">
        <v>416</v>
      </c>
      <c r="Z51" s="5" t="s">
        <v>47</v>
      </c>
      <c r="AA51" s="5" t="s">
        <v>416</v>
      </c>
      <c r="AB51" s="5" t="s">
        <v>49</v>
      </c>
      <c r="AC51" s="5" t="s">
        <v>416</v>
      </c>
      <c r="AD51" s="6"/>
      <c r="AE51" s="6"/>
      <c r="AF51" s="6"/>
      <c r="AG51" s="6"/>
      <c r="AH51" s="6"/>
      <c r="AI51" s="6"/>
    </row>
    <row r="52">
      <c r="A52" s="4">
        <v>44949.47247979167</v>
      </c>
      <c r="B52" s="5" t="s">
        <v>29</v>
      </c>
      <c r="C52" s="5" t="s">
        <v>30</v>
      </c>
      <c r="D52" s="5" t="s">
        <v>37</v>
      </c>
      <c r="E52" s="5" t="s">
        <v>42</v>
      </c>
      <c r="F52" s="5" t="s">
        <v>417</v>
      </c>
      <c r="G52" s="5" t="s">
        <v>66</v>
      </c>
      <c r="H52" s="5" t="s">
        <v>418</v>
      </c>
      <c r="I52" s="5" t="s">
        <v>349</v>
      </c>
      <c r="J52" s="5" t="s">
        <v>49</v>
      </c>
      <c r="K52" s="5" t="s">
        <v>419</v>
      </c>
      <c r="L52" s="5" t="s">
        <v>51</v>
      </c>
      <c r="M52" s="5" t="s">
        <v>51</v>
      </c>
      <c r="N52" s="5" t="s">
        <v>49</v>
      </c>
      <c r="O52" s="5" t="s">
        <v>420</v>
      </c>
      <c r="P52" s="5" t="s">
        <v>49</v>
      </c>
      <c r="Q52" s="5" t="s">
        <v>421</v>
      </c>
      <c r="R52" s="5" t="s">
        <v>51</v>
      </c>
      <c r="S52" s="5" t="s">
        <v>298</v>
      </c>
      <c r="T52" s="5" t="s">
        <v>49</v>
      </c>
      <c r="U52" s="5" t="s">
        <v>422</v>
      </c>
      <c r="V52" s="5" t="s">
        <v>51</v>
      </c>
      <c r="W52" s="5" t="s">
        <v>298</v>
      </c>
      <c r="X52" s="5" t="s">
        <v>49</v>
      </c>
      <c r="Y52" s="5" t="s">
        <v>423</v>
      </c>
      <c r="Z52" s="5" t="s">
        <v>51</v>
      </c>
      <c r="AA52" s="5" t="s">
        <v>424</v>
      </c>
      <c r="AB52" s="5" t="s">
        <v>51</v>
      </c>
      <c r="AC52" s="5" t="s">
        <v>425</v>
      </c>
      <c r="AD52" s="6"/>
      <c r="AE52" s="6"/>
      <c r="AF52" s="6"/>
      <c r="AG52" s="6"/>
      <c r="AH52" s="6"/>
      <c r="AI52" s="6"/>
    </row>
    <row r="53">
      <c r="A53" s="4">
        <v>44949.50806980324</v>
      </c>
      <c r="B53" s="5" t="s">
        <v>29</v>
      </c>
      <c r="C53" s="5" t="s">
        <v>235</v>
      </c>
      <c r="D53" s="5" t="s">
        <v>37</v>
      </c>
      <c r="E53" s="5" t="s">
        <v>42</v>
      </c>
      <c r="F53" s="5" t="s">
        <v>90</v>
      </c>
      <c r="G53" s="5" t="s">
        <v>44</v>
      </c>
      <c r="H53" s="5" t="s">
        <v>75</v>
      </c>
      <c r="I53" s="5" t="s">
        <v>426</v>
      </c>
      <c r="J53" s="5" t="s">
        <v>49</v>
      </c>
      <c r="K53" s="5" t="s">
        <v>427</v>
      </c>
      <c r="L53" s="5" t="s">
        <v>47</v>
      </c>
      <c r="M53" s="5" t="s">
        <v>428</v>
      </c>
      <c r="N53" s="5" t="s">
        <v>49</v>
      </c>
      <c r="O53" s="5" t="s">
        <v>429</v>
      </c>
      <c r="P53" s="5" t="s">
        <v>49</v>
      </c>
      <c r="Q53" s="5" t="s">
        <v>430</v>
      </c>
      <c r="R53" s="5" t="s">
        <v>47</v>
      </c>
      <c r="S53" s="5" t="s">
        <v>431</v>
      </c>
      <c r="T53" s="5" t="s">
        <v>49</v>
      </c>
      <c r="U53" s="5" t="s">
        <v>432</v>
      </c>
      <c r="V53" s="5" t="s">
        <v>47</v>
      </c>
      <c r="W53" s="5" t="s">
        <v>433</v>
      </c>
      <c r="X53" s="5" t="s">
        <v>49</v>
      </c>
      <c r="Y53" s="5" t="s">
        <v>434</v>
      </c>
      <c r="Z53" s="5" t="s">
        <v>51</v>
      </c>
      <c r="AA53" s="5" t="s">
        <v>435</v>
      </c>
      <c r="AB53" s="5" t="s">
        <v>47</v>
      </c>
      <c r="AC53" s="5" t="s">
        <v>436</v>
      </c>
      <c r="AD53" s="6"/>
      <c r="AE53" s="6"/>
      <c r="AF53" s="6"/>
      <c r="AG53" s="6"/>
      <c r="AH53" s="6"/>
      <c r="AI53" s="6"/>
    </row>
    <row r="54">
      <c r="A54" s="4">
        <v>44949.520213020834</v>
      </c>
      <c r="B54" s="5" t="s">
        <v>29</v>
      </c>
      <c r="C54" s="5" t="s">
        <v>34</v>
      </c>
      <c r="D54" s="5" t="s">
        <v>37</v>
      </c>
      <c r="E54" s="5" t="s">
        <v>32</v>
      </c>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row>
    <row r="55">
      <c r="A55" s="4">
        <v>44949.53298458333</v>
      </c>
      <c r="B55" s="5" t="s">
        <v>29</v>
      </c>
      <c r="C55" s="5" t="s">
        <v>235</v>
      </c>
      <c r="D55" s="5" t="s">
        <v>37</v>
      </c>
      <c r="E55" s="5" t="s">
        <v>42</v>
      </c>
      <c r="F55" s="5" t="s">
        <v>437</v>
      </c>
      <c r="G55" s="5" t="s">
        <v>60</v>
      </c>
      <c r="H55" s="5" t="s">
        <v>438</v>
      </c>
      <c r="I55" s="5" t="s">
        <v>349</v>
      </c>
      <c r="J55" s="5" t="s">
        <v>47</v>
      </c>
      <c r="K55" s="5" t="s">
        <v>439</v>
      </c>
      <c r="L55" s="5" t="s">
        <v>47</v>
      </c>
      <c r="M55" s="5" t="s">
        <v>440</v>
      </c>
      <c r="N55" s="5" t="s">
        <v>47</v>
      </c>
      <c r="O55" s="5" t="s">
        <v>441</v>
      </c>
      <c r="P55" s="5" t="s">
        <v>51</v>
      </c>
      <c r="Q55" s="5" t="s">
        <v>442</v>
      </c>
      <c r="R55" s="5" t="s">
        <v>47</v>
      </c>
      <c r="S55" s="5" t="s">
        <v>443</v>
      </c>
      <c r="T55" s="5" t="s">
        <v>47</v>
      </c>
      <c r="U55" s="5" t="s">
        <v>444</v>
      </c>
      <c r="V55" s="5" t="s">
        <v>49</v>
      </c>
      <c r="W55" s="5" t="s">
        <v>445</v>
      </c>
      <c r="X55" s="5" t="s">
        <v>47</v>
      </c>
      <c r="Y55" s="5" t="s">
        <v>446</v>
      </c>
      <c r="Z55" s="5" t="s">
        <v>51</v>
      </c>
      <c r="AA55" s="5" t="s">
        <v>447</v>
      </c>
      <c r="AB55" s="5" t="s">
        <v>47</v>
      </c>
      <c r="AC55" s="5" t="s">
        <v>448</v>
      </c>
      <c r="AD55" s="6"/>
      <c r="AE55" s="6"/>
      <c r="AF55" s="6"/>
      <c r="AG55" s="6"/>
      <c r="AH55" s="6"/>
      <c r="AI55" s="6"/>
    </row>
    <row r="56">
      <c r="A56" s="4">
        <v>44949.542690497685</v>
      </c>
      <c r="B56" s="5" t="s">
        <v>29</v>
      </c>
      <c r="C56" s="5" t="s">
        <v>34</v>
      </c>
      <c r="D56" s="5" t="s">
        <v>37</v>
      </c>
      <c r="E56" s="5" t="s">
        <v>42</v>
      </c>
      <c r="F56" s="5" t="s">
        <v>65</v>
      </c>
      <c r="G56" s="5" t="s">
        <v>60</v>
      </c>
      <c r="H56" s="5" t="s">
        <v>45</v>
      </c>
      <c r="I56" s="5" t="s">
        <v>68</v>
      </c>
      <c r="J56" s="5" t="s">
        <v>49</v>
      </c>
      <c r="K56" s="5" t="s">
        <v>449</v>
      </c>
      <c r="L56" s="5" t="s">
        <v>49</v>
      </c>
      <c r="M56" s="5" t="s">
        <v>450</v>
      </c>
      <c r="N56" s="5" t="s">
        <v>47</v>
      </c>
      <c r="O56" s="5" t="s">
        <v>451</v>
      </c>
      <c r="P56" s="5" t="s">
        <v>47</v>
      </c>
      <c r="Q56" s="5" t="s">
        <v>452</v>
      </c>
      <c r="R56" s="5" t="s">
        <v>49</v>
      </c>
      <c r="S56" s="5" t="s">
        <v>453</v>
      </c>
      <c r="T56" s="5" t="s">
        <v>51</v>
      </c>
      <c r="U56" s="5" t="s">
        <v>454</v>
      </c>
      <c r="V56" s="5" t="s">
        <v>47</v>
      </c>
      <c r="W56" s="5" t="s">
        <v>455</v>
      </c>
      <c r="X56" s="5" t="s">
        <v>51</v>
      </c>
      <c r="Y56" s="5" t="s">
        <v>456</v>
      </c>
      <c r="Z56" s="5" t="s">
        <v>47</v>
      </c>
      <c r="AA56" s="5" t="s">
        <v>457</v>
      </c>
      <c r="AB56" s="5" t="s">
        <v>47</v>
      </c>
      <c r="AC56" s="5" t="s">
        <v>458</v>
      </c>
      <c r="AD56" s="6"/>
      <c r="AE56" s="6"/>
      <c r="AF56" s="6"/>
      <c r="AG56" s="6"/>
      <c r="AH56" s="6"/>
      <c r="AI56" s="6"/>
    </row>
    <row r="57">
      <c r="A57" s="4">
        <v>44949.581353368056</v>
      </c>
      <c r="B57" s="5" t="s">
        <v>29</v>
      </c>
      <c r="C57" s="5" t="s">
        <v>235</v>
      </c>
      <c r="D57" s="5" t="s">
        <v>89</v>
      </c>
      <c r="E57" s="5" t="s">
        <v>42</v>
      </c>
      <c r="F57" s="5" t="s">
        <v>459</v>
      </c>
      <c r="G57" s="5" t="s">
        <v>44</v>
      </c>
      <c r="H57" s="5" t="s">
        <v>75</v>
      </c>
      <c r="I57" s="5" t="s">
        <v>460</v>
      </c>
      <c r="J57" s="5" t="s">
        <v>49</v>
      </c>
      <c r="K57" s="5" t="s">
        <v>461</v>
      </c>
      <c r="L57" s="5" t="s">
        <v>47</v>
      </c>
      <c r="M57" s="5" t="s">
        <v>462</v>
      </c>
      <c r="N57" s="5" t="s">
        <v>47</v>
      </c>
      <c r="O57" s="5" t="s">
        <v>463</v>
      </c>
      <c r="P57" s="5" t="s">
        <v>51</v>
      </c>
      <c r="Q57" s="5" t="s">
        <v>464</v>
      </c>
      <c r="R57" s="5" t="s">
        <v>47</v>
      </c>
      <c r="S57" s="5" t="s">
        <v>465</v>
      </c>
      <c r="T57" s="5" t="s">
        <v>51</v>
      </c>
      <c r="U57" s="5" t="s">
        <v>466</v>
      </c>
      <c r="V57" s="5" t="s">
        <v>47</v>
      </c>
      <c r="W57" s="5" t="s">
        <v>467</v>
      </c>
      <c r="X57" s="5" t="s">
        <v>49</v>
      </c>
      <c r="Y57" s="5" t="s">
        <v>468</v>
      </c>
      <c r="Z57" s="5" t="s">
        <v>51</v>
      </c>
      <c r="AA57" s="5" t="s">
        <v>469</v>
      </c>
      <c r="AB57" s="5" t="s">
        <v>47</v>
      </c>
      <c r="AC57" s="5" t="s">
        <v>470</v>
      </c>
      <c r="AD57" s="6"/>
      <c r="AE57" s="6"/>
      <c r="AF57" s="6"/>
      <c r="AG57" s="6"/>
      <c r="AH57" s="6"/>
      <c r="AI57" s="6"/>
    </row>
    <row r="58">
      <c r="A58" s="4">
        <v>44949.59787449074</v>
      </c>
      <c r="B58" s="5" t="s">
        <v>29</v>
      </c>
      <c r="C58" s="5" t="s">
        <v>33</v>
      </c>
      <c r="D58" s="5" t="s">
        <v>31</v>
      </c>
      <c r="E58" s="5" t="s">
        <v>42</v>
      </c>
      <c r="F58" s="5" t="s">
        <v>471</v>
      </c>
      <c r="G58" s="5" t="s">
        <v>66</v>
      </c>
      <c r="H58" s="5" t="s">
        <v>438</v>
      </c>
      <c r="I58" s="5" t="s">
        <v>472</v>
      </c>
      <c r="J58" s="5" t="s">
        <v>47</v>
      </c>
      <c r="K58" s="5" t="s">
        <v>473</v>
      </c>
      <c r="L58" s="5" t="s">
        <v>47</v>
      </c>
      <c r="M58" s="5" t="s">
        <v>474</v>
      </c>
      <c r="N58" s="5" t="s">
        <v>49</v>
      </c>
      <c r="O58" s="5" t="s">
        <v>475</v>
      </c>
      <c r="P58" s="5" t="s">
        <v>51</v>
      </c>
      <c r="Q58" s="5" t="s">
        <v>476</v>
      </c>
      <c r="R58" s="5" t="s">
        <v>47</v>
      </c>
      <c r="S58" s="5" t="s">
        <v>477</v>
      </c>
      <c r="T58" s="5" t="s">
        <v>49</v>
      </c>
      <c r="U58" s="5" t="s">
        <v>478</v>
      </c>
      <c r="V58" s="5" t="s">
        <v>47</v>
      </c>
      <c r="W58" s="5" t="s">
        <v>479</v>
      </c>
      <c r="X58" s="5" t="s">
        <v>49</v>
      </c>
      <c r="Y58" s="5" t="s">
        <v>480</v>
      </c>
      <c r="Z58" s="5" t="s">
        <v>51</v>
      </c>
      <c r="AA58" s="5" t="s">
        <v>476</v>
      </c>
      <c r="AB58" s="5" t="s">
        <v>49</v>
      </c>
      <c r="AC58" s="5" t="s">
        <v>481</v>
      </c>
      <c r="AD58" s="6"/>
      <c r="AE58" s="6"/>
      <c r="AF58" s="6"/>
      <c r="AG58" s="6"/>
      <c r="AH58" s="6"/>
      <c r="AI58" s="6"/>
    </row>
    <row r="59">
      <c r="A59" s="4">
        <v>44949.60862988426</v>
      </c>
      <c r="B59" s="5" t="s">
        <v>29</v>
      </c>
      <c r="C59" s="5" t="s">
        <v>316</v>
      </c>
      <c r="D59" s="5" t="s">
        <v>37</v>
      </c>
      <c r="E59" s="5" t="s">
        <v>42</v>
      </c>
      <c r="F59" s="5" t="s">
        <v>482</v>
      </c>
      <c r="G59" s="5" t="s">
        <v>44</v>
      </c>
      <c r="H59" s="5" t="s">
        <v>83</v>
      </c>
      <c r="I59" s="5" t="s">
        <v>483</v>
      </c>
      <c r="J59" s="5" t="s">
        <v>49</v>
      </c>
      <c r="K59" s="5" t="s">
        <v>484</v>
      </c>
      <c r="L59" s="5" t="s">
        <v>47</v>
      </c>
      <c r="M59" s="5" t="s">
        <v>485</v>
      </c>
      <c r="N59" s="5" t="s">
        <v>47</v>
      </c>
      <c r="O59" s="5" t="s">
        <v>486</v>
      </c>
      <c r="P59" s="5" t="s">
        <v>51</v>
      </c>
      <c r="Q59" s="5" t="s">
        <v>487</v>
      </c>
      <c r="R59" s="5" t="s">
        <v>47</v>
      </c>
      <c r="S59" s="5" t="s">
        <v>488</v>
      </c>
      <c r="T59" s="5" t="s">
        <v>49</v>
      </c>
      <c r="U59" s="5" t="s">
        <v>489</v>
      </c>
      <c r="V59" s="5" t="s">
        <v>47</v>
      </c>
      <c r="W59" s="5" t="s">
        <v>490</v>
      </c>
      <c r="X59" s="5" t="s">
        <v>49</v>
      </c>
      <c r="Y59" s="5" t="s">
        <v>491</v>
      </c>
      <c r="Z59" s="5" t="s">
        <v>51</v>
      </c>
      <c r="AA59" s="5" t="s">
        <v>492</v>
      </c>
      <c r="AB59" s="5" t="s">
        <v>51</v>
      </c>
      <c r="AC59" s="5" t="s">
        <v>493</v>
      </c>
      <c r="AD59" s="6"/>
      <c r="AE59" s="6"/>
      <c r="AF59" s="6"/>
      <c r="AG59" s="6"/>
      <c r="AH59" s="6"/>
      <c r="AI59" s="6"/>
    </row>
    <row r="60">
      <c r="A60" s="4">
        <v>44949.62321478009</v>
      </c>
      <c r="B60" s="5" t="s">
        <v>29</v>
      </c>
      <c r="C60" s="5" t="s">
        <v>38</v>
      </c>
      <c r="D60" s="5" t="s">
        <v>89</v>
      </c>
      <c r="E60" s="5" t="s">
        <v>42</v>
      </c>
      <c r="F60" s="5" t="s">
        <v>494</v>
      </c>
      <c r="G60" s="5" t="s">
        <v>66</v>
      </c>
      <c r="H60" s="5" t="s">
        <v>495</v>
      </c>
      <c r="I60" s="5" t="s">
        <v>98</v>
      </c>
      <c r="J60" s="5" t="s">
        <v>51</v>
      </c>
      <c r="K60" s="5" t="s">
        <v>496</v>
      </c>
      <c r="L60" s="5" t="s">
        <v>47</v>
      </c>
      <c r="M60" s="5" t="s">
        <v>497</v>
      </c>
      <c r="N60" s="5" t="s">
        <v>49</v>
      </c>
      <c r="O60" s="5" t="s">
        <v>498</v>
      </c>
      <c r="P60" s="5" t="s">
        <v>49</v>
      </c>
      <c r="Q60" s="5" t="s">
        <v>499</v>
      </c>
      <c r="R60" s="5" t="s">
        <v>51</v>
      </c>
      <c r="S60" s="5" t="s">
        <v>500</v>
      </c>
      <c r="T60" s="5" t="s">
        <v>51</v>
      </c>
      <c r="U60" s="5" t="s">
        <v>501</v>
      </c>
      <c r="V60" s="5" t="s">
        <v>49</v>
      </c>
      <c r="W60" s="5" t="s">
        <v>502</v>
      </c>
      <c r="X60" s="5" t="s">
        <v>49</v>
      </c>
      <c r="Y60" s="5" t="s">
        <v>503</v>
      </c>
      <c r="Z60" s="5" t="s">
        <v>47</v>
      </c>
      <c r="AA60" s="5" t="s">
        <v>504</v>
      </c>
      <c r="AB60" s="5" t="s">
        <v>47</v>
      </c>
      <c r="AC60" s="5" t="s">
        <v>504</v>
      </c>
      <c r="AD60" s="6"/>
      <c r="AE60" s="6"/>
      <c r="AF60" s="6"/>
      <c r="AG60" s="6"/>
      <c r="AH60" s="6"/>
      <c r="AI60" s="6"/>
    </row>
    <row r="61">
      <c r="A61" s="4">
        <v>44949.88274403935</v>
      </c>
      <c r="B61" s="5" t="s">
        <v>29</v>
      </c>
      <c r="C61" s="5" t="s">
        <v>38</v>
      </c>
      <c r="D61" s="5" t="s">
        <v>37</v>
      </c>
      <c r="E61" s="5" t="s">
        <v>42</v>
      </c>
      <c r="F61" s="5" t="s">
        <v>505</v>
      </c>
      <c r="G61" s="5" t="s">
        <v>66</v>
      </c>
      <c r="H61" s="5" t="s">
        <v>45</v>
      </c>
      <c r="I61" s="5" t="s">
        <v>506</v>
      </c>
      <c r="J61" s="5" t="s">
        <v>49</v>
      </c>
      <c r="K61" s="5" t="s">
        <v>507</v>
      </c>
      <c r="L61" s="5" t="s">
        <v>47</v>
      </c>
      <c r="M61" s="5" t="s">
        <v>508</v>
      </c>
      <c r="N61" s="5" t="s">
        <v>51</v>
      </c>
      <c r="O61" s="5" t="s">
        <v>509</v>
      </c>
      <c r="P61" s="5" t="s">
        <v>49</v>
      </c>
      <c r="Q61" s="5" t="s">
        <v>509</v>
      </c>
      <c r="R61" s="5" t="s">
        <v>47</v>
      </c>
      <c r="S61" s="5" t="s">
        <v>509</v>
      </c>
      <c r="T61" s="5" t="s">
        <v>47</v>
      </c>
      <c r="U61" s="5" t="s">
        <v>509</v>
      </c>
      <c r="V61" s="5" t="s">
        <v>49</v>
      </c>
      <c r="W61" s="5" t="s">
        <v>509</v>
      </c>
      <c r="X61" s="5" t="s">
        <v>47</v>
      </c>
      <c r="Y61" s="5" t="s">
        <v>509</v>
      </c>
      <c r="Z61" s="5" t="s">
        <v>47</v>
      </c>
      <c r="AA61" s="5" t="s">
        <v>509</v>
      </c>
      <c r="AB61" s="5" t="s">
        <v>47</v>
      </c>
      <c r="AC61" s="5" t="s">
        <v>509</v>
      </c>
      <c r="AD61" s="6"/>
      <c r="AE61" s="6"/>
      <c r="AF61" s="6"/>
      <c r="AG61" s="6"/>
      <c r="AH61" s="6"/>
      <c r="AI61" s="6"/>
    </row>
    <row r="62">
      <c r="A62" s="4">
        <v>44949.887641423615</v>
      </c>
      <c r="B62" s="5" t="s">
        <v>29</v>
      </c>
      <c r="C62" s="5" t="s">
        <v>316</v>
      </c>
      <c r="D62" s="5" t="s">
        <v>37</v>
      </c>
      <c r="E62" s="5" t="s">
        <v>42</v>
      </c>
      <c r="F62" s="5" t="s">
        <v>482</v>
      </c>
      <c r="G62" s="5" t="s">
        <v>60</v>
      </c>
      <c r="H62" s="5" t="s">
        <v>438</v>
      </c>
      <c r="I62" s="5" t="s">
        <v>510</v>
      </c>
      <c r="J62" s="5" t="s">
        <v>49</v>
      </c>
      <c r="K62" s="5" t="s">
        <v>511</v>
      </c>
      <c r="L62" s="5" t="s">
        <v>49</v>
      </c>
      <c r="M62" s="5" t="s">
        <v>512</v>
      </c>
      <c r="N62" s="5" t="s">
        <v>47</v>
      </c>
      <c r="O62" s="5" t="s">
        <v>513</v>
      </c>
      <c r="P62" s="5" t="s">
        <v>49</v>
      </c>
      <c r="Q62" s="5" t="s">
        <v>514</v>
      </c>
      <c r="R62" s="5" t="s">
        <v>47</v>
      </c>
      <c r="S62" s="5" t="s">
        <v>515</v>
      </c>
      <c r="T62" s="5" t="s">
        <v>49</v>
      </c>
      <c r="U62" s="5" t="s">
        <v>516</v>
      </c>
      <c r="V62" s="5" t="s">
        <v>47</v>
      </c>
      <c r="W62" s="5" t="s">
        <v>517</v>
      </c>
      <c r="X62" s="5" t="s">
        <v>49</v>
      </c>
      <c r="Y62" s="5" t="s">
        <v>518</v>
      </c>
      <c r="Z62" s="5" t="s">
        <v>47</v>
      </c>
      <c r="AA62" s="5" t="s">
        <v>519</v>
      </c>
      <c r="AB62" s="5" t="s">
        <v>51</v>
      </c>
      <c r="AC62" s="5" t="s">
        <v>520</v>
      </c>
      <c r="AD62" s="6"/>
      <c r="AE62" s="6"/>
      <c r="AF62" s="6"/>
      <c r="AG62" s="6"/>
      <c r="AH62" s="6"/>
      <c r="AI62" s="6"/>
    </row>
    <row r="63">
      <c r="A63" s="4">
        <v>44949.92009226852</v>
      </c>
      <c r="B63" s="5" t="s">
        <v>29</v>
      </c>
      <c r="C63" s="5" t="s">
        <v>38</v>
      </c>
      <c r="D63" s="5" t="s">
        <v>37</v>
      </c>
      <c r="E63" s="5" t="s">
        <v>42</v>
      </c>
      <c r="F63" s="5" t="s">
        <v>65</v>
      </c>
      <c r="G63" s="5" t="s">
        <v>66</v>
      </c>
      <c r="H63" s="5" t="s">
        <v>361</v>
      </c>
      <c r="I63" s="5" t="s">
        <v>68</v>
      </c>
      <c r="J63" s="5" t="s">
        <v>47</v>
      </c>
      <c r="K63" s="5" t="s">
        <v>521</v>
      </c>
      <c r="L63" s="5" t="s">
        <v>49</v>
      </c>
      <c r="M63" s="5" t="s">
        <v>522</v>
      </c>
      <c r="N63" s="5" t="s">
        <v>47</v>
      </c>
      <c r="O63" s="5" t="s">
        <v>523</v>
      </c>
      <c r="P63" s="5" t="s">
        <v>49</v>
      </c>
      <c r="Q63" s="5" t="s">
        <v>524</v>
      </c>
      <c r="R63" s="5" t="s">
        <v>47</v>
      </c>
      <c r="S63" s="5" t="s">
        <v>525</v>
      </c>
      <c r="T63" s="5" t="s">
        <v>49</v>
      </c>
      <c r="U63" s="5" t="s">
        <v>526</v>
      </c>
      <c r="V63" s="5" t="s">
        <v>47</v>
      </c>
      <c r="W63" s="5" t="s">
        <v>527</v>
      </c>
      <c r="X63" s="5" t="s">
        <v>49</v>
      </c>
      <c r="Y63" s="5" t="s">
        <v>528</v>
      </c>
      <c r="Z63" s="5" t="s">
        <v>47</v>
      </c>
      <c r="AA63" s="5" t="s">
        <v>529</v>
      </c>
      <c r="AB63" s="5" t="s">
        <v>47</v>
      </c>
      <c r="AC63" s="5" t="s">
        <v>530</v>
      </c>
      <c r="AD63" s="6"/>
      <c r="AE63" s="6"/>
      <c r="AF63" s="6"/>
      <c r="AG63" s="6"/>
      <c r="AH63" s="6"/>
      <c r="AI63" s="6"/>
    </row>
    <row r="64">
      <c r="A64" s="7">
        <v>44950.515905127315</v>
      </c>
      <c r="B64" s="8" t="s">
        <v>29</v>
      </c>
      <c r="C64" s="8" t="s">
        <v>38</v>
      </c>
      <c r="D64" s="8" t="s">
        <v>31</v>
      </c>
      <c r="E64" s="8" t="s">
        <v>32</v>
      </c>
    </row>
    <row r="65">
      <c r="A65" s="7">
        <v>44950.51966590278</v>
      </c>
      <c r="B65" s="8" t="s">
        <v>29</v>
      </c>
      <c r="C65" s="8" t="s">
        <v>531</v>
      </c>
      <c r="D65" s="8" t="s">
        <v>37</v>
      </c>
      <c r="E65" s="8" t="s">
        <v>32</v>
      </c>
    </row>
    <row r="66">
      <c r="A66" s="7">
        <v>44950.52942706019</v>
      </c>
      <c r="B66" s="8" t="s">
        <v>29</v>
      </c>
      <c r="C66" s="8" t="s">
        <v>316</v>
      </c>
      <c r="D66" s="8" t="s">
        <v>37</v>
      </c>
      <c r="E66" s="8" t="s">
        <v>42</v>
      </c>
      <c r="F66" s="8" t="s">
        <v>532</v>
      </c>
      <c r="G66" s="8" t="s">
        <v>60</v>
      </c>
      <c r="H66" s="8" t="s">
        <v>45</v>
      </c>
      <c r="I66" s="8" t="s">
        <v>483</v>
      </c>
      <c r="J66" s="8" t="s">
        <v>51</v>
      </c>
      <c r="K66" s="8" t="s">
        <v>533</v>
      </c>
      <c r="L66" s="8" t="s">
        <v>49</v>
      </c>
      <c r="M66" s="8" t="s">
        <v>534</v>
      </c>
      <c r="N66" s="8" t="s">
        <v>47</v>
      </c>
      <c r="O66" s="8" t="s">
        <v>535</v>
      </c>
      <c r="P66" s="8" t="s">
        <v>49</v>
      </c>
      <c r="Q66" s="8" t="s">
        <v>536</v>
      </c>
      <c r="R66" s="8" t="s">
        <v>47</v>
      </c>
      <c r="S66" s="8" t="s">
        <v>537</v>
      </c>
      <c r="T66" s="8" t="s">
        <v>47</v>
      </c>
      <c r="U66" s="8" t="s">
        <v>538</v>
      </c>
      <c r="V66" s="8" t="s">
        <v>49</v>
      </c>
      <c r="W66" s="8" t="s">
        <v>539</v>
      </c>
      <c r="X66" s="8" t="s">
        <v>49</v>
      </c>
      <c r="Y66" s="8" t="s">
        <v>540</v>
      </c>
      <c r="Z66" s="8" t="s">
        <v>47</v>
      </c>
      <c r="AA66" s="8" t="s">
        <v>541</v>
      </c>
      <c r="AB66" s="8" t="s">
        <v>47</v>
      </c>
      <c r="AC66" s="8" t="s">
        <v>542</v>
      </c>
    </row>
    <row r="67">
      <c r="A67" s="7">
        <v>44950.56277037037</v>
      </c>
      <c r="B67" s="8" t="s">
        <v>29</v>
      </c>
      <c r="C67" s="8" t="s">
        <v>38</v>
      </c>
      <c r="D67" s="8" t="s">
        <v>543</v>
      </c>
      <c r="E67" s="8" t="s">
        <v>32</v>
      </c>
    </row>
    <row r="68">
      <c r="A68" s="7">
        <v>44950.80658510417</v>
      </c>
      <c r="B68" s="8" t="s">
        <v>29</v>
      </c>
      <c r="C68" s="8" t="s">
        <v>57</v>
      </c>
      <c r="D68" s="8" t="s">
        <v>37</v>
      </c>
      <c r="E68" s="8" t="s">
        <v>42</v>
      </c>
      <c r="F68" s="8" t="s">
        <v>43</v>
      </c>
      <c r="G68" s="8" t="s">
        <v>60</v>
      </c>
      <c r="H68" s="8" t="s">
        <v>45</v>
      </c>
      <c r="I68" s="8" t="s">
        <v>152</v>
      </c>
      <c r="J68" s="8" t="s">
        <v>51</v>
      </c>
      <c r="K68" s="8" t="s">
        <v>51</v>
      </c>
      <c r="L68" s="8" t="s">
        <v>49</v>
      </c>
      <c r="M68" s="8" t="s">
        <v>544</v>
      </c>
      <c r="N68" s="8" t="s">
        <v>47</v>
      </c>
      <c r="O68" s="8" t="s">
        <v>545</v>
      </c>
      <c r="P68" s="8" t="s">
        <v>49</v>
      </c>
      <c r="Q68" s="8" t="s">
        <v>546</v>
      </c>
      <c r="R68" s="8" t="s">
        <v>47</v>
      </c>
      <c r="S68" s="8" t="s">
        <v>547</v>
      </c>
      <c r="T68" s="8" t="s">
        <v>51</v>
      </c>
      <c r="U68" s="8" t="s">
        <v>51</v>
      </c>
      <c r="V68" s="8" t="s">
        <v>47</v>
      </c>
      <c r="W68" s="8" t="s">
        <v>548</v>
      </c>
      <c r="X68" s="8" t="s">
        <v>49</v>
      </c>
      <c r="Y68" s="8" t="s">
        <v>549</v>
      </c>
      <c r="Z68" s="8" t="s">
        <v>51</v>
      </c>
      <c r="AA68" s="8" t="s">
        <v>51</v>
      </c>
      <c r="AB68" s="8" t="s">
        <v>47</v>
      </c>
      <c r="AC68" s="8" t="s">
        <v>550</v>
      </c>
    </row>
    <row r="69">
      <c r="A69" s="7">
        <v>44951.75656275463</v>
      </c>
      <c r="B69" s="8" t="s">
        <v>29</v>
      </c>
      <c r="C69" s="8" t="s">
        <v>33</v>
      </c>
      <c r="D69" s="8" t="s">
        <v>37</v>
      </c>
      <c r="E69" s="8" t="s">
        <v>42</v>
      </c>
      <c r="F69" s="8" t="s">
        <v>43</v>
      </c>
      <c r="G69" s="8" t="s">
        <v>60</v>
      </c>
      <c r="H69" s="8" t="s">
        <v>83</v>
      </c>
      <c r="I69" s="8" t="s">
        <v>68</v>
      </c>
      <c r="J69" s="8" t="s">
        <v>47</v>
      </c>
      <c r="K69" s="8" t="s">
        <v>416</v>
      </c>
      <c r="L69" s="8" t="s">
        <v>47</v>
      </c>
      <c r="M69" s="8" t="s">
        <v>416</v>
      </c>
      <c r="N69" s="8" t="s">
        <v>51</v>
      </c>
      <c r="O69" s="8" t="s">
        <v>416</v>
      </c>
      <c r="P69" s="8" t="s">
        <v>47</v>
      </c>
      <c r="Q69" s="8" t="s">
        <v>551</v>
      </c>
      <c r="R69" s="8" t="s">
        <v>47</v>
      </c>
      <c r="S69" s="8" t="s">
        <v>551</v>
      </c>
      <c r="T69" s="8" t="s">
        <v>47</v>
      </c>
      <c r="U69" s="8" t="s">
        <v>551</v>
      </c>
      <c r="V69" s="8" t="s">
        <v>49</v>
      </c>
      <c r="W69" s="8" t="s">
        <v>416</v>
      </c>
      <c r="X69" s="8" t="s">
        <v>51</v>
      </c>
      <c r="Y69" s="8" t="s">
        <v>416</v>
      </c>
      <c r="Z69" s="8" t="s">
        <v>51</v>
      </c>
      <c r="AA69" s="8" t="s">
        <v>416</v>
      </c>
      <c r="AB69" s="8" t="s">
        <v>51</v>
      </c>
      <c r="AC69" s="8" t="s">
        <v>416</v>
      </c>
    </row>
    <row r="70">
      <c r="A70" s="7">
        <v>44952.24298420139</v>
      </c>
      <c r="B70" s="8" t="s">
        <v>29</v>
      </c>
      <c r="C70" s="8" t="s">
        <v>33</v>
      </c>
      <c r="D70" s="8" t="s">
        <v>31</v>
      </c>
      <c r="E70" s="8" t="s">
        <v>32</v>
      </c>
    </row>
    <row r="71">
      <c r="A71" s="7">
        <v>44954.53595604167</v>
      </c>
      <c r="B71" s="8" t="s">
        <v>29</v>
      </c>
      <c r="C71" s="8" t="s">
        <v>552</v>
      </c>
      <c r="D71" s="8" t="s">
        <v>37</v>
      </c>
      <c r="E71" s="8" t="s">
        <v>32</v>
      </c>
    </row>
    <row r="72">
      <c r="A72" s="7">
        <v>44956.410121423614</v>
      </c>
      <c r="B72" s="8" t="s">
        <v>29</v>
      </c>
      <c r="C72" s="8" t="s">
        <v>57</v>
      </c>
      <c r="D72" s="8" t="s">
        <v>89</v>
      </c>
      <c r="E72" s="8" t="s">
        <v>42</v>
      </c>
      <c r="F72" s="8" t="s">
        <v>553</v>
      </c>
      <c r="G72" s="8" t="s">
        <v>44</v>
      </c>
      <c r="H72" s="8" t="s">
        <v>83</v>
      </c>
      <c r="I72" s="8" t="s">
        <v>483</v>
      </c>
      <c r="J72" s="8" t="s">
        <v>47</v>
      </c>
      <c r="K72" s="8" t="s">
        <v>554</v>
      </c>
      <c r="L72" s="8" t="s">
        <v>49</v>
      </c>
      <c r="M72" s="8" t="s">
        <v>555</v>
      </c>
      <c r="N72" s="8" t="s">
        <v>49</v>
      </c>
      <c r="O72" s="8" t="s">
        <v>556</v>
      </c>
      <c r="P72" s="8" t="s">
        <v>49</v>
      </c>
      <c r="Q72" s="9" t="s">
        <v>557</v>
      </c>
      <c r="R72" s="8" t="s">
        <v>47</v>
      </c>
      <c r="S72" s="8" t="s">
        <v>558</v>
      </c>
      <c r="T72" s="8" t="s">
        <v>49</v>
      </c>
      <c r="U72" s="8" t="s">
        <v>559</v>
      </c>
      <c r="V72" s="8" t="s">
        <v>47</v>
      </c>
      <c r="W72" s="9" t="s">
        <v>560</v>
      </c>
      <c r="X72" s="8" t="s">
        <v>49</v>
      </c>
      <c r="Y72" s="8" t="s">
        <v>561</v>
      </c>
      <c r="Z72" s="8" t="s">
        <v>51</v>
      </c>
      <c r="AA72" s="8" t="s">
        <v>562</v>
      </c>
      <c r="AB72" s="8" t="s">
        <v>47</v>
      </c>
      <c r="AC72" s="8" t="s">
        <v>563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31.5"/>
    <col customWidth="1" min="3" max="4" width="18.88"/>
    <col customWidth="1" min="5" max="5" width="26.25"/>
    <col customWidth="1" min="6" max="10" width="18.88"/>
    <col customWidth="1" min="11" max="11" width="32.25"/>
    <col customWidth="1" min="12" max="35" width="18.88"/>
  </cols>
  <sheetData>
    <row r="1">
      <c r="A1" s="10">
        <v>44947.43916327546</v>
      </c>
      <c r="B1" s="11" t="s">
        <v>29</v>
      </c>
      <c r="C1" s="11" t="s">
        <v>38</v>
      </c>
      <c r="D1" s="11" t="s">
        <v>37</v>
      </c>
      <c r="E1" s="11" t="s">
        <v>42</v>
      </c>
      <c r="F1" s="11" t="s">
        <v>360</v>
      </c>
      <c r="G1" s="11" t="s">
        <v>66</v>
      </c>
      <c r="H1" s="11" t="s">
        <v>361</v>
      </c>
      <c r="I1" s="11" t="s">
        <v>98</v>
      </c>
      <c r="J1" s="11" t="s">
        <v>49</v>
      </c>
      <c r="K1" s="11" t="s">
        <v>362</v>
      </c>
      <c r="L1" s="11" t="s">
        <v>47</v>
      </c>
      <c r="M1" s="11" t="s">
        <v>363</v>
      </c>
      <c r="N1" s="11" t="s">
        <v>49</v>
      </c>
      <c r="O1" s="11" t="s">
        <v>364</v>
      </c>
      <c r="P1" s="11" t="s">
        <v>49</v>
      </c>
      <c r="Q1" s="11" t="s">
        <v>365</v>
      </c>
      <c r="R1" s="11" t="s">
        <v>51</v>
      </c>
      <c r="S1" s="11" t="s">
        <v>366</v>
      </c>
      <c r="T1" s="11" t="s">
        <v>49</v>
      </c>
      <c r="U1" s="11" t="s">
        <v>367</v>
      </c>
      <c r="V1" s="11" t="s">
        <v>47</v>
      </c>
      <c r="W1" s="11" t="s">
        <v>368</v>
      </c>
      <c r="X1" s="11" t="s">
        <v>49</v>
      </c>
      <c r="Y1" s="11" t="s">
        <v>369</v>
      </c>
      <c r="Z1" s="11" t="s">
        <v>51</v>
      </c>
      <c r="AA1" s="11" t="s">
        <v>366</v>
      </c>
      <c r="AB1" s="11" t="s">
        <v>47</v>
      </c>
      <c r="AC1" s="11" t="s">
        <v>370</v>
      </c>
      <c r="AD1" s="12"/>
      <c r="AE1" s="12"/>
      <c r="AF1" s="12"/>
      <c r="AG1" s="12"/>
      <c r="AH1" s="12"/>
      <c r="AI1" s="12"/>
    </row>
    <row r="2">
      <c r="A2" s="10">
        <v>44949.581353368056</v>
      </c>
      <c r="B2" s="11" t="s">
        <v>29</v>
      </c>
      <c r="C2" s="11" t="s">
        <v>235</v>
      </c>
      <c r="D2" s="11" t="s">
        <v>89</v>
      </c>
      <c r="E2" s="11" t="s">
        <v>42</v>
      </c>
      <c r="F2" s="11" t="s">
        <v>459</v>
      </c>
      <c r="G2" s="11" t="s">
        <v>44</v>
      </c>
      <c r="H2" s="11" t="s">
        <v>75</v>
      </c>
      <c r="I2" s="11" t="s">
        <v>460</v>
      </c>
      <c r="J2" s="11" t="s">
        <v>49</v>
      </c>
      <c r="K2" s="11" t="s">
        <v>461</v>
      </c>
      <c r="L2" s="11" t="s">
        <v>47</v>
      </c>
      <c r="M2" s="11" t="s">
        <v>462</v>
      </c>
      <c r="N2" s="11" t="s">
        <v>47</v>
      </c>
      <c r="O2" s="11" t="s">
        <v>463</v>
      </c>
      <c r="P2" s="11" t="s">
        <v>51</v>
      </c>
      <c r="Q2" s="11" t="s">
        <v>464</v>
      </c>
      <c r="R2" s="11" t="s">
        <v>47</v>
      </c>
      <c r="S2" s="11" t="s">
        <v>465</v>
      </c>
      <c r="T2" s="11" t="s">
        <v>51</v>
      </c>
      <c r="U2" s="11" t="s">
        <v>466</v>
      </c>
      <c r="V2" s="11" t="s">
        <v>47</v>
      </c>
      <c r="W2" s="11" t="s">
        <v>467</v>
      </c>
      <c r="X2" s="11" t="s">
        <v>49</v>
      </c>
      <c r="Y2" s="11" t="s">
        <v>468</v>
      </c>
      <c r="Z2" s="11" t="s">
        <v>51</v>
      </c>
      <c r="AA2" s="11" t="s">
        <v>469</v>
      </c>
      <c r="AB2" s="11" t="s">
        <v>47</v>
      </c>
      <c r="AC2" s="11" t="s">
        <v>470</v>
      </c>
      <c r="AD2" s="12"/>
      <c r="AE2" s="12"/>
      <c r="AF2" s="12"/>
      <c r="AG2" s="12"/>
      <c r="AH2" s="12"/>
      <c r="AI2" s="12"/>
    </row>
    <row r="3">
      <c r="A3" s="10">
        <v>44948.804572824076</v>
      </c>
      <c r="B3" s="11" t="s">
        <v>29</v>
      </c>
      <c r="C3" s="11" t="s">
        <v>316</v>
      </c>
      <c r="D3" s="11" t="s">
        <v>31</v>
      </c>
      <c r="E3" s="11" t="s">
        <v>42</v>
      </c>
      <c r="F3" s="11" t="s">
        <v>382</v>
      </c>
      <c r="G3" s="11" t="s">
        <v>60</v>
      </c>
      <c r="H3" s="11" t="s">
        <v>361</v>
      </c>
      <c r="I3" s="11" t="s">
        <v>175</v>
      </c>
      <c r="J3" s="11" t="s">
        <v>51</v>
      </c>
      <c r="K3" s="11" t="s">
        <v>383</v>
      </c>
      <c r="L3" s="11" t="s">
        <v>47</v>
      </c>
      <c r="M3" s="11" t="s">
        <v>384</v>
      </c>
      <c r="N3" s="11" t="s">
        <v>49</v>
      </c>
      <c r="O3" s="11" t="s">
        <v>385</v>
      </c>
      <c r="P3" s="11" t="s">
        <v>47</v>
      </c>
      <c r="Q3" s="11" t="s">
        <v>386</v>
      </c>
      <c r="R3" s="11" t="s">
        <v>47</v>
      </c>
      <c r="S3" s="11" t="s">
        <v>387</v>
      </c>
      <c r="T3" s="11" t="s">
        <v>51</v>
      </c>
      <c r="U3" s="11" t="s">
        <v>388</v>
      </c>
      <c r="V3" s="11" t="s">
        <v>49</v>
      </c>
      <c r="W3" s="11" t="s">
        <v>389</v>
      </c>
      <c r="X3" s="11" t="s">
        <v>49</v>
      </c>
      <c r="Y3" s="11" t="s">
        <v>390</v>
      </c>
      <c r="Z3" s="11" t="s">
        <v>47</v>
      </c>
      <c r="AA3" s="11" t="s">
        <v>391</v>
      </c>
      <c r="AB3" s="11" t="s">
        <v>47</v>
      </c>
      <c r="AC3" s="11" t="s">
        <v>391</v>
      </c>
      <c r="AD3" s="12"/>
      <c r="AE3" s="12"/>
      <c r="AF3" s="12"/>
      <c r="AG3" s="12"/>
      <c r="AH3" s="12"/>
      <c r="AI3" s="12"/>
    </row>
    <row r="4">
      <c r="A4" s="10">
        <v>44949.62321478009</v>
      </c>
      <c r="B4" s="11" t="s">
        <v>29</v>
      </c>
      <c r="C4" s="11" t="s">
        <v>38</v>
      </c>
      <c r="D4" s="11" t="s">
        <v>89</v>
      </c>
      <c r="E4" s="11" t="s">
        <v>42</v>
      </c>
      <c r="F4" s="11" t="s">
        <v>494</v>
      </c>
      <c r="G4" s="11" t="s">
        <v>66</v>
      </c>
      <c r="H4" s="11" t="s">
        <v>495</v>
      </c>
      <c r="I4" s="11" t="s">
        <v>98</v>
      </c>
      <c r="J4" s="11" t="s">
        <v>51</v>
      </c>
      <c r="K4" s="11" t="s">
        <v>496</v>
      </c>
      <c r="L4" s="11" t="s">
        <v>47</v>
      </c>
      <c r="M4" s="11" t="s">
        <v>497</v>
      </c>
      <c r="N4" s="11" t="s">
        <v>49</v>
      </c>
      <c r="O4" s="11" t="s">
        <v>498</v>
      </c>
      <c r="P4" s="11" t="s">
        <v>49</v>
      </c>
      <c r="Q4" s="11" t="s">
        <v>499</v>
      </c>
      <c r="R4" s="11" t="s">
        <v>51</v>
      </c>
      <c r="S4" s="11" t="s">
        <v>500</v>
      </c>
      <c r="T4" s="11" t="s">
        <v>51</v>
      </c>
      <c r="U4" s="11" t="s">
        <v>501</v>
      </c>
      <c r="V4" s="11" t="s">
        <v>49</v>
      </c>
      <c r="W4" s="11" t="s">
        <v>502</v>
      </c>
      <c r="X4" s="11" t="s">
        <v>49</v>
      </c>
      <c r="Y4" s="11" t="s">
        <v>503</v>
      </c>
      <c r="Z4" s="11" t="s">
        <v>47</v>
      </c>
      <c r="AA4" s="11" t="s">
        <v>504</v>
      </c>
      <c r="AB4" s="11" t="s">
        <v>47</v>
      </c>
      <c r="AC4" s="11" t="s">
        <v>504</v>
      </c>
      <c r="AD4" s="12"/>
      <c r="AE4" s="12"/>
      <c r="AF4" s="12"/>
      <c r="AG4" s="12"/>
      <c r="AH4" s="12"/>
      <c r="AI4" s="12"/>
    </row>
    <row r="5">
      <c r="A5" s="10">
        <v>44944.40843953704</v>
      </c>
      <c r="B5" s="11" t="s">
        <v>29</v>
      </c>
      <c r="C5" s="11" t="s">
        <v>33</v>
      </c>
      <c r="D5" s="11" t="s">
        <v>37</v>
      </c>
      <c r="E5" s="11" t="s">
        <v>42</v>
      </c>
      <c r="F5" s="11" t="s">
        <v>117</v>
      </c>
      <c r="G5" s="11" t="s">
        <v>60</v>
      </c>
      <c r="H5" s="11" t="s">
        <v>75</v>
      </c>
      <c r="I5" s="11" t="s">
        <v>118</v>
      </c>
      <c r="J5" s="11" t="s">
        <v>47</v>
      </c>
      <c r="K5" s="11" t="s">
        <v>119</v>
      </c>
      <c r="L5" s="11" t="s">
        <v>49</v>
      </c>
      <c r="M5" s="11" t="s">
        <v>120</v>
      </c>
      <c r="N5" s="11" t="s">
        <v>49</v>
      </c>
      <c r="O5" s="11" t="s">
        <v>121</v>
      </c>
      <c r="P5" s="11" t="s">
        <v>49</v>
      </c>
      <c r="Q5" s="11" t="s">
        <v>122</v>
      </c>
      <c r="R5" s="11" t="s">
        <v>49</v>
      </c>
      <c r="S5" s="11" t="s">
        <v>123</v>
      </c>
      <c r="T5" s="11" t="s">
        <v>49</v>
      </c>
      <c r="U5" s="11" t="s">
        <v>124</v>
      </c>
      <c r="V5" s="11" t="s">
        <v>47</v>
      </c>
      <c r="W5" s="11" t="s">
        <v>125</v>
      </c>
      <c r="X5" s="11" t="s">
        <v>49</v>
      </c>
      <c r="Y5" s="11" t="s">
        <v>126</v>
      </c>
      <c r="Z5" s="11" t="s">
        <v>47</v>
      </c>
      <c r="AA5" s="11" t="s">
        <v>127</v>
      </c>
      <c r="AB5" s="11" t="s">
        <v>47</v>
      </c>
      <c r="AC5" s="11" t="s">
        <v>128</v>
      </c>
      <c r="AD5" s="12"/>
      <c r="AE5" s="12"/>
      <c r="AF5" s="12"/>
      <c r="AG5" s="12"/>
      <c r="AH5" s="12"/>
      <c r="AI5" s="12"/>
    </row>
    <row r="6">
      <c r="A6" s="10">
        <v>44949.59787449074</v>
      </c>
      <c r="B6" s="11" t="s">
        <v>29</v>
      </c>
      <c r="C6" s="11" t="s">
        <v>33</v>
      </c>
      <c r="D6" s="11" t="s">
        <v>31</v>
      </c>
      <c r="E6" s="11" t="s">
        <v>42</v>
      </c>
      <c r="F6" s="11" t="s">
        <v>471</v>
      </c>
      <c r="G6" s="11" t="s">
        <v>66</v>
      </c>
      <c r="H6" s="11" t="s">
        <v>438</v>
      </c>
      <c r="I6" s="11" t="s">
        <v>472</v>
      </c>
      <c r="J6" s="11" t="s">
        <v>47</v>
      </c>
      <c r="K6" s="11" t="s">
        <v>473</v>
      </c>
      <c r="L6" s="11" t="s">
        <v>47</v>
      </c>
      <c r="M6" s="11" t="s">
        <v>474</v>
      </c>
      <c r="N6" s="11" t="s">
        <v>49</v>
      </c>
      <c r="O6" s="11" t="s">
        <v>475</v>
      </c>
      <c r="P6" s="11" t="s">
        <v>51</v>
      </c>
      <c r="Q6" s="11" t="s">
        <v>476</v>
      </c>
      <c r="R6" s="11" t="s">
        <v>47</v>
      </c>
      <c r="S6" s="11" t="s">
        <v>477</v>
      </c>
      <c r="T6" s="11" t="s">
        <v>49</v>
      </c>
      <c r="U6" s="11" t="s">
        <v>478</v>
      </c>
      <c r="V6" s="11" t="s">
        <v>47</v>
      </c>
      <c r="W6" s="11" t="s">
        <v>479</v>
      </c>
      <c r="X6" s="11" t="s">
        <v>49</v>
      </c>
      <c r="Y6" s="11" t="s">
        <v>480</v>
      </c>
      <c r="Z6" s="11" t="s">
        <v>51</v>
      </c>
      <c r="AA6" s="11" t="s">
        <v>476</v>
      </c>
      <c r="AB6" s="11" t="s">
        <v>49</v>
      </c>
      <c r="AC6" s="11" t="s">
        <v>481</v>
      </c>
      <c r="AD6" s="12"/>
      <c r="AE6" s="12"/>
      <c r="AF6" s="12"/>
      <c r="AG6" s="12"/>
      <c r="AH6" s="12"/>
      <c r="AI6" s="12"/>
    </row>
    <row r="7">
      <c r="A7" s="10">
        <v>44949.53298458333</v>
      </c>
      <c r="B7" s="11" t="s">
        <v>29</v>
      </c>
      <c r="C7" s="11" t="s">
        <v>235</v>
      </c>
      <c r="D7" s="11" t="s">
        <v>37</v>
      </c>
      <c r="E7" s="11" t="s">
        <v>42</v>
      </c>
      <c r="F7" s="11" t="s">
        <v>437</v>
      </c>
      <c r="G7" s="11" t="s">
        <v>60</v>
      </c>
      <c r="H7" s="11" t="s">
        <v>438</v>
      </c>
      <c r="I7" s="11" t="s">
        <v>349</v>
      </c>
      <c r="J7" s="11" t="s">
        <v>47</v>
      </c>
      <c r="K7" s="11" t="s">
        <v>439</v>
      </c>
      <c r="L7" s="11" t="s">
        <v>47</v>
      </c>
      <c r="M7" s="11" t="s">
        <v>440</v>
      </c>
      <c r="N7" s="11" t="s">
        <v>47</v>
      </c>
      <c r="O7" s="11" t="s">
        <v>441</v>
      </c>
      <c r="P7" s="11" t="s">
        <v>51</v>
      </c>
      <c r="Q7" s="11" t="s">
        <v>442</v>
      </c>
      <c r="R7" s="11" t="s">
        <v>47</v>
      </c>
      <c r="S7" s="11" t="s">
        <v>443</v>
      </c>
      <c r="T7" s="11" t="s">
        <v>47</v>
      </c>
      <c r="U7" s="11" t="s">
        <v>444</v>
      </c>
      <c r="V7" s="11" t="s">
        <v>49</v>
      </c>
      <c r="W7" s="11" t="s">
        <v>445</v>
      </c>
      <c r="X7" s="11" t="s">
        <v>47</v>
      </c>
      <c r="Y7" s="11" t="s">
        <v>446</v>
      </c>
      <c r="Z7" s="11" t="s">
        <v>51</v>
      </c>
      <c r="AA7" s="11" t="s">
        <v>447</v>
      </c>
      <c r="AB7" s="11" t="s">
        <v>47</v>
      </c>
      <c r="AC7" s="11" t="s">
        <v>448</v>
      </c>
      <c r="AD7" s="12"/>
      <c r="AE7" s="12"/>
      <c r="AF7" s="12"/>
      <c r="AG7" s="12"/>
      <c r="AH7" s="12"/>
      <c r="AI7" s="12"/>
    </row>
    <row r="8">
      <c r="A8" s="10">
        <v>44947.8406718287</v>
      </c>
      <c r="B8" s="11" t="s">
        <v>29</v>
      </c>
      <c r="C8" s="11" t="s">
        <v>336</v>
      </c>
      <c r="D8" s="11" t="s">
        <v>371</v>
      </c>
      <c r="E8" s="11" t="s">
        <v>42</v>
      </c>
      <c r="F8" s="11" t="s">
        <v>97</v>
      </c>
      <c r="G8" s="11" t="s">
        <v>66</v>
      </c>
      <c r="H8" s="11" t="s">
        <v>372</v>
      </c>
      <c r="I8" s="11" t="s">
        <v>373</v>
      </c>
      <c r="J8" s="11" t="s">
        <v>47</v>
      </c>
      <c r="K8" s="11" t="s">
        <v>374</v>
      </c>
      <c r="L8" s="11" t="s">
        <v>49</v>
      </c>
      <c r="M8" s="11" t="s">
        <v>374</v>
      </c>
      <c r="N8" s="11" t="s">
        <v>47</v>
      </c>
      <c r="O8" s="11" t="s">
        <v>374</v>
      </c>
      <c r="P8" s="11" t="s">
        <v>51</v>
      </c>
      <c r="Q8" s="11" t="s">
        <v>375</v>
      </c>
      <c r="R8" s="11" t="s">
        <v>47</v>
      </c>
      <c r="S8" s="11" t="s">
        <v>374</v>
      </c>
      <c r="T8" s="11" t="s">
        <v>49</v>
      </c>
      <c r="U8" s="11" t="s">
        <v>374</v>
      </c>
      <c r="V8" s="11" t="s">
        <v>49</v>
      </c>
      <c r="W8" s="11" t="s">
        <v>374</v>
      </c>
      <c r="X8" s="11" t="s">
        <v>47</v>
      </c>
      <c r="Y8" s="11" t="s">
        <v>376</v>
      </c>
      <c r="Z8" s="11" t="s">
        <v>49</v>
      </c>
      <c r="AA8" s="11" t="s">
        <v>374</v>
      </c>
      <c r="AB8" s="11" t="s">
        <v>49</v>
      </c>
      <c r="AC8" s="11" t="s">
        <v>374</v>
      </c>
      <c r="AD8" s="12"/>
      <c r="AE8" s="12"/>
      <c r="AF8" s="12"/>
      <c r="AG8" s="12"/>
      <c r="AH8" s="12"/>
      <c r="AI8" s="12"/>
    </row>
    <row r="9">
      <c r="A9" s="10">
        <v>44944.39070930556</v>
      </c>
      <c r="B9" s="11" t="s">
        <v>29</v>
      </c>
      <c r="C9" s="11" t="s">
        <v>34</v>
      </c>
      <c r="D9" s="11" t="s">
        <v>31</v>
      </c>
      <c r="E9" s="11" t="s">
        <v>42</v>
      </c>
      <c r="F9" s="11" t="s">
        <v>97</v>
      </c>
      <c r="G9" s="11" t="s">
        <v>66</v>
      </c>
      <c r="H9" s="11" t="s">
        <v>67</v>
      </c>
      <c r="I9" s="11" t="s">
        <v>98</v>
      </c>
      <c r="J9" s="11" t="s">
        <v>51</v>
      </c>
      <c r="K9" s="11" t="s">
        <v>99</v>
      </c>
      <c r="L9" s="11" t="s">
        <v>51</v>
      </c>
      <c r="M9" s="11" t="s">
        <v>100</v>
      </c>
      <c r="N9" s="11" t="s">
        <v>51</v>
      </c>
      <c r="O9" s="11" t="s">
        <v>101</v>
      </c>
      <c r="P9" s="11" t="s">
        <v>51</v>
      </c>
      <c r="Q9" s="11" t="s">
        <v>101</v>
      </c>
      <c r="R9" s="11" t="s">
        <v>51</v>
      </c>
      <c r="S9" s="11" t="s">
        <v>101</v>
      </c>
      <c r="T9" s="11" t="s">
        <v>51</v>
      </c>
      <c r="U9" s="11" t="s">
        <v>101</v>
      </c>
      <c r="V9" s="11" t="s">
        <v>51</v>
      </c>
      <c r="W9" s="11" t="s">
        <v>101</v>
      </c>
      <c r="X9" s="11" t="s">
        <v>51</v>
      </c>
      <c r="Y9" s="11" t="s">
        <v>101</v>
      </c>
      <c r="Z9" s="11" t="s">
        <v>51</v>
      </c>
      <c r="AA9" s="11" t="s">
        <v>101</v>
      </c>
      <c r="AB9" s="11" t="s">
        <v>51</v>
      </c>
      <c r="AC9" s="11" t="s">
        <v>101</v>
      </c>
      <c r="AD9" s="12"/>
      <c r="AE9" s="12"/>
      <c r="AF9" s="12"/>
      <c r="AG9" s="12"/>
      <c r="AH9" s="12"/>
      <c r="AI9" s="12"/>
    </row>
    <row r="10">
      <c r="A10" s="10">
        <v>44949.88274403935</v>
      </c>
      <c r="B10" s="11" t="s">
        <v>29</v>
      </c>
      <c r="C10" s="11" t="s">
        <v>38</v>
      </c>
      <c r="D10" s="11" t="s">
        <v>37</v>
      </c>
      <c r="E10" s="11" t="s">
        <v>42</v>
      </c>
      <c r="F10" s="11" t="s">
        <v>505</v>
      </c>
      <c r="G10" s="11" t="s">
        <v>66</v>
      </c>
      <c r="H10" s="11" t="s">
        <v>45</v>
      </c>
      <c r="I10" s="11" t="s">
        <v>506</v>
      </c>
      <c r="J10" s="11" t="s">
        <v>49</v>
      </c>
      <c r="K10" s="11" t="s">
        <v>507</v>
      </c>
      <c r="L10" s="11" t="s">
        <v>47</v>
      </c>
      <c r="M10" s="11" t="s">
        <v>508</v>
      </c>
      <c r="N10" s="11" t="s">
        <v>51</v>
      </c>
      <c r="O10" s="11" t="s">
        <v>509</v>
      </c>
      <c r="P10" s="11" t="s">
        <v>49</v>
      </c>
      <c r="Q10" s="11" t="s">
        <v>509</v>
      </c>
      <c r="R10" s="11" t="s">
        <v>47</v>
      </c>
      <c r="S10" s="11" t="s">
        <v>509</v>
      </c>
      <c r="T10" s="11" t="s">
        <v>47</v>
      </c>
      <c r="U10" s="11" t="s">
        <v>509</v>
      </c>
      <c r="V10" s="11" t="s">
        <v>49</v>
      </c>
      <c r="W10" s="11" t="s">
        <v>509</v>
      </c>
      <c r="X10" s="11" t="s">
        <v>47</v>
      </c>
      <c r="Y10" s="11" t="s">
        <v>509</v>
      </c>
      <c r="Z10" s="11" t="s">
        <v>47</v>
      </c>
      <c r="AA10" s="11" t="s">
        <v>509</v>
      </c>
      <c r="AB10" s="11" t="s">
        <v>47</v>
      </c>
      <c r="AC10" s="11" t="s">
        <v>509</v>
      </c>
      <c r="AD10" s="12"/>
      <c r="AE10" s="12"/>
      <c r="AF10" s="12"/>
      <c r="AG10" s="12"/>
      <c r="AH10" s="12"/>
      <c r="AI10" s="12"/>
    </row>
    <row r="11">
      <c r="A11" s="10">
        <v>44944.60050885417</v>
      </c>
      <c r="B11" s="11" t="s">
        <v>29</v>
      </c>
      <c r="C11" s="11" t="s">
        <v>34</v>
      </c>
      <c r="D11" s="11" t="s">
        <v>89</v>
      </c>
      <c r="E11" s="11" t="s">
        <v>42</v>
      </c>
      <c r="F11" s="11" t="s">
        <v>206</v>
      </c>
      <c r="G11" s="11" t="s">
        <v>60</v>
      </c>
      <c r="H11" s="11" t="s">
        <v>75</v>
      </c>
      <c r="I11" s="11" t="s">
        <v>207</v>
      </c>
      <c r="J11" s="11" t="s">
        <v>51</v>
      </c>
      <c r="K11" s="11" t="s">
        <v>208</v>
      </c>
      <c r="L11" s="11" t="s">
        <v>51</v>
      </c>
      <c r="M11" s="11" t="s">
        <v>209</v>
      </c>
      <c r="N11" s="11" t="s">
        <v>51</v>
      </c>
      <c r="O11" s="11" t="s">
        <v>209</v>
      </c>
      <c r="P11" s="11" t="s">
        <v>51</v>
      </c>
      <c r="Q11" s="11" t="s">
        <v>210</v>
      </c>
      <c r="R11" s="11" t="s">
        <v>51</v>
      </c>
      <c r="S11" s="11" t="s">
        <v>211</v>
      </c>
      <c r="T11" s="11" t="s">
        <v>51</v>
      </c>
      <c r="U11" s="11" t="s">
        <v>211</v>
      </c>
      <c r="V11" s="11" t="s">
        <v>51</v>
      </c>
      <c r="W11" s="11" t="s">
        <v>212</v>
      </c>
      <c r="X11" s="11" t="s">
        <v>51</v>
      </c>
      <c r="Y11" s="11" t="s">
        <v>212</v>
      </c>
      <c r="Z11" s="11" t="s">
        <v>51</v>
      </c>
      <c r="AA11" s="11" t="s">
        <v>212</v>
      </c>
      <c r="AB11" s="11" t="s">
        <v>51</v>
      </c>
      <c r="AC11" s="11" t="s">
        <v>212</v>
      </c>
      <c r="AD11" s="12"/>
      <c r="AE11" s="12"/>
      <c r="AF11" s="12"/>
      <c r="AG11" s="12"/>
      <c r="AH11" s="12"/>
      <c r="AI11" s="12"/>
    </row>
    <row r="12">
      <c r="A12" s="10">
        <v>44944.50681237268</v>
      </c>
      <c r="B12" s="11" t="s">
        <v>29</v>
      </c>
      <c r="C12" s="11" t="s">
        <v>34</v>
      </c>
      <c r="D12" s="11" t="s">
        <v>89</v>
      </c>
      <c r="E12" s="11" t="s">
        <v>42</v>
      </c>
      <c r="F12" s="11" t="s">
        <v>186</v>
      </c>
      <c r="G12" s="11" t="s">
        <v>60</v>
      </c>
      <c r="H12" s="11" t="s">
        <v>83</v>
      </c>
      <c r="I12" s="11" t="s">
        <v>187</v>
      </c>
      <c r="J12" s="11" t="s">
        <v>47</v>
      </c>
      <c r="K12" s="11" t="s">
        <v>188</v>
      </c>
      <c r="L12" s="11" t="s">
        <v>49</v>
      </c>
      <c r="M12" s="11" t="s">
        <v>189</v>
      </c>
      <c r="N12" s="11" t="s">
        <v>49</v>
      </c>
      <c r="O12" s="11" t="s">
        <v>190</v>
      </c>
      <c r="P12" s="11" t="s">
        <v>49</v>
      </c>
      <c r="Q12" s="11" t="s">
        <v>191</v>
      </c>
      <c r="R12" s="11" t="s">
        <v>47</v>
      </c>
      <c r="S12" s="11" t="s">
        <v>192</v>
      </c>
      <c r="T12" s="11" t="s">
        <v>51</v>
      </c>
      <c r="U12" s="11" t="s">
        <v>193</v>
      </c>
      <c r="V12" s="11" t="s">
        <v>47</v>
      </c>
      <c r="W12" s="11" t="s">
        <v>194</v>
      </c>
      <c r="X12" s="11" t="s">
        <v>49</v>
      </c>
      <c r="Y12" s="11" t="s">
        <v>195</v>
      </c>
      <c r="Z12" s="11" t="s">
        <v>49</v>
      </c>
      <c r="AA12" s="11" t="s">
        <v>190</v>
      </c>
      <c r="AB12" s="11" t="s">
        <v>47</v>
      </c>
      <c r="AC12" s="11" t="s">
        <v>196</v>
      </c>
      <c r="AD12" s="12"/>
      <c r="AE12" s="12"/>
      <c r="AF12" s="12"/>
      <c r="AG12" s="12"/>
      <c r="AH12" s="12"/>
      <c r="AI12" s="12"/>
    </row>
    <row r="13">
      <c r="A13" s="10">
        <v>44944.52253461805</v>
      </c>
      <c r="B13" s="11" t="s">
        <v>29</v>
      </c>
      <c r="C13" s="11" t="s">
        <v>34</v>
      </c>
      <c r="D13" s="11" t="s">
        <v>37</v>
      </c>
      <c r="E13" s="11" t="s">
        <v>42</v>
      </c>
      <c r="F13" s="11" t="s">
        <v>90</v>
      </c>
      <c r="G13" s="11" t="s">
        <v>60</v>
      </c>
      <c r="H13" s="11" t="s">
        <v>75</v>
      </c>
      <c r="I13" s="11" t="s">
        <v>130</v>
      </c>
      <c r="J13" s="11" t="s">
        <v>49</v>
      </c>
      <c r="K13" s="11" t="s">
        <v>197</v>
      </c>
      <c r="L13" s="11" t="s">
        <v>47</v>
      </c>
      <c r="M13" s="11" t="s">
        <v>198</v>
      </c>
      <c r="N13" s="11" t="s">
        <v>51</v>
      </c>
      <c r="O13" s="11" t="s">
        <v>199</v>
      </c>
      <c r="P13" s="11" t="s">
        <v>49</v>
      </c>
      <c r="Q13" s="11" t="s">
        <v>200</v>
      </c>
      <c r="R13" s="11" t="s">
        <v>47</v>
      </c>
      <c r="S13" s="11" t="s">
        <v>201</v>
      </c>
      <c r="T13" s="11" t="s">
        <v>49</v>
      </c>
      <c r="U13" s="11" t="s">
        <v>202</v>
      </c>
      <c r="V13" s="11" t="s">
        <v>49</v>
      </c>
      <c r="W13" s="11" t="s">
        <v>203</v>
      </c>
      <c r="X13" s="11" t="s">
        <v>49</v>
      </c>
      <c r="Y13" s="11" t="s">
        <v>138</v>
      </c>
      <c r="Z13" s="11" t="s">
        <v>51</v>
      </c>
      <c r="AA13" s="11" t="s">
        <v>204</v>
      </c>
      <c r="AB13" s="11" t="s">
        <v>47</v>
      </c>
      <c r="AC13" s="11" t="s">
        <v>205</v>
      </c>
      <c r="AD13" s="12"/>
      <c r="AE13" s="12"/>
      <c r="AF13" s="12"/>
      <c r="AG13" s="12"/>
      <c r="AH13" s="12"/>
      <c r="AI13" s="12"/>
    </row>
    <row r="14">
      <c r="A14" s="10">
        <v>44944.65599826389</v>
      </c>
      <c r="B14" s="11" t="s">
        <v>29</v>
      </c>
      <c r="C14" s="11" t="s">
        <v>235</v>
      </c>
      <c r="D14" s="11" t="s">
        <v>31</v>
      </c>
      <c r="E14" s="11" t="s">
        <v>42</v>
      </c>
      <c r="F14" s="11" t="s">
        <v>90</v>
      </c>
      <c r="G14" s="11" t="s">
        <v>44</v>
      </c>
      <c r="H14" s="11" t="s">
        <v>75</v>
      </c>
      <c r="I14" s="11" t="s">
        <v>236</v>
      </c>
      <c r="J14" s="11" t="s">
        <v>49</v>
      </c>
      <c r="K14" s="11" t="s">
        <v>237</v>
      </c>
      <c r="L14" s="11" t="s">
        <v>49</v>
      </c>
      <c r="M14" s="11" t="s">
        <v>238</v>
      </c>
      <c r="N14" s="11" t="s">
        <v>49</v>
      </c>
      <c r="O14" s="11" t="s">
        <v>239</v>
      </c>
      <c r="P14" s="11" t="s">
        <v>49</v>
      </c>
      <c r="Q14" s="11" t="s">
        <v>238</v>
      </c>
      <c r="R14" s="11" t="s">
        <v>49</v>
      </c>
      <c r="S14" s="11" t="s">
        <v>238</v>
      </c>
      <c r="T14" s="11" t="s">
        <v>49</v>
      </c>
      <c r="U14" s="11" t="s">
        <v>238</v>
      </c>
      <c r="V14" s="11" t="s">
        <v>49</v>
      </c>
      <c r="W14" s="11" t="s">
        <v>238</v>
      </c>
      <c r="X14" s="11" t="s">
        <v>49</v>
      </c>
      <c r="Y14" s="11" t="s">
        <v>240</v>
      </c>
      <c r="Z14" s="11" t="s">
        <v>49</v>
      </c>
      <c r="AA14" s="11" t="s">
        <v>238</v>
      </c>
      <c r="AB14" s="11" t="s">
        <v>49</v>
      </c>
      <c r="AC14" s="11" t="s">
        <v>238</v>
      </c>
      <c r="AD14" s="12"/>
      <c r="AE14" s="12"/>
      <c r="AF14" s="12"/>
      <c r="AG14" s="12"/>
      <c r="AH14" s="12"/>
      <c r="AI14" s="12"/>
    </row>
    <row r="15">
      <c r="A15" s="10">
        <v>44944.70791550926</v>
      </c>
      <c r="B15" s="11" t="s">
        <v>29</v>
      </c>
      <c r="C15" s="11" t="s">
        <v>30</v>
      </c>
      <c r="D15" s="11" t="s">
        <v>37</v>
      </c>
      <c r="E15" s="11" t="s">
        <v>42</v>
      </c>
      <c r="F15" s="11" t="s">
        <v>90</v>
      </c>
      <c r="G15" s="11" t="s">
        <v>66</v>
      </c>
      <c r="H15" s="11" t="s">
        <v>75</v>
      </c>
      <c r="I15" s="11" t="s">
        <v>241</v>
      </c>
      <c r="J15" s="11" t="s">
        <v>49</v>
      </c>
      <c r="K15" s="11" t="s">
        <v>242</v>
      </c>
      <c r="L15" s="11" t="s">
        <v>47</v>
      </c>
      <c r="M15" s="11" t="s">
        <v>243</v>
      </c>
      <c r="N15" s="11" t="s">
        <v>51</v>
      </c>
      <c r="O15" s="11" t="s">
        <v>244</v>
      </c>
      <c r="P15" s="11" t="s">
        <v>49</v>
      </c>
      <c r="Q15" s="11" t="s">
        <v>245</v>
      </c>
      <c r="R15" s="11" t="s">
        <v>49</v>
      </c>
      <c r="S15" s="11" t="s">
        <v>246</v>
      </c>
      <c r="T15" s="11" t="s">
        <v>49</v>
      </c>
      <c r="U15" s="11" t="s">
        <v>247</v>
      </c>
      <c r="V15" s="11" t="s">
        <v>47</v>
      </c>
      <c r="W15" s="11" t="s">
        <v>248</v>
      </c>
      <c r="X15" s="11" t="s">
        <v>51</v>
      </c>
      <c r="Y15" s="11" t="s">
        <v>249</v>
      </c>
      <c r="Z15" s="11" t="s">
        <v>51</v>
      </c>
      <c r="AA15" s="11" t="s">
        <v>249</v>
      </c>
      <c r="AB15" s="11" t="s">
        <v>51</v>
      </c>
      <c r="AC15" s="11" t="s">
        <v>249</v>
      </c>
      <c r="AD15" s="12"/>
      <c r="AE15" s="12"/>
      <c r="AF15" s="12"/>
      <c r="AG15" s="12"/>
      <c r="AH15" s="12"/>
      <c r="AI15" s="12"/>
    </row>
    <row r="16">
      <c r="A16" s="10">
        <v>44949.50806980324</v>
      </c>
      <c r="B16" s="11" t="s">
        <v>29</v>
      </c>
      <c r="C16" s="11" t="s">
        <v>235</v>
      </c>
      <c r="D16" s="11" t="s">
        <v>37</v>
      </c>
      <c r="E16" s="11" t="s">
        <v>42</v>
      </c>
      <c r="F16" s="11" t="s">
        <v>90</v>
      </c>
      <c r="G16" s="11" t="s">
        <v>44</v>
      </c>
      <c r="H16" s="11" t="s">
        <v>75</v>
      </c>
      <c r="I16" s="11" t="s">
        <v>426</v>
      </c>
      <c r="J16" s="11" t="s">
        <v>49</v>
      </c>
      <c r="K16" s="11" t="s">
        <v>427</v>
      </c>
      <c r="L16" s="11" t="s">
        <v>47</v>
      </c>
      <c r="M16" s="11" t="s">
        <v>428</v>
      </c>
      <c r="N16" s="11" t="s">
        <v>49</v>
      </c>
      <c r="O16" s="11" t="s">
        <v>429</v>
      </c>
      <c r="P16" s="11" t="s">
        <v>49</v>
      </c>
      <c r="Q16" s="11" t="s">
        <v>430</v>
      </c>
      <c r="R16" s="11" t="s">
        <v>47</v>
      </c>
      <c r="S16" s="11" t="s">
        <v>431</v>
      </c>
      <c r="T16" s="11" t="s">
        <v>49</v>
      </c>
      <c r="U16" s="11" t="s">
        <v>432</v>
      </c>
      <c r="V16" s="11" t="s">
        <v>47</v>
      </c>
      <c r="W16" s="11" t="s">
        <v>433</v>
      </c>
      <c r="X16" s="11" t="s">
        <v>49</v>
      </c>
      <c r="Y16" s="11" t="s">
        <v>434</v>
      </c>
      <c r="Z16" s="11" t="s">
        <v>51</v>
      </c>
      <c r="AA16" s="11" t="s">
        <v>435</v>
      </c>
      <c r="AB16" s="11" t="s">
        <v>47</v>
      </c>
      <c r="AC16" s="11" t="s">
        <v>436</v>
      </c>
      <c r="AD16" s="12"/>
      <c r="AE16" s="12"/>
      <c r="AF16" s="12"/>
      <c r="AG16" s="12"/>
      <c r="AH16" s="12"/>
      <c r="AI16" s="12"/>
    </row>
    <row r="17">
      <c r="A17" s="10">
        <v>44950.52942706019</v>
      </c>
      <c r="B17" s="11" t="s">
        <v>29</v>
      </c>
      <c r="C17" s="11" t="s">
        <v>316</v>
      </c>
      <c r="D17" s="11" t="s">
        <v>37</v>
      </c>
      <c r="E17" s="11" t="s">
        <v>42</v>
      </c>
      <c r="F17" s="11" t="s">
        <v>532</v>
      </c>
      <c r="G17" s="11" t="s">
        <v>60</v>
      </c>
      <c r="H17" s="11" t="s">
        <v>45</v>
      </c>
      <c r="I17" s="11" t="s">
        <v>483</v>
      </c>
      <c r="J17" s="11" t="s">
        <v>51</v>
      </c>
      <c r="K17" s="11" t="s">
        <v>533</v>
      </c>
      <c r="L17" s="11" t="s">
        <v>49</v>
      </c>
      <c r="M17" s="11" t="s">
        <v>534</v>
      </c>
      <c r="N17" s="11" t="s">
        <v>47</v>
      </c>
      <c r="O17" s="11" t="s">
        <v>535</v>
      </c>
      <c r="P17" s="11" t="s">
        <v>49</v>
      </c>
      <c r="Q17" s="11" t="s">
        <v>536</v>
      </c>
      <c r="R17" s="11" t="s">
        <v>47</v>
      </c>
      <c r="S17" s="11" t="s">
        <v>537</v>
      </c>
      <c r="T17" s="11" t="s">
        <v>47</v>
      </c>
      <c r="U17" s="11" t="s">
        <v>538</v>
      </c>
      <c r="V17" s="11" t="s">
        <v>49</v>
      </c>
      <c r="W17" s="11" t="s">
        <v>539</v>
      </c>
      <c r="X17" s="11" t="s">
        <v>49</v>
      </c>
      <c r="Y17" s="11" t="s">
        <v>540</v>
      </c>
      <c r="Z17" s="11" t="s">
        <v>47</v>
      </c>
      <c r="AA17" s="11" t="s">
        <v>541</v>
      </c>
      <c r="AB17" s="11" t="s">
        <v>47</v>
      </c>
      <c r="AC17" s="11" t="s">
        <v>542</v>
      </c>
      <c r="AD17" s="12"/>
      <c r="AE17" s="12"/>
      <c r="AF17" s="12"/>
      <c r="AG17" s="12"/>
      <c r="AH17" s="12"/>
      <c r="AI17" s="12"/>
    </row>
    <row r="18">
      <c r="A18" s="10">
        <v>44945.85544346065</v>
      </c>
      <c r="B18" s="11" t="s">
        <v>29</v>
      </c>
      <c r="C18" s="11" t="s">
        <v>33</v>
      </c>
      <c r="D18" s="11" t="s">
        <v>37</v>
      </c>
      <c r="E18" s="11" t="s">
        <v>42</v>
      </c>
      <c r="F18" s="11" t="s">
        <v>271</v>
      </c>
      <c r="G18" s="11" t="s">
        <v>60</v>
      </c>
      <c r="H18" s="11" t="s">
        <v>45</v>
      </c>
      <c r="I18" s="11" t="s">
        <v>130</v>
      </c>
      <c r="J18" s="11" t="s">
        <v>47</v>
      </c>
      <c r="K18" s="11" t="s">
        <v>272</v>
      </c>
      <c r="L18" s="11" t="s">
        <v>47</v>
      </c>
      <c r="M18" s="11" t="s">
        <v>273</v>
      </c>
      <c r="N18" s="11" t="s">
        <v>47</v>
      </c>
      <c r="O18" s="11" t="s">
        <v>274</v>
      </c>
      <c r="P18" s="11" t="s">
        <v>49</v>
      </c>
      <c r="Q18" s="11" t="s">
        <v>275</v>
      </c>
      <c r="R18" s="11" t="s">
        <v>49</v>
      </c>
      <c r="S18" s="11" t="s">
        <v>276</v>
      </c>
      <c r="T18" s="11" t="s">
        <v>49</v>
      </c>
      <c r="U18" s="11" t="s">
        <v>277</v>
      </c>
      <c r="V18" s="11" t="s">
        <v>49</v>
      </c>
      <c r="W18" s="11" t="s">
        <v>278</v>
      </c>
      <c r="X18" s="11" t="s">
        <v>49</v>
      </c>
      <c r="Y18" s="11" t="s">
        <v>279</v>
      </c>
      <c r="Z18" s="11" t="s">
        <v>49</v>
      </c>
      <c r="AA18" s="11" t="s">
        <v>280</v>
      </c>
      <c r="AB18" s="11" t="s">
        <v>47</v>
      </c>
      <c r="AC18" s="11" t="s">
        <v>281</v>
      </c>
      <c r="AD18" s="12"/>
      <c r="AE18" s="12"/>
      <c r="AF18" s="12"/>
      <c r="AG18" s="12"/>
      <c r="AH18" s="12"/>
      <c r="AI18" s="12"/>
    </row>
    <row r="19">
      <c r="A19" s="10">
        <v>44944.4566783912</v>
      </c>
      <c r="B19" s="11" t="s">
        <v>29</v>
      </c>
      <c r="C19" s="11" t="s">
        <v>38</v>
      </c>
      <c r="D19" s="11" t="s">
        <v>37</v>
      </c>
      <c r="E19" s="11" t="s">
        <v>42</v>
      </c>
      <c r="F19" s="11" t="s">
        <v>174</v>
      </c>
      <c r="G19" s="11" t="s">
        <v>60</v>
      </c>
      <c r="H19" s="11" t="s">
        <v>83</v>
      </c>
      <c r="I19" s="11" t="s">
        <v>175</v>
      </c>
      <c r="J19" s="11" t="s">
        <v>47</v>
      </c>
      <c r="K19" s="11" t="s">
        <v>176</v>
      </c>
      <c r="L19" s="11" t="s">
        <v>49</v>
      </c>
      <c r="M19" s="11" t="s">
        <v>177</v>
      </c>
      <c r="N19" s="11" t="s">
        <v>49</v>
      </c>
      <c r="O19" s="11" t="s">
        <v>178</v>
      </c>
      <c r="P19" s="11" t="s">
        <v>51</v>
      </c>
      <c r="Q19" s="11" t="s">
        <v>179</v>
      </c>
      <c r="R19" s="11" t="s">
        <v>47</v>
      </c>
      <c r="S19" s="11" t="s">
        <v>180</v>
      </c>
      <c r="T19" s="11" t="s">
        <v>51</v>
      </c>
      <c r="U19" s="11" t="s">
        <v>181</v>
      </c>
      <c r="V19" s="11" t="s">
        <v>47</v>
      </c>
      <c r="W19" s="11" t="s">
        <v>182</v>
      </c>
      <c r="X19" s="11" t="s">
        <v>49</v>
      </c>
      <c r="Y19" s="11" t="s">
        <v>183</v>
      </c>
      <c r="Z19" s="11" t="s">
        <v>47</v>
      </c>
      <c r="AA19" s="11" t="s">
        <v>184</v>
      </c>
      <c r="AB19" s="11" t="s">
        <v>47</v>
      </c>
      <c r="AC19" s="11" t="s">
        <v>185</v>
      </c>
      <c r="AD19" s="12"/>
      <c r="AE19" s="12"/>
      <c r="AF19" s="12"/>
      <c r="AG19" s="12"/>
      <c r="AH19" s="12"/>
      <c r="AI19" s="12"/>
    </row>
    <row r="20">
      <c r="A20" s="10">
        <v>44949.92009226852</v>
      </c>
      <c r="B20" s="11" t="s">
        <v>29</v>
      </c>
      <c r="C20" s="11" t="s">
        <v>38</v>
      </c>
      <c r="D20" s="11" t="s">
        <v>37</v>
      </c>
      <c r="E20" s="11" t="s">
        <v>42</v>
      </c>
      <c r="F20" s="11" t="s">
        <v>65</v>
      </c>
      <c r="G20" s="11" t="s">
        <v>66</v>
      </c>
      <c r="H20" s="11" t="s">
        <v>361</v>
      </c>
      <c r="I20" s="11" t="s">
        <v>68</v>
      </c>
      <c r="J20" s="11" t="s">
        <v>47</v>
      </c>
      <c r="K20" s="11" t="s">
        <v>521</v>
      </c>
      <c r="L20" s="11" t="s">
        <v>49</v>
      </c>
      <c r="M20" s="11" t="s">
        <v>522</v>
      </c>
      <c r="N20" s="11" t="s">
        <v>47</v>
      </c>
      <c r="O20" s="11" t="s">
        <v>523</v>
      </c>
      <c r="P20" s="11" t="s">
        <v>49</v>
      </c>
      <c r="Q20" s="11" t="s">
        <v>524</v>
      </c>
      <c r="R20" s="11" t="s">
        <v>47</v>
      </c>
      <c r="S20" s="11" t="s">
        <v>525</v>
      </c>
      <c r="T20" s="11" t="s">
        <v>49</v>
      </c>
      <c r="U20" s="11" t="s">
        <v>526</v>
      </c>
      <c r="V20" s="11" t="s">
        <v>47</v>
      </c>
      <c r="W20" s="11" t="s">
        <v>527</v>
      </c>
      <c r="X20" s="11" t="s">
        <v>49</v>
      </c>
      <c r="Y20" s="11" t="s">
        <v>528</v>
      </c>
      <c r="Z20" s="11" t="s">
        <v>47</v>
      </c>
      <c r="AA20" s="11" t="s">
        <v>529</v>
      </c>
      <c r="AB20" s="11" t="s">
        <v>47</v>
      </c>
      <c r="AC20" s="11" t="s">
        <v>530</v>
      </c>
      <c r="AD20" s="12"/>
      <c r="AE20" s="12"/>
      <c r="AF20" s="12"/>
      <c r="AG20" s="12"/>
      <c r="AH20" s="12"/>
      <c r="AI20" s="12"/>
    </row>
    <row r="21">
      <c r="A21" s="10">
        <v>44944.75651929398</v>
      </c>
      <c r="B21" s="11" t="s">
        <v>29</v>
      </c>
      <c r="C21" s="11" t="s">
        <v>235</v>
      </c>
      <c r="D21" s="11" t="s">
        <v>89</v>
      </c>
      <c r="E21" s="11" t="s">
        <v>42</v>
      </c>
      <c r="F21" s="11" t="s">
        <v>65</v>
      </c>
      <c r="G21" s="11" t="s">
        <v>44</v>
      </c>
      <c r="H21" s="11" t="s">
        <v>83</v>
      </c>
      <c r="I21" s="11">
        <v>40.0</v>
      </c>
      <c r="J21" s="11" t="s">
        <v>51</v>
      </c>
      <c r="K21" s="11" t="s">
        <v>250</v>
      </c>
      <c r="L21" s="11" t="s">
        <v>51</v>
      </c>
      <c r="M21" s="11" t="s">
        <v>250</v>
      </c>
      <c r="N21" s="11" t="s">
        <v>51</v>
      </c>
      <c r="O21" s="11" t="s">
        <v>250</v>
      </c>
      <c r="P21" s="11" t="s">
        <v>51</v>
      </c>
      <c r="Q21" s="11" t="s">
        <v>250</v>
      </c>
      <c r="R21" s="11" t="s">
        <v>47</v>
      </c>
      <c r="S21" s="11" t="s">
        <v>251</v>
      </c>
      <c r="T21" s="11" t="s">
        <v>51</v>
      </c>
      <c r="U21" s="11" t="s">
        <v>250</v>
      </c>
      <c r="V21" s="11" t="s">
        <v>51</v>
      </c>
      <c r="W21" s="11" t="s">
        <v>250</v>
      </c>
      <c r="X21" s="11" t="s">
        <v>51</v>
      </c>
      <c r="Y21" s="11" t="s">
        <v>252</v>
      </c>
      <c r="Z21" s="11" t="s">
        <v>51</v>
      </c>
      <c r="AA21" s="11" t="s">
        <v>250</v>
      </c>
      <c r="AB21" s="11" t="s">
        <v>47</v>
      </c>
      <c r="AC21" s="11" t="s">
        <v>253</v>
      </c>
      <c r="AD21" s="12"/>
      <c r="AE21" s="12"/>
      <c r="AF21" s="12"/>
      <c r="AG21" s="12"/>
      <c r="AH21" s="12"/>
      <c r="AI21" s="12"/>
    </row>
    <row r="22">
      <c r="A22" s="10">
        <v>44949.542690497685</v>
      </c>
      <c r="B22" s="11" t="s">
        <v>29</v>
      </c>
      <c r="C22" s="11" t="s">
        <v>34</v>
      </c>
      <c r="D22" s="11" t="s">
        <v>37</v>
      </c>
      <c r="E22" s="11" t="s">
        <v>42</v>
      </c>
      <c r="F22" s="11" t="s">
        <v>65</v>
      </c>
      <c r="G22" s="11" t="s">
        <v>60</v>
      </c>
      <c r="H22" s="11" t="s">
        <v>45</v>
      </c>
      <c r="I22" s="11" t="s">
        <v>68</v>
      </c>
      <c r="J22" s="11" t="s">
        <v>49</v>
      </c>
      <c r="K22" s="11" t="s">
        <v>449</v>
      </c>
      <c r="L22" s="11" t="s">
        <v>49</v>
      </c>
      <c r="M22" s="11" t="s">
        <v>450</v>
      </c>
      <c r="N22" s="11" t="s">
        <v>47</v>
      </c>
      <c r="O22" s="11" t="s">
        <v>451</v>
      </c>
      <c r="P22" s="11" t="s">
        <v>47</v>
      </c>
      <c r="Q22" s="11" t="s">
        <v>452</v>
      </c>
      <c r="R22" s="11" t="s">
        <v>49</v>
      </c>
      <c r="S22" s="11" t="s">
        <v>453</v>
      </c>
      <c r="T22" s="11" t="s">
        <v>51</v>
      </c>
      <c r="U22" s="11" t="s">
        <v>454</v>
      </c>
      <c r="V22" s="11" t="s">
        <v>47</v>
      </c>
      <c r="W22" s="11" t="s">
        <v>455</v>
      </c>
      <c r="X22" s="11" t="s">
        <v>51</v>
      </c>
      <c r="Y22" s="11" t="s">
        <v>456</v>
      </c>
      <c r="Z22" s="11" t="s">
        <v>47</v>
      </c>
      <c r="AA22" s="11" t="s">
        <v>457</v>
      </c>
      <c r="AB22" s="11" t="s">
        <v>47</v>
      </c>
      <c r="AC22" s="11" t="s">
        <v>458</v>
      </c>
      <c r="AD22" s="12"/>
      <c r="AE22" s="12"/>
      <c r="AF22" s="12"/>
      <c r="AG22" s="12"/>
      <c r="AH22" s="12"/>
      <c r="AI22" s="12"/>
    </row>
    <row r="23">
      <c r="A23" s="10">
        <v>44944.43122291667</v>
      </c>
      <c r="B23" s="11" t="s">
        <v>29</v>
      </c>
      <c r="C23" s="11" t="s">
        <v>38</v>
      </c>
      <c r="D23" s="11" t="s">
        <v>37</v>
      </c>
      <c r="E23" s="11" t="s">
        <v>42</v>
      </c>
      <c r="F23" s="11" t="s">
        <v>141</v>
      </c>
      <c r="G23" s="11" t="s">
        <v>66</v>
      </c>
      <c r="H23" s="11" t="s">
        <v>67</v>
      </c>
      <c r="I23" s="11" t="s">
        <v>98</v>
      </c>
      <c r="J23" s="11" t="s">
        <v>51</v>
      </c>
      <c r="K23" s="11" t="s">
        <v>142</v>
      </c>
      <c r="L23" s="11" t="s">
        <v>51</v>
      </c>
      <c r="M23" s="11" t="s">
        <v>143</v>
      </c>
      <c r="N23" s="11" t="s">
        <v>47</v>
      </c>
      <c r="O23" s="11" t="s">
        <v>144</v>
      </c>
      <c r="P23" s="11" t="s">
        <v>49</v>
      </c>
      <c r="Q23" s="11" t="s">
        <v>145</v>
      </c>
      <c r="R23" s="11" t="s">
        <v>47</v>
      </c>
      <c r="S23" s="11" t="s">
        <v>146</v>
      </c>
      <c r="T23" s="11" t="s">
        <v>51</v>
      </c>
      <c r="U23" s="11" t="s">
        <v>147</v>
      </c>
      <c r="V23" s="11" t="s">
        <v>47</v>
      </c>
      <c r="W23" s="11" t="s">
        <v>148</v>
      </c>
      <c r="X23" s="11" t="s">
        <v>49</v>
      </c>
      <c r="Y23" s="11" t="s">
        <v>149</v>
      </c>
      <c r="Z23" s="11" t="s">
        <v>51</v>
      </c>
      <c r="AA23" s="11" t="s">
        <v>143</v>
      </c>
      <c r="AB23" s="11" t="s">
        <v>51</v>
      </c>
      <c r="AC23" s="11" t="s">
        <v>150</v>
      </c>
      <c r="AD23" s="12"/>
      <c r="AE23" s="12"/>
      <c r="AF23" s="12"/>
      <c r="AG23" s="12"/>
      <c r="AH23" s="12"/>
      <c r="AI23" s="12"/>
    </row>
    <row r="24">
      <c r="A24" s="10">
        <v>44945.917209340274</v>
      </c>
      <c r="B24" s="11" t="s">
        <v>29</v>
      </c>
      <c r="C24" s="11" t="s">
        <v>33</v>
      </c>
      <c r="D24" s="11" t="s">
        <v>89</v>
      </c>
      <c r="E24" s="11" t="s">
        <v>42</v>
      </c>
      <c r="F24" s="11" t="s">
        <v>282</v>
      </c>
      <c r="G24" s="11" t="s">
        <v>66</v>
      </c>
      <c r="H24" s="11" t="s">
        <v>75</v>
      </c>
      <c r="I24" s="11" t="s">
        <v>283</v>
      </c>
      <c r="J24" s="11" t="s">
        <v>47</v>
      </c>
      <c r="K24" s="11" t="s">
        <v>284</v>
      </c>
      <c r="L24" s="11" t="s">
        <v>49</v>
      </c>
      <c r="M24" s="11" t="s">
        <v>285</v>
      </c>
      <c r="N24" s="11" t="s">
        <v>49</v>
      </c>
      <c r="O24" s="11" t="s">
        <v>286</v>
      </c>
      <c r="P24" s="11" t="s">
        <v>49</v>
      </c>
      <c r="Q24" s="11" t="s">
        <v>287</v>
      </c>
      <c r="R24" s="11" t="s">
        <v>47</v>
      </c>
      <c r="S24" s="11" t="s">
        <v>288</v>
      </c>
      <c r="T24" s="11" t="s">
        <v>49</v>
      </c>
      <c r="U24" s="11" t="s">
        <v>289</v>
      </c>
      <c r="V24" s="11" t="s">
        <v>47</v>
      </c>
      <c r="W24" s="11" t="s">
        <v>290</v>
      </c>
      <c r="X24" s="11" t="s">
        <v>49</v>
      </c>
      <c r="Y24" s="11" t="s">
        <v>291</v>
      </c>
      <c r="Z24" s="11" t="s">
        <v>49</v>
      </c>
      <c r="AA24" s="11" t="s">
        <v>292</v>
      </c>
      <c r="AB24" s="11" t="s">
        <v>51</v>
      </c>
      <c r="AC24" s="11" t="s">
        <v>293</v>
      </c>
      <c r="AD24" s="12"/>
      <c r="AE24" s="12"/>
      <c r="AF24" s="12"/>
      <c r="AG24" s="12"/>
      <c r="AH24" s="12"/>
      <c r="AI24" s="12"/>
    </row>
    <row r="25">
      <c r="A25" s="10">
        <v>44949.60862988426</v>
      </c>
      <c r="B25" s="11" t="s">
        <v>29</v>
      </c>
      <c r="C25" s="11" t="s">
        <v>316</v>
      </c>
      <c r="D25" s="11" t="s">
        <v>37</v>
      </c>
      <c r="E25" s="11" t="s">
        <v>42</v>
      </c>
      <c r="F25" s="11" t="s">
        <v>482</v>
      </c>
      <c r="G25" s="11" t="s">
        <v>44</v>
      </c>
      <c r="H25" s="11" t="s">
        <v>83</v>
      </c>
      <c r="I25" s="11" t="s">
        <v>483</v>
      </c>
      <c r="J25" s="11" t="s">
        <v>49</v>
      </c>
      <c r="K25" s="11" t="s">
        <v>484</v>
      </c>
      <c r="L25" s="11" t="s">
        <v>47</v>
      </c>
      <c r="M25" s="11" t="s">
        <v>485</v>
      </c>
      <c r="N25" s="11" t="s">
        <v>47</v>
      </c>
      <c r="O25" s="11" t="s">
        <v>486</v>
      </c>
      <c r="P25" s="11" t="s">
        <v>51</v>
      </c>
      <c r="Q25" s="11" t="s">
        <v>487</v>
      </c>
      <c r="R25" s="11" t="s">
        <v>47</v>
      </c>
      <c r="S25" s="11" t="s">
        <v>488</v>
      </c>
      <c r="T25" s="11" t="s">
        <v>49</v>
      </c>
      <c r="U25" s="11" t="s">
        <v>489</v>
      </c>
      <c r="V25" s="11" t="s">
        <v>47</v>
      </c>
      <c r="W25" s="11" t="s">
        <v>490</v>
      </c>
      <c r="X25" s="11" t="s">
        <v>49</v>
      </c>
      <c r="Y25" s="11" t="s">
        <v>491</v>
      </c>
      <c r="Z25" s="11" t="s">
        <v>51</v>
      </c>
      <c r="AA25" s="11" t="s">
        <v>492</v>
      </c>
      <c r="AB25" s="11" t="s">
        <v>51</v>
      </c>
      <c r="AC25" s="11" t="s">
        <v>493</v>
      </c>
      <c r="AD25" s="12"/>
      <c r="AE25" s="12"/>
      <c r="AF25" s="12"/>
      <c r="AG25" s="12"/>
      <c r="AH25" s="12"/>
      <c r="AI25" s="12"/>
    </row>
    <row r="26">
      <c r="A26" s="10">
        <v>44949.887641423615</v>
      </c>
      <c r="B26" s="11" t="s">
        <v>29</v>
      </c>
      <c r="C26" s="11" t="s">
        <v>316</v>
      </c>
      <c r="D26" s="11" t="s">
        <v>37</v>
      </c>
      <c r="E26" s="11" t="s">
        <v>42</v>
      </c>
      <c r="F26" s="11" t="s">
        <v>482</v>
      </c>
      <c r="G26" s="11" t="s">
        <v>60</v>
      </c>
      <c r="H26" s="11" t="s">
        <v>438</v>
      </c>
      <c r="I26" s="11" t="s">
        <v>510</v>
      </c>
      <c r="J26" s="11" t="s">
        <v>49</v>
      </c>
      <c r="K26" s="11" t="s">
        <v>511</v>
      </c>
      <c r="L26" s="11" t="s">
        <v>49</v>
      </c>
      <c r="M26" s="11" t="s">
        <v>512</v>
      </c>
      <c r="N26" s="11" t="s">
        <v>47</v>
      </c>
      <c r="O26" s="11" t="s">
        <v>513</v>
      </c>
      <c r="P26" s="11" t="s">
        <v>49</v>
      </c>
      <c r="Q26" s="11" t="s">
        <v>514</v>
      </c>
      <c r="R26" s="11" t="s">
        <v>47</v>
      </c>
      <c r="S26" s="11" t="s">
        <v>515</v>
      </c>
      <c r="T26" s="11" t="s">
        <v>49</v>
      </c>
      <c r="U26" s="11" t="s">
        <v>516</v>
      </c>
      <c r="V26" s="11" t="s">
        <v>47</v>
      </c>
      <c r="W26" s="11" t="s">
        <v>517</v>
      </c>
      <c r="X26" s="11" t="s">
        <v>49</v>
      </c>
      <c r="Y26" s="11" t="s">
        <v>518</v>
      </c>
      <c r="Z26" s="11" t="s">
        <v>47</v>
      </c>
      <c r="AA26" s="11" t="s">
        <v>519</v>
      </c>
      <c r="AB26" s="11" t="s">
        <v>51</v>
      </c>
      <c r="AC26" s="11" t="s">
        <v>520</v>
      </c>
      <c r="AD26" s="12"/>
      <c r="AE26" s="12"/>
      <c r="AF26" s="12"/>
      <c r="AG26" s="12"/>
      <c r="AH26" s="12"/>
      <c r="AI26" s="12"/>
    </row>
    <row r="27">
      <c r="A27" s="10">
        <v>44944.653473900464</v>
      </c>
      <c r="B27" s="11" t="s">
        <v>29</v>
      </c>
      <c r="C27" s="11" t="s">
        <v>33</v>
      </c>
      <c r="D27" s="11" t="s">
        <v>37</v>
      </c>
      <c r="E27" s="11" t="s">
        <v>42</v>
      </c>
      <c r="F27" s="11" t="s">
        <v>224</v>
      </c>
      <c r="G27" s="11" t="s">
        <v>60</v>
      </c>
      <c r="H27" s="11" t="s">
        <v>75</v>
      </c>
      <c r="I27" s="11" t="s">
        <v>175</v>
      </c>
      <c r="J27" s="11" t="s">
        <v>51</v>
      </c>
      <c r="K27" s="11" t="s">
        <v>225</v>
      </c>
      <c r="L27" s="11" t="s">
        <v>49</v>
      </c>
      <c r="M27" s="11" t="s">
        <v>226</v>
      </c>
      <c r="N27" s="11" t="s">
        <v>47</v>
      </c>
      <c r="O27" s="11" t="s">
        <v>227</v>
      </c>
      <c r="P27" s="11" t="s">
        <v>49</v>
      </c>
      <c r="Q27" s="11" t="s">
        <v>228</v>
      </c>
      <c r="R27" s="11" t="s">
        <v>49</v>
      </c>
      <c r="S27" s="11" t="s">
        <v>229</v>
      </c>
      <c r="T27" s="11" t="s">
        <v>49</v>
      </c>
      <c r="U27" s="11" t="s">
        <v>230</v>
      </c>
      <c r="V27" s="11" t="s">
        <v>47</v>
      </c>
      <c r="W27" s="11" t="s">
        <v>231</v>
      </c>
      <c r="X27" s="11" t="s">
        <v>49</v>
      </c>
      <c r="Y27" s="11" t="s">
        <v>232</v>
      </c>
      <c r="Z27" s="11" t="s">
        <v>51</v>
      </c>
      <c r="AA27" s="11" t="s">
        <v>233</v>
      </c>
      <c r="AB27" s="11" t="s">
        <v>47</v>
      </c>
      <c r="AC27" s="11" t="s">
        <v>234</v>
      </c>
      <c r="AD27" s="12"/>
      <c r="AE27" s="12"/>
      <c r="AF27" s="12"/>
      <c r="AG27" s="12"/>
      <c r="AH27" s="12"/>
      <c r="AI27" s="12"/>
    </row>
    <row r="28">
      <c r="A28" s="10">
        <v>44945.95523518519</v>
      </c>
      <c r="B28" s="11" t="s">
        <v>29</v>
      </c>
      <c r="C28" s="11" t="s">
        <v>34</v>
      </c>
      <c r="D28" s="11" t="s">
        <v>37</v>
      </c>
      <c r="E28" s="11" t="s">
        <v>42</v>
      </c>
      <c r="F28" s="11" t="s">
        <v>294</v>
      </c>
      <c r="G28" s="11" t="s">
        <v>44</v>
      </c>
      <c r="H28" s="11" t="s">
        <v>75</v>
      </c>
      <c r="I28" s="11" t="s">
        <v>130</v>
      </c>
      <c r="J28" s="11" t="s">
        <v>49</v>
      </c>
      <c r="K28" s="11" t="s">
        <v>295</v>
      </c>
      <c r="L28" s="11" t="s">
        <v>49</v>
      </c>
      <c r="M28" s="11" t="s">
        <v>296</v>
      </c>
      <c r="N28" s="11" t="s">
        <v>47</v>
      </c>
      <c r="O28" s="11" t="s">
        <v>297</v>
      </c>
      <c r="P28" s="11" t="s">
        <v>51</v>
      </c>
      <c r="Q28" s="11" t="s">
        <v>298</v>
      </c>
      <c r="R28" s="11" t="s">
        <v>47</v>
      </c>
      <c r="S28" s="11" t="s">
        <v>299</v>
      </c>
      <c r="T28" s="11" t="s">
        <v>47</v>
      </c>
      <c r="U28" s="11" t="s">
        <v>300</v>
      </c>
      <c r="V28" s="11" t="s">
        <v>47</v>
      </c>
      <c r="W28" s="11" t="s">
        <v>301</v>
      </c>
      <c r="X28" s="11" t="s">
        <v>51</v>
      </c>
      <c r="Y28" s="11" t="s">
        <v>302</v>
      </c>
      <c r="Z28" s="11" t="s">
        <v>47</v>
      </c>
      <c r="AA28" s="11" t="s">
        <v>303</v>
      </c>
      <c r="AB28" s="11" t="s">
        <v>47</v>
      </c>
      <c r="AC28" s="11" t="s">
        <v>304</v>
      </c>
      <c r="AD28" s="12"/>
      <c r="AE28" s="12"/>
      <c r="AF28" s="12"/>
      <c r="AG28" s="12"/>
      <c r="AH28" s="12"/>
      <c r="AI28" s="12"/>
    </row>
    <row r="29">
      <c r="A29" s="10">
        <v>44946.534050636576</v>
      </c>
      <c r="B29" s="11" t="s">
        <v>29</v>
      </c>
      <c r="C29" s="11" t="s">
        <v>235</v>
      </c>
      <c r="D29" s="11" t="s">
        <v>37</v>
      </c>
      <c r="E29" s="11" t="s">
        <v>42</v>
      </c>
      <c r="F29" s="11" t="s">
        <v>327</v>
      </c>
      <c r="G29" s="11" t="s">
        <v>44</v>
      </c>
      <c r="H29" s="11" t="s">
        <v>75</v>
      </c>
      <c r="I29" s="11" t="s">
        <v>130</v>
      </c>
      <c r="J29" s="11" t="s">
        <v>49</v>
      </c>
      <c r="K29" s="11" t="s">
        <v>328</v>
      </c>
      <c r="L29" s="11" t="s">
        <v>47</v>
      </c>
      <c r="M29" s="11" t="s">
        <v>329</v>
      </c>
      <c r="N29" s="11" t="s">
        <v>49</v>
      </c>
      <c r="O29" s="11" t="s">
        <v>330</v>
      </c>
      <c r="P29" s="11" t="s">
        <v>49</v>
      </c>
      <c r="Q29" s="11" t="s">
        <v>328</v>
      </c>
      <c r="R29" s="11" t="s">
        <v>49</v>
      </c>
      <c r="S29" s="11" t="s">
        <v>331</v>
      </c>
      <c r="T29" s="11" t="s">
        <v>49</v>
      </c>
      <c r="U29" s="11" t="s">
        <v>332</v>
      </c>
      <c r="V29" s="11" t="s">
        <v>49</v>
      </c>
      <c r="W29" s="11" t="s">
        <v>333</v>
      </c>
      <c r="X29" s="11" t="s">
        <v>49</v>
      </c>
      <c r="Y29" s="11" t="s">
        <v>328</v>
      </c>
      <c r="Z29" s="11" t="s">
        <v>51</v>
      </c>
      <c r="AA29" s="11" t="s">
        <v>334</v>
      </c>
      <c r="AB29" s="11" t="s">
        <v>47</v>
      </c>
      <c r="AC29" s="11" t="s">
        <v>335</v>
      </c>
      <c r="AD29" s="12"/>
      <c r="AE29" s="12"/>
      <c r="AF29" s="12"/>
      <c r="AG29" s="12"/>
      <c r="AH29" s="12"/>
      <c r="AI29" s="12"/>
    </row>
    <row r="30">
      <c r="A30" s="10">
        <v>44951.75656275463</v>
      </c>
      <c r="B30" s="11" t="s">
        <v>29</v>
      </c>
      <c r="C30" s="11" t="s">
        <v>33</v>
      </c>
      <c r="D30" s="11" t="s">
        <v>37</v>
      </c>
      <c r="E30" s="11" t="s">
        <v>42</v>
      </c>
      <c r="F30" s="11" t="s">
        <v>43</v>
      </c>
      <c r="G30" s="11" t="s">
        <v>60</v>
      </c>
      <c r="H30" s="11" t="s">
        <v>83</v>
      </c>
      <c r="I30" s="11" t="s">
        <v>68</v>
      </c>
      <c r="J30" s="11" t="s">
        <v>47</v>
      </c>
      <c r="K30" s="11" t="s">
        <v>416</v>
      </c>
      <c r="L30" s="11" t="s">
        <v>47</v>
      </c>
      <c r="M30" s="11" t="s">
        <v>416</v>
      </c>
      <c r="N30" s="11" t="s">
        <v>51</v>
      </c>
      <c r="O30" s="11" t="s">
        <v>416</v>
      </c>
      <c r="P30" s="11" t="s">
        <v>47</v>
      </c>
      <c r="Q30" s="11" t="s">
        <v>551</v>
      </c>
      <c r="R30" s="11" t="s">
        <v>47</v>
      </c>
      <c r="S30" s="11" t="s">
        <v>551</v>
      </c>
      <c r="T30" s="11" t="s">
        <v>47</v>
      </c>
      <c r="U30" s="11" t="s">
        <v>551</v>
      </c>
      <c r="V30" s="11" t="s">
        <v>49</v>
      </c>
      <c r="W30" s="11" t="s">
        <v>416</v>
      </c>
      <c r="X30" s="11" t="s">
        <v>51</v>
      </c>
      <c r="Y30" s="11" t="s">
        <v>416</v>
      </c>
      <c r="Z30" s="11" t="s">
        <v>51</v>
      </c>
      <c r="AA30" s="11" t="s">
        <v>416</v>
      </c>
      <c r="AB30" s="11" t="s">
        <v>51</v>
      </c>
      <c r="AC30" s="11" t="s">
        <v>416</v>
      </c>
      <c r="AD30" s="12"/>
      <c r="AE30" s="12"/>
      <c r="AF30" s="12"/>
      <c r="AG30" s="12"/>
      <c r="AH30" s="12"/>
      <c r="AI30" s="12"/>
    </row>
    <row r="31">
      <c r="A31" s="10">
        <v>44944.39397128472</v>
      </c>
      <c r="B31" s="11" t="s">
        <v>29</v>
      </c>
      <c r="C31" s="11" t="s">
        <v>34</v>
      </c>
      <c r="D31" s="11" t="s">
        <v>37</v>
      </c>
      <c r="E31" s="11" t="s">
        <v>42</v>
      </c>
      <c r="F31" s="11" t="s">
        <v>43</v>
      </c>
      <c r="G31" s="11" t="s">
        <v>66</v>
      </c>
      <c r="H31" s="11" t="s">
        <v>75</v>
      </c>
      <c r="I31" s="11" t="s">
        <v>108</v>
      </c>
      <c r="J31" s="11" t="s">
        <v>47</v>
      </c>
      <c r="K31" s="11" t="s">
        <v>109</v>
      </c>
      <c r="L31" s="11" t="s">
        <v>47</v>
      </c>
      <c r="M31" s="11" t="s">
        <v>110</v>
      </c>
      <c r="N31" s="11" t="s">
        <v>49</v>
      </c>
      <c r="O31" s="11" t="s">
        <v>111</v>
      </c>
      <c r="P31" s="11" t="s">
        <v>51</v>
      </c>
      <c r="Q31" s="11" t="s">
        <v>112</v>
      </c>
      <c r="R31" s="11" t="s">
        <v>51</v>
      </c>
      <c r="S31" s="11" t="s">
        <v>112</v>
      </c>
      <c r="T31" s="11" t="s">
        <v>49</v>
      </c>
      <c r="U31" s="11" t="s">
        <v>113</v>
      </c>
      <c r="V31" s="11" t="s">
        <v>47</v>
      </c>
      <c r="W31" s="11" t="s">
        <v>114</v>
      </c>
      <c r="X31" s="11" t="s">
        <v>49</v>
      </c>
      <c r="Y31" s="11" t="s">
        <v>115</v>
      </c>
      <c r="Z31" s="11" t="s">
        <v>51</v>
      </c>
      <c r="AA31" s="11" t="s">
        <v>112</v>
      </c>
      <c r="AB31" s="11" t="s">
        <v>47</v>
      </c>
      <c r="AC31" s="11" t="s">
        <v>116</v>
      </c>
      <c r="AD31" s="12"/>
      <c r="AE31" s="12"/>
      <c r="AF31" s="12"/>
      <c r="AG31" s="12"/>
      <c r="AH31" s="12"/>
      <c r="AI31" s="12"/>
    </row>
    <row r="32">
      <c r="A32" s="10">
        <v>44946.250048587965</v>
      </c>
      <c r="B32" s="11" t="s">
        <v>29</v>
      </c>
      <c r="C32" s="11" t="s">
        <v>34</v>
      </c>
      <c r="D32" s="11" t="s">
        <v>37</v>
      </c>
      <c r="E32" s="11" t="s">
        <v>42</v>
      </c>
      <c r="F32" s="11" t="s">
        <v>43</v>
      </c>
      <c r="G32" s="11" t="s">
        <v>44</v>
      </c>
      <c r="H32" s="11" t="s">
        <v>45</v>
      </c>
      <c r="I32" s="11" t="s">
        <v>305</v>
      </c>
      <c r="J32" s="11" t="s">
        <v>49</v>
      </c>
      <c r="K32" s="11" t="s">
        <v>306</v>
      </c>
      <c r="L32" s="11" t="s">
        <v>47</v>
      </c>
      <c r="M32" s="11" t="s">
        <v>307</v>
      </c>
      <c r="N32" s="11" t="s">
        <v>47</v>
      </c>
      <c r="O32" s="11" t="s">
        <v>308</v>
      </c>
      <c r="P32" s="11" t="s">
        <v>49</v>
      </c>
      <c r="Q32" s="11" t="s">
        <v>309</v>
      </c>
      <c r="R32" s="11" t="s">
        <v>47</v>
      </c>
      <c r="S32" s="11" t="s">
        <v>310</v>
      </c>
      <c r="T32" s="11" t="s">
        <v>49</v>
      </c>
      <c r="U32" s="11" t="s">
        <v>311</v>
      </c>
      <c r="V32" s="11" t="s">
        <v>47</v>
      </c>
      <c r="W32" s="11" t="s">
        <v>312</v>
      </c>
      <c r="X32" s="11" t="s">
        <v>49</v>
      </c>
      <c r="Y32" s="11" t="s">
        <v>313</v>
      </c>
      <c r="Z32" s="11" t="s">
        <v>47</v>
      </c>
      <c r="AA32" s="11" t="s">
        <v>314</v>
      </c>
      <c r="AB32" s="11" t="s">
        <v>47</v>
      </c>
      <c r="AC32" s="11" t="s">
        <v>315</v>
      </c>
      <c r="AD32" s="12"/>
      <c r="AE32" s="12"/>
      <c r="AF32" s="12"/>
      <c r="AG32" s="12"/>
      <c r="AH32" s="12"/>
      <c r="AI32" s="12"/>
    </row>
    <row r="33">
      <c r="A33" s="10">
        <v>44946.83754824074</v>
      </c>
      <c r="B33" s="11" t="s">
        <v>29</v>
      </c>
      <c r="C33" s="11" t="s">
        <v>38</v>
      </c>
      <c r="D33" s="11" t="s">
        <v>37</v>
      </c>
      <c r="E33" s="11" t="s">
        <v>42</v>
      </c>
      <c r="F33" s="11" t="s">
        <v>43</v>
      </c>
      <c r="G33" s="11" t="s">
        <v>66</v>
      </c>
      <c r="H33" s="11" t="s">
        <v>75</v>
      </c>
      <c r="I33" s="11" t="s">
        <v>349</v>
      </c>
      <c r="J33" s="11" t="s">
        <v>49</v>
      </c>
      <c r="K33" s="11" t="s">
        <v>350</v>
      </c>
      <c r="L33" s="11" t="s">
        <v>47</v>
      </c>
      <c r="M33" s="11" t="s">
        <v>351</v>
      </c>
      <c r="N33" s="11" t="s">
        <v>47</v>
      </c>
      <c r="O33" s="11" t="s">
        <v>352</v>
      </c>
      <c r="P33" s="11" t="s">
        <v>49</v>
      </c>
      <c r="Q33" s="11" t="s">
        <v>353</v>
      </c>
      <c r="R33" s="11" t="s">
        <v>51</v>
      </c>
      <c r="S33" s="11" t="s">
        <v>354</v>
      </c>
      <c r="T33" s="11" t="s">
        <v>51</v>
      </c>
      <c r="U33" s="11" t="s">
        <v>355</v>
      </c>
      <c r="V33" s="11" t="s">
        <v>47</v>
      </c>
      <c r="W33" s="11" t="s">
        <v>356</v>
      </c>
      <c r="X33" s="11" t="s">
        <v>49</v>
      </c>
      <c r="Y33" s="11" t="s">
        <v>357</v>
      </c>
      <c r="Z33" s="11" t="s">
        <v>51</v>
      </c>
      <c r="AA33" s="11" t="s">
        <v>358</v>
      </c>
      <c r="AB33" s="11" t="s">
        <v>47</v>
      </c>
      <c r="AC33" s="11" t="s">
        <v>359</v>
      </c>
      <c r="AD33" s="12"/>
      <c r="AE33" s="12"/>
      <c r="AF33" s="12"/>
      <c r="AG33" s="12"/>
      <c r="AH33" s="12"/>
      <c r="AI33" s="12"/>
    </row>
    <row r="34">
      <c r="A34" s="10">
        <v>44950.80658510417</v>
      </c>
      <c r="B34" s="11" t="s">
        <v>29</v>
      </c>
      <c r="C34" s="11" t="s">
        <v>57</v>
      </c>
      <c r="D34" s="11" t="s">
        <v>37</v>
      </c>
      <c r="E34" s="11" t="s">
        <v>42</v>
      </c>
      <c r="F34" s="11" t="s">
        <v>43</v>
      </c>
      <c r="G34" s="11" t="s">
        <v>60</v>
      </c>
      <c r="H34" s="11" t="s">
        <v>45</v>
      </c>
      <c r="I34" s="11" t="s">
        <v>152</v>
      </c>
      <c r="J34" s="11" t="s">
        <v>51</v>
      </c>
      <c r="K34" s="11" t="s">
        <v>51</v>
      </c>
      <c r="L34" s="11" t="s">
        <v>49</v>
      </c>
      <c r="M34" s="11" t="s">
        <v>544</v>
      </c>
      <c r="N34" s="11" t="s">
        <v>47</v>
      </c>
      <c r="O34" s="11" t="s">
        <v>545</v>
      </c>
      <c r="P34" s="11" t="s">
        <v>49</v>
      </c>
      <c r="Q34" s="11" t="s">
        <v>546</v>
      </c>
      <c r="R34" s="11" t="s">
        <v>47</v>
      </c>
      <c r="S34" s="11" t="s">
        <v>547</v>
      </c>
      <c r="T34" s="11" t="s">
        <v>51</v>
      </c>
      <c r="U34" s="11" t="s">
        <v>51</v>
      </c>
      <c r="V34" s="11" t="s">
        <v>47</v>
      </c>
      <c r="W34" s="11" t="s">
        <v>548</v>
      </c>
      <c r="X34" s="11" t="s">
        <v>49</v>
      </c>
      <c r="Y34" s="11" t="s">
        <v>549</v>
      </c>
      <c r="Z34" s="11" t="s">
        <v>51</v>
      </c>
      <c r="AA34" s="11" t="s">
        <v>51</v>
      </c>
      <c r="AB34" s="11" t="s">
        <v>47</v>
      </c>
      <c r="AC34" s="11" t="s">
        <v>550</v>
      </c>
      <c r="AD34" s="12"/>
      <c r="AE34" s="12"/>
      <c r="AF34" s="12"/>
      <c r="AG34" s="12"/>
      <c r="AH34" s="12"/>
      <c r="AI34" s="12"/>
    </row>
    <row r="35">
      <c r="A35" s="10">
        <v>44945.85483196759</v>
      </c>
      <c r="B35" s="11" t="s">
        <v>29</v>
      </c>
      <c r="C35" s="11" t="s">
        <v>34</v>
      </c>
      <c r="D35" s="11" t="s">
        <v>37</v>
      </c>
      <c r="E35" s="11" t="s">
        <v>42</v>
      </c>
      <c r="F35" s="11" t="s">
        <v>151</v>
      </c>
      <c r="G35" s="11" t="s">
        <v>60</v>
      </c>
      <c r="H35" s="11" t="s">
        <v>83</v>
      </c>
      <c r="I35" s="11" t="s">
        <v>98</v>
      </c>
      <c r="J35" s="11" t="s">
        <v>51</v>
      </c>
      <c r="K35" s="11" t="s">
        <v>267</v>
      </c>
      <c r="L35" s="11" t="s">
        <v>51</v>
      </c>
      <c r="M35" s="11" t="s">
        <v>267</v>
      </c>
      <c r="N35" s="11" t="s">
        <v>47</v>
      </c>
      <c r="O35" s="11" t="s">
        <v>268</v>
      </c>
      <c r="P35" s="11" t="s">
        <v>47</v>
      </c>
      <c r="Q35" s="11" t="s">
        <v>269</v>
      </c>
      <c r="R35" s="11" t="s">
        <v>49</v>
      </c>
      <c r="S35" s="11" t="s">
        <v>270</v>
      </c>
      <c r="T35" s="11" t="s">
        <v>47</v>
      </c>
      <c r="U35" s="11" t="s">
        <v>269</v>
      </c>
      <c r="V35" s="11" t="s">
        <v>47</v>
      </c>
      <c r="W35" s="11" t="s">
        <v>269</v>
      </c>
      <c r="X35" s="11" t="s">
        <v>49</v>
      </c>
      <c r="Y35" s="11" t="s">
        <v>270</v>
      </c>
      <c r="Z35" s="11" t="s">
        <v>51</v>
      </c>
      <c r="AA35" s="11" t="s">
        <v>112</v>
      </c>
      <c r="AB35" s="11" t="s">
        <v>49</v>
      </c>
      <c r="AC35" s="11" t="s">
        <v>270</v>
      </c>
      <c r="AD35" s="12"/>
      <c r="AE35" s="12"/>
      <c r="AF35" s="12"/>
      <c r="AG35" s="12"/>
      <c r="AH35" s="12"/>
      <c r="AI35" s="12"/>
    </row>
    <row r="36">
      <c r="A36" s="10">
        <v>44944.449756539354</v>
      </c>
      <c r="B36" s="11" t="s">
        <v>29</v>
      </c>
      <c r="C36" s="11" t="s">
        <v>34</v>
      </c>
      <c r="D36" s="11" t="s">
        <v>37</v>
      </c>
      <c r="E36" s="11" t="s">
        <v>42</v>
      </c>
      <c r="F36" s="11" t="s">
        <v>151</v>
      </c>
      <c r="G36" s="11" t="s">
        <v>60</v>
      </c>
      <c r="H36" s="11" t="s">
        <v>75</v>
      </c>
      <c r="I36" s="11" t="s">
        <v>152</v>
      </c>
      <c r="J36" s="11" t="s">
        <v>49</v>
      </c>
      <c r="K36" s="11" t="s">
        <v>153</v>
      </c>
      <c r="L36" s="11" t="s">
        <v>47</v>
      </c>
      <c r="M36" s="11" t="s">
        <v>154</v>
      </c>
      <c r="N36" s="11" t="s">
        <v>47</v>
      </c>
      <c r="O36" s="11" t="s">
        <v>155</v>
      </c>
      <c r="P36" s="11" t="s">
        <v>49</v>
      </c>
      <c r="Q36" s="11" t="s">
        <v>156</v>
      </c>
      <c r="R36" s="11" t="s">
        <v>47</v>
      </c>
      <c r="S36" s="11" t="s">
        <v>157</v>
      </c>
      <c r="T36" s="11" t="s">
        <v>49</v>
      </c>
      <c r="U36" s="11" t="s">
        <v>158</v>
      </c>
      <c r="V36" s="11" t="s">
        <v>47</v>
      </c>
      <c r="W36" s="11" t="s">
        <v>159</v>
      </c>
      <c r="X36" s="11" t="s">
        <v>51</v>
      </c>
      <c r="Y36" s="11" t="s">
        <v>160</v>
      </c>
      <c r="Z36" s="11" t="s">
        <v>47</v>
      </c>
      <c r="AA36" s="11" t="s">
        <v>161</v>
      </c>
      <c r="AB36" s="11" t="s">
        <v>51</v>
      </c>
      <c r="AC36" s="11" t="s">
        <v>162</v>
      </c>
      <c r="AD36" s="12"/>
      <c r="AE36" s="12"/>
      <c r="AF36" s="12"/>
      <c r="AG36" s="12"/>
      <c r="AH36" s="12"/>
      <c r="AI36" s="12"/>
    </row>
    <row r="37">
      <c r="A37" s="10">
        <v>44946.5124469213</v>
      </c>
      <c r="B37" s="11" t="s">
        <v>29</v>
      </c>
      <c r="C37" s="11" t="s">
        <v>316</v>
      </c>
      <c r="D37" s="11" t="s">
        <v>81</v>
      </c>
      <c r="E37" s="11" t="s">
        <v>42</v>
      </c>
      <c r="F37" s="11" t="s">
        <v>151</v>
      </c>
      <c r="G37" s="11" t="s">
        <v>60</v>
      </c>
      <c r="H37" s="11" t="s">
        <v>61</v>
      </c>
      <c r="I37" s="11" t="s">
        <v>241</v>
      </c>
      <c r="J37" s="11" t="s">
        <v>51</v>
      </c>
      <c r="K37" s="11" t="s">
        <v>317</v>
      </c>
      <c r="L37" s="11" t="s">
        <v>47</v>
      </c>
      <c r="M37" s="11" t="s">
        <v>318</v>
      </c>
      <c r="N37" s="11" t="s">
        <v>47</v>
      </c>
      <c r="O37" s="11" t="s">
        <v>319</v>
      </c>
      <c r="P37" s="11" t="s">
        <v>51</v>
      </c>
      <c r="Q37" s="11" t="s">
        <v>320</v>
      </c>
      <c r="R37" s="11" t="s">
        <v>49</v>
      </c>
      <c r="S37" s="11" t="s">
        <v>321</v>
      </c>
      <c r="T37" s="11" t="s">
        <v>49</v>
      </c>
      <c r="U37" s="11" t="s">
        <v>322</v>
      </c>
      <c r="V37" s="11" t="s">
        <v>47</v>
      </c>
      <c r="W37" s="11" t="s">
        <v>323</v>
      </c>
      <c r="X37" s="11" t="s">
        <v>49</v>
      </c>
      <c r="Y37" s="11" t="s">
        <v>324</v>
      </c>
      <c r="Z37" s="11" t="s">
        <v>51</v>
      </c>
      <c r="AA37" s="11" t="s">
        <v>325</v>
      </c>
      <c r="AB37" s="11" t="s">
        <v>47</v>
      </c>
      <c r="AC37" s="11" t="s">
        <v>326</v>
      </c>
      <c r="AD37" s="12"/>
      <c r="AE37" s="12"/>
      <c r="AF37" s="12"/>
      <c r="AG37" s="12"/>
      <c r="AH37" s="12"/>
      <c r="AI37" s="12"/>
    </row>
    <row r="38">
      <c r="A38" s="10">
        <v>44946.74584689815</v>
      </c>
      <c r="B38" s="11" t="s">
        <v>29</v>
      </c>
      <c r="C38" s="11" t="s">
        <v>336</v>
      </c>
      <c r="D38" s="11" t="s">
        <v>37</v>
      </c>
      <c r="E38" s="11" t="s">
        <v>42</v>
      </c>
      <c r="F38" s="11" t="s">
        <v>337</v>
      </c>
      <c r="G38" s="11" t="s">
        <v>66</v>
      </c>
      <c r="H38" s="11" t="s">
        <v>83</v>
      </c>
      <c r="I38" s="11" t="s">
        <v>338</v>
      </c>
      <c r="J38" s="11" t="s">
        <v>47</v>
      </c>
      <c r="K38" s="11" t="s">
        <v>339</v>
      </c>
      <c r="L38" s="11" t="s">
        <v>49</v>
      </c>
      <c r="M38" s="11" t="s">
        <v>340</v>
      </c>
      <c r="N38" s="11" t="s">
        <v>47</v>
      </c>
      <c r="O38" s="11" t="s">
        <v>341</v>
      </c>
      <c r="P38" s="11" t="s">
        <v>49</v>
      </c>
      <c r="Q38" s="11" t="s">
        <v>342</v>
      </c>
      <c r="R38" s="11" t="s">
        <v>47</v>
      </c>
      <c r="S38" s="11" t="s">
        <v>343</v>
      </c>
      <c r="T38" s="11" t="s">
        <v>49</v>
      </c>
      <c r="U38" s="11" t="s">
        <v>344</v>
      </c>
      <c r="V38" s="11" t="s">
        <v>47</v>
      </c>
      <c r="W38" s="11" t="s">
        <v>345</v>
      </c>
      <c r="X38" s="11" t="s">
        <v>49</v>
      </c>
      <c r="Y38" s="11" t="s">
        <v>346</v>
      </c>
      <c r="Z38" s="11" t="s">
        <v>51</v>
      </c>
      <c r="AA38" s="11" t="s">
        <v>347</v>
      </c>
      <c r="AB38" s="11" t="s">
        <v>51</v>
      </c>
      <c r="AC38" s="11" t="s">
        <v>348</v>
      </c>
      <c r="AD38" s="12"/>
      <c r="AE38" s="12"/>
      <c r="AF38" s="12"/>
      <c r="AG38" s="12"/>
      <c r="AH38" s="12"/>
      <c r="AI38" s="12"/>
    </row>
    <row r="39">
      <c r="A39" s="10">
        <v>44944.4112821875</v>
      </c>
      <c r="B39" s="11" t="s">
        <v>29</v>
      </c>
      <c r="C39" s="11" t="s">
        <v>38</v>
      </c>
      <c r="D39" s="11" t="s">
        <v>58</v>
      </c>
      <c r="E39" s="11" t="s">
        <v>42</v>
      </c>
      <c r="F39" s="11" t="s">
        <v>129</v>
      </c>
      <c r="G39" s="11" t="s">
        <v>44</v>
      </c>
      <c r="H39" s="11" t="s">
        <v>61</v>
      </c>
      <c r="I39" s="11" t="s">
        <v>130</v>
      </c>
      <c r="J39" s="11" t="s">
        <v>49</v>
      </c>
      <c r="K39" s="11" t="s">
        <v>131</v>
      </c>
      <c r="L39" s="11" t="s">
        <v>47</v>
      </c>
      <c r="M39" s="11" t="s">
        <v>132</v>
      </c>
      <c r="N39" s="11" t="s">
        <v>47</v>
      </c>
      <c r="O39" s="11" t="s">
        <v>133</v>
      </c>
      <c r="P39" s="11" t="s">
        <v>49</v>
      </c>
      <c r="Q39" s="11" t="s">
        <v>134</v>
      </c>
      <c r="R39" s="11" t="s">
        <v>49</v>
      </c>
      <c r="S39" s="11" t="s">
        <v>135</v>
      </c>
      <c r="T39" s="11" t="s">
        <v>49</v>
      </c>
      <c r="U39" s="11" t="s">
        <v>136</v>
      </c>
      <c r="V39" s="11" t="s">
        <v>47</v>
      </c>
      <c r="W39" s="11" t="s">
        <v>137</v>
      </c>
      <c r="X39" s="11" t="s">
        <v>49</v>
      </c>
      <c r="Y39" s="11" t="s">
        <v>138</v>
      </c>
      <c r="Z39" s="11" t="s">
        <v>47</v>
      </c>
      <c r="AA39" s="11" t="s">
        <v>139</v>
      </c>
      <c r="AB39" s="11" t="s">
        <v>49</v>
      </c>
      <c r="AC39" s="11" t="s">
        <v>140</v>
      </c>
      <c r="AD39" s="12"/>
      <c r="AE39" s="12"/>
      <c r="AF39" s="12"/>
      <c r="AG39" s="12"/>
      <c r="AH39" s="12"/>
      <c r="AI39" s="12"/>
    </row>
    <row r="40">
      <c r="A40" s="10">
        <v>44949.40947587963</v>
      </c>
      <c r="B40" s="11" t="s">
        <v>29</v>
      </c>
      <c r="C40" s="11" t="s">
        <v>30</v>
      </c>
      <c r="D40" s="11" t="s">
        <v>411</v>
      </c>
      <c r="E40" s="11" t="s">
        <v>42</v>
      </c>
      <c r="F40" s="11" t="s">
        <v>412</v>
      </c>
      <c r="G40" s="11" t="s">
        <v>60</v>
      </c>
      <c r="H40" s="11" t="s">
        <v>413</v>
      </c>
      <c r="I40" s="11">
        <v>10.0</v>
      </c>
      <c r="J40" s="11" t="s">
        <v>49</v>
      </c>
      <c r="K40" s="11" t="s">
        <v>414</v>
      </c>
      <c r="L40" s="11" t="s">
        <v>47</v>
      </c>
      <c r="M40" s="11" t="s">
        <v>415</v>
      </c>
      <c r="N40" s="11" t="s">
        <v>49</v>
      </c>
      <c r="O40" s="11" t="s">
        <v>414</v>
      </c>
      <c r="P40" s="11" t="s">
        <v>51</v>
      </c>
      <c r="Q40" s="11" t="s">
        <v>416</v>
      </c>
      <c r="R40" s="11" t="s">
        <v>51</v>
      </c>
      <c r="S40" s="11" t="s">
        <v>416</v>
      </c>
      <c r="T40" s="11" t="s">
        <v>49</v>
      </c>
      <c r="U40" s="11" t="s">
        <v>416</v>
      </c>
      <c r="V40" s="11" t="s">
        <v>47</v>
      </c>
      <c r="W40" s="11" t="s">
        <v>416</v>
      </c>
      <c r="X40" s="11" t="s">
        <v>47</v>
      </c>
      <c r="Y40" s="11" t="s">
        <v>416</v>
      </c>
      <c r="Z40" s="11" t="s">
        <v>47</v>
      </c>
      <c r="AA40" s="11" t="s">
        <v>416</v>
      </c>
      <c r="AB40" s="11" t="s">
        <v>49</v>
      </c>
      <c r="AC40" s="11" t="s">
        <v>416</v>
      </c>
      <c r="AD40" s="12"/>
      <c r="AE40" s="12"/>
      <c r="AF40" s="12"/>
      <c r="AG40" s="12"/>
      <c r="AH40" s="12"/>
      <c r="AI40" s="12"/>
    </row>
    <row r="41">
      <c r="A41" s="10">
        <v>44944.45339793981</v>
      </c>
      <c r="B41" s="11" t="s">
        <v>29</v>
      </c>
      <c r="C41" s="11" t="s">
        <v>163</v>
      </c>
      <c r="D41" s="11" t="s">
        <v>164</v>
      </c>
      <c r="E41" s="11" t="s">
        <v>42</v>
      </c>
      <c r="F41" s="11" t="s">
        <v>165</v>
      </c>
      <c r="G41" s="11" t="s">
        <v>66</v>
      </c>
      <c r="H41" s="11" t="s">
        <v>83</v>
      </c>
      <c r="I41" s="11" t="s">
        <v>166</v>
      </c>
      <c r="J41" s="11" t="s">
        <v>51</v>
      </c>
      <c r="K41" s="11" t="s">
        <v>167</v>
      </c>
      <c r="L41" s="11" t="s">
        <v>47</v>
      </c>
      <c r="M41" s="11" t="s">
        <v>168</v>
      </c>
      <c r="N41" s="11" t="s">
        <v>49</v>
      </c>
      <c r="O41" s="11" t="s">
        <v>169</v>
      </c>
      <c r="P41" s="11" t="s">
        <v>51</v>
      </c>
      <c r="Q41" s="11" t="s">
        <v>170</v>
      </c>
      <c r="R41" s="11" t="s">
        <v>51</v>
      </c>
      <c r="S41" s="11" t="s">
        <v>170</v>
      </c>
      <c r="T41" s="11" t="s">
        <v>49</v>
      </c>
      <c r="U41" s="11" t="s">
        <v>171</v>
      </c>
      <c r="V41" s="11" t="s">
        <v>51</v>
      </c>
      <c r="W41" s="11" t="s">
        <v>172</v>
      </c>
      <c r="X41" s="11" t="s">
        <v>49</v>
      </c>
      <c r="Y41" s="11" t="s">
        <v>173</v>
      </c>
      <c r="Z41" s="11" t="s">
        <v>51</v>
      </c>
      <c r="AA41" s="11" t="s">
        <v>170</v>
      </c>
      <c r="AB41" s="11" t="s">
        <v>51</v>
      </c>
      <c r="AC41" s="11" t="s">
        <v>170</v>
      </c>
      <c r="AD41" s="12"/>
      <c r="AE41" s="12"/>
      <c r="AF41" s="12"/>
      <c r="AG41" s="12"/>
      <c r="AH41" s="12"/>
      <c r="AI41" s="12"/>
    </row>
    <row r="42">
      <c r="A42" s="10">
        <v>44944.829143738425</v>
      </c>
      <c r="B42" s="11" t="s">
        <v>29</v>
      </c>
      <c r="C42" s="11" t="s">
        <v>34</v>
      </c>
      <c r="D42" s="11" t="s">
        <v>254</v>
      </c>
      <c r="E42" s="11" t="s">
        <v>42</v>
      </c>
      <c r="F42" s="11" t="s">
        <v>255</v>
      </c>
      <c r="G42" s="11" t="s">
        <v>60</v>
      </c>
      <c r="H42" s="11" t="s">
        <v>256</v>
      </c>
      <c r="I42" s="11">
        <v>5.0</v>
      </c>
      <c r="J42" s="11" t="s">
        <v>47</v>
      </c>
      <c r="K42" s="11" t="s">
        <v>257</v>
      </c>
      <c r="L42" s="11" t="s">
        <v>49</v>
      </c>
      <c r="M42" s="11" t="s">
        <v>258</v>
      </c>
      <c r="N42" s="11" t="s">
        <v>47</v>
      </c>
      <c r="O42" s="11" t="s">
        <v>259</v>
      </c>
      <c r="P42" s="11" t="s">
        <v>49</v>
      </c>
      <c r="Q42" s="11" t="s">
        <v>260</v>
      </c>
      <c r="R42" s="11" t="s">
        <v>49</v>
      </c>
      <c r="S42" s="11" t="s">
        <v>261</v>
      </c>
      <c r="T42" s="11" t="s">
        <v>49</v>
      </c>
      <c r="U42" s="11" t="s">
        <v>262</v>
      </c>
      <c r="V42" s="11" t="s">
        <v>47</v>
      </c>
      <c r="W42" s="11" t="s">
        <v>263</v>
      </c>
      <c r="X42" s="11" t="s">
        <v>49</v>
      </c>
      <c r="Y42" s="11" t="s">
        <v>264</v>
      </c>
      <c r="Z42" s="11" t="s">
        <v>47</v>
      </c>
      <c r="AA42" s="11" t="s">
        <v>265</v>
      </c>
      <c r="AB42" s="11" t="s">
        <v>47</v>
      </c>
      <c r="AC42" s="11" t="s">
        <v>266</v>
      </c>
      <c r="AD42" s="12"/>
      <c r="AE42" s="12"/>
      <c r="AF42" s="12"/>
      <c r="AG42" s="12"/>
      <c r="AH42" s="12"/>
      <c r="AI42" s="12"/>
    </row>
    <row r="43">
      <c r="A43" s="10">
        <v>44949.39008229166</v>
      </c>
      <c r="B43" s="11" t="s">
        <v>29</v>
      </c>
      <c r="C43" s="11" t="s">
        <v>33</v>
      </c>
      <c r="D43" s="11" t="s">
        <v>37</v>
      </c>
      <c r="E43" s="11" t="s">
        <v>42</v>
      </c>
      <c r="F43" s="11" t="s">
        <v>59</v>
      </c>
      <c r="G43" s="11" t="s">
        <v>44</v>
      </c>
      <c r="H43" s="11" t="s">
        <v>45</v>
      </c>
      <c r="I43" s="11" t="s">
        <v>402</v>
      </c>
      <c r="J43" s="11" t="s">
        <v>49</v>
      </c>
      <c r="K43" s="11" t="s">
        <v>403</v>
      </c>
      <c r="L43" s="11" t="s">
        <v>47</v>
      </c>
      <c r="M43" s="11" t="s">
        <v>404</v>
      </c>
      <c r="N43" s="11" t="s">
        <v>47</v>
      </c>
      <c r="O43" s="11" t="s">
        <v>405</v>
      </c>
      <c r="P43" s="11" t="s">
        <v>49</v>
      </c>
      <c r="Q43" s="11" t="s">
        <v>406</v>
      </c>
      <c r="R43" s="11" t="s">
        <v>47</v>
      </c>
      <c r="S43" s="11" t="s">
        <v>407</v>
      </c>
      <c r="T43" s="11" t="s">
        <v>47</v>
      </c>
      <c r="U43" s="11" t="s">
        <v>408</v>
      </c>
      <c r="V43" s="11" t="s">
        <v>47</v>
      </c>
      <c r="W43" s="11" t="s">
        <v>409</v>
      </c>
      <c r="X43" s="11" t="s">
        <v>49</v>
      </c>
      <c r="Y43" s="11" t="s">
        <v>406</v>
      </c>
      <c r="Z43" s="11" t="s">
        <v>47</v>
      </c>
      <c r="AA43" s="11" t="s">
        <v>410</v>
      </c>
      <c r="AB43" s="11" t="s">
        <v>47</v>
      </c>
      <c r="AC43" s="11" t="s">
        <v>410</v>
      </c>
      <c r="AD43" s="12"/>
      <c r="AE43" s="12"/>
      <c r="AF43" s="12"/>
      <c r="AG43" s="12"/>
      <c r="AH43" s="12"/>
      <c r="AI43" s="12"/>
    </row>
    <row r="44">
      <c r="A44" s="10">
        <v>44948.36558105324</v>
      </c>
      <c r="B44" s="11" t="s">
        <v>29</v>
      </c>
      <c r="C44" s="11" t="s">
        <v>34</v>
      </c>
      <c r="D44" s="11" t="s">
        <v>377</v>
      </c>
      <c r="E44" s="11" t="s">
        <v>42</v>
      </c>
      <c r="F44" s="11" t="s">
        <v>59</v>
      </c>
      <c r="G44" s="11" t="s">
        <v>66</v>
      </c>
      <c r="H44" s="11" t="s">
        <v>378</v>
      </c>
      <c r="I44" s="11" t="s">
        <v>373</v>
      </c>
      <c r="J44" s="11" t="s">
        <v>51</v>
      </c>
      <c r="K44" s="11" t="s">
        <v>379</v>
      </c>
      <c r="L44" s="11" t="s">
        <v>51</v>
      </c>
      <c r="M44" s="11" t="s">
        <v>380</v>
      </c>
      <c r="N44" s="11" t="s">
        <v>51</v>
      </c>
      <c r="O44" s="11" t="s">
        <v>381</v>
      </c>
      <c r="P44" s="11" t="s">
        <v>51</v>
      </c>
      <c r="Q44" s="11" t="s">
        <v>381</v>
      </c>
      <c r="R44" s="11" t="s">
        <v>51</v>
      </c>
      <c r="S44" s="11" t="s">
        <v>381</v>
      </c>
      <c r="T44" s="11" t="s">
        <v>51</v>
      </c>
      <c r="U44" s="11" t="s">
        <v>381</v>
      </c>
      <c r="V44" s="11" t="s">
        <v>51</v>
      </c>
      <c r="W44" s="11" t="s">
        <v>381</v>
      </c>
      <c r="X44" s="11" t="s">
        <v>51</v>
      </c>
      <c r="Y44" s="11" t="s">
        <v>381</v>
      </c>
      <c r="Z44" s="11" t="s">
        <v>51</v>
      </c>
      <c r="AA44" s="11" t="s">
        <v>381</v>
      </c>
      <c r="AB44" s="11" t="s">
        <v>51</v>
      </c>
      <c r="AC44" s="11" t="s">
        <v>381</v>
      </c>
      <c r="AD44" s="12"/>
      <c r="AE44" s="12"/>
      <c r="AF44" s="12"/>
      <c r="AG44" s="12"/>
      <c r="AH44" s="12"/>
      <c r="AI44" s="12"/>
    </row>
    <row r="45">
      <c r="A45" s="10">
        <v>44949.32803291667</v>
      </c>
      <c r="B45" s="11" t="s">
        <v>29</v>
      </c>
      <c r="C45" s="11" t="s">
        <v>163</v>
      </c>
      <c r="D45" s="11" t="s">
        <v>392</v>
      </c>
      <c r="E45" s="11" t="s">
        <v>42</v>
      </c>
      <c r="F45" s="11" t="s">
        <v>393</v>
      </c>
      <c r="G45" s="11" t="s">
        <v>44</v>
      </c>
      <c r="H45" s="11" t="s">
        <v>61</v>
      </c>
      <c r="I45" s="11" t="s">
        <v>98</v>
      </c>
      <c r="J45" s="11" t="s">
        <v>49</v>
      </c>
      <c r="K45" s="11" t="s">
        <v>394</v>
      </c>
      <c r="L45" s="11" t="s">
        <v>51</v>
      </c>
      <c r="M45" s="11" t="s">
        <v>395</v>
      </c>
      <c r="N45" s="11" t="s">
        <v>51</v>
      </c>
      <c r="O45" s="11" t="s">
        <v>396</v>
      </c>
      <c r="P45" s="11" t="s">
        <v>51</v>
      </c>
      <c r="Q45" s="11" t="s">
        <v>397</v>
      </c>
      <c r="R45" s="11" t="s">
        <v>49</v>
      </c>
      <c r="S45" s="11" t="s">
        <v>398</v>
      </c>
      <c r="T45" s="11" t="s">
        <v>49</v>
      </c>
      <c r="U45" s="11" t="s">
        <v>399</v>
      </c>
      <c r="V45" s="11" t="s">
        <v>51</v>
      </c>
      <c r="W45" s="11" t="s">
        <v>396</v>
      </c>
      <c r="X45" s="11" t="s">
        <v>51</v>
      </c>
      <c r="Y45" s="11" t="s">
        <v>400</v>
      </c>
      <c r="Z45" s="11" t="s">
        <v>51</v>
      </c>
      <c r="AA45" s="11" t="s">
        <v>400</v>
      </c>
      <c r="AB45" s="11" t="s">
        <v>51</v>
      </c>
      <c r="AC45" s="11" t="s">
        <v>396</v>
      </c>
      <c r="AD45" s="12"/>
      <c r="AE45" s="12"/>
      <c r="AF45" s="12"/>
      <c r="AG45" s="12"/>
      <c r="AH45" s="12"/>
      <c r="AI45" s="12"/>
    </row>
    <row r="46">
      <c r="A46" s="10">
        <v>44949.47247979167</v>
      </c>
      <c r="B46" s="11" t="s">
        <v>29</v>
      </c>
      <c r="C46" s="11" t="s">
        <v>30</v>
      </c>
      <c r="D46" s="11" t="s">
        <v>37</v>
      </c>
      <c r="E46" s="11" t="s">
        <v>42</v>
      </c>
      <c r="F46" s="11" t="s">
        <v>417</v>
      </c>
      <c r="G46" s="11" t="s">
        <v>66</v>
      </c>
      <c r="H46" s="11" t="s">
        <v>418</v>
      </c>
      <c r="I46" s="11" t="s">
        <v>349</v>
      </c>
      <c r="J46" s="11" t="s">
        <v>49</v>
      </c>
      <c r="K46" s="11" t="s">
        <v>419</v>
      </c>
      <c r="L46" s="11" t="s">
        <v>51</v>
      </c>
      <c r="M46" s="11" t="s">
        <v>51</v>
      </c>
      <c r="N46" s="11" t="s">
        <v>49</v>
      </c>
      <c r="O46" s="11" t="s">
        <v>420</v>
      </c>
      <c r="P46" s="11" t="s">
        <v>49</v>
      </c>
      <c r="Q46" s="11" t="s">
        <v>421</v>
      </c>
      <c r="R46" s="11" t="s">
        <v>51</v>
      </c>
      <c r="S46" s="11" t="s">
        <v>298</v>
      </c>
      <c r="T46" s="11" t="s">
        <v>49</v>
      </c>
      <c r="U46" s="11" t="s">
        <v>422</v>
      </c>
      <c r="V46" s="11" t="s">
        <v>51</v>
      </c>
      <c r="W46" s="11" t="s">
        <v>298</v>
      </c>
      <c r="X46" s="11" t="s">
        <v>49</v>
      </c>
      <c r="Y46" s="11" t="s">
        <v>423</v>
      </c>
      <c r="Z46" s="11" t="s">
        <v>51</v>
      </c>
      <c r="AA46" s="11" t="s">
        <v>424</v>
      </c>
      <c r="AB46" s="11" t="s">
        <v>51</v>
      </c>
      <c r="AC46" s="11" t="s">
        <v>425</v>
      </c>
      <c r="AD46" s="12"/>
      <c r="AE46" s="12"/>
      <c r="AF46" s="12"/>
      <c r="AG46" s="12"/>
      <c r="AH46" s="12"/>
      <c r="AI46" s="12"/>
    </row>
    <row r="47">
      <c r="A47" s="10">
        <v>44944.64458408565</v>
      </c>
      <c r="B47" s="11" t="s">
        <v>29</v>
      </c>
      <c r="C47" s="11" t="s">
        <v>57</v>
      </c>
      <c r="D47" s="11" t="s">
        <v>37</v>
      </c>
      <c r="E47" s="11" t="s">
        <v>42</v>
      </c>
      <c r="F47" s="11" t="s">
        <v>213</v>
      </c>
      <c r="G47" s="11" t="s">
        <v>44</v>
      </c>
      <c r="H47" s="11" t="s">
        <v>75</v>
      </c>
      <c r="I47" s="11" t="s">
        <v>68</v>
      </c>
      <c r="J47" s="11" t="s">
        <v>49</v>
      </c>
      <c r="K47" s="11" t="s">
        <v>214</v>
      </c>
      <c r="L47" s="11" t="s">
        <v>47</v>
      </c>
      <c r="M47" s="11" t="s">
        <v>215</v>
      </c>
      <c r="N47" s="11" t="s">
        <v>47</v>
      </c>
      <c r="O47" s="11" t="s">
        <v>216</v>
      </c>
      <c r="P47" s="11" t="s">
        <v>49</v>
      </c>
      <c r="Q47" s="11" t="s">
        <v>217</v>
      </c>
      <c r="R47" s="11" t="s">
        <v>47</v>
      </c>
      <c r="S47" s="11" t="s">
        <v>218</v>
      </c>
      <c r="T47" s="11" t="s">
        <v>49</v>
      </c>
      <c r="U47" s="11" t="s">
        <v>219</v>
      </c>
      <c r="V47" s="11" t="s">
        <v>47</v>
      </c>
      <c r="W47" s="11" t="s">
        <v>220</v>
      </c>
      <c r="X47" s="11" t="s">
        <v>49</v>
      </c>
      <c r="Y47" s="11" t="s">
        <v>221</v>
      </c>
      <c r="Z47" s="11" t="s">
        <v>47</v>
      </c>
      <c r="AA47" s="11" t="s">
        <v>222</v>
      </c>
      <c r="AB47" s="11" t="s">
        <v>47</v>
      </c>
      <c r="AC47" s="11" t="s">
        <v>223</v>
      </c>
      <c r="AD47" s="12"/>
      <c r="AE47" s="12"/>
      <c r="AF47" s="12"/>
      <c r="AG47" s="12"/>
      <c r="AH47" s="12"/>
      <c r="AI47" s="1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11" max="14" width="18.88"/>
    <col customWidth="1" min="15" max="15" width="16.63"/>
    <col customWidth="1" min="26" max="26" width="24.38"/>
    <col customWidth="1" min="27" max="27" width="20.13"/>
    <col customWidth="1" min="28" max="30" width="21.63"/>
  </cols>
  <sheetData>
    <row r="1">
      <c r="A1" s="13" t="s">
        <v>49</v>
      </c>
      <c r="B1" s="13" t="s">
        <v>47</v>
      </c>
      <c r="C1" s="13" t="s">
        <v>49</v>
      </c>
      <c r="D1" s="13" t="s">
        <v>49</v>
      </c>
      <c r="E1" s="13" t="s">
        <v>51</v>
      </c>
      <c r="F1" s="13" t="s">
        <v>49</v>
      </c>
      <c r="G1" s="13" t="s">
        <v>47</v>
      </c>
      <c r="H1" s="13" t="s">
        <v>49</v>
      </c>
      <c r="I1" s="13" t="s">
        <v>51</v>
      </c>
      <c r="J1" s="13" t="s">
        <v>47</v>
      </c>
      <c r="K1" s="11" t="s">
        <v>360</v>
      </c>
      <c r="L1" s="11" t="s">
        <v>66</v>
      </c>
      <c r="M1" s="11" t="s">
        <v>361</v>
      </c>
      <c r="N1" s="11" t="s">
        <v>98</v>
      </c>
      <c r="O1" s="14" t="s">
        <v>564</v>
      </c>
      <c r="P1" s="15" t="str">
        <f t="shared" ref="P1:Y1" si="1">IFS(A1="I don't know", "N/A", A1=P$56, "Right",A1&lt;&gt;P$56, "Wrong")</f>
        <v>Wrong</v>
      </c>
      <c r="Q1" s="15" t="str">
        <f t="shared" si="1"/>
        <v>Right</v>
      </c>
      <c r="R1" s="15" t="str">
        <f t="shared" si="1"/>
        <v>Wrong</v>
      </c>
      <c r="S1" s="15" t="str">
        <f t="shared" si="1"/>
        <v>Right</v>
      </c>
      <c r="T1" s="15" t="str">
        <f t="shared" si="1"/>
        <v>N/A</v>
      </c>
      <c r="U1" s="15" t="str">
        <f t="shared" si="1"/>
        <v>Wrong</v>
      </c>
      <c r="V1" s="15" t="str">
        <f t="shared" si="1"/>
        <v>Right</v>
      </c>
      <c r="W1" s="15" t="str">
        <f t="shared" si="1"/>
        <v>Right</v>
      </c>
      <c r="X1" s="15" t="str">
        <f t="shared" si="1"/>
        <v>N/A</v>
      </c>
      <c r="Y1" s="15" t="str">
        <f t="shared" si="1"/>
        <v>Right</v>
      </c>
      <c r="AC1" s="16"/>
      <c r="AD1" s="16"/>
    </row>
    <row r="2">
      <c r="A2" s="13" t="s">
        <v>49</v>
      </c>
      <c r="B2" s="13" t="s">
        <v>47</v>
      </c>
      <c r="C2" s="13" t="s">
        <v>47</v>
      </c>
      <c r="D2" s="13" t="s">
        <v>51</v>
      </c>
      <c r="E2" s="13" t="s">
        <v>47</v>
      </c>
      <c r="F2" s="13" t="s">
        <v>51</v>
      </c>
      <c r="G2" s="13" t="s">
        <v>47</v>
      </c>
      <c r="H2" s="13" t="s">
        <v>49</v>
      </c>
      <c r="I2" s="13" t="s">
        <v>51</v>
      </c>
      <c r="J2" s="13" t="s">
        <v>47</v>
      </c>
      <c r="K2" s="11" t="s">
        <v>459</v>
      </c>
      <c r="L2" s="11" t="s">
        <v>44</v>
      </c>
      <c r="M2" s="11" t="s">
        <v>75</v>
      </c>
      <c r="N2" s="11" t="s">
        <v>130</v>
      </c>
      <c r="O2" s="16"/>
      <c r="P2" s="15" t="str">
        <f t="shared" ref="P2:Y2" si="2">IFS(A2="I don't know", "N/A", A2=P$56, "Right",A2&lt;&gt;P$56, "Wrong")</f>
        <v>Wrong</v>
      </c>
      <c r="Q2" s="15" t="str">
        <f t="shared" si="2"/>
        <v>Right</v>
      </c>
      <c r="R2" s="15" t="str">
        <f t="shared" si="2"/>
        <v>Right</v>
      </c>
      <c r="S2" s="15" t="str">
        <f t="shared" si="2"/>
        <v>N/A</v>
      </c>
      <c r="T2" s="15" t="str">
        <f t="shared" si="2"/>
        <v>Right</v>
      </c>
      <c r="U2" s="15" t="str">
        <f t="shared" si="2"/>
        <v>N/A</v>
      </c>
      <c r="V2" s="15" t="str">
        <f t="shared" si="2"/>
        <v>Right</v>
      </c>
      <c r="W2" s="15" t="str">
        <f t="shared" si="2"/>
        <v>Right</v>
      </c>
      <c r="X2" s="15" t="str">
        <f t="shared" si="2"/>
        <v>N/A</v>
      </c>
      <c r="Y2" s="15" t="str">
        <f t="shared" si="2"/>
        <v>Right</v>
      </c>
      <c r="AD2" s="17"/>
    </row>
    <row r="3">
      <c r="A3" s="13" t="s">
        <v>51</v>
      </c>
      <c r="B3" s="13" t="s">
        <v>47</v>
      </c>
      <c r="C3" s="13" t="s">
        <v>49</v>
      </c>
      <c r="D3" s="13" t="s">
        <v>47</v>
      </c>
      <c r="E3" s="13" t="s">
        <v>47</v>
      </c>
      <c r="F3" s="13" t="s">
        <v>51</v>
      </c>
      <c r="G3" s="13" t="s">
        <v>49</v>
      </c>
      <c r="H3" s="13" t="s">
        <v>49</v>
      </c>
      <c r="I3" s="13" t="s">
        <v>47</v>
      </c>
      <c r="J3" s="13" t="s">
        <v>47</v>
      </c>
      <c r="K3" s="11" t="s">
        <v>382</v>
      </c>
      <c r="L3" s="11" t="s">
        <v>60</v>
      </c>
      <c r="M3" s="11" t="s">
        <v>361</v>
      </c>
      <c r="N3" s="11" t="s">
        <v>175</v>
      </c>
      <c r="O3" s="16"/>
      <c r="P3" s="15" t="str">
        <f t="shared" ref="P3:Y3" si="3">IFS(A3="I don't know", "N/A", A3=P$56, "Right",A3&lt;&gt;P$56, "Wrong")</f>
        <v>N/A</v>
      </c>
      <c r="Q3" s="15" t="str">
        <f t="shared" si="3"/>
        <v>Right</v>
      </c>
      <c r="R3" s="15" t="str">
        <f t="shared" si="3"/>
        <v>Wrong</v>
      </c>
      <c r="S3" s="15" t="str">
        <f t="shared" si="3"/>
        <v>Wrong</v>
      </c>
      <c r="T3" s="15" t="str">
        <f t="shared" si="3"/>
        <v>Right</v>
      </c>
      <c r="U3" s="15" t="str">
        <f t="shared" si="3"/>
        <v>N/A</v>
      </c>
      <c r="V3" s="15" t="str">
        <f t="shared" si="3"/>
        <v>Wrong</v>
      </c>
      <c r="W3" s="15" t="str">
        <f t="shared" si="3"/>
        <v>Right</v>
      </c>
      <c r="X3" s="15" t="str">
        <f t="shared" si="3"/>
        <v>Right</v>
      </c>
      <c r="Y3" s="15" t="str">
        <f t="shared" si="3"/>
        <v>Right</v>
      </c>
    </row>
    <row r="4">
      <c r="A4" s="13" t="s">
        <v>51</v>
      </c>
      <c r="B4" s="13" t="s">
        <v>47</v>
      </c>
      <c r="C4" s="13" t="s">
        <v>49</v>
      </c>
      <c r="D4" s="13" t="s">
        <v>49</v>
      </c>
      <c r="E4" s="13" t="s">
        <v>51</v>
      </c>
      <c r="F4" s="13" t="s">
        <v>51</v>
      </c>
      <c r="G4" s="13" t="s">
        <v>49</v>
      </c>
      <c r="H4" s="13" t="s">
        <v>49</v>
      </c>
      <c r="I4" s="13" t="s">
        <v>47</v>
      </c>
      <c r="J4" s="13" t="s">
        <v>47</v>
      </c>
      <c r="K4" s="11" t="s">
        <v>494</v>
      </c>
      <c r="L4" s="11" t="s">
        <v>66</v>
      </c>
      <c r="M4" s="11" t="s">
        <v>495</v>
      </c>
      <c r="N4" s="11" t="s">
        <v>98</v>
      </c>
      <c r="O4" s="16"/>
      <c r="P4" s="15" t="str">
        <f t="shared" ref="P4:Y4" si="4">IFS(A4="I don't know", "N/A", A4=P$56, "Right",A4&lt;&gt;P$56, "Wrong")</f>
        <v>N/A</v>
      </c>
      <c r="Q4" s="15" t="str">
        <f t="shared" si="4"/>
        <v>Right</v>
      </c>
      <c r="R4" s="15" t="str">
        <f t="shared" si="4"/>
        <v>Wrong</v>
      </c>
      <c r="S4" s="15" t="str">
        <f t="shared" si="4"/>
        <v>Right</v>
      </c>
      <c r="T4" s="15" t="str">
        <f t="shared" si="4"/>
        <v>N/A</v>
      </c>
      <c r="U4" s="15" t="str">
        <f t="shared" si="4"/>
        <v>N/A</v>
      </c>
      <c r="V4" s="15" t="str">
        <f t="shared" si="4"/>
        <v>Wrong</v>
      </c>
      <c r="W4" s="15" t="str">
        <f t="shared" si="4"/>
        <v>Right</v>
      </c>
      <c r="X4" s="15" t="str">
        <f t="shared" si="4"/>
        <v>Right</v>
      </c>
      <c r="Y4" s="15" t="str">
        <f t="shared" si="4"/>
        <v>Right</v>
      </c>
    </row>
    <row r="5">
      <c r="A5" s="13" t="s">
        <v>47</v>
      </c>
      <c r="B5" s="13" t="s">
        <v>49</v>
      </c>
      <c r="C5" s="13" t="s">
        <v>49</v>
      </c>
      <c r="D5" s="13" t="s">
        <v>49</v>
      </c>
      <c r="E5" s="13" t="s">
        <v>49</v>
      </c>
      <c r="F5" s="13" t="s">
        <v>49</v>
      </c>
      <c r="G5" s="13" t="s">
        <v>47</v>
      </c>
      <c r="H5" s="13" t="s">
        <v>49</v>
      </c>
      <c r="I5" s="13" t="s">
        <v>47</v>
      </c>
      <c r="J5" s="13" t="s">
        <v>47</v>
      </c>
      <c r="K5" s="11" t="s">
        <v>117</v>
      </c>
      <c r="L5" s="11" t="s">
        <v>60</v>
      </c>
      <c r="M5" s="11" t="s">
        <v>75</v>
      </c>
      <c r="N5" s="11" t="s">
        <v>98</v>
      </c>
      <c r="O5" s="16"/>
      <c r="P5" s="15" t="str">
        <f t="shared" ref="P5:Y5" si="5">IFS(A5="I don't know", "N/A", A5=P$56, "Right",A5&lt;&gt;P$56, "Wrong")</f>
        <v>Right</v>
      </c>
      <c r="Q5" s="15" t="str">
        <f t="shared" si="5"/>
        <v>Wrong</v>
      </c>
      <c r="R5" s="15" t="str">
        <f t="shared" si="5"/>
        <v>Wrong</v>
      </c>
      <c r="S5" s="15" t="str">
        <f t="shared" si="5"/>
        <v>Right</v>
      </c>
      <c r="T5" s="15" t="str">
        <f t="shared" si="5"/>
        <v>Wrong</v>
      </c>
      <c r="U5" s="15" t="str">
        <f t="shared" si="5"/>
        <v>Wrong</v>
      </c>
      <c r="V5" s="15" t="str">
        <f t="shared" si="5"/>
        <v>Right</v>
      </c>
      <c r="W5" s="15" t="str">
        <f t="shared" si="5"/>
        <v>Right</v>
      </c>
      <c r="X5" s="15" t="str">
        <f t="shared" si="5"/>
        <v>Right</v>
      </c>
      <c r="Y5" s="15" t="str">
        <f t="shared" si="5"/>
        <v>Right</v>
      </c>
    </row>
    <row r="6">
      <c r="A6" s="13" t="s">
        <v>47</v>
      </c>
      <c r="B6" s="13" t="s">
        <v>47</v>
      </c>
      <c r="C6" s="13" t="s">
        <v>49</v>
      </c>
      <c r="D6" s="13" t="s">
        <v>51</v>
      </c>
      <c r="E6" s="13" t="s">
        <v>47</v>
      </c>
      <c r="F6" s="13" t="s">
        <v>49</v>
      </c>
      <c r="G6" s="13" t="s">
        <v>47</v>
      </c>
      <c r="H6" s="13" t="s">
        <v>49</v>
      </c>
      <c r="I6" s="13" t="s">
        <v>51</v>
      </c>
      <c r="J6" s="13" t="s">
        <v>49</v>
      </c>
      <c r="K6" s="11" t="s">
        <v>471</v>
      </c>
      <c r="L6" s="11" t="s">
        <v>66</v>
      </c>
      <c r="M6" s="11" t="s">
        <v>438</v>
      </c>
      <c r="N6" s="11" t="s">
        <v>130</v>
      </c>
      <c r="O6" s="16"/>
      <c r="P6" s="15" t="str">
        <f t="shared" ref="P6:Y6" si="6">IFS(A6="I don't know", "N/A", A6=P$56, "Right",A6&lt;&gt;P$56, "Wrong")</f>
        <v>Right</v>
      </c>
      <c r="Q6" s="15" t="str">
        <f t="shared" si="6"/>
        <v>Right</v>
      </c>
      <c r="R6" s="15" t="str">
        <f t="shared" si="6"/>
        <v>Wrong</v>
      </c>
      <c r="S6" s="15" t="str">
        <f t="shared" si="6"/>
        <v>N/A</v>
      </c>
      <c r="T6" s="15" t="str">
        <f t="shared" si="6"/>
        <v>Right</v>
      </c>
      <c r="U6" s="15" t="str">
        <f t="shared" si="6"/>
        <v>Wrong</v>
      </c>
      <c r="V6" s="15" t="str">
        <f t="shared" si="6"/>
        <v>Right</v>
      </c>
      <c r="W6" s="15" t="str">
        <f t="shared" si="6"/>
        <v>Right</v>
      </c>
      <c r="X6" s="15" t="str">
        <f t="shared" si="6"/>
        <v>N/A</v>
      </c>
      <c r="Y6" s="15" t="str">
        <f t="shared" si="6"/>
        <v>Wrong</v>
      </c>
      <c r="AD6" s="5"/>
    </row>
    <row r="7">
      <c r="A7" s="13" t="s">
        <v>47</v>
      </c>
      <c r="B7" s="13" t="s">
        <v>47</v>
      </c>
      <c r="C7" s="13" t="s">
        <v>47</v>
      </c>
      <c r="D7" s="13" t="s">
        <v>51</v>
      </c>
      <c r="E7" s="13" t="s">
        <v>47</v>
      </c>
      <c r="F7" s="13" t="s">
        <v>47</v>
      </c>
      <c r="G7" s="13" t="s">
        <v>49</v>
      </c>
      <c r="H7" s="13" t="s">
        <v>47</v>
      </c>
      <c r="I7" s="13" t="s">
        <v>51</v>
      </c>
      <c r="J7" s="13" t="s">
        <v>47</v>
      </c>
      <c r="K7" s="11" t="s">
        <v>437</v>
      </c>
      <c r="L7" s="11" t="s">
        <v>60</v>
      </c>
      <c r="M7" s="11" t="s">
        <v>438</v>
      </c>
      <c r="N7" s="11" t="s">
        <v>349</v>
      </c>
      <c r="O7" s="16"/>
      <c r="P7" s="15" t="str">
        <f t="shared" ref="P7:Y7" si="7">IFS(A7="I don't know", "N/A", A7=P$56, "Right",A7&lt;&gt;P$56, "Wrong")</f>
        <v>Right</v>
      </c>
      <c r="Q7" s="15" t="str">
        <f t="shared" si="7"/>
        <v>Right</v>
      </c>
      <c r="R7" s="15" t="str">
        <f t="shared" si="7"/>
        <v>Right</v>
      </c>
      <c r="S7" s="15" t="str">
        <f t="shared" si="7"/>
        <v>N/A</v>
      </c>
      <c r="T7" s="15" t="str">
        <f t="shared" si="7"/>
        <v>Right</v>
      </c>
      <c r="U7" s="15" t="str">
        <f t="shared" si="7"/>
        <v>Right</v>
      </c>
      <c r="V7" s="15" t="str">
        <f t="shared" si="7"/>
        <v>Wrong</v>
      </c>
      <c r="W7" s="15" t="str">
        <f t="shared" si="7"/>
        <v>Wrong</v>
      </c>
      <c r="X7" s="15" t="str">
        <f t="shared" si="7"/>
        <v>N/A</v>
      </c>
      <c r="Y7" s="15" t="str">
        <f t="shared" si="7"/>
        <v>Right</v>
      </c>
      <c r="AD7" s="18"/>
    </row>
    <row r="8">
      <c r="A8" s="13" t="s">
        <v>47</v>
      </c>
      <c r="B8" s="13" t="s">
        <v>49</v>
      </c>
      <c r="C8" s="13" t="s">
        <v>47</v>
      </c>
      <c r="D8" s="13" t="s">
        <v>51</v>
      </c>
      <c r="E8" s="13" t="s">
        <v>47</v>
      </c>
      <c r="F8" s="13" t="s">
        <v>49</v>
      </c>
      <c r="G8" s="13" t="s">
        <v>49</v>
      </c>
      <c r="H8" s="13" t="s">
        <v>47</v>
      </c>
      <c r="I8" s="13" t="s">
        <v>49</v>
      </c>
      <c r="J8" s="13" t="s">
        <v>49</v>
      </c>
      <c r="K8" s="11" t="s">
        <v>97</v>
      </c>
      <c r="L8" s="11" t="s">
        <v>66</v>
      </c>
      <c r="M8" s="11" t="s">
        <v>372</v>
      </c>
      <c r="N8" s="11" t="s">
        <v>373</v>
      </c>
      <c r="O8" s="16"/>
      <c r="P8" s="15" t="str">
        <f t="shared" ref="P8:Y8" si="8">IFS(A8="I don't know", "N/A", A8=P$56, "Right",A8&lt;&gt;P$56, "Wrong")</f>
        <v>Right</v>
      </c>
      <c r="Q8" s="15" t="str">
        <f t="shared" si="8"/>
        <v>Wrong</v>
      </c>
      <c r="R8" s="15" t="str">
        <f t="shared" si="8"/>
        <v>Right</v>
      </c>
      <c r="S8" s="15" t="str">
        <f t="shared" si="8"/>
        <v>N/A</v>
      </c>
      <c r="T8" s="15" t="str">
        <f t="shared" si="8"/>
        <v>Right</v>
      </c>
      <c r="U8" s="15" t="str">
        <f t="shared" si="8"/>
        <v>Wrong</v>
      </c>
      <c r="V8" s="15" t="str">
        <f t="shared" si="8"/>
        <v>Wrong</v>
      </c>
      <c r="W8" s="15" t="str">
        <f t="shared" si="8"/>
        <v>Wrong</v>
      </c>
      <c r="X8" s="15" t="str">
        <f t="shared" si="8"/>
        <v>Wrong</v>
      </c>
      <c r="Y8" s="15" t="str">
        <f t="shared" si="8"/>
        <v>Wrong</v>
      </c>
      <c r="AD8" s="5"/>
    </row>
    <row r="9">
      <c r="A9" s="13" t="s">
        <v>51</v>
      </c>
      <c r="B9" s="13" t="s">
        <v>51</v>
      </c>
      <c r="C9" s="13" t="s">
        <v>51</v>
      </c>
      <c r="D9" s="13" t="s">
        <v>51</v>
      </c>
      <c r="E9" s="13" t="s">
        <v>51</v>
      </c>
      <c r="F9" s="13" t="s">
        <v>51</v>
      </c>
      <c r="G9" s="13" t="s">
        <v>51</v>
      </c>
      <c r="H9" s="13" t="s">
        <v>51</v>
      </c>
      <c r="I9" s="13" t="s">
        <v>51</v>
      </c>
      <c r="J9" s="13" t="s">
        <v>51</v>
      </c>
      <c r="K9" s="11" t="s">
        <v>97</v>
      </c>
      <c r="L9" s="11" t="s">
        <v>66</v>
      </c>
      <c r="M9" s="11" t="s">
        <v>67</v>
      </c>
      <c r="N9" s="11" t="s">
        <v>98</v>
      </c>
      <c r="O9" s="16"/>
      <c r="P9" s="15" t="str">
        <f t="shared" ref="P9:Y9" si="9">IFS(A9="I don't know", "N/A", A9=P$56, "Right",A9&lt;&gt;P$56, "Wrong")</f>
        <v>N/A</v>
      </c>
      <c r="Q9" s="15" t="str">
        <f t="shared" si="9"/>
        <v>N/A</v>
      </c>
      <c r="R9" s="15" t="str">
        <f t="shared" si="9"/>
        <v>N/A</v>
      </c>
      <c r="S9" s="15" t="str">
        <f t="shared" si="9"/>
        <v>N/A</v>
      </c>
      <c r="T9" s="15" t="str">
        <f t="shared" si="9"/>
        <v>N/A</v>
      </c>
      <c r="U9" s="15" t="str">
        <f t="shared" si="9"/>
        <v>N/A</v>
      </c>
      <c r="V9" s="15" t="str">
        <f t="shared" si="9"/>
        <v>N/A</v>
      </c>
      <c r="W9" s="15" t="str">
        <f t="shared" si="9"/>
        <v>N/A</v>
      </c>
      <c r="X9" s="15" t="str">
        <f t="shared" si="9"/>
        <v>N/A</v>
      </c>
      <c r="Y9" s="15" t="str">
        <f t="shared" si="9"/>
        <v>N/A</v>
      </c>
      <c r="Z9" s="16"/>
      <c r="AD9" s="18"/>
    </row>
    <row r="10">
      <c r="A10" s="13" t="s">
        <v>49</v>
      </c>
      <c r="B10" s="13" t="s">
        <v>47</v>
      </c>
      <c r="C10" s="13" t="s">
        <v>51</v>
      </c>
      <c r="D10" s="13" t="s">
        <v>49</v>
      </c>
      <c r="E10" s="13" t="s">
        <v>47</v>
      </c>
      <c r="F10" s="13" t="s">
        <v>47</v>
      </c>
      <c r="G10" s="13" t="s">
        <v>49</v>
      </c>
      <c r="H10" s="13" t="s">
        <v>47</v>
      </c>
      <c r="I10" s="13" t="s">
        <v>47</v>
      </c>
      <c r="J10" s="13" t="s">
        <v>47</v>
      </c>
      <c r="K10" s="11" t="s">
        <v>505</v>
      </c>
      <c r="L10" s="11" t="s">
        <v>66</v>
      </c>
      <c r="M10" s="11" t="s">
        <v>45</v>
      </c>
      <c r="N10" s="11" t="s">
        <v>506</v>
      </c>
      <c r="O10" s="16"/>
      <c r="P10" s="15" t="str">
        <f t="shared" ref="P10:Y10" si="10">IFS(A10="I don't know", "N/A", A10=P$56, "Right",A10&lt;&gt;P$56, "Wrong")</f>
        <v>Wrong</v>
      </c>
      <c r="Q10" s="15" t="str">
        <f t="shared" si="10"/>
        <v>Right</v>
      </c>
      <c r="R10" s="15" t="str">
        <f t="shared" si="10"/>
        <v>N/A</v>
      </c>
      <c r="S10" s="15" t="str">
        <f t="shared" si="10"/>
        <v>Right</v>
      </c>
      <c r="T10" s="15" t="str">
        <f t="shared" si="10"/>
        <v>Right</v>
      </c>
      <c r="U10" s="15" t="str">
        <f t="shared" si="10"/>
        <v>Right</v>
      </c>
      <c r="V10" s="15" t="str">
        <f t="shared" si="10"/>
        <v>Wrong</v>
      </c>
      <c r="W10" s="15" t="str">
        <f t="shared" si="10"/>
        <v>Wrong</v>
      </c>
      <c r="X10" s="15" t="str">
        <f t="shared" si="10"/>
        <v>Right</v>
      </c>
      <c r="Y10" s="15" t="str">
        <f t="shared" si="10"/>
        <v>Right</v>
      </c>
      <c r="Z10" s="16"/>
      <c r="AD10" s="16"/>
    </row>
    <row r="11">
      <c r="A11" s="13" t="s">
        <v>51</v>
      </c>
      <c r="B11" s="13" t="s">
        <v>51</v>
      </c>
      <c r="C11" s="13" t="s">
        <v>51</v>
      </c>
      <c r="D11" s="13" t="s">
        <v>51</v>
      </c>
      <c r="E11" s="13" t="s">
        <v>51</v>
      </c>
      <c r="F11" s="13" t="s">
        <v>51</v>
      </c>
      <c r="G11" s="13" t="s">
        <v>51</v>
      </c>
      <c r="H11" s="13" t="s">
        <v>51</v>
      </c>
      <c r="I11" s="13" t="s">
        <v>51</v>
      </c>
      <c r="J11" s="13" t="s">
        <v>51</v>
      </c>
      <c r="K11" s="11" t="s">
        <v>206</v>
      </c>
      <c r="L11" s="11" t="s">
        <v>60</v>
      </c>
      <c r="M11" s="11" t="s">
        <v>75</v>
      </c>
      <c r="N11" s="11" t="s">
        <v>207</v>
      </c>
      <c r="O11" s="16"/>
      <c r="P11" s="15" t="str">
        <f t="shared" ref="P11:Y11" si="11">IFS(A11="I don't know", "N/A", A11=P$56, "Right",A11&lt;&gt;P$56, "Wrong")</f>
        <v>N/A</v>
      </c>
      <c r="Q11" s="15" t="str">
        <f t="shared" si="11"/>
        <v>N/A</v>
      </c>
      <c r="R11" s="15" t="str">
        <f t="shared" si="11"/>
        <v>N/A</v>
      </c>
      <c r="S11" s="15" t="str">
        <f t="shared" si="11"/>
        <v>N/A</v>
      </c>
      <c r="T11" s="15" t="str">
        <f t="shared" si="11"/>
        <v>N/A</v>
      </c>
      <c r="U11" s="15" t="str">
        <f t="shared" si="11"/>
        <v>N/A</v>
      </c>
      <c r="V11" s="15" t="str">
        <f t="shared" si="11"/>
        <v>N/A</v>
      </c>
      <c r="W11" s="15" t="str">
        <f t="shared" si="11"/>
        <v>N/A</v>
      </c>
      <c r="X11" s="15" t="str">
        <f t="shared" si="11"/>
        <v>N/A</v>
      </c>
      <c r="Y11" s="15" t="str">
        <f t="shared" si="11"/>
        <v>N/A</v>
      </c>
      <c r="Z11" s="16"/>
      <c r="AD11" s="16"/>
    </row>
    <row r="12">
      <c r="A12" s="13" t="s">
        <v>47</v>
      </c>
      <c r="B12" s="13" t="s">
        <v>49</v>
      </c>
      <c r="C12" s="13" t="s">
        <v>49</v>
      </c>
      <c r="D12" s="13" t="s">
        <v>49</v>
      </c>
      <c r="E12" s="13" t="s">
        <v>47</v>
      </c>
      <c r="F12" s="13" t="s">
        <v>51</v>
      </c>
      <c r="G12" s="13" t="s">
        <v>47</v>
      </c>
      <c r="H12" s="13" t="s">
        <v>49</v>
      </c>
      <c r="I12" s="13" t="s">
        <v>49</v>
      </c>
      <c r="J12" s="13" t="s">
        <v>47</v>
      </c>
      <c r="K12" s="11" t="s">
        <v>186</v>
      </c>
      <c r="L12" s="11" t="s">
        <v>60</v>
      </c>
      <c r="M12" s="11" t="s">
        <v>83</v>
      </c>
      <c r="N12" s="11" t="s">
        <v>187</v>
      </c>
      <c r="O12" s="16"/>
      <c r="P12" s="15" t="str">
        <f t="shared" ref="P12:Y12" si="12">IFS(A12="I don't know", "N/A", A12=P$56, "Right",A12&lt;&gt;P$56, "Wrong")</f>
        <v>Right</v>
      </c>
      <c r="Q12" s="15" t="str">
        <f t="shared" si="12"/>
        <v>Wrong</v>
      </c>
      <c r="R12" s="15" t="str">
        <f t="shared" si="12"/>
        <v>Wrong</v>
      </c>
      <c r="S12" s="15" t="str">
        <f t="shared" si="12"/>
        <v>Right</v>
      </c>
      <c r="T12" s="15" t="str">
        <f t="shared" si="12"/>
        <v>Right</v>
      </c>
      <c r="U12" s="15" t="str">
        <f t="shared" si="12"/>
        <v>N/A</v>
      </c>
      <c r="V12" s="15" t="str">
        <f t="shared" si="12"/>
        <v>Right</v>
      </c>
      <c r="W12" s="15" t="str">
        <f t="shared" si="12"/>
        <v>Right</v>
      </c>
      <c r="X12" s="15" t="str">
        <f t="shared" si="12"/>
        <v>Wrong</v>
      </c>
      <c r="Y12" s="15" t="str">
        <f t="shared" si="12"/>
        <v>Right</v>
      </c>
      <c r="Z12" s="16"/>
      <c r="AD12" s="16"/>
    </row>
    <row r="13">
      <c r="A13" s="13" t="s">
        <v>49</v>
      </c>
      <c r="B13" s="13" t="s">
        <v>47</v>
      </c>
      <c r="C13" s="13" t="s">
        <v>51</v>
      </c>
      <c r="D13" s="13" t="s">
        <v>49</v>
      </c>
      <c r="E13" s="13" t="s">
        <v>47</v>
      </c>
      <c r="F13" s="13" t="s">
        <v>49</v>
      </c>
      <c r="G13" s="13" t="s">
        <v>49</v>
      </c>
      <c r="H13" s="13" t="s">
        <v>49</v>
      </c>
      <c r="I13" s="13" t="s">
        <v>51</v>
      </c>
      <c r="J13" s="13" t="s">
        <v>47</v>
      </c>
      <c r="K13" s="11" t="s">
        <v>90</v>
      </c>
      <c r="L13" s="11" t="s">
        <v>60</v>
      </c>
      <c r="M13" s="11" t="s">
        <v>75</v>
      </c>
      <c r="N13" s="11" t="s">
        <v>130</v>
      </c>
      <c r="O13" s="16"/>
      <c r="P13" s="15" t="str">
        <f t="shared" ref="P13:Y13" si="13">IFS(A13="I don't know", "N/A", A13=P$56, "Right",A13&lt;&gt;P$56, "Wrong")</f>
        <v>Wrong</v>
      </c>
      <c r="Q13" s="15" t="str">
        <f t="shared" si="13"/>
        <v>Right</v>
      </c>
      <c r="R13" s="15" t="str">
        <f t="shared" si="13"/>
        <v>N/A</v>
      </c>
      <c r="S13" s="15" t="str">
        <f t="shared" si="13"/>
        <v>Right</v>
      </c>
      <c r="T13" s="15" t="str">
        <f t="shared" si="13"/>
        <v>Right</v>
      </c>
      <c r="U13" s="15" t="str">
        <f t="shared" si="13"/>
        <v>Wrong</v>
      </c>
      <c r="V13" s="15" t="str">
        <f t="shared" si="13"/>
        <v>Wrong</v>
      </c>
      <c r="W13" s="15" t="str">
        <f t="shared" si="13"/>
        <v>Right</v>
      </c>
      <c r="X13" s="15" t="str">
        <f t="shared" si="13"/>
        <v>N/A</v>
      </c>
      <c r="Y13" s="15" t="str">
        <f t="shared" si="13"/>
        <v>Right</v>
      </c>
      <c r="Z13" s="16"/>
      <c r="AD13" s="16"/>
    </row>
    <row r="14">
      <c r="A14" s="13" t="s">
        <v>49</v>
      </c>
      <c r="B14" s="13" t="s">
        <v>49</v>
      </c>
      <c r="C14" s="13" t="s">
        <v>49</v>
      </c>
      <c r="D14" s="13" t="s">
        <v>49</v>
      </c>
      <c r="E14" s="13" t="s">
        <v>49</v>
      </c>
      <c r="F14" s="13" t="s">
        <v>49</v>
      </c>
      <c r="G14" s="13" t="s">
        <v>49</v>
      </c>
      <c r="H14" s="13" t="s">
        <v>49</v>
      </c>
      <c r="I14" s="13" t="s">
        <v>49</v>
      </c>
      <c r="J14" s="13" t="s">
        <v>49</v>
      </c>
      <c r="K14" s="11" t="s">
        <v>90</v>
      </c>
      <c r="L14" s="11" t="s">
        <v>44</v>
      </c>
      <c r="M14" s="11" t="s">
        <v>75</v>
      </c>
      <c r="N14" s="11" t="s">
        <v>565</v>
      </c>
      <c r="O14" s="16"/>
      <c r="P14" s="15" t="str">
        <f t="shared" ref="P14:Y14" si="14">IFS(A14="I don't know", "N/A", A14=P$56, "Right",A14&lt;&gt;P$56, "Wrong")</f>
        <v>Wrong</v>
      </c>
      <c r="Q14" s="15" t="str">
        <f t="shared" si="14"/>
        <v>Wrong</v>
      </c>
      <c r="R14" s="15" t="str">
        <f t="shared" si="14"/>
        <v>Wrong</v>
      </c>
      <c r="S14" s="15" t="str">
        <f t="shared" si="14"/>
        <v>Right</v>
      </c>
      <c r="T14" s="15" t="str">
        <f t="shared" si="14"/>
        <v>Wrong</v>
      </c>
      <c r="U14" s="15" t="str">
        <f t="shared" si="14"/>
        <v>Wrong</v>
      </c>
      <c r="V14" s="15" t="str">
        <f t="shared" si="14"/>
        <v>Wrong</v>
      </c>
      <c r="W14" s="15" t="str">
        <f t="shared" si="14"/>
        <v>Right</v>
      </c>
      <c r="X14" s="15" t="str">
        <f t="shared" si="14"/>
        <v>Wrong</v>
      </c>
      <c r="Y14" s="15" t="str">
        <f t="shared" si="14"/>
        <v>Wrong</v>
      </c>
      <c r="Z14" s="16"/>
      <c r="AD14" s="16"/>
    </row>
    <row r="15">
      <c r="A15" s="13" t="s">
        <v>49</v>
      </c>
      <c r="B15" s="13" t="s">
        <v>47</v>
      </c>
      <c r="C15" s="13" t="s">
        <v>51</v>
      </c>
      <c r="D15" s="13" t="s">
        <v>49</v>
      </c>
      <c r="E15" s="13" t="s">
        <v>49</v>
      </c>
      <c r="F15" s="13" t="s">
        <v>49</v>
      </c>
      <c r="G15" s="13" t="s">
        <v>47</v>
      </c>
      <c r="H15" s="13" t="s">
        <v>51</v>
      </c>
      <c r="I15" s="13" t="s">
        <v>51</v>
      </c>
      <c r="J15" s="13" t="s">
        <v>51</v>
      </c>
      <c r="K15" s="11" t="s">
        <v>90</v>
      </c>
      <c r="L15" s="11" t="s">
        <v>66</v>
      </c>
      <c r="M15" s="11" t="s">
        <v>75</v>
      </c>
      <c r="N15" s="11" t="s">
        <v>241</v>
      </c>
      <c r="O15" s="16"/>
      <c r="P15" s="15" t="str">
        <f t="shared" ref="P15:Y15" si="15">IFS(A15="I don't know", "N/A", A15=P$56, "Right",A15&lt;&gt;P$56, "Wrong")</f>
        <v>Wrong</v>
      </c>
      <c r="Q15" s="15" t="str">
        <f t="shared" si="15"/>
        <v>Right</v>
      </c>
      <c r="R15" s="15" t="str">
        <f t="shared" si="15"/>
        <v>N/A</v>
      </c>
      <c r="S15" s="15" t="str">
        <f t="shared" si="15"/>
        <v>Right</v>
      </c>
      <c r="T15" s="15" t="str">
        <f t="shared" si="15"/>
        <v>Wrong</v>
      </c>
      <c r="U15" s="15" t="str">
        <f t="shared" si="15"/>
        <v>Wrong</v>
      </c>
      <c r="V15" s="15" t="str">
        <f t="shared" si="15"/>
        <v>Right</v>
      </c>
      <c r="W15" s="15" t="str">
        <f t="shared" si="15"/>
        <v>N/A</v>
      </c>
      <c r="X15" s="15" t="str">
        <f t="shared" si="15"/>
        <v>N/A</v>
      </c>
      <c r="Y15" s="15" t="str">
        <f t="shared" si="15"/>
        <v>N/A</v>
      </c>
      <c r="Z15" s="16"/>
      <c r="AD15" s="16"/>
    </row>
    <row r="16">
      <c r="A16" s="13" t="s">
        <v>49</v>
      </c>
      <c r="B16" s="13" t="s">
        <v>47</v>
      </c>
      <c r="C16" s="13" t="s">
        <v>49</v>
      </c>
      <c r="D16" s="13" t="s">
        <v>49</v>
      </c>
      <c r="E16" s="13" t="s">
        <v>47</v>
      </c>
      <c r="F16" s="13" t="s">
        <v>49</v>
      </c>
      <c r="G16" s="13" t="s">
        <v>47</v>
      </c>
      <c r="H16" s="13" t="s">
        <v>49</v>
      </c>
      <c r="I16" s="13" t="s">
        <v>51</v>
      </c>
      <c r="J16" s="13" t="s">
        <v>47</v>
      </c>
      <c r="K16" s="11" t="s">
        <v>90</v>
      </c>
      <c r="L16" s="11" t="s">
        <v>44</v>
      </c>
      <c r="M16" s="11" t="s">
        <v>75</v>
      </c>
      <c r="N16" s="11" t="s">
        <v>566</v>
      </c>
      <c r="O16" s="16"/>
      <c r="P16" s="15" t="str">
        <f t="shared" ref="P16:Y16" si="16">IFS(A16="I don't know", "N/A", A16=P$56, "Right",A16&lt;&gt;P$56, "Wrong")</f>
        <v>Wrong</v>
      </c>
      <c r="Q16" s="15" t="str">
        <f t="shared" si="16"/>
        <v>Right</v>
      </c>
      <c r="R16" s="15" t="str">
        <f t="shared" si="16"/>
        <v>Wrong</v>
      </c>
      <c r="S16" s="15" t="str">
        <f t="shared" si="16"/>
        <v>Right</v>
      </c>
      <c r="T16" s="15" t="str">
        <f t="shared" si="16"/>
        <v>Right</v>
      </c>
      <c r="U16" s="15" t="str">
        <f t="shared" si="16"/>
        <v>Wrong</v>
      </c>
      <c r="V16" s="15" t="str">
        <f t="shared" si="16"/>
        <v>Right</v>
      </c>
      <c r="W16" s="15" t="str">
        <f t="shared" si="16"/>
        <v>Right</v>
      </c>
      <c r="X16" s="15" t="str">
        <f t="shared" si="16"/>
        <v>N/A</v>
      </c>
      <c r="Y16" s="15" t="str">
        <f t="shared" si="16"/>
        <v>Right</v>
      </c>
      <c r="Z16" s="16"/>
      <c r="AD16" s="16"/>
    </row>
    <row r="17">
      <c r="A17" s="13" t="s">
        <v>51</v>
      </c>
      <c r="B17" s="13" t="s">
        <v>49</v>
      </c>
      <c r="C17" s="13" t="s">
        <v>47</v>
      </c>
      <c r="D17" s="13" t="s">
        <v>49</v>
      </c>
      <c r="E17" s="13" t="s">
        <v>47</v>
      </c>
      <c r="F17" s="13" t="s">
        <v>47</v>
      </c>
      <c r="G17" s="13" t="s">
        <v>49</v>
      </c>
      <c r="H17" s="13" t="s">
        <v>49</v>
      </c>
      <c r="I17" s="13" t="s">
        <v>47</v>
      </c>
      <c r="J17" s="13" t="s">
        <v>47</v>
      </c>
      <c r="K17" s="11" t="s">
        <v>532</v>
      </c>
      <c r="L17" s="11" t="s">
        <v>60</v>
      </c>
      <c r="M17" s="11" t="s">
        <v>45</v>
      </c>
      <c r="N17" s="11" t="s">
        <v>483</v>
      </c>
      <c r="O17" s="16"/>
      <c r="P17" s="15" t="str">
        <f t="shared" ref="P17:Y17" si="17">IFS(A17="I don't know", "N/A", A17=P$56, "Right",A17&lt;&gt;P$56, "Wrong")</f>
        <v>N/A</v>
      </c>
      <c r="Q17" s="15" t="str">
        <f t="shared" si="17"/>
        <v>Wrong</v>
      </c>
      <c r="R17" s="15" t="str">
        <f t="shared" si="17"/>
        <v>Right</v>
      </c>
      <c r="S17" s="15" t="str">
        <f t="shared" si="17"/>
        <v>Right</v>
      </c>
      <c r="T17" s="15" t="str">
        <f t="shared" si="17"/>
        <v>Right</v>
      </c>
      <c r="U17" s="15" t="str">
        <f t="shared" si="17"/>
        <v>Right</v>
      </c>
      <c r="V17" s="15" t="str">
        <f t="shared" si="17"/>
        <v>Wrong</v>
      </c>
      <c r="W17" s="15" t="str">
        <f t="shared" si="17"/>
        <v>Right</v>
      </c>
      <c r="X17" s="15" t="str">
        <f t="shared" si="17"/>
        <v>Right</v>
      </c>
      <c r="Y17" s="15" t="str">
        <f t="shared" si="17"/>
        <v>Right</v>
      </c>
      <c r="Z17" s="16"/>
      <c r="AD17" s="16"/>
    </row>
    <row r="18">
      <c r="A18" s="13" t="s">
        <v>47</v>
      </c>
      <c r="B18" s="13" t="s">
        <v>47</v>
      </c>
      <c r="C18" s="13" t="s">
        <v>47</v>
      </c>
      <c r="D18" s="13" t="s">
        <v>49</v>
      </c>
      <c r="E18" s="13" t="s">
        <v>49</v>
      </c>
      <c r="F18" s="13" t="s">
        <v>49</v>
      </c>
      <c r="G18" s="13" t="s">
        <v>49</v>
      </c>
      <c r="H18" s="13" t="s">
        <v>49</v>
      </c>
      <c r="I18" s="13" t="s">
        <v>49</v>
      </c>
      <c r="J18" s="13" t="s">
        <v>47</v>
      </c>
      <c r="K18" s="11" t="s">
        <v>271</v>
      </c>
      <c r="L18" s="11" t="s">
        <v>60</v>
      </c>
      <c r="M18" s="11" t="s">
        <v>45</v>
      </c>
      <c r="N18" s="11" t="s">
        <v>130</v>
      </c>
      <c r="O18" s="16"/>
      <c r="P18" s="15" t="str">
        <f t="shared" ref="P18:Y18" si="18">IFS(A18="I don't know", "N/A", A18=P$56, "Right",A18&lt;&gt;P$56, "Wrong")</f>
        <v>Right</v>
      </c>
      <c r="Q18" s="15" t="str">
        <f t="shared" si="18"/>
        <v>Right</v>
      </c>
      <c r="R18" s="15" t="str">
        <f t="shared" si="18"/>
        <v>Right</v>
      </c>
      <c r="S18" s="15" t="str">
        <f t="shared" si="18"/>
        <v>Right</v>
      </c>
      <c r="T18" s="15" t="str">
        <f t="shared" si="18"/>
        <v>Wrong</v>
      </c>
      <c r="U18" s="15" t="str">
        <f t="shared" si="18"/>
        <v>Wrong</v>
      </c>
      <c r="V18" s="15" t="str">
        <f t="shared" si="18"/>
        <v>Wrong</v>
      </c>
      <c r="W18" s="15" t="str">
        <f t="shared" si="18"/>
        <v>Right</v>
      </c>
      <c r="X18" s="15" t="str">
        <f t="shared" si="18"/>
        <v>Wrong</v>
      </c>
      <c r="Y18" s="15" t="str">
        <f t="shared" si="18"/>
        <v>Right</v>
      </c>
      <c r="Z18" s="16"/>
      <c r="AA18" s="16"/>
      <c r="AB18" s="16"/>
      <c r="AC18" s="16"/>
      <c r="AD18" s="16"/>
    </row>
    <row r="19">
      <c r="A19" s="13" t="s">
        <v>47</v>
      </c>
      <c r="B19" s="13" t="s">
        <v>49</v>
      </c>
      <c r="C19" s="13" t="s">
        <v>49</v>
      </c>
      <c r="D19" s="13" t="s">
        <v>51</v>
      </c>
      <c r="E19" s="13" t="s">
        <v>47</v>
      </c>
      <c r="F19" s="13" t="s">
        <v>51</v>
      </c>
      <c r="G19" s="13" t="s">
        <v>47</v>
      </c>
      <c r="H19" s="13" t="s">
        <v>49</v>
      </c>
      <c r="I19" s="13" t="s">
        <v>47</v>
      </c>
      <c r="J19" s="13" t="s">
        <v>47</v>
      </c>
      <c r="K19" s="11" t="s">
        <v>174</v>
      </c>
      <c r="L19" s="11" t="s">
        <v>60</v>
      </c>
      <c r="M19" s="11" t="s">
        <v>83</v>
      </c>
      <c r="N19" s="11" t="s">
        <v>175</v>
      </c>
      <c r="O19" s="16"/>
      <c r="P19" s="15" t="str">
        <f t="shared" ref="P19:Y19" si="19">IFS(A19="I don't know", "N/A", A19=P$56, "Right",A19&lt;&gt;P$56, "Wrong")</f>
        <v>Right</v>
      </c>
      <c r="Q19" s="15" t="str">
        <f t="shared" si="19"/>
        <v>Wrong</v>
      </c>
      <c r="R19" s="15" t="str">
        <f t="shared" si="19"/>
        <v>Wrong</v>
      </c>
      <c r="S19" s="15" t="str">
        <f t="shared" si="19"/>
        <v>N/A</v>
      </c>
      <c r="T19" s="15" t="str">
        <f t="shared" si="19"/>
        <v>Right</v>
      </c>
      <c r="U19" s="15" t="str">
        <f t="shared" si="19"/>
        <v>N/A</v>
      </c>
      <c r="V19" s="15" t="str">
        <f t="shared" si="19"/>
        <v>Right</v>
      </c>
      <c r="W19" s="15" t="str">
        <f t="shared" si="19"/>
        <v>Right</v>
      </c>
      <c r="X19" s="15" t="str">
        <f t="shared" si="19"/>
        <v>Right</v>
      </c>
      <c r="Y19" s="15" t="str">
        <f t="shared" si="19"/>
        <v>Right</v>
      </c>
      <c r="Z19" s="16"/>
      <c r="AA19" s="16"/>
      <c r="AB19" s="16"/>
      <c r="AC19" s="16"/>
      <c r="AD19" s="16"/>
    </row>
    <row r="20">
      <c r="A20" s="13" t="s">
        <v>47</v>
      </c>
      <c r="B20" s="13" t="s">
        <v>49</v>
      </c>
      <c r="C20" s="13" t="s">
        <v>47</v>
      </c>
      <c r="D20" s="13" t="s">
        <v>49</v>
      </c>
      <c r="E20" s="13" t="s">
        <v>47</v>
      </c>
      <c r="F20" s="13" t="s">
        <v>49</v>
      </c>
      <c r="G20" s="13" t="s">
        <v>47</v>
      </c>
      <c r="H20" s="13" t="s">
        <v>49</v>
      </c>
      <c r="I20" s="13" t="s">
        <v>47</v>
      </c>
      <c r="J20" s="13" t="s">
        <v>47</v>
      </c>
      <c r="K20" s="11" t="s">
        <v>65</v>
      </c>
      <c r="L20" s="11" t="s">
        <v>66</v>
      </c>
      <c r="M20" s="11" t="s">
        <v>361</v>
      </c>
      <c r="N20" s="11" t="s">
        <v>68</v>
      </c>
      <c r="O20" s="16"/>
      <c r="P20" s="15" t="str">
        <f t="shared" ref="P20:Y20" si="20">IFS(A20="I don't know", "N/A", A20=P$56, "Right",A20&lt;&gt;P$56, "Wrong")</f>
        <v>Right</v>
      </c>
      <c r="Q20" s="15" t="str">
        <f t="shared" si="20"/>
        <v>Wrong</v>
      </c>
      <c r="R20" s="15" t="str">
        <f t="shared" si="20"/>
        <v>Right</v>
      </c>
      <c r="S20" s="15" t="str">
        <f t="shared" si="20"/>
        <v>Right</v>
      </c>
      <c r="T20" s="15" t="str">
        <f t="shared" si="20"/>
        <v>Right</v>
      </c>
      <c r="U20" s="15" t="str">
        <f t="shared" si="20"/>
        <v>Wrong</v>
      </c>
      <c r="V20" s="15" t="str">
        <f t="shared" si="20"/>
        <v>Right</v>
      </c>
      <c r="W20" s="15" t="str">
        <f t="shared" si="20"/>
        <v>Right</v>
      </c>
      <c r="X20" s="15" t="str">
        <f t="shared" si="20"/>
        <v>Right</v>
      </c>
      <c r="Y20" s="15" t="str">
        <f t="shared" si="20"/>
        <v>Right</v>
      </c>
      <c r="Z20" s="16"/>
      <c r="AA20" s="16"/>
      <c r="AB20" s="16"/>
      <c r="AC20" s="16"/>
      <c r="AD20" s="16"/>
    </row>
    <row r="21">
      <c r="A21" s="13" t="s">
        <v>51</v>
      </c>
      <c r="B21" s="13" t="s">
        <v>51</v>
      </c>
      <c r="C21" s="13" t="s">
        <v>51</v>
      </c>
      <c r="D21" s="13" t="s">
        <v>51</v>
      </c>
      <c r="E21" s="13" t="s">
        <v>47</v>
      </c>
      <c r="F21" s="13" t="s">
        <v>51</v>
      </c>
      <c r="G21" s="13" t="s">
        <v>51</v>
      </c>
      <c r="H21" s="13" t="s">
        <v>51</v>
      </c>
      <c r="I21" s="13" t="s">
        <v>51</v>
      </c>
      <c r="J21" s="13" t="s">
        <v>47</v>
      </c>
      <c r="K21" s="11" t="s">
        <v>65</v>
      </c>
      <c r="L21" s="11" t="s">
        <v>44</v>
      </c>
      <c r="M21" s="11" t="s">
        <v>83</v>
      </c>
      <c r="N21" s="11">
        <v>40.0</v>
      </c>
      <c r="O21" s="16"/>
      <c r="P21" s="15" t="str">
        <f t="shared" ref="P21:Y21" si="21">IFS(A21="I don't know", "N/A", A21=P$56, "Right",A21&lt;&gt;P$56, "Wrong")</f>
        <v>N/A</v>
      </c>
      <c r="Q21" s="15" t="str">
        <f t="shared" si="21"/>
        <v>N/A</v>
      </c>
      <c r="R21" s="15" t="str">
        <f t="shared" si="21"/>
        <v>N/A</v>
      </c>
      <c r="S21" s="15" t="str">
        <f t="shared" si="21"/>
        <v>N/A</v>
      </c>
      <c r="T21" s="15" t="str">
        <f t="shared" si="21"/>
        <v>Right</v>
      </c>
      <c r="U21" s="15" t="str">
        <f t="shared" si="21"/>
        <v>N/A</v>
      </c>
      <c r="V21" s="15" t="str">
        <f t="shared" si="21"/>
        <v>N/A</v>
      </c>
      <c r="W21" s="15" t="str">
        <f t="shared" si="21"/>
        <v>N/A</v>
      </c>
      <c r="X21" s="15" t="str">
        <f t="shared" si="21"/>
        <v>N/A</v>
      </c>
      <c r="Y21" s="15" t="str">
        <f t="shared" si="21"/>
        <v>Right</v>
      </c>
      <c r="Z21" s="16"/>
      <c r="AA21" s="16"/>
      <c r="AB21" s="16"/>
      <c r="AC21" s="16"/>
      <c r="AD21" s="16"/>
    </row>
    <row r="22">
      <c r="A22" s="13" t="s">
        <v>49</v>
      </c>
      <c r="B22" s="13" t="s">
        <v>49</v>
      </c>
      <c r="C22" s="13" t="s">
        <v>47</v>
      </c>
      <c r="D22" s="13" t="s">
        <v>47</v>
      </c>
      <c r="E22" s="13" t="s">
        <v>49</v>
      </c>
      <c r="F22" s="13" t="s">
        <v>51</v>
      </c>
      <c r="G22" s="13" t="s">
        <v>47</v>
      </c>
      <c r="H22" s="13" t="s">
        <v>51</v>
      </c>
      <c r="I22" s="13" t="s">
        <v>47</v>
      </c>
      <c r="J22" s="13" t="s">
        <v>47</v>
      </c>
      <c r="K22" s="11" t="s">
        <v>65</v>
      </c>
      <c r="L22" s="11" t="s">
        <v>60</v>
      </c>
      <c r="M22" s="11" t="s">
        <v>45</v>
      </c>
      <c r="N22" s="11" t="s">
        <v>68</v>
      </c>
      <c r="O22" s="16"/>
      <c r="P22" s="15" t="str">
        <f t="shared" ref="P22:Y22" si="22">IFS(A22="I don't know", "N/A", A22=P$56, "Right",A22&lt;&gt;P$56, "Wrong")</f>
        <v>Wrong</v>
      </c>
      <c r="Q22" s="15" t="str">
        <f t="shared" si="22"/>
        <v>Wrong</v>
      </c>
      <c r="R22" s="15" t="str">
        <f t="shared" si="22"/>
        <v>Right</v>
      </c>
      <c r="S22" s="15" t="str">
        <f t="shared" si="22"/>
        <v>Wrong</v>
      </c>
      <c r="T22" s="15" t="str">
        <f t="shared" si="22"/>
        <v>Wrong</v>
      </c>
      <c r="U22" s="15" t="str">
        <f t="shared" si="22"/>
        <v>N/A</v>
      </c>
      <c r="V22" s="15" t="str">
        <f t="shared" si="22"/>
        <v>Right</v>
      </c>
      <c r="W22" s="15" t="str">
        <f t="shared" si="22"/>
        <v>N/A</v>
      </c>
      <c r="X22" s="15" t="str">
        <f t="shared" si="22"/>
        <v>Right</v>
      </c>
      <c r="Y22" s="15" t="str">
        <f t="shared" si="22"/>
        <v>Right</v>
      </c>
      <c r="Z22" s="16"/>
      <c r="AA22" s="16"/>
      <c r="AB22" s="16"/>
      <c r="AC22" s="16"/>
      <c r="AD22" s="16"/>
    </row>
    <row r="23">
      <c r="A23" s="13" t="s">
        <v>51</v>
      </c>
      <c r="B23" s="13" t="s">
        <v>51</v>
      </c>
      <c r="C23" s="13" t="s">
        <v>47</v>
      </c>
      <c r="D23" s="13" t="s">
        <v>49</v>
      </c>
      <c r="E23" s="13" t="s">
        <v>47</v>
      </c>
      <c r="F23" s="13" t="s">
        <v>51</v>
      </c>
      <c r="G23" s="13" t="s">
        <v>47</v>
      </c>
      <c r="H23" s="13" t="s">
        <v>49</v>
      </c>
      <c r="I23" s="13" t="s">
        <v>51</v>
      </c>
      <c r="J23" s="13" t="s">
        <v>51</v>
      </c>
      <c r="K23" s="11" t="s">
        <v>141</v>
      </c>
      <c r="L23" s="11" t="s">
        <v>66</v>
      </c>
      <c r="M23" s="11" t="s">
        <v>67</v>
      </c>
      <c r="N23" s="11" t="s">
        <v>98</v>
      </c>
      <c r="O23" s="16"/>
      <c r="P23" s="15" t="str">
        <f t="shared" ref="P23:Y23" si="23">IFS(A23="I don't know", "N/A", A23=P$56, "Right",A23&lt;&gt;P$56, "Wrong")</f>
        <v>N/A</v>
      </c>
      <c r="Q23" s="15" t="str">
        <f t="shared" si="23"/>
        <v>N/A</v>
      </c>
      <c r="R23" s="15" t="str">
        <f t="shared" si="23"/>
        <v>Right</v>
      </c>
      <c r="S23" s="15" t="str">
        <f t="shared" si="23"/>
        <v>Right</v>
      </c>
      <c r="T23" s="15" t="str">
        <f t="shared" si="23"/>
        <v>Right</v>
      </c>
      <c r="U23" s="15" t="str">
        <f t="shared" si="23"/>
        <v>N/A</v>
      </c>
      <c r="V23" s="15" t="str">
        <f t="shared" si="23"/>
        <v>Right</v>
      </c>
      <c r="W23" s="15" t="str">
        <f t="shared" si="23"/>
        <v>Right</v>
      </c>
      <c r="X23" s="15" t="str">
        <f t="shared" si="23"/>
        <v>N/A</v>
      </c>
      <c r="Y23" s="15" t="str">
        <f t="shared" si="23"/>
        <v>N/A</v>
      </c>
      <c r="Z23" s="16"/>
      <c r="AA23" s="16"/>
      <c r="AB23" s="16"/>
      <c r="AC23" s="16"/>
      <c r="AD23" s="16"/>
    </row>
    <row r="24">
      <c r="A24" s="13" t="s">
        <v>47</v>
      </c>
      <c r="B24" s="13" t="s">
        <v>49</v>
      </c>
      <c r="C24" s="13" t="s">
        <v>49</v>
      </c>
      <c r="D24" s="13" t="s">
        <v>49</v>
      </c>
      <c r="E24" s="13" t="s">
        <v>47</v>
      </c>
      <c r="F24" s="13" t="s">
        <v>49</v>
      </c>
      <c r="G24" s="13" t="s">
        <v>47</v>
      </c>
      <c r="H24" s="13" t="s">
        <v>49</v>
      </c>
      <c r="I24" s="13" t="s">
        <v>49</v>
      </c>
      <c r="J24" s="13" t="s">
        <v>51</v>
      </c>
      <c r="K24" s="11" t="s">
        <v>282</v>
      </c>
      <c r="L24" s="11" t="s">
        <v>66</v>
      </c>
      <c r="M24" s="11" t="s">
        <v>75</v>
      </c>
      <c r="N24" s="11" t="s">
        <v>283</v>
      </c>
      <c r="O24" s="16"/>
      <c r="P24" s="15" t="str">
        <f t="shared" ref="P24:Y24" si="24">IFS(A24="I don't know", "N/A", A24=P$56, "Right",A24&lt;&gt;P$56, "Wrong")</f>
        <v>Right</v>
      </c>
      <c r="Q24" s="15" t="str">
        <f t="shared" si="24"/>
        <v>Wrong</v>
      </c>
      <c r="R24" s="15" t="str">
        <f t="shared" si="24"/>
        <v>Wrong</v>
      </c>
      <c r="S24" s="15" t="str">
        <f t="shared" si="24"/>
        <v>Right</v>
      </c>
      <c r="T24" s="15" t="str">
        <f t="shared" si="24"/>
        <v>Right</v>
      </c>
      <c r="U24" s="15" t="str">
        <f t="shared" si="24"/>
        <v>Wrong</v>
      </c>
      <c r="V24" s="15" t="str">
        <f t="shared" si="24"/>
        <v>Right</v>
      </c>
      <c r="W24" s="15" t="str">
        <f t="shared" si="24"/>
        <v>Right</v>
      </c>
      <c r="X24" s="15" t="str">
        <f t="shared" si="24"/>
        <v>Wrong</v>
      </c>
      <c r="Y24" s="15" t="str">
        <f t="shared" si="24"/>
        <v>N/A</v>
      </c>
      <c r="Z24" s="16"/>
      <c r="AA24" s="16"/>
      <c r="AB24" s="16"/>
      <c r="AC24" s="16"/>
      <c r="AD24" s="16"/>
    </row>
    <row r="25">
      <c r="A25" s="13" t="s">
        <v>49</v>
      </c>
      <c r="B25" s="13" t="s">
        <v>47</v>
      </c>
      <c r="C25" s="13" t="s">
        <v>47</v>
      </c>
      <c r="D25" s="13" t="s">
        <v>51</v>
      </c>
      <c r="E25" s="13" t="s">
        <v>47</v>
      </c>
      <c r="F25" s="13" t="s">
        <v>49</v>
      </c>
      <c r="G25" s="13" t="s">
        <v>47</v>
      </c>
      <c r="H25" s="13" t="s">
        <v>49</v>
      </c>
      <c r="I25" s="13" t="s">
        <v>51</v>
      </c>
      <c r="J25" s="13" t="s">
        <v>51</v>
      </c>
      <c r="K25" s="11" t="s">
        <v>482</v>
      </c>
      <c r="L25" s="11" t="s">
        <v>44</v>
      </c>
      <c r="M25" s="11" t="s">
        <v>83</v>
      </c>
      <c r="N25" s="11" t="s">
        <v>483</v>
      </c>
      <c r="O25" s="16"/>
      <c r="P25" s="15" t="str">
        <f t="shared" ref="P25:Y25" si="25">IFS(A25="I don't know", "N/A", A25=P$56, "Right",A25&lt;&gt;P$56, "Wrong")</f>
        <v>Wrong</v>
      </c>
      <c r="Q25" s="15" t="str">
        <f t="shared" si="25"/>
        <v>Right</v>
      </c>
      <c r="R25" s="15" t="str">
        <f t="shared" si="25"/>
        <v>Right</v>
      </c>
      <c r="S25" s="15" t="str">
        <f t="shared" si="25"/>
        <v>N/A</v>
      </c>
      <c r="T25" s="15" t="str">
        <f t="shared" si="25"/>
        <v>Right</v>
      </c>
      <c r="U25" s="15" t="str">
        <f t="shared" si="25"/>
        <v>Wrong</v>
      </c>
      <c r="V25" s="15" t="str">
        <f t="shared" si="25"/>
        <v>Right</v>
      </c>
      <c r="W25" s="15" t="str">
        <f t="shared" si="25"/>
        <v>Right</v>
      </c>
      <c r="X25" s="15" t="str">
        <f t="shared" si="25"/>
        <v>N/A</v>
      </c>
      <c r="Y25" s="15" t="str">
        <f t="shared" si="25"/>
        <v>N/A</v>
      </c>
      <c r="Z25" s="16"/>
      <c r="AA25" s="16"/>
      <c r="AB25" s="16"/>
      <c r="AC25" s="16"/>
      <c r="AD25" s="16"/>
    </row>
    <row r="26">
      <c r="A26" s="13" t="s">
        <v>49</v>
      </c>
      <c r="B26" s="13" t="s">
        <v>49</v>
      </c>
      <c r="C26" s="13" t="s">
        <v>47</v>
      </c>
      <c r="D26" s="13" t="s">
        <v>49</v>
      </c>
      <c r="E26" s="13" t="s">
        <v>47</v>
      </c>
      <c r="F26" s="13" t="s">
        <v>49</v>
      </c>
      <c r="G26" s="13" t="s">
        <v>47</v>
      </c>
      <c r="H26" s="13" t="s">
        <v>49</v>
      </c>
      <c r="I26" s="13" t="s">
        <v>47</v>
      </c>
      <c r="J26" s="13" t="s">
        <v>51</v>
      </c>
      <c r="K26" s="11" t="s">
        <v>482</v>
      </c>
      <c r="L26" s="11" t="s">
        <v>60</v>
      </c>
      <c r="M26" s="11" t="s">
        <v>438</v>
      </c>
      <c r="N26" s="11" t="s">
        <v>68</v>
      </c>
      <c r="O26" s="16"/>
      <c r="P26" s="15" t="str">
        <f t="shared" ref="P26:Y26" si="26">IFS(A26="I don't know", "N/A", A26=P$56, "Right",A26&lt;&gt;P$56, "Wrong")</f>
        <v>Wrong</v>
      </c>
      <c r="Q26" s="15" t="str">
        <f t="shared" si="26"/>
        <v>Wrong</v>
      </c>
      <c r="R26" s="15" t="str">
        <f t="shared" si="26"/>
        <v>Right</v>
      </c>
      <c r="S26" s="15" t="str">
        <f t="shared" si="26"/>
        <v>Right</v>
      </c>
      <c r="T26" s="15" t="str">
        <f t="shared" si="26"/>
        <v>Right</v>
      </c>
      <c r="U26" s="15" t="str">
        <f t="shared" si="26"/>
        <v>Wrong</v>
      </c>
      <c r="V26" s="15" t="str">
        <f t="shared" si="26"/>
        <v>Right</v>
      </c>
      <c r="W26" s="15" t="str">
        <f t="shared" si="26"/>
        <v>Right</v>
      </c>
      <c r="X26" s="15" t="str">
        <f t="shared" si="26"/>
        <v>Right</v>
      </c>
      <c r="Y26" s="15" t="str">
        <f t="shared" si="26"/>
        <v>N/A</v>
      </c>
      <c r="Z26" s="16"/>
      <c r="AA26" s="16"/>
      <c r="AB26" s="16"/>
      <c r="AC26" s="16"/>
      <c r="AD26" s="16"/>
    </row>
    <row r="27">
      <c r="A27" s="13" t="s">
        <v>51</v>
      </c>
      <c r="B27" s="13" t="s">
        <v>49</v>
      </c>
      <c r="C27" s="13" t="s">
        <v>47</v>
      </c>
      <c r="D27" s="13" t="s">
        <v>49</v>
      </c>
      <c r="E27" s="13" t="s">
        <v>49</v>
      </c>
      <c r="F27" s="13" t="s">
        <v>49</v>
      </c>
      <c r="G27" s="13" t="s">
        <v>47</v>
      </c>
      <c r="H27" s="13" t="s">
        <v>49</v>
      </c>
      <c r="I27" s="13" t="s">
        <v>51</v>
      </c>
      <c r="J27" s="13" t="s">
        <v>47</v>
      </c>
      <c r="K27" s="11" t="s">
        <v>224</v>
      </c>
      <c r="L27" s="11" t="s">
        <v>60</v>
      </c>
      <c r="M27" s="11" t="s">
        <v>75</v>
      </c>
      <c r="N27" s="11" t="s">
        <v>175</v>
      </c>
      <c r="O27" s="16"/>
      <c r="P27" s="15" t="str">
        <f t="shared" ref="P27:Y27" si="27">IFS(A27="I don't know", "N/A", A27=P$56, "Right",A27&lt;&gt;P$56, "Wrong")</f>
        <v>N/A</v>
      </c>
      <c r="Q27" s="15" t="str">
        <f t="shared" si="27"/>
        <v>Wrong</v>
      </c>
      <c r="R27" s="15" t="str">
        <f t="shared" si="27"/>
        <v>Right</v>
      </c>
      <c r="S27" s="15" t="str">
        <f t="shared" si="27"/>
        <v>Right</v>
      </c>
      <c r="T27" s="15" t="str">
        <f t="shared" si="27"/>
        <v>Wrong</v>
      </c>
      <c r="U27" s="15" t="str">
        <f t="shared" si="27"/>
        <v>Wrong</v>
      </c>
      <c r="V27" s="15" t="str">
        <f t="shared" si="27"/>
        <v>Right</v>
      </c>
      <c r="W27" s="15" t="str">
        <f t="shared" si="27"/>
        <v>Right</v>
      </c>
      <c r="X27" s="15" t="str">
        <f t="shared" si="27"/>
        <v>N/A</v>
      </c>
      <c r="Y27" s="15" t="str">
        <f t="shared" si="27"/>
        <v>Right</v>
      </c>
      <c r="Z27" s="16"/>
      <c r="AA27" s="16"/>
      <c r="AB27" s="16"/>
      <c r="AC27" s="16"/>
      <c r="AD27" s="16"/>
    </row>
    <row r="28">
      <c r="A28" s="13" t="s">
        <v>49</v>
      </c>
      <c r="B28" s="13" t="s">
        <v>49</v>
      </c>
      <c r="C28" s="13" t="s">
        <v>47</v>
      </c>
      <c r="D28" s="13" t="s">
        <v>51</v>
      </c>
      <c r="E28" s="13" t="s">
        <v>47</v>
      </c>
      <c r="F28" s="13" t="s">
        <v>47</v>
      </c>
      <c r="G28" s="13" t="s">
        <v>47</v>
      </c>
      <c r="H28" s="13" t="s">
        <v>51</v>
      </c>
      <c r="I28" s="13" t="s">
        <v>47</v>
      </c>
      <c r="J28" s="13" t="s">
        <v>47</v>
      </c>
      <c r="K28" s="11" t="s">
        <v>294</v>
      </c>
      <c r="L28" s="11" t="s">
        <v>44</v>
      </c>
      <c r="M28" s="11" t="s">
        <v>75</v>
      </c>
      <c r="N28" s="11" t="s">
        <v>130</v>
      </c>
      <c r="O28" s="16"/>
      <c r="P28" s="15" t="str">
        <f t="shared" ref="P28:Y28" si="28">IFS(A28="I don't know", "N/A", A28=P$56, "Right",A28&lt;&gt;P$56, "Wrong")</f>
        <v>Wrong</v>
      </c>
      <c r="Q28" s="15" t="str">
        <f t="shared" si="28"/>
        <v>Wrong</v>
      </c>
      <c r="R28" s="15" t="str">
        <f t="shared" si="28"/>
        <v>Right</v>
      </c>
      <c r="S28" s="15" t="str">
        <f t="shared" si="28"/>
        <v>N/A</v>
      </c>
      <c r="T28" s="15" t="str">
        <f t="shared" si="28"/>
        <v>Right</v>
      </c>
      <c r="U28" s="15" t="str">
        <f t="shared" si="28"/>
        <v>Right</v>
      </c>
      <c r="V28" s="15" t="str">
        <f t="shared" si="28"/>
        <v>Right</v>
      </c>
      <c r="W28" s="15" t="str">
        <f t="shared" si="28"/>
        <v>N/A</v>
      </c>
      <c r="X28" s="15" t="str">
        <f t="shared" si="28"/>
        <v>Right</v>
      </c>
      <c r="Y28" s="15" t="str">
        <f t="shared" si="28"/>
        <v>Right</v>
      </c>
      <c r="Z28" s="16"/>
      <c r="AA28" s="16"/>
      <c r="AB28" s="16"/>
      <c r="AC28" s="16"/>
      <c r="AD28" s="16"/>
    </row>
    <row r="29">
      <c r="A29" s="13" t="s">
        <v>49</v>
      </c>
      <c r="B29" s="13" t="s">
        <v>47</v>
      </c>
      <c r="C29" s="13" t="s">
        <v>49</v>
      </c>
      <c r="D29" s="13" t="s">
        <v>49</v>
      </c>
      <c r="E29" s="13" t="s">
        <v>49</v>
      </c>
      <c r="F29" s="13" t="s">
        <v>49</v>
      </c>
      <c r="G29" s="13" t="s">
        <v>49</v>
      </c>
      <c r="H29" s="13" t="s">
        <v>49</v>
      </c>
      <c r="I29" s="13" t="s">
        <v>51</v>
      </c>
      <c r="J29" s="13" t="s">
        <v>47</v>
      </c>
      <c r="K29" s="11" t="s">
        <v>327</v>
      </c>
      <c r="L29" s="11" t="s">
        <v>44</v>
      </c>
      <c r="M29" s="11" t="s">
        <v>75</v>
      </c>
      <c r="N29" s="11" t="s">
        <v>130</v>
      </c>
      <c r="O29" s="16"/>
      <c r="P29" s="15" t="str">
        <f t="shared" ref="P29:Y29" si="29">IFS(A29="I don't know", "N/A", A29=P$56, "Right",A29&lt;&gt;P$56, "Wrong")</f>
        <v>Wrong</v>
      </c>
      <c r="Q29" s="15" t="str">
        <f t="shared" si="29"/>
        <v>Right</v>
      </c>
      <c r="R29" s="15" t="str">
        <f t="shared" si="29"/>
        <v>Wrong</v>
      </c>
      <c r="S29" s="15" t="str">
        <f t="shared" si="29"/>
        <v>Right</v>
      </c>
      <c r="T29" s="15" t="str">
        <f t="shared" si="29"/>
        <v>Wrong</v>
      </c>
      <c r="U29" s="15" t="str">
        <f t="shared" si="29"/>
        <v>Wrong</v>
      </c>
      <c r="V29" s="15" t="str">
        <f t="shared" si="29"/>
        <v>Wrong</v>
      </c>
      <c r="W29" s="15" t="str">
        <f t="shared" si="29"/>
        <v>Right</v>
      </c>
      <c r="X29" s="15" t="str">
        <f t="shared" si="29"/>
        <v>N/A</v>
      </c>
      <c r="Y29" s="15" t="str">
        <f t="shared" si="29"/>
        <v>Right</v>
      </c>
      <c r="Z29" s="16"/>
      <c r="AA29" s="16"/>
      <c r="AB29" s="16"/>
      <c r="AC29" s="16"/>
      <c r="AD29" s="16"/>
    </row>
    <row r="30">
      <c r="A30" s="13" t="s">
        <v>47</v>
      </c>
      <c r="B30" s="13" t="s">
        <v>47</v>
      </c>
      <c r="C30" s="13" t="s">
        <v>51</v>
      </c>
      <c r="D30" s="13" t="s">
        <v>47</v>
      </c>
      <c r="E30" s="13" t="s">
        <v>47</v>
      </c>
      <c r="F30" s="13" t="s">
        <v>47</v>
      </c>
      <c r="G30" s="13" t="s">
        <v>49</v>
      </c>
      <c r="H30" s="13" t="s">
        <v>51</v>
      </c>
      <c r="I30" s="13" t="s">
        <v>51</v>
      </c>
      <c r="J30" s="13" t="s">
        <v>51</v>
      </c>
      <c r="K30" s="11" t="s">
        <v>43</v>
      </c>
      <c r="L30" s="11" t="s">
        <v>60</v>
      </c>
      <c r="M30" s="11" t="s">
        <v>83</v>
      </c>
      <c r="N30" s="11" t="s">
        <v>68</v>
      </c>
      <c r="O30" s="16"/>
      <c r="P30" s="15" t="str">
        <f t="shared" ref="P30:Y30" si="30">IFS(A30="I don't know", "N/A", A30=P$56, "Right",A30&lt;&gt;P$56, "Wrong")</f>
        <v>Right</v>
      </c>
      <c r="Q30" s="15" t="str">
        <f t="shared" si="30"/>
        <v>Right</v>
      </c>
      <c r="R30" s="15" t="str">
        <f t="shared" si="30"/>
        <v>N/A</v>
      </c>
      <c r="S30" s="15" t="str">
        <f t="shared" si="30"/>
        <v>Wrong</v>
      </c>
      <c r="T30" s="15" t="str">
        <f t="shared" si="30"/>
        <v>Right</v>
      </c>
      <c r="U30" s="15" t="str">
        <f t="shared" si="30"/>
        <v>Right</v>
      </c>
      <c r="V30" s="15" t="str">
        <f t="shared" si="30"/>
        <v>Wrong</v>
      </c>
      <c r="W30" s="15" t="str">
        <f t="shared" si="30"/>
        <v>N/A</v>
      </c>
      <c r="X30" s="15" t="str">
        <f t="shared" si="30"/>
        <v>N/A</v>
      </c>
      <c r="Y30" s="15" t="str">
        <f t="shared" si="30"/>
        <v>N/A</v>
      </c>
      <c r="Z30" s="16"/>
      <c r="AA30" s="16"/>
      <c r="AB30" s="16"/>
      <c r="AC30" s="16"/>
      <c r="AD30" s="16"/>
    </row>
    <row r="31">
      <c r="A31" s="13" t="s">
        <v>47</v>
      </c>
      <c r="B31" s="13" t="s">
        <v>47</v>
      </c>
      <c r="C31" s="13" t="s">
        <v>49</v>
      </c>
      <c r="D31" s="13" t="s">
        <v>51</v>
      </c>
      <c r="E31" s="13" t="s">
        <v>51</v>
      </c>
      <c r="F31" s="13" t="s">
        <v>49</v>
      </c>
      <c r="G31" s="13" t="s">
        <v>47</v>
      </c>
      <c r="H31" s="13" t="s">
        <v>49</v>
      </c>
      <c r="I31" s="13" t="s">
        <v>51</v>
      </c>
      <c r="J31" s="13" t="s">
        <v>47</v>
      </c>
      <c r="K31" s="11" t="s">
        <v>43</v>
      </c>
      <c r="L31" s="11" t="s">
        <v>66</v>
      </c>
      <c r="M31" s="11" t="s">
        <v>75</v>
      </c>
      <c r="N31" s="11" t="s">
        <v>175</v>
      </c>
      <c r="O31" s="16"/>
      <c r="P31" s="15" t="str">
        <f t="shared" ref="P31:Y31" si="31">IFS(A31="I don't know", "N/A", A31=P$56, "Right",A31&lt;&gt;P$56, "Wrong")</f>
        <v>Right</v>
      </c>
      <c r="Q31" s="15" t="str">
        <f t="shared" si="31"/>
        <v>Right</v>
      </c>
      <c r="R31" s="15" t="str">
        <f t="shared" si="31"/>
        <v>Wrong</v>
      </c>
      <c r="S31" s="15" t="str">
        <f t="shared" si="31"/>
        <v>N/A</v>
      </c>
      <c r="T31" s="15" t="str">
        <f t="shared" si="31"/>
        <v>N/A</v>
      </c>
      <c r="U31" s="15" t="str">
        <f t="shared" si="31"/>
        <v>Wrong</v>
      </c>
      <c r="V31" s="15" t="str">
        <f t="shared" si="31"/>
        <v>Right</v>
      </c>
      <c r="W31" s="15" t="str">
        <f t="shared" si="31"/>
        <v>Right</v>
      </c>
      <c r="X31" s="15" t="str">
        <f t="shared" si="31"/>
        <v>N/A</v>
      </c>
      <c r="Y31" s="15" t="str">
        <f t="shared" si="31"/>
        <v>Right</v>
      </c>
      <c r="Z31" s="16"/>
      <c r="AA31" s="16"/>
      <c r="AB31" s="16"/>
      <c r="AC31" s="16"/>
      <c r="AD31" s="16"/>
    </row>
    <row r="32">
      <c r="A32" s="13" t="s">
        <v>49</v>
      </c>
      <c r="B32" s="13" t="s">
        <v>47</v>
      </c>
      <c r="C32" s="13" t="s">
        <v>47</v>
      </c>
      <c r="D32" s="13" t="s">
        <v>49</v>
      </c>
      <c r="E32" s="13" t="s">
        <v>47</v>
      </c>
      <c r="F32" s="13" t="s">
        <v>49</v>
      </c>
      <c r="G32" s="13" t="s">
        <v>47</v>
      </c>
      <c r="H32" s="13" t="s">
        <v>49</v>
      </c>
      <c r="I32" s="13" t="s">
        <v>47</v>
      </c>
      <c r="J32" s="13" t="s">
        <v>47</v>
      </c>
      <c r="K32" s="11" t="s">
        <v>43</v>
      </c>
      <c r="L32" s="11" t="s">
        <v>44</v>
      </c>
      <c r="M32" s="11" t="s">
        <v>45</v>
      </c>
      <c r="N32" s="11" t="s">
        <v>305</v>
      </c>
      <c r="O32" s="16"/>
      <c r="P32" s="15" t="str">
        <f t="shared" ref="P32:Y32" si="32">IFS(A32="I don't know", "N/A", A32=P$56, "Right",A32&lt;&gt;P$56, "Wrong")</f>
        <v>Wrong</v>
      </c>
      <c r="Q32" s="15" t="str">
        <f t="shared" si="32"/>
        <v>Right</v>
      </c>
      <c r="R32" s="15" t="str">
        <f t="shared" si="32"/>
        <v>Right</v>
      </c>
      <c r="S32" s="15" t="str">
        <f t="shared" si="32"/>
        <v>Right</v>
      </c>
      <c r="T32" s="15" t="str">
        <f t="shared" si="32"/>
        <v>Right</v>
      </c>
      <c r="U32" s="15" t="str">
        <f t="shared" si="32"/>
        <v>Wrong</v>
      </c>
      <c r="V32" s="15" t="str">
        <f t="shared" si="32"/>
        <v>Right</v>
      </c>
      <c r="W32" s="15" t="str">
        <f t="shared" si="32"/>
        <v>Right</v>
      </c>
      <c r="X32" s="15" t="str">
        <f t="shared" si="32"/>
        <v>Right</v>
      </c>
      <c r="Y32" s="15" t="str">
        <f t="shared" si="32"/>
        <v>Right</v>
      </c>
      <c r="Z32" s="16"/>
      <c r="AA32" s="16"/>
      <c r="AB32" s="16"/>
      <c r="AC32" s="16"/>
      <c r="AD32" s="16"/>
    </row>
    <row r="33">
      <c r="A33" s="13" t="s">
        <v>49</v>
      </c>
      <c r="B33" s="13" t="s">
        <v>47</v>
      </c>
      <c r="C33" s="13" t="s">
        <v>47</v>
      </c>
      <c r="D33" s="13" t="s">
        <v>49</v>
      </c>
      <c r="E33" s="13" t="s">
        <v>51</v>
      </c>
      <c r="F33" s="13" t="s">
        <v>51</v>
      </c>
      <c r="G33" s="13" t="s">
        <v>47</v>
      </c>
      <c r="H33" s="13" t="s">
        <v>49</v>
      </c>
      <c r="I33" s="13" t="s">
        <v>51</v>
      </c>
      <c r="J33" s="13" t="s">
        <v>47</v>
      </c>
      <c r="K33" s="11" t="s">
        <v>43</v>
      </c>
      <c r="L33" s="11" t="s">
        <v>66</v>
      </c>
      <c r="M33" s="11" t="s">
        <v>75</v>
      </c>
      <c r="N33" s="11" t="s">
        <v>349</v>
      </c>
      <c r="O33" s="16"/>
      <c r="P33" s="15" t="str">
        <f t="shared" ref="P33:Y33" si="33">IFS(A33="I don't know", "N/A", A33=P$56, "Right",A33&lt;&gt;P$56, "Wrong")</f>
        <v>Wrong</v>
      </c>
      <c r="Q33" s="15" t="str">
        <f t="shared" si="33"/>
        <v>Right</v>
      </c>
      <c r="R33" s="15" t="str">
        <f t="shared" si="33"/>
        <v>Right</v>
      </c>
      <c r="S33" s="15" t="str">
        <f t="shared" si="33"/>
        <v>Right</v>
      </c>
      <c r="T33" s="15" t="str">
        <f t="shared" si="33"/>
        <v>N/A</v>
      </c>
      <c r="U33" s="15" t="str">
        <f t="shared" si="33"/>
        <v>N/A</v>
      </c>
      <c r="V33" s="15" t="str">
        <f t="shared" si="33"/>
        <v>Right</v>
      </c>
      <c r="W33" s="15" t="str">
        <f t="shared" si="33"/>
        <v>Right</v>
      </c>
      <c r="X33" s="15" t="str">
        <f t="shared" si="33"/>
        <v>N/A</v>
      </c>
      <c r="Y33" s="15" t="str">
        <f t="shared" si="33"/>
        <v>Right</v>
      </c>
      <c r="Z33" s="16"/>
      <c r="AA33" s="16"/>
      <c r="AB33" s="16"/>
      <c r="AC33" s="16"/>
      <c r="AD33" s="16"/>
    </row>
    <row r="34">
      <c r="A34" s="13" t="s">
        <v>51</v>
      </c>
      <c r="B34" s="13" t="s">
        <v>49</v>
      </c>
      <c r="C34" s="13" t="s">
        <v>47</v>
      </c>
      <c r="D34" s="13" t="s">
        <v>49</v>
      </c>
      <c r="E34" s="13" t="s">
        <v>47</v>
      </c>
      <c r="F34" s="13" t="s">
        <v>51</v>
      </c>
      <c r="G34" s="13" t="s">
        <v>47</v>
      </c>
      <c r="H34" s="13" t="s">
        <v>49</v>
      </c>
      <c r="I34" s="13" t="s">
        <v>51</v>
      </c>
      <c r="J34" s="13" t="s">
        <v>47</v>
      </c>
      <c r="K34" s="11" t="s">
        <v>43</v>
      </c>
      <c r="L34" s="11" t="s">
        <v>60</v>
      </c>
      <c r="M34" s="11" t="s">
        <v>45</v>
      </c>
      <c r="N34" s="11" t="s">
        <v>152</v>
      </c>
      <c r="O34" s="16"/>
      <c r="P34" s="15" t="str">
        <f t="shared" ref="P34:Y34" si="34">IFS(A34="I don't know", "N/A", A34=P$56, "Right",A34&lt;&gt;P$56, "Wrong")</f>
        <v>N/A</v>
      </c>
      <c r="Q34" s="15" t="str">
        <f t="shared" si="34"/>
        <v>Wrong</v>
      </c>
      <c r="R34" s="15" t="str">
        <f t="shared" si="34"/>
        <v>Right</v>
      </c>
      <c r="S34" s="15" t="str">
        <f t="shared" si="34"/>
        <v>Right</v>
      </c>
      <c r="T34" s="15" t="str">
        <f t="shared" si="34"/>
        <v>Right</v>
      </c>
      <c r="U34" s="15" t="str">
        <f t="shared" si="34"/>
        <v>N/A</v>
      </c>
      <c r="V34" s="15" t="str">
        <f t="shared" si="34"/>
        <v>Right</v>
      </c>
      <c r="W34" s="15" t="str">
        <f t="shared" si="34"/>
        <v>Right</v>
      </c>
      <c r="X34" s="15" t="str">
        <f t="shared" si="34"/>
        <v>N/A</v>
      </c>
      <c r="Y34" s="15" t="str">
        <f t="shared" si="34"/>
        <v>Right</v>
      </c>
      <c r="Z34" s="16"/>
      <c r="AA34" s="16"/>
      <c r="AB34" s="16"/>
      <c r="AC34" s="16"/>
      <c r="AD34" s="16"/>
    </row>
    <row r="35">
      <c r="A35" s="13" t="s">
        <v>51</v>
      </c>
      <c r="B35" s="13" t="s">
        <v>51</v>
      </c>
      <c r="C35" s="13" t="s">
        <v>47</v>
      </c>
      <c r="D35" s="13" t="s">
        <v>47</v>
      </c>
      <c r="E35" s="13" t="s">
        <v>49</v>
      </c>
      <c r="F35" s="13" t="s">
        <v>47</v>
      </c>
      <c r="G35" s="13" t="s">
        <v>47</v>
      </c>
      <c r="H35" s="13" t="s">
        <v>49</v>
      </c>
      <c r="I35" s="13" t="s">
        <v>51</v>
      </c>
      <c r="J35" s="13" t="s">
        <v>49</v>
      </c>
      <c r="K35" s="11" t="s">
        <v>151</v>
      </c>
      <c r="L35" s="11" t="s">
        <v>60</v>
      </c>
      <c r="M35" s="11" t="s">
        <v>83</v>
      </c>
      <c r="N35" s="11" t="s">
        <v>98</v>
      </c>
      <c r="O35" s="16"/>
      <c r="P35" s="15" t="str">
        <f t="shared" ref="P35:Y35" si="35">IFS(A35="I don't know", "N/A", A35=P$56, "Right",A35&lt;&gt;P$56, "Wrong")</f>
        <v>N/A</v>
      </c>
      <c r="Q35" s="15" t="str">
        <f t="shared" si="35"/>
        <v>N/A</v>
      </c>
      <c r="R35" s="15" t="str">
        <f t="shared" si="35"/>
        <v>Right</v>
      </c>
      <c r="S35" s="15" t="str">
        <f t="shared" si="35"/>
        <v>Wrong</v>
      </c>
      <c r="T35" s="15" t="str">
        <f t="shared" si="35"/>
        <v>Wrong</v>
      </c>
      <c r="U35" s="15" t="str">
        <f t="shared" si="35"/>
        <v>Right</v>
      </c>
      <c r="V35" s="15" t="str">
        <f t="shared" si="35"/>
        <v>Right</v>
      </c>
      <c r="W35" s="15" t="str">
        <f t="shared" si="35"/>
        <v>Right</v>
      </c>
      <c r="X35" s="15" t="str">
        <f t="shared" si="35"/>
        <v>N/A</v>
      </c>
      <c r="Y35" s="15" t="str">
        <f t="shared" si="35"/>
        <v>Wrong</v>
      </c>
      <c r="Z35" s="16"/>
      <c r="AA35" s="16"/>
      <c r="AB35" s="16"/>
      <c r="AC35" s="16"/>
      <c r="AD35" s="16"/>
    </row>
    <row r="36">
      <c r="A36" s="13" t="s">
        <v>49</v>
      </c>
      <c r="B36" s="13" t="s">
        <v>47</v>
      </c>
      <c r="C36" s="13" t="s">
        <v>47</v>
      </c>
      <c r="D36" s="13" t="s">
        <v>49</v>
      </c>
      <c r="E36" s="13" t="s">
        <v>47</v>
      </c>
      <c r="F36" s="13" t="s">
        <v>49</v>
      </c>
      <c r="G36" s="13" t="s">
        <v>47</v>
      </c>
      <c r="H36" s="13" t="s">
        <v>51</v>
      </c>
      <c r="I36" s="13" t="s">
        <v>47</v>
      </c>
      <c r="J36" s="13" t="s">
        <v>51</v>
      </c>
      <c r="K36" s="11" t="s">
        <v>151</v>
      </c>
      <c r="L36" s="11" t="s">
        <v>60</v>
      </c>
      <c r="M36" s="11" t="s">
        <v>75</v>
      </c>
      <c r="N36" s="11" t="s">
        <v>152</v>
      </c>
      <c r="O36" s="16"/>
      <c r="P36" s="15" t="str">
        <f t="shared" ref="P36:Y36" si="36">IFS(A36="I don't know", "N/A", A36=P$56, "Right",A36&lt;&gt;P$56, "Wrong")</f>
        <v>Wrong</v>
      </c>
      <c r="Q36" s="15" t="str">
        <f t="shared" si="36"/>
        <v>Right</v>
      </c>
      <c r="R36" s="15" t="str">
        <f t="shared" si="36"/>
        <v>Right</v>
      </c>
      <c r="S36" s="15" t="str">
        <f t="shared" si="36"/>
        <v>Right</v>
      </c>
      <c r="T36" s="15" t="str">
        <f t="shared" si="36"/>
        <v>Right</v>
      </c>
      <c r="U36" s="15" t="str">
        <f t="shared" si="36"/>
        <v>Wrong</v>
      </c>
      <c r="V36" s="15" t="str">
        <f t="shared" si="36"/>
        <v>Right</v>
      </c>
      <c r="W36" s="15" t="str">
        <f t="shared" si="36"/>
        <v>N/A</v>
      </c>
      <c r="X36" s="15" t="str">
        <f t="shared" si="36"/>
        <v>Right</v>
      </c>
      <c r="Y36" s="15" t="str">
        <f t="shared" si="36"/>
        <v>N/A</v>
      </c>
      <c r="Z36" s="16"/>
      <c r="AA36" s="16"/>
      <c r="AB36" s="16"/>
      <c r="AC36" s="16"/>
      <c r="AD36" s="16"/>
    </row>
    <row r="37">
      <c r="A37" s="13" t="s">
        <v>51</v>
      </c>
      <c r="B37" s="13" t="s">
        <v>47</v>
      </c>
      <c r="C37" s="13" t="s">
        <v>47</v>
      </c>
      <c r="D37" s="13" t="s">
        <v>51</v>
      </c>
      <c r="E37" s="13" t="s">
        <v>49</v>
      </c>
      <c r="F37" s="13" t="s">
        <v>49</v>
      </c>
      <c r="G37" s="13" t="s">
        <v>47</v>
      </c>
      <c r="H37" s="13" t="s">
        <v>49</v>
      </c>
      <c r="I37" s="13" t="s">
        <v>51</v>
      </c>
      <c r="J37" s="13" t="s">
        <v>47</v>
      </c>
      <c r="K37" s="11" t="s">
        <v>151</v>
      </c>
      <c r="L37" s="11" t="s">
        <v>60</v>
      </c>
      <c r="M37" s="11" t="s">
        <v>61</v>
      </c>
      <c r="N37" s="11" t="s">
        <v>241</v>
      </c>
      <c r="O37" s="16"/>
      <c r="P37" s="15" t="str">
        <f t="shared" ref="P37:Y37" si="37">IFS(A37="I don't know", "N/A", A37=P$56, "Right",A37&lt;&gt;P$56, "Wrong")</f>
        <v>N/A</v>
      </c>
      <c r="Q37" s="15" t="str">
        <f t="shared" si="37"/>
        <v>Right</v>
      </c>
      <c r="R37" s="15" t="str">
        <f t="shared" si="37"/>
        <v>Right</v>
      </c>
      <c r="S37" s="15" t="str">
        <f t="shared" si="37"/>
        <v>N/A</v>
      </c>
      <c r="T37" s="15" t="str">
        <f t="shared" si="37"/>
        <v>Wrong</v>
      </c>
      <c r="U37" s="15" t="str">
        <f t="shared" si="37"/>
        <v>Wrong</v>
      </c>
      <c r="V37" s="15" t="str">
        <f t="shared" si="37"/>
        <v>Right</v>
      </c>
      <c r="W37" s="15" t="str">
        <f t="shared" si="37"/>
        <v>Right</v>
      </c>
      <c r="X37" s="15" t="str">
        <f t="shared" si="37"/>
        <v>N/A</v>
      </c>
      <c r="Y37" s="15" t="str">
        <f t="shared" si="37"/>
        <v>Right</v>
      </c>
      <c r="Z37" s="16"/>
      <c r="AA37" s="16"/>
      <c r="AB37" s="16"/>
      <c r="AC37" s="16"/>
      <c r="AD37" s="16"/>
    </row>
    <row r="38">
      <c r="A38" s="13" t="s">
        <v>47</v>
      </c>
      <c r="B38" s="13" t="s">
        <v>49</v>
      </c>
      <c r="C38" s="13" t="s">
        <v>47</v>
      </c>
      <c r="D38" s="13" t="s">
        <v>49</v>
      </c>
      <c r="E38" s="13" t="s">
        <v>47</v>
      </c>
      <c r="F38" s="13" t="s">
        <v>49</v>
      </c>
      <c r="G38" s="13" t="s">
        <v>47</v>
      </c>
      <c r="H38" s="13" t="s">
        <v>49</v>
      </c>
      <c r="I38" s="13" t="s">
        <v>51</v>
      </c>
      <c r="J38" s="13" t="s">
        <v>51</v>
      </c>
      <c r="K38" s="11" t="s">
        <v>337</v>
      </c>
      <c r="L38" s="11" t="s">
        <v>66</v>
      </c>
      <c r="M38" s="11" t="s">
        <v>83</v>
      </c>
      <c r="N38" s="11" t="s">
        <v>338</v>
      </c>
      <c r="O38" s="16"/>
      <c r="P38" s="15" t="str">
        <f t="shared" ref="P38:Y38" si="38">IFS(A38="I don't know", "N/A", A38=P$56, "Right",A38&lt;&gt;P$56, "Wrong")</f>
        <v>Right</v>
      </c>
      <c r="Q38" s="15" t="str">
        <f t="shared" si="38"/>
        <v>Wrong</v>
      </c>
      <c r="R38" s="15" t="str">
        <f t="shared" si="38"/>
        <v>Right</v>
      </c>
      <c r="S38" s="15" t="str">
        <f t="shared" si="38"/>
        <v>Right</v>
      </c>
      <c r="T38" s="15" t="str">
        <f t="shared" si="38"/>
        <v>Right</v>
      </c>
      <c r="U38" s="15" t="str">
        <f t="shared" si="38"/>
        <v>Wrong</v>
      </c>
      <c r="V38" s="15" t="str">
        <f t="shared" si="38"/>
        <v>Right</v>
      </c>
      <c r="W38" s="15" t="str">
        <f t="shared" si="38"/>
        <v>Right</v>
      </c>
      <c r="X38" s="15" t="str">
        <f t="shared" si="38"/>
        <v>N/A</v>
      </c>
      <c r="Y38" s="15" t="str">
        <f t="shared" si="38"/>
        <v>N/A</v>
      </c>
      <c r="Z38" s="16"/>
      <c r="AA38" s="16"/>
      <c r="AB38" s="16"/>
      <c r="AC38" s="16"/>
      <c r="AD38" s="16"/>
    </row>
    <row r="39">
      <c r="A39" s="13" t="s">
        <v>49</v>
      </c>
      <c r="B39" s="13" t="s">
        <v>47</v>
      </c>
      <c r="C39" s="13" t="s">
        <v>47</v>
      </c>
      <c r="D39" s="13" t="s">
        <v>49</v>
      </c>
      <c r="E39" s="13" t="s">
        <v>49</v>
      </c>
      <c r="F39" s="13" t="s">
        <v>49</v>
      </c>
      <c r="G39" s="13" t="s">
        <v>47</v>
      </c>
      <c r="H39" s="13" t="s">
        <v>49</v>
      </c>
      <c r="I39" s="13" t="s">
        <v>47</v>
      </c>
      <c r="J39" s="13" t="s">
        <v>49</v>
      </c>
      <c r="K39" s="11" t="s">
        <v>129</v>
      </c>
      <c r="L39" s="11" t="s">
        <v>44</v>
      </c>
      <c r="M39" s="11" t="s">
        <v>61</v>
      </c>
      <c r="N39" s="11" t="s">
        <v>130</v>
      </c>
      <c r="O39" s="16"/>
      <c r="P39" s="15" t="str">
        <f t="shared" ref="P39:Y39" si="39">IFS(A39="I don't know", "N/A", A39=P$56, "Right",A39&lt;&gt;P$56, "Wrong")</f>
        <v>Wrong</v>
      </c>
      <c r="Q39" s="15" t="str">
        <f t="shared" si="39"/>
        <v>Right</v>
      </c>
      <c r="R39" s="15" t="str">
        <f t="shared" si="39"/>
        <v>Right</v>
      </c>
      <c r="S39" s="15" t="str">
        <f t="shared" si="39"/>
        <v>Right</v>
      </c>
      <c r="T39" s="15" t="str">
        <f t="shared" si="39"/>
        <v>Wrong</v>
      </c>
      <c r="U39" s="15" t="str">
        <f t="shared" si="39"/>
        <v>Wrong</v>
      </c>
      <c r="V39" s="15" t="str">
        <f t="shared" si="39"/>
        <v>Right</v>
      </c>
      <c r="W39" s="15" t="str">
        <f t="shared" si="39"/>
        <v>Right</v>
      </c>
      <c r="X39" s="15" t="str">
        <f t="shared" si="39"/>
        <v>Right</v>
      </c>
      <c r="Y39" s="15" t="str">
        <f t="shared" si="39"/>
        <v>Wrong</v>
      </c>
      <c r="Z39" s="16"/>
      <c r="AA39" s="16"/>
      <c r="AB39" s="16"/>
      <c r="AC39" s="16"/>
      <c r="AD39" s="16"/>
    </row>
    <row r="40">
      <c r="A40" s="13" t="s">
        <v>49</v>
      </c>
      <c r="B40" s="13" t="s">
        <v>47</v>
      </c>
      <c r="C40" s="13" t="s">
        <v>49</v>
      </c>
      <c r="D40" s="13" t="s">
        <v>51</v>
      </c>
      <c r="E40" s="13" t="s">
        <v>51</v>
      </c>
      <c r="F40" s="13" t="s">
        <v>49</v>
      </c>
      <c r="G40" s="13" t="s">
        <v>47</v>
      </c>
      <c r="H40" s="13" t="s">
        <v>47</v>
      </c>
      <c r="I40" s="13" t="s">
        <v>47</v>
      </c>
      <c r="J40" s="13" t="s">
        <v>49</v>
      </c>
      <c r="K40" s="11" t="s">
        <v>412</v>
      </c>
      <c r="L40" s="11" t="s">
        <v>60</v>
      </c>
      <c r="M40" s="11" t="s">
        <v>413</v>
      </c>
      <c r="N40" s="11">
        <v>10.0</v>
      </c>
      <c r="O40" s="16"/>
      <c r="P40" s="15" t="str">
        <f t="shared" ref="P40:Y40" si="40">IFS(A40="I don't know", "N/A", A40=P$56, "Right",A40&lt;&gt;P$56, "Wrong")</f>
        <v>Wrong</v>
      </c>
      <c r="Q40" s="15" t="str">
        <f t="shared" si="40"/>
        <v>Right</v>
      </c>
      <c r="R40" s="15" t="str">
        <f t="shared" si="40"/>
        <v>Wrong</v>
      </c>
      <c r="S40" s="15" t="str">
        <f t="shared" si="40"/>
        <v>N/A</v>
      </c>
      <c r="T40" s="15" t="str">
        <f t="shared" si="40"/>
        <v>N/A</v>
      </c>
      <c r="U40" s="15" t="str">
        <f t="shared" si="40"/>
        <v>Wrong</v>
      </c>
      <c r="V40" s="15" t="str">
        <f t="shared" si="40"/>
        <v>Right</v>
      </c>
      <c r="W40" s="15" t="str">
        <f t="shared" si="40"/>
        <v>Wrong</v>
      </c>
      <c r="X40" s="15" t="str">
        <f t="shared" si="40"/>
        <v>Right</v>
      </c>
      <c r="Y40" s="15" t="str">
        <f t="shared" si="40"/>
        <v>Wrong</v>
      </c>
      <c r="Z40" s="16"/>
      <c r="AA40" s="16"/>
      <c r="AB40" s="16"/>
      <c r="AC40" s="16"/>
      <c r="AD40" s="16"/>
    </row>
    <row r="41">
      <c r="A41" s="13" t="s">
        <v>51</v>
      </c>
      <c r="B41" s="13" t="s">
        <v>47</v>
      </c>
      <c r="C41" s="13" t="s">
        <v>49</v>
      </c>
      <c r="D41" s="13" t="s">
        <v>51</v>
      </c>
      <c r="E41" s="13" t="s">
        <v>51</v>
      </c>
      <c r="F41" s="13" t="s">
        <v>49</v>
      </c>
      <c r="G41" s="13" t="s">
        <v>51</v>
      </c>
      <c r="H41" s="13" t="s">
        <v>49</v>
      </c>
      <c r="I41" s="13" t="s">
        <v>51</v>
      </c>
      <c r="J41" s="13" t="s">
        <v>51</v>
      </c>
      <c r="K41" s="11" t="s">
        <v>165</v>
      </c>
      <c r="L41" s="11" t="s">
        <v>66</v>
      </c>
      <c r="M41" s="11" t="s">
        <v>83</v>
      </c>
      <c r="N41" s="11" t="s">
        <v>567</v>
      </c>
      <c r="O41" s="16"/>
      <c r="P41" s="15" t="str">
        <f t="shared" ref="P41:Y41" si="41">IFS(A41="I don't know", "N/A", A41=P$56, "Right",A41&lt;&gt;P$56, "Wrong")</f>
        <v>N/A</v>
      </c>
      <c r="Q41" s="15" t="str">
        <f t="shared" si="41"/>
        <v>Right</v>
      </c>
      <c r="R41" s="15" t="str">
        <f t="shared" si="41"/>
        <v>Wrong</v>
      </c>
      <c r="S41" s="15" t="str">
        <f t="shared" si="41"/>
        <v>N/A</v>
      </c>
      <c r="T41" s="15" t="str">
        <f t="shared" si="41"/>
        <v>N/A</v>
      </c>
      <c r="U41" s="15" t="str">
        <f t="shared" si="41"/>
        <v>Wrong</v>
      </c>
      <c r="V41" s="15" t="str">
        <f t="shared" si="41"/>
        <v>N/A</v>
      </c>
      <c r="W41" s="15" t="str">
        <f t="shared" si="41"/>
        <v>Right</v>
      </c>
      <c r="X41" s="15" t="str">
        <f t="shared" si="41"/>
        <v>N/A</v>
      </c>
      <c r="Y41" s="15" t="str">
        <f t="shared" si="41"/>
        <v>N/A</v>
      </c>
      <c r="Z41" s="16"/>
      <c r="AA41" s="16"/>
      <c r="AB41" s="16"/>
      <c r="AC41" s="16"/>
      <c r="AD41" s="16"/>
    </row>
    <row r="42">
      <c r="A42" s="13" t="s">
        <v>47</v>
      </c>
      <c r="B42" s="13" t="s">
        <v>49</v>
      </c>
      <c r="C42" s="13" t="s">
        <v>47</v>
      </c>
      <c r="D42" s="13" t="s">
        <v>49</v>
      </c>
      <c r="E42" s="13" t="s">
        <v>49</v>
      </c>
      <c r="F42" s="13" t="s">
        <v>49</v>
      </c>
      <c r="G42" s="13" t="s">
        <v>47</v>
      </c>
      <c r="H42" s="13" t="s">
        <v>49</v>
      </c>
      <c r="I42" s="13" t="s">
        <v>47</v>
      </c>
      <c r="J42" s="13" t="s">
        <v>47</v>
      </c>
      <c r="K42" s="11" t="s">
        <v>255</v>
      </c>
      <c r="L42" s="11" t="s">
        <v>60</v>
      </c>
      <c r="M42" s="11" t="s">
        <v>256</v>
      </c>
      <c r="N42" s="11">
        <v>5.0</v>
      </c>
      <c r="O42" s="16"/>
      <c r="P42" s="15" t="str">
        <f t="shared" ref="P42:Y42" si="42">IFS(A42="I don't know", "N/A", A42=P$56, "Right",A42&lt;&gt;P$56, "Wrong")</f>
        <v>Right</v>
      </c>
      <c r="Q42" s="15" t="str">
        <f t="shared" si="42"/>
        <v>Wrong</v>
      </c>
      <c r="R42" s="15" t="str">
        <f t="shared" si="42"/>
        <v>Right</v>
      </c>
      <c r="S42" s="15" t="str">
        <f t="shared" si="42"/>
        <v>Right</v>
      </c>
      <c r="T42" s="15" t="str">
        <f t="shared" si="42"/>
        <v>Wrong</v>
      </c>
      <c r="U42" s="15" t="str">
        <f t="shared" si="42"/>
        <v>Wrong</v>
      </c>
      <c r="V42" s="15" t="str">
        <f t="shared" si="42"/>
        <v>Right</v>
      </c>
      <c r="W42" s="15" t="str">
        <f t="shared" si="42"/>
        <v>Right</v>
      </c>
      <c r="X42" s="15" t="str">
        <f t="shared" si="42"/>
        <v>Right</v>
      </c>
      <c r="Y42" s="15" t="str">
        <f t="shared" si="42"/>
        <v>Right</v>
      </c>
      <c r="Z42" s="16"/>
      <c r="AA42" s="16"/>
      <c r="AB42" s="16"/>
      <c r="AC42" s="16"/>
      <c r="AD42" s="16"/>
    </row>
    <row r="43">
      <c r="A43" s="13" t="s">
        <v>49</v>
      </c>
      <c r="B43" s="13" t="s">
        <v>47</v>
      </c>
      <c r="C43" s="13" t="s">
        <v>47</v>
      </c>
      <c r="D43" s="13" t="s">
        <v>49</v>
      </c>
      <c r="E43" s="13" t="s">
        <v>47</v>
      </c>
      <c r="F43" s="13" t="s">
        <v>47</v>
      </c>
      <c r="G43" s="13" t="s">
        <v>47</v>
      </c>
      <c r="H43" s="13" t="s">
        <v>49</v>
      </c>
      <c r="I43" s="13" t="s">
        <v>47</v>
      </c>
      <c r="J43" s="13" t="s">
        <v>47</v>
      </c>
      <c r="K43" s="11" t="s">
        <v>59</v>
      </c>
      <c r="L43" s="11" t="s">
        <v>44</v>
      </c>
      <c r="M43" s="11" t="s">
        <v>45</v>
      </c>
      <c r="N43" s="11" t="s">
        <v>568</v>
      </c>
      <c r="O43" s="16"/>
      <c r="P43" s="15" t="str">
        <f t="shared" ref="P43:Y43" si="43">IFS(A43="I don't know", "N/A", A43=P$56, "Right",A43&lt;&gt;P$56, "Wrong")</f>
        <v>Wrong</v>
      </c>
      <c r="Q43" s="15" t="str">
        <f t="shared" si="43"/>
        <v>Right</v>
      </c>
      <c r="R43" s="15" t="str">
        <f t="shared" si="43"/>
        <v>Right</v>
      </c>
      <c r="S43" s="15" t="str">
        <f t="shared" si="43"/>
        <v>Right</v>
      </c>
      <c r="T43" s="15" t="str">
        <f t="shared" si="43"/>
        <v>Right</v>
      </c>
      <c r="U43" s="15" t="str">
        <f t="shared" si="43"/>
        <v>Right</v>
      </c>
      <c r="V43" s="15" t="str">
        <f t="shared" si="43"/>
        <v>Right</v>
      </c>
      <c r="W43" s="15" t="str">
        <f t="shared" si="43"/>
        <v>Right</v>
      </c>
      <c r="X43" s="15" t="str">
        <f t="shared" si="43"/>
        <v>Right</v>
      </c>
      <c r="Y43" s="15" t="str">
        <f t="shared" si="43"/>
        <v>Right</v>
      </c>
      <c r="Z43" s="16"/>
      <c r="AA43" s="16"/>
      <c r="AB43" s="16"/>
      <c r="AC43" s="16"/>
      <c r="AD43" s="16"/>
    </row>
    <row r="44">
      <c r="A44" s="19" t="s">
        <v>51</v>
      </c>
      <c r="B44" s="19" t="s">
        <v>51</v>
      </c>
      <c r="C44" s="19" t="s">
        <v>51</v>
      </c>
      <c r="D44" s="19" t="s">
        <v>51</v>
      </c>
      <c r="E44" s="19" t="s">
        <v>51</v>
      </c>
      <c r="F44" s="19" t="s">
        <v>51</v>
      </c>
      <c r="G44" s="19" t="s">
        <v>51</v>
      </c>
      <c r="H44" s="19" t="s">
        <v>51</v>
      </c>
      <c r="I44" s="19" t="s">
        <v>51</v>
      </c>
      <c r="J44" s="19" t="s">
        <v>51</v>
      </c>
      <c r="K44" s="11" t="s">
        <v>59</v>
      </c>
      <c r="L44" s="11" t="s">
        <v>66</v>
      </c>
      <c r="M44" s="11" t="s">
        <v>378</v>
      </c>
      <c r="N44" s="11" t="s">
        <v>373</v>
      </c>
      <c r="O44" s="20"/>
      <c r="P44" s="15" t="str">
        <f t="shared" ref="P44:Y44" si="44">IFS(A44="I don't know", "N/A", A44=P$56, "Right",A44&lt;&gt;P$56, "Wrong")</f>
        <v>N/A</v>
      </c>
      <c r="Q44" s="15" t="str">
        <f t="shared" si="44"/>
        <v>N/A</v>
      </c>
      <c r="R44" s="15" t="str">
        <f t="shared" si="44"/>
        <v>N/A</v>
      </c>
      <c r="S44" s="15" t="str">
        <f t="shared" si="44"/>
        <v>N/A</v>
      </c>
      <c r="T44" s="15" t="str">
        <f t="shared" si="44"/>
        <v>N/A</v>
      </c>
      <c r="U44" s="15" t="str">
        <f t="shared" si="44"/>
        <v>N/A</v>
      </c>
      <c r="V44" s="15" t="str">
        <f t="shared" si="44"/>
        <v>N/A</v>
      </c>
      <c r="W44" s="15" t="str">
        <f t="shared" si="44"/>
        <v>N/A</v>
      </c>
      <c r="X44" s="15" t="str">
        <f t="shared" si="44"/>
        <v>N/A</v>
      </c>
      <c r="Y44" s="15" t="str">
        <f t="shared" si="44"/>
        <v>N/A</v>
      </c>
      <c r="Z44" s="20"/>
      <c r="AA44" s="20"/>
      <c r="AB44" s="20"/>
      <c r="AC44" s="20"/>
      <c r="AD44" s="20"/>
    </row>
    <row r="45">
      <c r="A45" s="13" t="s">
        <v>49</v>
      </c>
      <c r="B45" s="13" t="s">
        <v>51</v>
      </c>
      <c r="C45" s="13" t="s">
        <v>51</v>
      </c>
      <c r="D45" s="19" t="s">
        <v>51</v>
      </c>
      <c r="E45" s="19" t="s">
        <v>49</v>
      </c>
      <c r="F45" s="19" t="s">
        <v>49</v>
      </c>
      <c r="G45" s="19" t="s">
        <v>51</v>
      </c>
      <c r="H45" s="19" t="s">
        <v>51</v>
      </c>
      <c r="I45" s="19" t="s">
        <v>51</v>
      </c>
      <c r="J45" s="19" t="s">
        <v>51</v>
      </c>
      <c r="K45" s="11" t="s">
        <v>393</v>
      </c>
      <c r="L45" s="11" t="s">
        <v>44</v>
      </c>
      <c r="M45" s="11" t="s">
        <v>61</v>
      </c>
      <c r="N45" s="11" t="s">
        <v>98</v>
      </c>
      <c r="O45" s="21"/>
      <c r="P45" s="15" t="str">
        <f t="shared" ref="P45:Y45" si="45">IFS(A45="I don't know", "N/A", A45=P$56, "Right",A45&lt;&gt;P$56, "Wrong")</f>
        <v>Wrong</v>
      </c>
      <c r="Q45" s="15" t="str">
        <f t="shared" si="45"/>
        <v>N/A</v>
      </c>
      <c r="R45" s="15" t="str">
        <f t="shared" si="45"/>
        <v>N/A</v>
      </c>
      <c r="S45" s="15" t="str">
        <f t="shared" si="45"/>
        <v>N/A</v>
      </c>
      <c r="T45" s="15" t="str">
        <f t="shared" si="45"/>
        <v>Wrong</v>
      </c>
      <c r="U45" s="15" t="str">
        <f t="shared" si="45"/>
        <v>Wrong</v>
      </c>
      <c r="V45" s="15" t="str">
        <f t="shared" si="45"/>
        <v>N/A</v>
      </c>
      <c r="W45" s="15" t="str">
        <f t="shared" si="45"/>
        <v>N/A</v>
      </c>
      <c r="X45" s="15" t="str">
        <f t="shared" si="45"/>
        <v>N/A</v>
      </c>
      <c r="Y45" s="15" t="str">
        <f t="shared" si="45"/>
        <v>N/A</v>
      </c>
      <c r="Z45" s="16"/>
      <c r="AA45" s="16"/>
      <c r="AB45" s="16"/>
      <c r="AC45" s="16"/>
      <c r="AD45" s="16"/>
    </row>
    <row r="46">
      <c r="A46" s="13" t="s">
        <v>49</v>
      </c>
      <c r="B46" s="13" t="s">
        <v>51</v>
      </c>
      <c r="C46" s="13" t="s">
        <v>49</v>
      </c>
      <c r="D46" s="19" t="s">
        <v>49</v>
      </c>
      <c r="E46" s="19" t="s">
        <v>51</v>
      </c>
      <c r="F46" s="19" t="s">
        <v>49</v>
      </c>
      <c r="G46" s="19" t="s">
        <v>51</v>
      </c>
      <c r="H46" s="19" t="s">
        <v>49</v>
      </c>
      <c r="I46" s="19" t="s">
        <v>51</v>
      </c>
      <c r="J46" s="19" t="s">
        <v>51</v>
      </c>
      <c r="K46" s="11" t="s">
        <v>417</v>
      </c>
      <c r="L46" s="11" t="s">
        <v>66</v>
      </c>
      <c r="M46" s="11" t="s">
        <v>418</v>
      </c>
      <c r="N46" s="11" t="s">
        <v>349</v>
      </c>
      <c r="O46" s="21"/>
      <c r="P46" s="15" t="str">
        <f t="shared" ref="P46:Y46" si="46">IFS(A46="I don't know", "N/A", A46=P$56, "Right",A46&lt;&gt;P$56, "Wrong")</f>
        <v>Wrong</v>
      </c>
      <c r="Q46" s="15" t="str">
        <f t="shared" si="46"/>
        <v>N/A</v>
      </c>
      <c r="R46" s="15" t="str">
        <f t="shared" si="46"/>
        <v>Wrong</v>
      </c>
      <c r="S46" s="15" t="str">
        <f t="shared" si="46"/>
        <v>Right</v>
      </c>
      <c r="T46" s="15" t="str">
        <f t="shared" si="46"/>
        <v>N/A</v>
      </c>
      <c r="U46" s="15" t="str">
        <f t="shared" si="46"/>
        <v>Wrong</v>
      </c>
      <c r="V46" s="15" t="str">
        <f t="shared" si="46"/>
        <v>N/A</v>
      </c>
      <c r="W46" s="15" t="str">
        <f t="shared" si="46"/>
        <v>Right</v>
      </c>
      <c r="X46" s="15" t="str">
        <f t="shared" si="46"/>
        <v>N/A</v>
      </c>
      <c r="Y46" s="15" t="str">
        <f t="shared" si="46"/>
        <v>N/A</v>
      </c>
      <c r="Z46" s="16"/>
      <c r="AA46" s="16"/>
      <c r="AB46" s="16"/>
      <c r="AC46" s="16"/>
      <c r="AD46" s="16"/>
    </row>
    <row r="47">
      <c r="A47" s="13" t="s">
        <v>49</v>
      </c>
      <c r="B47" s="13" t="s">
        <v>47</v>
      </c>
      <c r="C47" s="13" t="s">
        <v>47</v>
      </c>
      <c r="D47" s="19" t="s">
        <v>49</v>
      </c>
      <c r="E47" s="19" t="s">
        <v>47</v>
      </c>
      <c r="F47" s="19" t="s">
        <v>49</v>
      </c>
      <c r="G47" s="19" t="s">
        <v>47</v>
      </c>
      <c r="H47" s="19" t="s">
        <v>49</v>
      </c>
      <c r="I47" s="19" t="s">
        <v>47</v>
      </c>
      <c r="J47" s="19" t="s">
        <v>47</v>
      </c>
      <c r="K47" s="11" t="s">
        <v>213</v>
      </c>
      <c r="L47" s="11" t="s">
        <v>44</v>
      </c>
      <c r="M47" s="11" t="s">
        <v>75</v>
      </c>
      <c r="N47" s="11" t="s">
        <v>68</v>
      </c>
      <c r="O47" s="21"/>
      <c r="P47" s="15" t="str">
        <f t="shared" ref="P47:Y47" si="47">IFS(A47="I don't know", "N/A", A47=P$56, "Right",A47&lt;&gt;P$56, "Wrong")</f>
        <v>Wrong</v>
      </c>
      <c r="Q47" s="15" t="str">
        <f t="shared" si="47"/>
        <v>Right</v>
      </c>
      <c r="R47" s="15" t="str">
        <f t="shared" si="47"/>
        <v>Right</v>
      </c>
      <c r="S47" s="15" t="str">
        <f t="shared" si="47"/>
        <v>Right</v>
      </c>
      <c r="T47" s="15" t="str">
        <f t="shared" si="47"/>
        <v>Right</v>
      </c>
      <c r="U47" s="15" t="str">
        <f t="shared" si="47"/>
        <v>Wrong</v>
      </c>
      <c r="V47" s="15" t="str">
        <f t="shared" si="47"/>
        <v>Right</v>
      </c>
      <c r="W47" s="15" t="str">
        <f t="shared" si="47"/>
        <v>Right</v>
      </c>
      <c r="X47" s="15" t="str">
        <f t="shared" si="47"/>
        <v>Right</v>
      </c>
      <c r="Y47" s="15" t="str">
        <f t="shared" si="47"/>
        <v>Right</v>
      </c>
      <c r="Z47" s="16"/>
      <c r="AA47" s="16"/>
      <c r="AB47" s="16"/>
      <c r="AC47" s="16"/>
      <c r="AD47" s="16"/>
    </row>
    <row r="48">
      <c r="A48" s="16"/>
      <c r="B48" s="22"/>
      <c r="C48" s="22"/>
      <c r="K48" s="21"/>
      <c r="L48" s="21"/>
      <c r="M48" s="21"/>
      <c r="N48" s="21"/>
      <c r="O48" s="21"/>
      <c r="P48" s="22"/>
      <c r="Q48" s="22"/>
      <c r="R48" s="22"/>
      <c r="S48" s="22"/>
      <c r="T48" s="22"/>
      <c r="U48" s="22"/>
      <c r="V48" s="22"/>
      <c r="W48" s="22"/>
      <c r="X48" s="22"/>
      <c r="Y48" s="22"/>
      <c r="Z48" s="16"/>
      <c r="AA48" s="16"/>
      <c r="AB48" s="16"/>
      <c r="AC48" s="16"/>
      <c r="AD48" s="16"/>
    </row>
    <row r="49">
      <c r="A49" s="16"/>
      <c r="B49" s="22"/>
      <c r="C49" s="22"/>
      <c r="K49" s="21"/>
      <c r="L49" s="21"/>
      <c r="M49" s="21"/>
      <c r="N49" s="21"/>
      <c r="O49" s="21"/>
      <c r="P49" s="22"/>
      <c r="Q49" s="22"/>
      <c r="R49" s="22"/>
      <c r="S49" s="22"/>
      <c r="T49" s="22"/>
      <c r="U49" s="22"/>
      <c r="V49" s="22"/>
      <c r="W49" s="22"/>
      <c r="X49" s="22"/>
      <c r="Y49" s="22"/>
      <c r="Z49" s="16"/>
      <c r="AA49" s="16"/>
      <c r="AB49" s="16"/>
      <c r="AC49" s="16"/>
      <c r="AD49" s="16"/>
    </row>
    <row r="50">
      <c r="A50" s="16"/>
      <c r="B50" s="22"/>
      <c r="C50" s="22"/>
      <c r="K50" s="21"/>
      <c r="L50" s="21"/>
      <c r="M50" s="21"/>
      <c r="N50" s="21"/>
      <c r="O50" s="21"/>
      <c r="P50" s="22"/>
      <c r="Q50" s="22"/>
      <c r="R50" s="22"/>
      <c r="S50" s="22"/>
      <c r="T50" s="22"/>
      <c r="U50" s="22"/>
      <c r="V50" s="22"/>
      <c r="W50" s="22"/>
      <c r="X50" s="22"/>
      <c r="Y50" s="22"/>
      <c r="Z50" s="16"/>
      <c r="AA50" s="16"/>
      <c r="AB50" s="16"/>
      <c r="AC50" s="16"/>
      <c r="AD50" s="16"/>
    </row>
    <row r="51">
      <c r="A51" s="16"/>
      <c r="B51" s="22"/>
      <c r="C51" s="22"/>
      <c r="K51" s="21"/>
      <c r="L51" s="21"/>
      <c r="M51" s="21"/>
      <c r="N51" s="21"/>
      <c r="O51" s="21"/>
      <c r="P51" s="23" t="s">
        <v>569</v>
      </c>
      <c r="Q51" s="23" t="s">
        <v>570</v>
      </c>
      <c r="R51" s="23" t="s">
        <v>571</v>
      </c>
      <c r="S51" s="23" t="s">
        <v>572</v>
      </c>
      <c r="T51" s="23" t="s">
        <v>573</v>
      </c>
      <c r="U51" s="23" t="s">
        <v>574</v>
      </c>
      <c r="V51" s="23" t="s">
        <v>575</v>
      </c>
      <c r="W51" s="23" t="s">
        <v>576</v>
      </c>
      <c r="X51" s="23" t="s">
        <v>577</v>
      </c>
      <c r="Y51" s="23" t="s">
        <v>578</v>
      </c>
      <c r="Z51" s="16"/>
      <c r="AA51" s="16"/>
      <c r="AB51" s="16"/>
      <c r="AC51" s="16"/>
      <c r="AD51" s="16"/>
    </row>
    <row r="52">
      <c r="K52" s="21"/>
      <c r="L52" s="21"/>
      <c r="M52" s="21"/>
      <c r="N52" s="21"/>
      <c r="O52" s="24" t="s">
        <v>579</v>
      </c>
      <c r="P52" s="25">
        <f t="shared" ref="P52:Y52" si="48">COUNTIF(P1:P47, "Right")</f>
        <v>13</v>
      </c>
      <c r="Q52" s="25">
        <f t="shared" si="48"/>
        <v>24</v>
      </c>
      <c r="R52" s="25">
        <f t="shared" si="48"/>
        <v>23</v>
      </c>
      <c r="S52" s="25">
        <f t="shared" si="48"/>
        <v>27</v>
      </c>
      <c r="T52" s="25">
        <f t="shared" si="48"/>
        <v>25</v>
      </c>
      <c r="U52" s="25">
        <f t="shared" si="48"/>
        <v>7</v>
      </c>
      <c r="V52" s="25">
        <f t="shared" si="48"/>
        <v>29</v>
      </c>
      <c r="W52" s="25">
        <f t="shared" si="48"/>
        <v>33</v>
      </c>
      <c r="X52" s="25">
        <f t="shared" si="48"/>
        <v>17</v>
      </c>
      <c r="Y52" s="25">
        <f t="shared" si="48"/>
        <v>27</v>
      </c>
      <c r="Z52" s="16"/>
      <c r="AA52" s="16"/>
      <c r="AB52" s="16"/>
      <c r="AC52" s="16"/>
      <c r="AD52" s="16"/>
    </row>
    <row r="53">
      <c r="D53" s="20"/>
      <c r="E53" s="20"/>
      <c r="F53" s="20"/>
      <c r="G53" s="20"/>
      <c r="H53" s="20"/>
      <c r="I53" s="20"/>
      <c r="J53" s="20"/>
      <c r="K53" s="21"/>
      <c r="L53" s="21"/>
      <c r="M53" s="21"/>
      <c r="N53" s="21"/>
      <c r="O53" s="24" t="s">
        <v>580</v>
      </c>
      <c r="P53" s="26">
        <f t="shared" ref="P53:Y53" si="49">COUNTIF(P1:P47, "Wrong")</f>
        <v>21</v>
      </c>
      <c r="Q53" s="26">
        <f t="shared" si="49"/>
        <v>15</v>
      </c>
      <c r="R53" s="26">
        <f t="shared" si="49"/>
        <v>15</v>
      </c>
      <c r="S53" s="26">
        <f t="shared" si="49"/>
        <v>4</v>
      </c>
      <c r="T53" s="26">
        <f t="shared" si="49"/>
        <v>12</v>
      </c>
      <c r="U53" s="26">
        <f t="shared" si="49"/>
        <v>27</v>
      </c>
      <c r="V53" s="26">
        <f t="shared" si="49"/>
        <v>11</v>
      </c>
      <c r="W53" s="26">
        <f t="shared" si="49"/>
        <v>4</v>
      </c>
      <c r="X53" s="26">
        <f t="shared" si="49"/>
        <v>5</v>
      </c>
      <c r="Y53" s="26">
        <f t="shared" si="49"/>
        <v>6</v>
      </c>
      <c r="Z53" s="20"/>
      <c r="AA53" s="20"/>
      <c r="AB53" s="20"/>
      <c r="AC53" s="20"/>
      <c r="AD53" s="20"/>
    </row>
    <row r="54">
      <c r="D54" s="20"/>
      <c r="E54" s="20"/>
      <c r="F54" s="20"/>
      <c r="G54" s="20"/>
      <c r="H54" s="20"/>
      <c r="I54" s="20"/>
      <c r="J54" s="20"/>
      <c r="K54" s="21"/>
      <c r="L54" s="21"/>
      <c r="M54" s="21"/>
      <c r="N54" s="21"/>
      <c r="O54" s="24" t="s">
        <v>581</v>
      </c>
      <c r="P54" s="26">
        <f t="shared" ref="P54:Y54" si="50">COUNTIF(P1:P47, "N/A")</f>
        <v>13</v>
      </c>
      <c r="Q54" s="26">
        <f t="shared" si="50"/>
        <v>8</v>
      </c>
      <c r="R54" s="26">
        <f t="shared" si="50"/>
        <v>9</v>
      </c>
      <c r="S54" s="26">
        <f t="shared" si="50"/>
        <v>16</v>
      </c>
      <c r="T54" s="26">
        <f t="shared" si="50"/>
        <v>10</v>
      </c>
      <c r="U54" s="26">
        <f t="shared" si="50"/>
        <v>13</v>
      </c>
      <c r="V54" s="26">
        <f t="shared" si="50"/>
        <v>7</v>
      </c>
      <c r="W54" s="26">
        <f t="shared" si="50"/>
        <v>10</v>
      </c>
      <c r="X54" s="26">
        <f t="shared" si="50"/>
        <v>25</v>
      </c>
      <c r="Y54" s="26">
        <f t="shared" si="50"/>
        <v>14</v>
      </c>
      <c r="Z54" s="20"/>
      <c r="AA54" s="20"/>
      <c r="AB54" s="20"/>
      <c r="AC54" s="20"/>
      <c r="AD54" s="20"/>
    </row>
    <row r="55">
      <c r="K55" s="21"/>
      <c r="L55" s="21"/>
      <c r="M55" s="21"/>
      <c r="N55" s="21"/>
      <c r="O55" s="24" t="s">
        <v>582</v>
      </c>
      <c r="P55" s="26">
        <f t="shared" ref="P55:Y55" si="51">P52+P53+P54</f>
        <v>47</v>
      </c>
      <c r="Q55" s="26">
        <f t="shared" si="51"/>
        <v>47</v>
      </c>
      <c r="R55" s="26">
        <f t="shared" si="51"/>
        <v>47</v>
      </c>
      <c r="S55" s="26">
        <f t="shared" si="51"/>
        <v>47</v>
      </c>
      <c r="T55" s="26">
        <f t="shared" si="51"/>
        <v>47</v>
      </c>
      <c r="U55" s="26">
        <f t="shared" si="51"/>
        <v>47</v>
      </c>
      <c r="V55" s="26">
        <f t="shared" si="51"/>
        <v>47</v>
      </c>
      <c r="W55" s="26">
        <f t="shared" si="51"/>
        <v>47</v>
      </c>
      <c r="X55" s="26">
        <f t="shared" si="51"/>
        <v>47</v>
      </c>
      <c r="Y55" s="26">
        <f t="shared" si="51"/>
        <v>47</v>
      </c>
      <c r="Z55" s="20"/>
      <c r="AA55" s="20"/>
      <c r="AB55" s="20"/>
      <c r="AC55" s="20"/>
      <c r="AD55" s="20"/>
    </row>
    <row r="56">
      <c r="K56" s="27"/>
      <c r="L56" s="27"/>
      <c r="M56" s="27"/>
      <c r="N56" s="27"/>
      <c r="O56" s="28" t="s">
        <v>583</v>
      </c>
      <c r="P56" s="29" t="s">
        <v>47</v>
      </c>
      <c r="Q56" s="29" t="s">
        <v>47</v>
      </c>
      <c r="R56" s="29" t="s">
        <v>47</v>
      </c>
      <c r="S56" s="29" t="s">
        <v>49</v>
      </c>
      <c r="T56" s="29" t="s">
        <v>47</v>
      </c>
      <c r="U56" s="29" t="s">
        <v>47</v>
      </c>
      <c r="V56" s="29" t="s">
        <v>47</v>
      </c>
      <c r="W56" s="29" t="s">
        <v>49</v>
      </c>
      <c r="X56" s="29" t="s">
        <v>47</v>
      </c>
      <c r="Y56" s="29" t="s">
        <v>47</v>
      </c>
      <c r="Z56" s="20"/>
      <c r="AA56" s="20"/>
      <c r="AB56" s="20"/>
      <c r="AC56" s="20"/>
      <c r="AD56" s="20"/>
    </row>
    <row r="57">
      <c r="D57" s="20"/>
      <c r="E57" s="20"/>
      <c r="F57" s="20"/>
      <c r="G57" s="20"/>
      <c r="H57" s="20"/>
      <c r="I57" s="20"/>
      <c r="J57" s="20"/>
      <c r="K57" s="30"/>
      <c r="L57" s="30"/>
      <c r="M57" s="30"/>
      <c r="N57" s="30"/>
      <c r="O57" s="31" t="s">
        <v>584</v>
      </c>
      <c r="P57" s="32">
        <v>0.3765</v>
      </c>
      <c r="Q57" s="32">
        <v>0.61066</v>
      </c>
      <c r="R57" s="32">
        <v>0.3195</v>
      </c>
      <c r="S57" s="32" t="s">
        <v>585</v>
      </c>
      <c r="T57" s="32">
        <v>0.30766</v>
      </c>
      <c r="U57" s="32">
        <v>0.928</v>
      </c>
      <c r="V57" s="32">
        <v>0.33949</v>
      </c>
      <c r="W57" s="32" t="s">
        <v>585</v>
      </c>
      <c r="X57" s="32">
        <v>0.3395</v>
      </c>
      <c r="Y57" s="32">
        <v>0.368</v>
      </c>
      <c r="Z57" s="20"/>
      <c r="AA57" s="20"/>
      <c r="AB57" s="20"/>
      <c r="AC57" s="20"/>
      <c r="AD57" s="20"/>
    </row>
    <row r="58">
      <c r="D58" s="20"/>
      <c r="E58" s="20"/>
      <c r="F58" s="20"/>
      <c r="G58" s="20"/>
      <c r="H58" s="20"/>
      <c r="I58" s="20"/>
      <c r="J58" s="20"/>
      <c r="O58" s="33" t="s">
        <v>586</v>
      </c>
      <c r="P58" s="34" t="s">
        <v>587</v>
      </c>
      <c r="Q58" s="34" t="s">
        <v>588</v>
      </c>
      <c r="R58" s="34" t="s">
        <v>589</v>
      </c>
      <c r="S58" s="34" t="s">
        <v>585</v>
      </c>
      <c r="T58" s="34" t="s">
        <v>589</v>
      </c>
      <c r="U58" s="34" t="s">
        <v>588</v>
      </c>
      <c r="V58" s="34" t="s">
        <v>590</v>
      </c>
      <c r="W58" s="34" t="s">
        <v>585</v>
      </c>
      <c r="X58" s="34" t="s">
        <v>590</v>
      </c>
      <c r="Y58" s="34" t="s">
        <v>587</v>
      </c>
      <c r="Z58" s="20"/>
      <c r="AA58" s="20"/>
      <c r="AB58" s="20"/>
      <c r="AC58" s="20"/>
      <c r="AD58" s="20"/>
    </row>
    <row r="59">
      <c r="D59" s="20"/>
      <c r="E59" s="20"/>
      <c r="F59" s="20"/>
      <c r="G59" s="20"/>
      <c r="H59" s="20"/>
      <c r="I59" s="20"/>
      <c r="J59" s="20"/>
      <c r="Z59" s="20"/>
      <c r="AA59" s="20"/>
      <c r="AB59" s="20"/>
      <c r="AC59" s="20"/>
      <c r="AD59" s="20"/>
    </row>
    <row r="60">
      <c r="D60" s="20"/>
      <c r="E60" s="20"/>
      <c r="F60" s="20"/>
      <c r="G60" s="20"/>
      <c r="H60" s="20"/>
      <c r="I60" s="20"/>
      <c r="J60" s="20"/>
      <c r="K60" s="20"/>
      <c r="L60" s="20"/>
      <c r="M60" s="20"/>
      <c r="N60" s="20"/>
      <c r="O60" s="16" t="s">
        <v>591</v>
      </c>
      <c r="P60" s="35" t="s">
        <v>49</v>
      </c>
      <c r="Q60" s="35" t="s">
        <v>47</v>
      </c>
      <c r="S60" s="20"/>
      <c r="T60" s="36" t="s">
        <v>49</v>
      </c>
      <c r="U60" s="36" t="s">
        <v>47</v>
      </c>
      <c r="V60" s="20"/>
      <c r="Y60" s="20"/>
      <c r="Z60" s="20"/>
      <c r="AA60" s="20"/>
      <c r="AB60" s="20"/>
      <c r="AC60" s="20"/>
      <c r="AD60" s="20"/>
    </row>
    <row r="61">
      <c r="D61" s="20"/>
      <c r="E61" s="20"/>
      <c r="F61" s="20"/>
      <c r="G61" s="20"/>
      <c r="H61" s="20"/>
      <c r="I61" s="20"/>
      <c r="J61" s="20"/>
      <c r="K61" s="20"/>
      <c r="L61" s="20"/>
      <c r="M61" s="20"/>
      <c r="N61" s="20"/>
      <c r="O61" s="37" t="s">
        <v>49</v>
      </c>
      <c r="P61" s="35">
        <f t="shared" ref="P61:P63" si="52">S52+W52</f>
        <v>60</v>
      </c>
      <c r="Q61" s="35">
        <f>SUM(P53:R53,T53:V53,X53:Y53)</f>
        <v>112</v>
      </c>
      <c r="S61" s="38" t="s">
        <v>592</v>
      </c>
      <c r="T61" s="39">
        <f>(S52+W52)/(P55*2)</f>
        <v>0.6382978723</v>
      </c>
      <c r="U61" s="39">
        <f>SUM(P52:R52,T52:V52,X52:Y52)/(P55*8)</f>
        <v>0.4388297872</v>
      </c>
      <c r="V61" s="20"/>
      <c r="W61" s="38" t="s">
        <v>593</v>
      </c>
      <c r="X61" s="37">
        <f>(Q61+Q63)/(Q61+Q62+Q63)</f>
        <v>0.5611702128</v>
      </c>
      <c r="Y61" s="20"/>
      <c r="Z61" s="20"/>
      <c r="AA61" s="20"/>
      <c r="AB61" s="20"/>
      <c r="AC61" s="20"/>
      <c r="AD61" s="20"/>
    </row>
    <row r="62">
      <c r="D62" s="20"/>
      <c r="E62" s="20"/>
      <c r="F62" s="20"/>
      <c r="G62" s="20"/>
      <c r="H62" s="20"/>
      <c r="I62" s="20"/>
      <c r="J62" s="20"/>
      <c r="K62" s="20"/>
      <c r="L62" s="20"/>
      <c r="M62" s="20"/>
      <c r="N62" s="20"/>
      <c r="O62" s="37" t="s">
        <v>47</v>
      </c>
      <c r="P62" s="35">
        <f t="shared" si="52"/>
        <v>8</v>
      </c>
      <c r="Q62" s="35">
        <f>P52+Q52+R52+T52+U52+V52+X52+Y52</f>
        <v>165</v>
      </c>
      <c r="S62" s="38" t="s">
        <v>594</v>
      </c>
      <c r="T62" s="40">
        <f>SUM(S53,W53)/(P55*2)</f>
        <v>0.08510638298</v>
      </c>
      <c r="U62" s="39">
        <f>SUM(P53:R53,T53:V53,X53:Y53)/(P55*8)</f>
        <v>0.2978723404</v>
      </c>
      <c r="V62" s="20"/>
      <c r="W62" s="38" t="s">
        <v>595</v>
      </c>
      <c r="X62" s="37">
        <f>P62/(P61+P62+P63)</f>
        <v>0.08510638298</v>
      </c>
      <c r="Y62" s="20"/>
      <c r="Z62" s="20"/>
      <c r="AA62" s="20"/>
      <c r="AB62" s="20"/>
      <c r="AC62" s="20"/>
      <c r="AD62" s="20"/>
    </row>
    <row r="63">
      <c r="D63" s="20"/>
      <c r="E63" s="20"/>
      <c r="F63" s="20"/>
      <c r="G63" s="20"/>
      <c r="H63" s="20"/>
      <c r="I63" s="20"/>
      <c r="J63" s="20"/>
      <c r="K63" s="20"/>
      <c r="L63" s="20"/>
      <c r="M63" s="20"/>
      <c r="N63" s="20"/>
      <c r="O63" s="37" t="s">
        <v>596</v>
      </c>
      <c r="P63" s="41">
        <f t="shared" si="52"/>
        <v>26</v>
      </c>
      <c r="Q63" s="41">
        <f>SUM(P54:R54,T54:V54,X54:Y54)</f>
        <v>99</v>
      </c>
      <c r="S63" s="38" t="s">
        <v>597</v>
      </c>
      <c r="T63" s="42">
        <f>(S54+W54)/(2*P55)</f>
        <v>0.2765957447</v>
      </c>
      <c r="U63" s="42">
        <f>SUM(P54:R54,T54:V54,X54:Y54)/(P55*8)</f>
        <v>0.2632978723</v>
      </c>
      <c r="V63" s="20"/>
      <c r="W63" s="38" t="s">
        <v>598</v>
      </c>
      <c r="X63" s="37">
        <f>X61/X62</f>
        <v>6.59375</v>
      </c>
      <c r="Y63" s="20"/>
      <c r="Z63" s="20"/>
      <c r="AA63" s="20"/>
      <c r="AB63" s="20"/>
      <c r="AC63" s="20"/>
      <c r="AD63" s="20"/>
    </row>
    <row r="64">
      <c r="D64" s="20"/>
      <c r="E64" s="20"/>
      <c r="F64" s="20"/>
      <c r="G64" s="20"/>
      <c r="H64" s="20"/>
      <c r="I64" s="20"/>
      <c r="J64" s="20"/>
      <c r="K64" s="20"/>
      <c r="L64" s="20"/>
      <c r="M64" s="20"/>
      <c r="N64" s="20"/>
      <c r="R64" s="20"/>
      <c r="S64" s="20"/>
      <c r="T64" s="20"/>
      <c r="U64" s="20"/>
      <c r="V64" s="20"/>
      <c r="W64" s="20"/>
      <c r="X64" s="20"/>
      <c r="Y64" s="20"/>
      <c r="Z64" s="20"/>
      <c r="AA64" s="20"/>
      <c r="AB64" s="20"/>
      <c r="AC64" s="20"/>
      <c r="AD64" s="20"/>
    </row>
    <row r="65">
      <c r="D65" s="20"/>
      <c r="E65" s="20"/>
      <c r="F65" s="20"/>
      <c r="G65" s="20"/>
      <c r="H65" s="20"/>
      <c r="I65" s="20"/>
      <c r="J65" s="20"/>
      <c r="K65" s="20"/>
      <c r="L65" s="20"/>
      <c r="M65" s="20"/>
      <c r="N65" s="20"/>
      <c r="O65" s="5" t="s">
        <v>599</v>
      </c>
      <c r="P65" s="43" t="s">
        <v>49</v>
      </c>
      <c r="Q65" s="43" t="s">
        <v>47</v>
      </c>
      <c r="R65" s="20"/>
      <c r="S65" s="5" t="s">
        <v>600</v>
      </c>
      <c r="T65" s="43" t="s">
        <v>49</v>
      </c>
      <c r="U65" s="43" t="s">
        <v>47</v>
      </c>
      <c r="V65" s="20"/>
      <c r="W65" s="38" t="s">
        <v>601</v>
      </c>
      <c r="X65" s="37">
        <f>(Q66+Q68)/(Q66+Q67+Q68)</f>
        <v>0.524822695</v>
      </c>
      <c r="Y65" s="20"/>
      <c r="Z65" s="20"/>
      <c r="AA65" s="20"/>
      <c r="AB65" s="20"/>
      <c r="AC65" s="20"/>
      <c r="AD65" s="20"/>
    </row>
    <row r="66">
      <c r="D66" s="20"/>
      <c r="E66" s="20"/>
      <c r="F66" s="20"/>
      <c r="G66" s="20"/>
      <c r="H66" s="20"/>
      <c r="I66" s="20"/>
      <c r="J66" s="20"/>
      <c r="K66" s="20"/>
      <c r="L66" s="20"/>
      <c r="M66" s="20"/>
      <c r="N66" s="20"/>
      <c r="O66" s="44" t="s">
        <v>49</v>
      </c>
      <c r="P66" s="45">
        <v>0.0</v>
      </c>
      <c r="Q66" s="43">
        <f>SUM(P53,R53,T53,V53,X53,Y53)</f>
        <v>70</v>
      </c>
      <c r="R66" s="20"/>
      <c r="S66" s="44" t="s">
        <v>49</v>
      </c>
      <c r="T66" s="45">
        <v>0.0</v>
      </c>
      <c r="U66" s="43">
        <f>Q53+U53</f>
        <v>42</v>
      </c>
      <c r="V66" s="20"/>
      <c r="W66" s="20"/>
      <c r="X66" s="20"/>
      <c r="Y66" s="20"/>
      <c r="Z66" s="20"/>
      <c r="AA66" s="20"/>
      <c r="AB66" s="20"/>
      <c r="AC66" s="20"/>
      <c r="AD66" s="20"/>
    </row>
    <row r="67">
      <c r="A67" s="20"/>
      <c r="B67" s="20"/>
      <c r="C67" s="20"/>
      <c r="D67" s="20"/>
      <c r="E67" s="20"/>
      <c r="F67" s="20"/>
      <c r="G67" s="20"/>
      <c r="H67" s="20"/>
      <c r="I67" s="20"/>
      <c r="J67" s="20"/>
      <c r="K67" s="20"/>
      <c r="L67" s="20"/>
      <c r="M67" s="20"/>
      <c r="N67" s="20"/>
      <c r="O67" s="44" t="s">
        <v>47</v>
      </c>
      <c r="P67" s="45">
        <v>0.0</v>
      </c>
      <c r="Q67" s="43">
        <f>SUM(P52,R52,T52,V52,X52,Y52)</f>
        <v>134</v>
      </c>
      <c r="R67" s="20"/>
      <c r="S67" s="44" t="s">
        <v>47</v>
      </c>
      <c r="T67" s="45">
        <v>0.0</v>
      </c>
      <c r="U67" s="43">
        <f>Q52+U52</f>
        <v>31</v>
      </c>
      <c r="V67" s="20"/>
      <c r="W67" s="38" t="s">
        <v>602</v>
      </c>
      <c r="X67" s="37">
        <f>(U66+U68)/(U66+U67+U68)</f>
        <v>0.670212766</v>
      </c>
      <c r="Y67" s="20"/>
      <c r="Z67" s="20"/>
      <c r="AA67" s="20"/>
      <c r="AB67" s="20"/>
      <c r="AC67" s="20"/>
      <c r="AD67" s="20"/>
    </row>
    <row r="68">
      <c r="A68" s="20"/>
      <c r="B68" s="20"/>
      <c r="C68" s="20"/>
      <c r="D68" s="20"/>
      <c r="E68" s="20"/>
      <c r="F68" s="20"/>
      <c r="G68" s="20"/>
      <c r="H68" s="20"/>
      <c r="I68" s="20"/>
      <c r="J68" s="20"/>
      <c r="K68" s="20"/>
      <c r="L68" s="20"/>
      <c r="M68" s="20"/>
      <c r="N68" s="20"/>
      <c r="O68" s="44" t="s">
        <v>596</v>
      </c>
      <c r="P68" s="45">
        <v>0.0</v>
      </c>
      <c r="Q68" s="43">
        <f>SUM(P54,R54,T54,V54,X54,Y54)</f>
        <v>78</v>
      </c>
      <c r="R68" s="20"/>
      <c r="S68" s="44" t="s">
        <v>596</v>
      </c>
      <c r="T68" s="45">
        <v>0.0</v>
      </c>
      <c r="U68" s="43">
        <f>Q54+U54</f>
        <v>21</v>
      </c>
      <c r="V68" s="20"/>
      <c r="W68" s="20"/>
      <c r="X68" s="20"/>
      <c r="Y68" s="20"/>
      <c r="Z68" s="20"/>
      <c r="AA68" s="20"/>
      <c r="AB68" s="20"/>
      <c r="AC68" s="20"/>
      <c r="AD68" s="20"/>
    </row>
    <row r="69">
      <c r="A69" s="20"/>
      <c r="B69" s="20"/>
      <c r="C69" s="20"/>
      <c r="D69" s="20"/>
      <c r="E69" s="20"/>
      <c r="F69" s="20"/>
      <c r="G69" s="20"/>
      <c r="H69" s="20"/>
      <c r="I69" s="20"/>
      <c r="J69" s="20"/>
      <c r="K69" s="20"/>
      <c r="L69" s="20"/>
      <c r="M69" s="20"/>
      <c r="N69" s="20"/>
      <c r="O69" s="16"/>
      <c r="P69" s="16"/>
      <c r="Q69" s="16"/>
      <c r="R69" s="20"/>
      <c r="V69" s="20"/>
      <c r="W69" s="20"/>
      <c r="X69" s="20"/>
      <c r="Y69" s="20"/>
      <c r="Z69" s="20"/>
      <c r="AA69" s="20"/>
      <c r="AB69" s="20"/>
      <c r="AC69" s="20"/>
      <c r="AD69" s="20"/>
    </row>
    <row r="70">
      <c r="A70" s="20"/>
      <c r="B70" s="20"/>
      <c r="C70" s="20"/>
      <c r="D70" s="20"/>
      <c r="E70" s="20"/>
      <c r="F70" s="20"/>
      <c r="G70" s="20"/>
      <c r="H70" s="20"/>
      <c r="I70" s="20"/>
      <c r="J70" s="20"/>
      <c r="K70" s="20"/>
      <c r="L70" s="20"/>
      <c r="M70" s="20"/>
      <c r="N70" s="20"/>
      <c r="O70" s="16"/>
      <c r="P70" s="16"/>
      <c r="Q70" s="16"/>
      <c r="R70" s="20"/>
      <c r="S70" s="20"/>
      <c r="T70" s="20"/>
      <c r="U70" s="20"/>
      <c r="V70" s="20"/>
      <c r="W70" s="20"/>
      <c r="X70" s="20"/>
      <c r="Y70" s="20"/>
      <c r="Z70" s="20"/>
      <c r="AA70" s="20"/>
      <c r="AB70" s="20"/>
      <c r="AC70" s="20"/>
      <c r="AD70" s="20"/>
    </row>
    <row r="71">
      <c r="A71" s="20"/>
      <c r="B71" s="20"/>
      <c r="C71" s="20"/>
      <c r="D71" s="20"/>
      <c r="E71" s="20"/>
      <c r="F71" s="20"/>
      <c r="G71" s="20"/>
      <c r="H71" s="20"/>
      <c r="I71" s="20"/>
      <c r="J71" s="20"/>
      <c r="K71" s="20"/>
      <c r="L71" s="20"/>
      <c r="M71" s="20"/>
      <c r="N71" s="20"/>
      <c r="O71" s="5"/>
      <c r="P71" s="38" t="s">
        <v>603</v>
      </c>
      <c r="Q71" s="45" t="s">
        <v>604</v>
      </c>
      <c r="R71" s="20"/>
      <c r="S71" s="20"/>
      <c r="T71" s="20"/>
      <c r="U71" s="20"/>
      <c r="V71" s="20"/>
      <c r="W71" s="20"/>
      <c r="X71" s="20"/>
      <c r="Y71" s="20"/>
      <c r="Z71" s="20"/>
      <c r="AA71" s="20"/>
      <c r="AB71" s="20"/>
      <c r="AC71" s="20"/>
      <c r="AD71" s="20"/>
    </row>
    <row r="72">
      <c r="A72" s="20"/>
      <c r="B72" s="20"/>
      <c r="C72" s="20"/>
      <c r="D72" s="20"/>
      <c r="E72" s="20"/>
      <c r="F72" s="20"/>
      <c r="G72" s="20"/>
      <c r="H72" s="20"/>
      <c r="I72" s="20"/>
      <c r="J72" s="20"/>
      <c r="K72" s="20"/>
      <c r="L72" s="20"/>
      <c r="M72" s="20"/>
      <c r="N72" s="20"/>
      <c r="O72" s="44" t="s">
        <v>49</v>
      </c>
      <c r="P72" s="46">
        <f>SUM(P53,R53,T53,V53,X53,Y53)</f>
        <v>70</v>
      </c>
      <c r="Q72" s="46">
        <f>Q53+U53</f>
        <v>42</v>
      </c>
      <c r="R72" s="20"/>
      <c r="S72" s="20"/>
      <c r="T72" s="20"/>
      <c r="U72" s="20"/>
      <c r="V72" s="20"/>
      <c r="W72" s="20"/>
      <c r="X72" s="20"/>
      <c r="Y72" s="20"/>
      <c r="Z72" s="20"/>
      <c r="AA72" s="20"/>
      <c r="AB72" s="20"/>
      <c r="AC72" s="20"/>
      <c r="AD72" s="20"/>
    </row>
    <row r="73">
      <c r="A73" s="20"/>
      <c r="B73" s="20"/>
      <c r="C73" s="20"/>
      <c r="D73" s="20"/>
      <c r="E73" s="20"/>
      <c r="F73" s="20"/>
      <c r="G73" s="20"/>
      <c r="H73" s="20"/>
      <c r="I73" s="20"/>
      <c r="J73" s="20"/>
      <c r="K73" s="20"/>
      <c r="L73" s="20"/>
      <c r="M73" s="20"/>
      <c r="N73" s="20"/>
      <c r="O73" s="44" t="s">
        <v>47</v>
      </c>
      <c r="P73" s="46">
        <f>SUM(P52,R52,T52,V52,X52,Y52)</f>
        <v>134</v>
      </c>
      <c r="Q73" s="46">
        <f>Q52+U52</f>
        <v>31</v>
      </c>
      <c r="R73" s="20"/>
      <c r="S73" s="20"/>
      <c r="T73" s="20"/>
      <c r="U73" s="20"/>
      <c r="V73" s="20"/>
      <c r="W73" s="20"/>
      <c r="X73" s="20"/>
      <c r="Y73" s="20"/>
      <c r="Z73" s="20"/>
      <c r="AA73" s="20"/>
      <c r="AB73" s="20"/>
      <c r="AC73" s="20"/>
      <c r="AD73" s="20"/>
    </row>
    <row r="74">
      <c r="A74" s="20"/>
      <c r="B74" s="20"/>
      <c r="C74" s="20"/>
      <c r="D74" s="20"/>
      <c r="E74" s="20"/>
      <c r="F74" s="20"/>
      <c r="G74" s="20"/>
      <c r="H74" s="20"/>
      <c r="I74" s="20"/>
      <c r="J74" s="20"/>
      <c r="K74" s="20"/>
      <c r="L74" s="20"/>
      <c r="M74" s="20"/>
      <c r="N74" s="20"/>
      <c r="O74" s="44" t="s">
        <v>596</v>
      </c>
      <c r="P74" s="46">
        <f>SUM(P54,R54,T54,V54,X54,Y54)</f>
        <v>78</v>
      </c>
      <c r="Q74" s="46">
        <f>Q54+U54</f>
        <v>21</v>
      </c>
      <c r="R74" s="20"/>
      <c r="S74" s="20"/>
      <c r="T74" s="20"/>
      <c r="U74" s="20"/>
      <c r="V74" s="20"/>
      <c r="W74" s="20"/>
      <c r="X74" s="20"/>
      <c r="Y74" s="20"/>
      <c r="Z74" s="20"/>
      <c r="AA74" s="20"/>
      <c r="AB74" s="20"/>
      <c r="AC74" s="20"/>
      <c r="AD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row>
    <row r="77">
      <c r="A77" s="20"/>
      <c r="B77" s="20"/>
      <c r="C77" s="20"/>
      <c r="D77" s="20"/>
      <c r="E77" s="20"/>
      <c r="F77" s="20"/>
      <c r="G77" s="20"/>
      <c r="H77" s="20"/>
      <c r="I77" s="20"/>
      <c r="J77" s="20"/>
      <c r="K77" s="20"/>
      <c r="L77" s="20"/>
      <c r="M77" s="20"/>
      <c r="N77" s="20"/>
      <c r="O77" s="20"/>
      <c r="P77" s="47" t="s">
        <v>605</v>
      </c>
      <c r="Q77" s="48" t="s">
        <v>606</v>
      </c>
      <c r="R77" s="48" t="s">
        <v>607</v>
      </c>
      <c r="S77" s="20"/>
      <c r="T77" s="20"/>
      <c r="U77" s="20"/>
      <c r="V77" s="20"/>
      <c r="W77" s="20"/>
      <c r="X77" s="20"/>
      <c r="Y77" s="20"/>
      <c r="Z77" s="20"/>
      <c r="AA77" s="20"/>
      <c r="AB77" s="20"/>
      <c r="AC77" s="20"/>
      <c r="AD77" s="20"/>
    </row>
    <row r="78">
      <c r="A78" s="20"/>
      <c r="B78" s="20"/>
      <c r="C78" s="20"/>
      <c r="D78" s="20"/>
      <c r="E78" s="20"/>
      <c r="F78" s="20"/>
      <c r="G78" s="20"/>
      <c r="H78" s="20"/>
      <c r="I78" s="20"/>
      <c r="J78" s="20"/>
      <c r="K78" s="20"/>
      <c r="L78" s="20"/>
      <c r="M78" s="20"/>
      <c r="N78" s="20"/>
      <c r="O78" s="48" t="s">
        <v>608</v>
      </c>
      <c r="P78" s="49">
        <v>0.53125</v>
      </c>
      <c r="Q78" s="50">
        <v>0.55</v>
      </c>
      <c r="R78" s="50">
        <v>0.5123456790123457</v>
      </c>
      <c r="S78" s="20"/>
      <c r="T78" s="20"/>
      <c r="U78" s="20"/>
      <c r="V78" s="20"/>
      <c r="W78" s="20"/>
      <c r="X78" s="20"/>
      <c r="Y78" s="20"/>
      <c r="Z78" s="20"/>
      <c r="AA78" s="20"/>
      <c r="AB78" s="20"/>
      <c r="AC78" s="20"/>
      <c r="AD78" s="20"/>
    </row>
    <row r="79">
      <c r="A79" s="20"/>
      <c r="B79" s="20"/>
      <c r="C79" s="20"/>
      <c r="D79" s="20"/>
      <c r="E79" s="20"/>
      <c r="F79" s="20"/>
      <c r="G79" s="20"/>
      <c r="H79" s="20"/>
      <c r="I79" s="20"/>
      <c r="J79" s="20"/>
      <c r="K79" s="20"/>
      <c r="L79" s="20"/>
      <c r="M79" s="20"/>
      <c r="N79" s="20"/>
      <c r="O79" s="48" t="s">
        <v>609</v>
      </c>
      <c r="P79" s="49">
        <v>0.6770833333333334</v>
      </c>
      <c r="Q79" s="50">
        <v>0.7125</v>
      </c>
      <c r="R79" s="50">
        <v>0.6851851851851852</v>
      </c>
      <c r="S79" s="20"/>
      <c r="T79" s="20"/>
      <c r="U79" s="20"/>
      <c r="V79" s="20"/>
      <c r="W79" s="20"/>
      <c r="X79" s="20"/>
      <c r="Y79" s="20"/>
      <c r="Z79" s="20"/>
      <c r="AA79" s="20"/>
      <c r="AB79" s="20"/>
      <c r="AC79" s="20"/>
      <c r="AD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11" max="14" width="18.88"/>
    <col customWidth="1" min="15" max="15" width="16.63"/>
    <col customWidth="1" min="26" max="26" width="24.38"/>
    <col customWidth="1" min="27" max="27" width="20.13"/>
    <col customWidth="1" min="28" max="30" width="21.63"/>
  </cols>
  <sheetData>
    <row r="1">
      <c r="A1" s="13" t="s">
        <v>47</v>
      </c>
      <c r="B1" s="13" t="s">
        <v>49</v>
      </c>
      <c r="C1" s="13" t="s">
        <v>47</v>
      </c>
      <c r="D1" s="13" t="s">
        <v>51</v>
      </c>
      <c r="E1" s="13" t="s">
        <v>47</v>
      </c>
      <c r="F1" s="13" t="s">
        <v>49</v>
      </c>
      <c r="G1" s="13" t="s">
        <v>49</v>
      </c>
      <c r="H1" s="13" t="s">
        <v>47</v>
      </c>
      <c r="I1" s="13" t="s">
        <v>49</v>
      </c>
      <c r="J1" s="13" t="s">
        <v>49</v>
      </c>
      <c r="K1" s="11" t="s">
        <v>97</v>
      </c>
      <c r="L1" s="11" t="s">
        <v>66</v>
      </c>
      <c r="M1" s="11" t="s">
        <v>372</v>
      </c>
      <c r="N1" s="11" t="s">
        <v>373</v>
      </c>
      <c r="O1" s="16"/>
      <c r="P1" s="15" t="str">
        <f t="shared" ref="P1:Y1" si="1">IFS(A1="I don't know", "N/A", A1=P$48, "Right",A1&lt;&gt;P$48, "Wrong")</f>
        <v>Right</v>
      </c>
      <c r="Q1" s="15" t="str">
        <f t="shared" si="1"/>
        <v>Wrong</v>
      </c>
      <c r="R1" s="15" t="str">
        <f t="shared" si="1"/>
        <v>Right</v>
      </c>
      <c r="S1" s="15" t="str">
        <f t="shared" si="1"/>
        <v>N/A</v>
      </c>
      <c r="T1" s="15" t="str">
        <f t="shared" si="1"/>
        <v>Right</v>
      </c>
      <c r="U1" s="15" t="str">
        <f t="shared" si="1"/>
        <v>Wrong</v>
      </c>
      <c r="V1" s="15" t="str">
        <f t="shared" si="1"/>
        <v>Wrong</v>
      </c>
      <c r="W1" s="15" t="str">
        <f t="shared" si="1"/>
        <v>Wrong</v>
      </c>
      <c r="X1" s="15" t="str">
        <f t="shared" si="1"/>
        <v>Wrong</v>
      </c>
      <c r="Y1" s="15" t="str">
        <f t="shared" si="1"/>
        <v>Wrong</v>
      </c>
      <c r="AD1" s="5"/>
    </row>
    <row r="2">
      <c r="A2" s="13" t="s">
        <v>51</v>
      </c>
      <c r="B2" s="13" t="s">
        <v>51</v>
      </c>
      <c r="C2" s="13" t="s">
        <v>51</v>
      </c>
      <c r="D2" s="13" t="s">
        <v>51</v>
      </c>
      <c r="E2" s="13" t="s">
        <v>51</v>
      </c>
      <c r="F2" s="13" t="s">
        <v>51</v>
      </c>
      <c r="G2" s="13" t="s">
        <v>51</v>
      </c>
      <c r="H2" s="13" t="s">
        <v>51</v>
      </c>
      <c r="I2" s="13" t="s">
        <v>51</v>
      </c>
      <c r="J2" s="13" t="s">
        <v>51</v>
      </c>
      <c r="K2" s="11" t="s">
        <v>97</v>
      </c>
      <c r="L2" s="11" t="s">
        <v>66</v>
      </c>
      <c r="M2" s="11" t="s">
        <v>67</v>
      </c>
      <c r="N2" s="11" t="s">
        <v>98</v>
      </c>
      <c r="O2" s="16"/>
      <c r="P2" s="15" t="str">
        <f t="shared" ref="P2:Y2" si="2">IFS(A2="I don't know", "N/A", A2=P$48, "Right",A2&lt;&gt;P$48, "Wrong")</f>
        <v>N/A</v>
      </c>
      <c r="Q2" s="15" t="str">
        <f t="shared" si="2"/>
        <v>N/A</v>
      </c>
      <c r="R2" s="15" t="str">
        <f t="shared" si="2"/>
        <v>N/A</v>
      </c>
      <c r="S2" s="15" t="str">
        <f t="shared" si="2"/>
        <v>N/A</v>
      </c>
      <c r="T2" s="15" t="str">
        <f t="shared" si="2"/>
        <v>N/A</v>
      </c>
      <c r="U2" s="15" t="str">
        <f t="shared" si="2"/>
        <v>N/A</v>
      </c>
      <c r="V2" s="15" t="str">
        <f t="shared" si="2"/>
        <v>N/A</v>
      </c>
      <c r="W2" s="15" t="str">
        <f t="shared" si="2"/>
        <v>N/A</v>
      </c>
      <c r="X2" s="15" t="str">
        <f t="shared" si="2"/>
        <v>N/A</v>
      </c>
      <c r="Y2" s="15" t="str">
        <f t="shared" si="2"/>
        <v>N/A</v>
      </c>
      <c r="Z2" s="16"/>
      <c r="AD2" s="18"/>
    </row>
    <row r="3">
      <c r="A3" s="13" t="s">
        <v>49</v>
      </c>
      <c r="B3" s="13" t="s">
        <v>47</v>
      </c>
      <c r="C3" s="13" t="s">
        <v>51</v>
      </c>
      <c r="D3" s="13" t="s">
        <v>49</v>
      </c>
      <c r="E3" s="13" t="s">
        <v>47</v>
      </c>
      <c r="F3" s="13" t="s">
        <v>47</v>
      </c>
      <c r="G3" s="13" t="s">
        <v>49</v>
      </c>
      <c r="H3" s="13" t="s">
        <v>47</v>
      </c>
      <c r="I3" s="13" t="s">
        <v>47</v>
      </c>
      <c r="J3" s="13" t="s">
        <v>47</v>
      </c>
      <c r="K3" s="11" t="s">
        <v>505</v>
      </c>
      <c r="L3" s="11" t="s">
        <v>66</v>
      </c>
      <c r="M3" s="11" t="s">
        <v>45</v>
      </c>
      <c r="N3" s="11" t="s">
        <v>506</v>
      </c>
      <c r="O3" s="16"/>
      <c r="P3" s="15" t="str">
        <f t="shared" ref="P3:Y3" si="3">IFS(A3="I don't know", "N/A", A3=P$48, "Right",A3&lt;&gt;P$48, "Wrong")</f>
        <v>Wrong</v>
      </c>
      <c r="Q3" s="15" t="str">
        <f t="shared" si="3"/>
        <v>Right</v>
      </c>
      <c r="R3" s="15" t="str">
        <f t="shared" si="3"/>
        <v>N/A</v>
      </c>
      <c r="S3" s="15" t="str">
        <f t="shared" si="3"/>
        <v>Right</v>
      </c>
      <c r="T3" s="15" t="str">
        <f t="shared" si="3"/>
        <v>Right</v>
      </c>
      <c r="U3" s="15" t="str">
        <f t="shared" si="3"/>
        <v>Right</v>
      </c>
      <c r="V3" s="15" t="str">
        <f t="shared" si="3"/>
        <v>Wrong</v>
      </c>
      <c r="W3" s="15" t="str">
        <f t="shared" si="3"/>
        <v>Wrong</v>
      </c>
      <c r="X3" s="15" t="str">
        <f t="shared" si="3"/>
        <v>Right</v>
      </c>
      <c r="Y3" s="15" t="str">
        <f t="shared" si="3"/>
        <v>Right</v>
      </c>
      <c r="Z3" s="16"/>
      <c r="AD3" s="16"/>
    </row>
    <row r="4">
      <c r="A4" s="13" t="s">
        <v>51</v>
      </c>
      <c r="B4" s="13" t="s">
        <v>51</v>
      </c>
      <c r="C4" s="13" t="s">
        <v>51</v>
      </c>
      <c r="D4" s="13" t="s">
        <v>51</v>
      </c>
      <c r="E4" s="13" t="s">
        <v>51</v>
      </c>
      <c r="F4" s="13" t="s">
        <v>51</v>
      </c>
      <c r="G4" s="13" t="s">
        <v>51</v>
      </c>
      <c r="H4" s="13" t="s">
        <v>51</v>
      </c>
      <c r="I4" s="13" t="s">
        <v>51</v>
      </c>
      <c r="J4" s="13" t="s">
        <v>51</v>
      </c>
      <c r="K4" s="11" t="s">
        <v>206</v>
      </c>
      <c r="L4" s="11" t="s">
        <v>60</v>
      </c>
      <c r="M4" s="11" t="s">
        <v>75</v>
      </c>
      <c r="N4" s="11" t="s">
        <v>207</v>
      </c>
      <c r="O4" s="16"/>
      <c r="P4" s="15" t="str">
        <f t="shared" ref="P4:Y4" si="4">IFS(A4="I don't know", "N/A", A4=P$48, "Right",A4&lt;&gt;P$48, "Wrong")</f>
        <v>N/A</v>
      </c>
      <c r="Q4" s="15" t="str">
        <f t="shared" si="4"/>
        <v>N/A</v>
      </c>
      <c r="R4" s="15" t="str">
        <f t="shared" si="4"/>
        <v>N/A</v>
      </c>
      <c r="S4" s="15" t="str">
        <f t="shared" si="4"/>
        <v>N/A</v>
      </c>
      <c r="T4" s="15" t="str">
        <f t="shared" si="4"/>
        <v>N/A</v>
      </c>
      <c r="U4" s="15" t="str">
        <f t="shared" si="4"/>
        <v>N/A</v>
      </c>
      <c r="V4" s="15" t="str">
        <f t="shared" si="4"/>
        <v>N/A</v>
      </c>
      <c r="W4" s="15" t="str">
        <f t="shared" si="4"/>
        <v>N/A</v>
      </c>
      <c r="X4" s="15" t="str">
        <f t="shared" si="4"/>
        <v>N/A</v>
      </c>
      <c r="Y4" s="15" t="str">
        <f t="shared" si="4"/>
        <v>N/A</v>
      </c>
      <c r="Z4" s="16"/>
      <c r="AD4" s="16"/>
    </row>
    <row r="5">
      <c r="A5" s="13" t="s">
        <v>47</v>
      </c>
      <c r="B5" s="13" t="s">
        <v>49</v>
      </c>
      <c r="C5" s="13" t="s">
        <v>49</v>
      </c>
      <c r="D5" s="13" t="s">
        <v>49</v>
      </c>
      <c r="E5" s="13" t="s">
        <v>47</v>
      </c>
      <c r="F5" s="13" t="s">
        <v>51</v>
      </c>
      <c r="G5" s="13" t="s">
        <v>47</v>
      </c>
      <c r="H5" s="13" t="s">
        <v>49</v>
      </c>
      <c r="I5" s="13" t="s">
        <v>49</v>
      </c>
      <c r="J5" s="13" t="s">
        <v>47</v>
      </c>
      <c r="K5" s="11" t="s">
        <v>186</v>
      </c>
      <c r="L5" s="11" t="s">
        <v>60</v>
      </c>
      <c r="M5" s="11" t="s">
        <v>83</v>
      </c>
      <c r="N5" s="11" t="s">
        <v>187</v>
      </c>
      <c r="O5" s="16"/>
      <c r="P5" s="15" t="str">
        <f t="shared" ref="P5:Y5" si="5">IFS(A5="I don't know", "N/A", A5=P$48, "Right",A5&lt;&gt;P$48, "Wrong")</f>
        <v>Right</v>
      </c>
      <c r="Q5" s="15" t="str">
        <f t="shared" si="5"/>
        <v>Wrong</v>
      </c>
      <c r="R5" s="15" t="str">
        <f t="shared" si="5"/>
        <v>Wrong</v>
      </c>
      <c r="S5" s="15" t="str">
        <f t="shared" si="5"/>
        <v>Right</v>
      </c>
      <c r="T5" s="15" t="str">
        <f t="shared" si="5"/>
        <v>Right</v>
      </c>
      <c r="U5" s="15" t="str">
        <f t="shared" si="5"/>
        <v>N/A</v>
      </c>
      <c r="V5" s="15" t="str">
        <f t="shared" si="5"/>
        <v>Right</v>
      </c>
      <c r="W5" s="15" t="str">
        <f t="shared" si="5"/>
        <v>Right</v>
      </c>
      <c r="X5" s="15" t="str">
        <f t="shared" si="5"/>
        <v>Wrong</v>
      </c>
      <c r="Y5" s="15" t="str">
        <f t="shared" si="5"/>
        <v>Right</v>
      </c>
      <c r="Z5" s="16"/>
      <c r="AD5" s="16"/>
    </row>
    <row r="6">
      <c r="A6" s="13" t="s">
        <v>49</v>
      </c>
      <c r="B6" s="13" t="s">
        <v>47</v>
      </c>
      <c r="C6" s="13" t="s">
        <v>51</v>
      </c>
      <c r="D6" s="13" t="s">
        <v>49</v>
      </c>
      <c r="E6" s="13" t="s">
        <v>47</v>
      </c>
      <c r="F6" s="13" t="s">
        <v>49</v>
      </c>
      <c r="G6" s="13" t="s">
        <v>49</v>
      </c>
      <c r="H6" s="13" t="s">
        <v>49</v>
      </c>
      <c r="I6" s="13" t="s">
        <v>51</v>
      </c>
      <c r="J6" s="13" t="s">
        <v>47</v>
      </c>
      <c r="K6" s="11" t="s">
        <v>90</v>
      </c>
      <c r="L6" s="11" t="s">
        <v>60</v>
      </c>
      <c r="M6" s="11" t="s">
        <v>75</v>
      </c>
      <c r="N6" s="11" t="s">
        <v>130</v>
      </c>
      <c r="O6" s="16"/>
      <c r="P6" s="15" t="str">
        <f t="shared" ref="P6:Y6" si="6">IFS(A6="I don't know", "N/A", A6=P$48, "Right",A6&lt;&gt;P$48, "Wrong")</f>
        <v>Wrong</v>
      </c>
      <c r="Q6" s="15" t="str">
        <f t="shared" si="6"/>
        <v>Right</v>
      </c>
      <c r="R6" s="15" t="str">
        <f t="shared" si="6"/>
        <v>N/A</v>
      </c>
      <c r="S6" s="15" t="str">
        <f t="shared" si="6"/>
        <v>Right</v>
      </c>
      <c r="T6" s="15" t="str">
        <f t="shared" si="6"/>
        <v>Right</v>
      </c>
      <c r="U6" s="15" t="str">
        <f t="shared" si="6"/>
        <v>Wrong</v>
      </c>
      <c r="V6" s="15" t="str">
        <f t="shared" si="6"/>
        <v>Wrong</v>
      </c>
      <c r="W6" s="15" t="str">
        <f t="shared" si="6"/>
        <v>Right</v>
      </c>
      <c r="X6" s="15" t="str">
        <f t="shared" si="6"/>
        <v>N/A</v>
      </c>
      <c r="Y6" s="15" t="str">
        <f t="shared" si="6"/>
        <v>Right</v>
      </c>
      <c r="Z6" s="16"/>
      <c r="AD6" s="16"/>
    </row>
    <row r="7">
      <c r="A7" s="13" t="s">
        <v>49</v>
      </c>
      <c r="B7" s="13" t="s">
        <v>49</v>
      </c>
      <c r="C7" s="13" t="s">
        <v>49</v>
      </c>
      <c r="D7" s="13" t="s">
        <v>49</v>
      </c>
      <c r="E7" s="13" t="s">
        <v>49</v>
      </c>
      <c r="F7" s="13" t="s">
        <v>49</v>
      </c>
      <c r="G7" s="13" t="s">
        <v>49</v>
      </c>
      <c r="H7" s="13" t="s">
        <v>49</v>
      </c>
      <c r="I7" s="13" t="s">
        <v>49</v>
      </c>
      <c r="J7" s="13" t="s">
        <v>49</v>
      </c>
      <c r="K7" s="11" t="s">
        <v>90</v>
      </c>
      <c r="L7" s="11" t="s">
        <v>44</v>
      </c>
      <c r="M7" s="11" t="s">
        <v>75</v>
      </c>
      <c r="N7" s="11" t="s">
        <v>565</v>
      </c>
      <c r="O7" s="16"/>
      <c r="P7" s="15" t="str">
        <f t="shared" ref="P7:Y7" si="7">IFS(A7="I don't know", "N/A", A7=P$48, "Right",A7&lt;&gt;P$48, "Wrong")</f>
        <v>Wrong</v>
      </c>
      <c r="Q7" s="15" t="str">
        <f t="shared" si="7"/>
        <v>Wrong</v>
      </c>
      <c r="R7" s="15" t="str">
        <f t="shared" si="7"/>
        <v>Wrong</v>
      </c>
      <c r="S7" s="15" t="str">
        <f t="shared" si="7"/>
        <v>Right</v>
      </c>
      <c r="T7" s="15" t="str">
        <f t="shared" si="7"/>
        <v>Wrong</v>
      </c>
      <c r="U7" s="15" t="str">
        <f t="shared" si="7"/>
        <v>Wrong</v>
      </c>
      <c r="V7" s="15" t="str">
        <f t="shared" si="7"/>
        <v>Wrong</v>
      </c>
      <c r="W7" s="15" t="str">
        <f t="shared" si="7"/>
        <v>Right</v>
      </c>
      <c r="X7" s="15" t="str">
        <f t="shared" si="7"/>
        <v>Wrong</v>
      </c>
      <c r="Y7" s="15" t="str">
        <f t="shared" si="7"/>
        <v>Wrong</v>
      </c>
      <c r="Z7" s="16"/>
      <c r="AD7" s="16"/>
    </row>
    <row r="8">
      <c r="A8" s="13" t="s">
        <v>49</v>
      </c>
      <c r="B8" s="13" t="s">
        <v>47</v>
      </c>
      <c r="C8" s="13" t="s">
        <v>51</v>
      </c>
      <c r="D8" s="13" t="s">
        <v>49</v>
      </c>
      <c r="E8" s="13" t="s">
        <v>49</v>
      </c>
      <c r="F8" s="13" t="s">
        <v>49</v>
      </c>
      <c r="G8" s="13" t="s">
        <v>47</v>
      </c>
      <c r="H8" s="13" t="s">
        <v>51</v>
      </c>
      <c r="I8" s="13" t="s">
        <v>51</v>
      </c>
      <c r="J8" s="13" t="s">
        <v>51</v>
      </c>
      <c r="K8" s="11" t="s">
        <v>90</v>
      </c>
      <c r="L8" s="11" t="s">
        <v>66</v>
      </c>
      <c r="M8" s="11" t="s">
        <v>75</v>
      </c>
      <c r="N8" s="11" t="s">
        <v>241</v>
      </c>
      <c r="O8" s="16"/>
      <c r="P8" s="15" t="str">
        <f t="shared" ref="P8:Y8" si="8">IFS(A8="I don't know", "N/A", A8=P$48, "Right",A8&lt;&gt;P$48, "Wrong")</f>
        <v>Wrong</v>
      </c>
      <c r="Q8" s="15" t="str">
        <f t="shared" si="8"/>
        <v>Right</v>
      </c>
      <c r="R8" s="15" t="str">
        <f t="shared" si="8"/>
        <v>N/A</v>
      </c>
      <c r="S8" s="15" t="str">
        <f t="shared" si="8"/>
        <v>Right</v>
      </c>
      <c r="T8" s="15" t="str">
        <f t="shared" si="8"/>
        <v>Wrong</v>
      </c>
      <c r="U8" s="15" t="str">
        <f t="shared" si="8"/>
        <v>Wrong</v>
      </c>
      <c r="V8" s="15" t="str">
        <f t="shared" si="8"/>
        <v>Right</v>
      </c>
      <c r="W8" s="15" t="str">
        <f t="shared" si="8"/>
        <v>N/A</v>
      </c>
      <c r="X8" s="15" t="str">
        <f t="shared" si="8"/>
        <v>N/A</v>
      </c>
      <c r="Y8" s="15" t="str">
        <f t="shared" si="8"/>
        <v>N/A</v>
      </c>
      <c r="Z8" s="16"/>
      <c r="AD8" s="16"/>
    </row>
    <row r="9">
      <c r="A9" s="13" t="s">
        <v>49</v>
      </c>
      <c r="B9" s="13" t="s">
        <v>47</v>
      </c>
      <c r="C9" s="13" t="s">
        <v>49</v>
      </c>
      <c r="D9" s="13" t="s">
        <v>49</v>
      </c>
      <c r="E9" s="13" t="s">
        <v>47</v>
      </c>
      <c r="F9" s="13" t="s">
        <v>49</v>
      </c>
      <c r="G9" s="13" t="s">
        <v>47</v>
      </c>
      <c r="H9" s="13" t="s">
        <v>49</v>
      </c>
      <c r="I9" s="13" t="s">
        <v>51</v>
      </c>
      <c r="J9" s="13" t="s">
        <v>47</v>
      </c>
      <c r="K9" s="11" t="s">
        <v>90</v>
      </c>
      <c r="L9" s="11" t="s">
        <v>44</v>
      </c>
      <c r="M9" s="11" t="s">
        <v>75</v>
      </c>
      <c r="N9" s="11" t="s">
        <v>566</v>
      </c>
      <c r="O9" s="16"/>
      <c r="P9" s="15" t="str">
        <f t="shared" ref="P9:Y9" si="9">IFS(A9="I don't know", "N/A", A9=P$48, "Right",A9&lt;&gt;P$48, "Wrong")</f>
        <v>Wrong</v>
      </c>
      <c r="Q9" s="15" t="str">
        <f t="shared" si="9"/>
        <v>Right</v>
      </c>
      <c r="R9" s="15" t="str">
        <f t="shared" si="9"/>
        <v>Wrong</v>
      </c>
      <c r="S9" s="15" t="str">
        <f t="shared" si="9"/>
        <v>Right</v>
      </c>
      <c r="T9" s="15" t="str">
        <f t="shared" si="9"/>
        <v>Right</v>
      </c>
      <c r="U9" s="15" t="str">
        <f t="shared" si="9"/>
        <v>Wrong</v>
      </c>
      <c r="V9" s="15" t="str">
        <f t="shared" si="9"/>
        <v>Right</v>
      </c>
      <c r="W9" s="15" t="str">
        <f t="shared" si="9"/>
        <v>Right</v>
      </c>
      <c r="X9" s="15" t="str">
        <f t="shared" si="9"/>
        <v>N/A</v>
      </c>
      <c r="Y9" s="15" t="str">
        <f t="shared" si="9"/>
        <v>Right</v>
      </c>
      <c r="Z9" s="16"/>
      <c r="AD9" s="16"/>
    </row>
    <row r="10">
      <c r="A10" s="13" t="s">
        <v>51</v>
      </c>
      <c r="B10" s="13" t="s">
        <v>49</v>
      </c>
      <c r="C10" s="13" t="s">
        <v>47</v>
      </c>
      <c r="D10" s="13" t="s">
        <v>49</v>
      </c>
      <c r="E10" s="13" t="s">
        <v>47</v>
      </c>
      <c r="F10" s="13" t="s">
        <v>47</v>
      </c>
      <c r="G10" s="13" t="s">
        <v>49</v>
      </c>
      <c r="H10" s="13" t="s">
        <v>49</v>
      </c>
      <c r="I10" s="13" t="s">
        <v>47</v>
      </c>
      <c r="J10" s="13" t="s">
        <v>47</v>
      </c>
      <c r="K10" s="11" t="s">
        <v>532</v>
      </c>
      <c r="L10" s="11" t="s">
        <v>60</v>
      </c>
      <c r="M10" s="11" t="s">
        <v>45</v>
      </c>
      <c r="N10" s="11" t="s">
        <v>483</v>
      </c>
      <c r="O10" s="16"/>
      <c r="P10" s="15" t="str">
        <f t="shared" ref="P10:Y10" si="10">IFS(A10="I don't know", "N/A", A10=P$48, "Right",A10&lt;&gt;P$48, "Wrong")</f>
        <v>N/A</v>
      </c>
      <c r="Q10" s="15" t="str">
        <f t="shared" si="10"/>
        <v>Wrong</v>
      </c>
      <c r="R10" s="15" t="str">
        <f t="shared" si="10"/>
        <v>Right</v>
      </c>
      <c r="S10" s="15" t="str">
        <f t="shared" si="10"/>
        <v>Right</v>
      </c>
      <c r="T10" s="15" t="str">
        <f t="shared" si="10"/>
        <v>Right</v>
      </c>
      <c r="U10" s="15" t="str">
        <f t="shared" si="10"/>
        <v>Right</v>
      </c>
      <c r="V10" s="15" t="str">
        <f t="shared" si="10"/>
        <v>Wrong</v>
      </c>
      <c r="W10" s="15" t="str">
        <f t="shared" si="10"/>
        <v>Right</v>
      </c>
      <c r="X10" s="15" t="str">
        <f t="shared" si="10"/>
        <v>Right</v>
      </c>
      <c r="Y10" s="15" t="str">
        <f t="shared" si="10"/>
        <v>Right</v>
      </c>
      <c r="Z10" s="16"/>
      <c r="AD10" s="16"/>
    </row>
    <row r="11">
      <c r="A11" s="13" t="s">
        <v>47</v>
      </c>
      <c r="B11" s="13" t="s">
        <v>47</v>
      </c>
      <c r="C11" s="13" t="s">
        <v>47</v>
      </c>
      <c r="D11" s="13" t="s">
        <v>49</v>
      </c>
      <c r="E11" s="13" t="s">
        <v>49</v>
      </c>
      <c r="F11" s="13" t="s">
        <v>49</v>
      </c>
      <c r="G11" s="13" t="s">
        <v>49</v>
      </c>
      <c r="H11" s="13" t="s">
        <v>49</v>
      </c>
      <c r="I11" s="13" t="s">
        <v>49</v>
      </c>
      <c r="J11" s="13" t="s">
        <v>47</v>
      </c>
      <c r="K11" s="11" t="s">
        <v>271</v>
      </c>
      <c r="L11" s="11" t="s">
        <v>60</v>
      </c>
      <c r="M11" s="11" t="s">
        <v>45</v>
      </c>
      <c r="N11" s="11" t="s">
        <v>130</v>
      </c>
      <c r="O11" s="16"/>
      <c r="P11" s="15" t="str">
        <f t="shared" ref="P11:Y11" si="11">IFS(A11="I don't know", "N/A", A11=P$48, "Right",A11&lt;&gt;P$48, "Wrong")</f>
        <v>Right</v>
      </c>
      <c r="Q11" s="15" t="str">
        <f t="shared" si="11"/>
        <v>Right</v>
      </c>
      <c r="R11" s="15" t="str">
        <f t="shared" si="11"/>
        <v>Right</v>
      </c>
      <c r="S11" s="15" t="str">
        <f t="shared" si="11"/>
        <v>Right</v>
      </c>
      <c r="T11" s="15" t="str">
        <f t="shared" si="11"/>
        <v>Wrong</v>
      </c>
      <c r="U11" s="15" t="str">
        <f t="shared" si="11"/>
        <v>Wrong</v>
      </c>
      <c r="V11" s="15" t="str">
        <f t="shared" si="11"/>
        <v>Wrong</v>
      </c>
      <c r="W11" s="15" t="str">
        <f t="shared" si="11"/>
        <v>Right</v>
      </c>
      <c r="X11" s="15" t="str">
        <f t="shared" si="11"/>
        <v>Wrong</v>
      </c>
      <c r="Y11" s="15" t="str">
        <f t="shared" si="11"/>
        <v>Right</v>
      </c>
      <c r="Z11" s="16"/>
      <c r="AA11" s="16"/>
      <c r="AB11" s="16"/>
      <c r="AC11" s="16"/>
      <c r="AD11" s="16"/>
    </row>
    <row r="12">
      <c r="A12" s="13" t="s">
        <v>47</v>
      </c>
      <c r="B12" s="13" t="s">
        <v>49</v>
      </c>
      <c r="C12" s="13" t="s">
        <v>49</v>
      </c>
      <c r="D12" s="13" t="s">
        <v>51</v>
      </c>
      <c r="E12" s="13" t="s">
        <v>47</v>
      </c>
      <c r="F12" s="13" t="s">
        <v>51</v>
      </c>
      <c r="G12" s="13" t="s">
        <v>47</v>
      </c>
      <c r="H12" s="13" t="s">
        <v>49</v>
      </c>
      <c r="I12" s="13" t="s">
        <v>47</v>
      </c>
      <c r="J12" s="13" t="s">
        <v>47</v>
      </c>
      <c r="K12" s="11" t="s">
        <v>174</v>
      </c>
      <c r="L12" s="11" t="s">
        <v>60</v>
      </c>
      <c r="M12" s="11" t="s">
        <v>83</v>
      </c>
      <c r="N12" s="11" t="s">
        <v>175</v>
      </c>
      <c r="O12" s="16"/>
      <c r="P12" s="15" t="str">
        <f t="shared" ref="P12:Y12" si="12">IFS(A12="I don't know", "N/A", A12=P$48, "Right",A12&lt;&gt;P$48, "Wrong")</f>
        <v>Right</v>
      </c>
      <c r="Q12" s="15" t="str">
        <f t="shared" si="12"/>
        <v>Wrong</v>
      </c>
      <c r="R12" s="15" t="str">
        <f t="shared" si="12"/>
        <v>Wrong</v>
      </c>
      <c r="S12" s="15" t="str">
        <f t="shared" si="12"/>
        <v>N/A</v>
      </c>
      <c r="T12" s="15" t="str">
        <f t="shared" si="12"/>
        <v>Right</v>
      </c>
      <c r="U12" s="15" t="str">
        <f t="shared" si="12"/>
        <v>N/A</v>
      </c>
      <c r="V12" s="15" t="str">
        <f t="shared" si="12"/>
        <v>Right</v>
      </c>
      <c r="W12" s="15" t="str">
        <f t="shared" si="12"/>
        <v>Right</v>
      </c>
      <c r="X12" s="15" t="str">
        <f t="shared" si="12"/>
        <v>Right</v>
      </c>
      <c r="Y12" s="15" t="str">
        <f t="shared" si="12"/>
        <v>Right</v>
      </c>
      <c r="Z12" s="16"/>
      <c r="AA12" s="16"/>
      <c r="AB12" s="16"/>
      <c r="AC12" s="16"/>
      <c r="AD12" s="16"/>
    </row>
    <row r="13">
      <c r="A13" s="13" t="s">
        <v>47</v>
      </c>
      <c r="B13" s="13" t="s">
        <v>49</v>
      </c>
      <c r="C13" s="13" t="s">
        <v>47</v>
      </c>
      <c r="D13" s="13" t="s">
        <v>49</v>
      </c>
      <c r="E13" s="13" t="s">
        <v>47</v>
      </c>
      <c r="F13" s="13" t="s">
        <v>49</v>
      </c>
      <c r="G13" s="13" t="s">
        <v>47</v>
      </c>
      <c r="H13" s="13" t="s">
        <v>49</v>
      </c>
      <c r="I13" s="13" t="s">
        <v>47</v>
      </c>
      <c r="J13" s="13" t="s">
        <v>47</v>
      </c>
      <c r="K13" s="11" t="s">
        <v>65</v>
      </c>
      <c r="L13" s="11" t="s">
        <v>66</v>
      </c>
      <c r="M13" s="11" t="s">
        <v>361</v>
      </c>
      <c r="N13" s="11" t="s">
        <v>68</v>
      </c>
      <c r="O13" s="16"/>
      <c r="P13" s="15" t="str">
        <f t="shared" ref="P13:Y13" si="13">IFS(A13="I don't know", "N/A", A13=P$48, "Right",A13&lt;&gt;P$48, "Wrong")</f>
        <v>Right</v>
      </c>
      <c r="Q13" s="15" t="str">
        <f t="shared" si="13"/>
        <v>Wrong</v>
      </c>
      <c r="R13" s="15" t="str">
        <f t="shared" si="13"/>
        <v>Right</v>
      </c>
      <c r="S13" s="15" t="str">
        <f t="shared" si="13"/>
        <v>Right</v>
      </c>
      <c r="T13" s="15" t="str">
        <f t="shared" si="13"/>
        <v>Right</v>
      </c>
      <c r="U13" s="15" t="str">
        <f t="shared" si="13"/>
        <v>Wrong</v>
      </c>
      <c r="V13" s="15" t="str">
        <f t="shared" si="13"/>
        <v>Right</v>
      </c>
      <c r="W13" s="15" t="str">
        <f t="shared" si="13"/>
        <v>Right</v>
      </c>
      <c r="X13" s="15" t="str">
        <f t="shared" si="13"/>
        <v>Right</v>
      </c>
      <c r="Y13" s="15" t="str">
        <f t="shared" si="13"/>
        <v>Right</v>
      </c>
      <c r="Z13" s="16"/>
      <c r="AA13" s="16"/>
      <c r="AB13" s="16"/>
      <c r="AC13" s="16"/>
      <c r="AD13" s="16"/>
    </row>
    <row r="14">
      <c r="A14" s="13" t="s">
        <v>51</v>
      </c>
      <c r="B14" s="13" t="s">
        <v>51</v>
      </c>
      <c r="C14" s="13" t="s">
        <v>51</v>
      </c>
      <c r="D14" s="13" t="s">
        <v>51</v>
      </c>
      <c r="E14" s="13" t="s">
        <v>47</v>
      </c>
      <c r="F14" s="13" t="s">
        <v>51</v>
      </c>
      <c r="G14" s="13" t="s">
        <v>51</v>
      </c>
      <c r="H14" s="13" t="s">
        <v>51</v>
      </c>
      <c r="I14" s="13" t="s">
        <v>51</v>
      </c>
      <c r="J14" s="13" t="s">
        <v>47</v>
      </c>
      <c r="K14" s="11" t="s">
        <v>65</v>
      </c>
      <c r="L14" s="11" t="s">
        <v>44</v>
      </c>
      <c r="M14" s="11" t="s">
        <v>83</v>
      </c>
      <c r="N14" s="11">
        <v>40.0</v>
      </c>
      <c r="O14" s="16"/>
      <c r="P14" s="15" t="str">
        <f t="shared" ref="P14:Y14" si="14">IFS(A14="I don't know", "N/A", A14=P$48, "Right",A14&lt;&gt;P$48, "Wrong")</f>
        <v>N/A</v>
      </c>
      <c r="Q14" s="15" t="str">
        <f t="shared" si="14"/>
        <v>N/A</v>
      </c>
      <c r="R14" s="15" t="str">
        <f t="shared" si="14"/>
        <v>N/A</v>
      </c>
      <c r="S14" s="15" t="str">
        <f t="shared" si="14"/>
        <v>N/A</v>
      </c>
      <c r="T14" s="15" t="str">
        <f t="shared" si="14"/>
        <v>Right</v>
      </c>
      <c r="U14" s="15" t="str">
        <f t="shared" si="14"/>
        <v>N/A</v>
      </c>
      <c r="V14" s="15" t="str">
        <f t="shared" si="14"/>
        <v>N/A</v>
      </c>
      <c r="W14" s="15" t="str">
        <f t="shared" si="14"/>
        <v>N/A</v>
      </c>
      <c r="X14" s="15" t="str">
        <f t="shared" si="14"/>
        <v>N/A</v>
      </c>
      <c r="Y14" s="15" t="str">
        <f t="shared" si="14"/>
        <v>Right</v>
      </c>
      <c r="Z14" s="16"/>
      <c r="AA14" s="16"/>
      <c r="AB14" s="16"/>
      <c r="AC14" s="16"/>
      <c r="AD14" s="16"/>
    </row>
    <row r="15">
      <c r="A15" s="13" t="s">
        <v>49</v>
      </c>
      <c r="B15" s="13" t="s">
        <v>49</v>
      </c>
      <c r="C15" s="13" t="s">
        <v>47</v>
      </c>
      <c r="D15" s="13" t="s">
        <v>47</v>
      </c>
      <c r="E15" s="13" t="s">
        <v>49</v>
      </c>
      <c r="F15" s="13" t="s">
        <v>51</v>
      </c>
      <c r="G15" s="13" t="s">
        <v>47</v>
      </c>
      <c r="H15" s="13" t="s">
        <v>51</v>
      </c>
      <c r="I15" s="13" t="s">
        <v>47</v>
      </c>
      <c r="J15" s="13" t="s">
        <v>47</v>
      </c>
      <c r="K15" s="11" t="s">
        <v>65</v>
      </c>
      <c r="L15" s="11" t="s">
        <v>60</v>
      </c>
      <c r="M15" s="11" t="s">
        <v>45</v>
      </c>
      <c r="N15" s="11" t="s">
        <v>68</v>
      </c>
      <c r="O15" s="16"/>
      <c r="P15" s="15" t="str">
        <f t="shared" ref="P15:Y15" si="15">IFS(A15="I don't know", "N/A", A15=P$48, "Right",A15&lt;&gt;P$48, "Wrong")</f>
        <v>Wrong</v>
      </c>
      <c r="Q15" s="15" t="str">
        <f t="shared" si="15"/>
        <v>Wrong</v>
      </c>
      <c r="R15" s="15" t="str">
        <f t="shared" si="15"/>
        <v>Right</v>
      </c>
      <c r="S15" s="15" t="str">
        <f t="shared" si="15"/>
        <v>Wrong</v>
      </c>
      <c r="T15" s="15" t="str">
        <f t="shared" si="15"/>
        <v>Wrong</v>
      </c>
      <c r="U15" s="15" t="str">
        <f t="shared" si="15"/>
        <v>N/A</v>
      </c>
      <c r="V15" s="15" t="str">
        <f t="shared" si="15"/>
        <v>Right</v>
      </c>
      <c r="W15" s="15" t="str">
        <f t="shared" si="15"/>
        <v>N/A</v>
      </c>
      <c r="X15" s="15" t="str">
        <f t="shared" si="15"/>
        <v>Right</v>
      </c>
      <c r="Y15" s="15" t="str">
        <f t="shared" si="15"/>
        <v>Right</v>
      </c>
      <c r="Z15" s="16"/>
      <c r="AA15" s="16"/>
      <c r="AB15" s="16"/>
      <c r="AC15" s="16"/>
      <c r="AD15" s="16"/>
    </row>
    <row r="16">
      <c r="A16" s="13" t="s">
        <v>51</v>
      </c>
      <c r="B16" s="13" t="s">
        <v>51</v>
      </c>
      <c r="C16" s="13" t="s">
        <v>47</v>
      </c>
      <c r="D16" s="13" t="s">
        <v>49</v>
      </c>
      <c r="E16" s="13" t="s">
        <v>47</v>
      </c>
      <c r="F16" s="13" t="s">
        <v>51</v>
      </c>
      <c r="G16" s="13" t="s">
        <v>47</v>
      </c>
      <c r="H16" s="13" t="s">
        <v>49</v>
      </c>
      <c r="I16" s="13" t="s">
        <v>51</v>
      </c>
      <c r="J16" s="13" t="s">
        <v>51</v>
      </c>
      <c r="K16" s="11" t="s">
        <v>141</v>
      </c>
      <c r="L16" s="11" t="s">
        <v>66</v>
      </c>
      <c r="M16" s="11" t="s">
        <v>67</v>
      </c>
      <c r="N16" s="11" t="s">
        <v>98</v>
      </c>
      <c r="O16" s="16"/>
      <c r="P16" s="15" t="str">
        <f t="shared" ref="P16:Y16" si="16">IFS(A16="I don't know", "N/A", A16=P$48, "Right",A16&lt;&gt;P$48, "Wrong")</f>
        <v>N/A</v>
      </c>
      <c r="Q16" s="15" t="str">
        <f t="shared" si="16"/>
        <v>N/A</v>
      </c>
      <c r="R16" s="15" t="str">
        <f t="shared" si="16"/>
        <v>Right</v>
      </c>
      <c r="S16" s="15" t="str">
        <f t="shared" si="16"/>
        <v>Right</v>
      </c>
      <c r="T16" s="15" t="str">
        <f t="shared" si="16"/>
        <v>Right</v>
      </c>
      <c r="U16" s="15" t="str">
        <f t="shared" si="16"/>
        <v>N/A</v>
      </c>
      <c r="V16" s="15" t="str">
        <f t="shared" si="16"/>
        <v>Right</v>
      </c>
      <c r="W16" s="15" t="str">
        <f t="shared" si="16"/>
        <v>Right</v>
      </c>
      <c r="X16" s="15" t="str">
        <f t="shared" si="16"/>
        <v>N/A</v>
      </c>
      <c r="Y16" s="15" t="str">
        <f t="shared" si="16"/>
        <v>N/A</v>
      </c>
      <c r="Z16" s="16"/>
      <c r="AA16" s="16"/>
      <c r="AB16" s="16"/>
      <c r="AC16" s="16"/>
      <c r="AD16" s="16"/>
    </row>
    <row r="17">
      <c r="A17" s="13" t="s">
        <v>47</v>
      </c>
      <c r="B17" s="13" t="s">
        <v>49</v>
      </c>
      <c r="C17" s="13" t="s">
        <v>49</v>
      </c>
      <c r="D17" s="13" t="s">
        <v>49</v>
      </c>
      <c r="E17" s="13" t="s">
        <v>47</v>
      </c>
      <c r="F17" s="13" t="s">
        <v>49</v>
      </c>
      <c r="G17" s="13" t="s">
        <v>47</v>
      </c>
      <c r="H17" s="13" t="s">
        <v>49</v>
      </c>
      <c r="I17" s="13" t="s">
        <v>49</v>
      </c>
      <c r="J17" s="13" t="s">
        <v>51</v>
      </c>
      <c r="K17" s="11" t="s">
        <v>282</v>
      </c>
      <c r="L17" s="11" t="s">
        <v>66</v>
      </c>
      <c r="M17" s="11" t="s">
        <v>75</v>
      </c>
      <c r="N17" s="11" t="s">
        <v>283</v>
      </c>
      <c r="O17" s="16"/>
      <c r="P17" s="15" t="str">
        <f t="shared" ref="P17:Y17" si="17">IFS(A17="I don't know", "N/A", A17=P$48, "Right",A17&lt;&gt;P$48, "Wrong")</f>
        <v>Right</v>
      </c>
      <c r="Q17" s="15" t="str">
        <f t="shared" si="17"/>
        <v>Wrong</v>
      </c>
      <c r="R17" s="15" t="str">
        <f t="shared" si="17"/>
        <v>Wrong</v>
      </c>
      <c r="S17" s="15" t="str">
        <f t="shared" si="17"/>
        <v>Right</v>
      </c>
      <c r="T17" s="15" t="str">
        <f t="shared" si="17"/>
        <v>Right</v>
      </c>
      <c r="U17" s="15" t="str">
        <f t="shared" si="17"/>
        <v>Wrong</v>
      </c>
      <c r="V17" s="15" t="str">
        <f t="shared" si="17"/>
        <v>Right</v>
      </c>
      <c r="W17" s="15" t="str">
        <f t="shared" si="17"/>
        <v>Right</v>
      </c>
      <c r="X17" s="15" t="str">
        <f t="shared" si="17"/>
        <v>Wrong</v>
      </c>
      <c r="Y17" s="15" t="str">
        <f t="shared" si="17"/>
        <v>N/A</v>
      </c>
      <c r="Z17" s="16"/>
      <c r="AA17" s="16"/>
      <c r="AB17" s="16"/>
      <c r="AC17" s="16"/>
      <c r="AD17" s="16"/>
    </row>
    <row r="18">
      <c r="A18" s="13" t="s">
        <v>49</v>
      </c>
      <c r="B18" s="13" t="s">
        <v>47</v>
      </c>
      <c r="C18" s="13" t="s">
        <v>47</v>
      </c>
      <c r="D18" s="13" t="s">
        <v>51</v>
      </c>
      <c r="E18" s="13" t="s">
        <v>47</v>
      </c>
      <c r="F18" s="13" t="s">
        <v>49</v>
      </c>
      <c r="G18" s="13" t="s">
        <v>47</v>
      </c>
      <c r="H18" s="13" t="s">
        <v>49</v>
      </c>
      <c r="I18" s="13" t="s">
        <v>51</v>
      </c>
      <c r="J18" s="13" t="s">
        <v>51</v>
      </c>
      <c r="K18" s="11" t="s">
        <v>482</v>
      </c>
      <c r="L18" s="11" t="s">
        <v>44</v>
      </c>
      <c r="M18" s="11" t="s">
        <v>83</v>
      </c>
      <c r="N18" s="11" t="s">
        <v>483</v>
      </c>
      <c r="O18" s="16"/>
      <c r="P18" s="15" t="str">
        <f t="shared" ref="P18:Y18" si="18">IFS(A18="I don't know", "N/A", A18=P$48, "Right",A18&lt;&gt;P$48, "Wrong")</f>
        <v>Wrong</v>
      </c>
      <c r="Q18" s="15" t="str">
        <f t="shared" si="18"/>
        <v>Right</v>
      </c>
      <c r="R18" s="15" t="str">
        <f t="shared" si="18"/>
        <v>Right</v>
      </c>
      <c r="S18" s="15" t="str">
        <f t="shared" si="18"/>
        <v>N/A</v>
      </c>
      <c r="T18" s="15" t="str">
        <f t="shared" si="18"/>
        <v>Right</v>
      </c>
      <c r="U18" s="15" t="str">
        <f t="shared" si="18"/>
        <v>Wrong</v>
      </c>
      <c r="V18" s="15" t="str">
        <f t="shared" si="18"/>
        <v>Right</v>
      </c>
      <c r="W18" s="15" t="str">
        <f t="shared" si="18"/>
        <v>Right</v>
      </c>
      <c r="X18" s="15" t="str">
        <f t="shared" si="18"/>
        <v>N/A</v>
      </c>
      <c r="Y18" s="15" t="str">
        <f t="shared" si="18"/>
        <v>N/A</v>
      </c>
      <c r="Z18" s="16"/>
      <c r="AA18" s="16"/>
      <c r="AB18" s="16"/>
      <c r="AC18" s="16"/>
      <c r="AD18" s="16"/>
    </row>
    <row r="19">
      <c r="A19" s="13" t="s">
        <v>49</v>
      </c>
      <c r="B19" s="13" t="s">
        <v>49</v>
      </c>
      <c r="C19" s="13" t="s">
        <v>47</v>
      </c>
      <c r="D19" s="13" t="s">
        <v>49</v>
      </c>
      <c r="E19" s="13" t="s">
        <v>47</v>
      </c>
      <c r="F19" s="13" t="s">
        <v>49</v>
      </c>
      <c r="G19" s="13" t="s">
        <v>47</v>
      </c>
      <c r="H19" s="13" t="s">
        <v>49</v>
      </c>
      <c r="I19" s="13" t="s">
        <v>47</v>
      </c>
      <c r="J19" s="13" t="s">
        <v>51</v>
      </c>
      <c r="K19" s="11" t="s">
        <v>482</v>
      </c>
      <c r="L19" s="11" t="s">
        <v>60</v>
      </c>
      <c r="M19" s="11" t="s">
        <v>438</v>
      </c>
      <c r="N19" s="11" t="s">
        <v>68</v>
      </c>
      <c r="O19" s="16"/>
      <c r="P19" s="15" t="str">
        <f t="shared" ref="P19:Y19" si="19">IFS(A19="I don't know", "N/A", A19=P$48, "Right",A19&lt;&gt;P$48, "Wrong")</f>
        <v>Wrong</v>
      </c>
      <c r="Q19" s="15" t="str">
        <f t="shared" si="19"/>
        <v>Wrong</v>
      </c>
      <c r="R19" s="15" t="str">
        <f t="shared" si="19"/>
        <v>Right</v>
      </c>
      <c r="S19" s="15" t="str">
        <f t="shared" si="19"/>
        <v>Right</v>
      </c>
      <c r="T19" s="15" t="str">
        <f t="shared" si="19"/>
        <v>Right</v>
      </c>
      <c r="U19" s="15" t="str">
        <f t="shared" si="19"/>
        <v>Wrong</v>
      </c>
      <c r="V19" s="15" t="str">
        <f t="shared" si="19"/>
        <v>Right</v>
      </c>
      <c r="W19" s="15" t="str">
        <f t="shared" si="19"/>
        <v>Right</v>
      </c>
      <c r="X19" s="15" t="str">
        <f t="shared" si="19"/>
        <v>Right</v>
      </c>
      <c r="Y19" s="15" t="str">
        <f t="shared" si="19"/>
        <v>N/A</v>
      </c>
      <c r="Z19" s="16"/>
      <c r="AA19" s="16"/>
      <c r="AB19" s="16"/>
      <c r="AC19" s="16"/>
      <c r="AD19" s="16"/>
    </row>
    <row r="20">
      <c r="A20" s="13" t="s">
        <v>51</v>
      </c>
      <c r="B20" s="13" t="s">
        <v>49</v>
      </c>
      <c r="C20" s="13" t="s">
        <v>47</v>
      </c>
      <c r="D20" s="13" t="s">
        <v>49</v>
      </c>
      <c r="E20" s="13" t="s">
        <v>49</v>
      </c>
      <c r="F20" s="13" t="s">
        <v>49</v>
      </c>
      <c r="G20" s="13" t="s">
        <v>47</v>
      </c>
      <c r="H20" s="13" t="s">
        <v>49</v>
      </c>
      <c r="I20" s="13" t="s">
        <v>51</v>
      </c>
      <c r="J20" s="13" t="s">
        <v>47</v>
      </c>
      <c r="K20" s="11" t="s">
        <v>224</v>
      </c>
      <c r="L20" s="11" t="s">
        <v>60</v>
      </c>
      <c r="M20" s="11" t="s">
        <v>75</v>
      </c>
      <c r="N20" s="11" t="s">
        <v>175</v>
      </c>
      <c r="O20" s="16"/>
      <c r="P20" s="15" t="str">
        <f t="shared" ref="P20:Y20" si="20">IFS(A20="I don't know", "N/A", A20=P$48, "Right",A20&lt;&gt;P$48, "Wrong")</f>
        <v>N/A</v>
      </c>
      <c r="Q20" s="15" t="str">
        <f t="shared" si="20"/>
        <v>Wrong</v>
      </c>
      <c r="R20" s="15" t="str">
        <f t="shared" si="20"/>
        <v>Right</v>
      </c>
      <c r="S20" s="15" t="str">
        <f t="shared" si="20"/>
        <v>Right</v>
      </c>
      <c r="T20" s="15" t="str">
        <f t="shared" si="20"/>
        <v>Wrong</v>
      </c>
      <c r="U20" s="15" t="str">
        <f t="shared" si="20"/>
        <v>Wrong</v>
      </c>
      <c r="V20" s="15" t="str">
        <f t="shared" si="20"/>
        <v>Right</v>
      </c>
      <c r="W20" s="15" t="str">
        <f t="shared" si="20"/>
        <v>Right</v>
      </c>
      <c r="X20" s="15" t="str">
        <f t="shared" si="20"/>
        <v>N/A</v>
      </c>
      <c r="Y20" s="15" t="str">
        <f t="shared" si="20"/>
        <v>Right</v>
      </c>
      <c r="Z20" s="16"/>
      <c r="AA20" s="16"/>
      <c r="AB20" s="16"/>
      <c r="AC20" s="16"/>
      <c r="AD20" s="16"/>
    </row>
    <row r="21">
      <c r="A21" s="13" t="s">
        <v>49</v>
      </c>
      <c r="B21" s="13" t="s">
        <v>49</v>
      </c>
      <c r="C21" s="13" t="s">
        <v>47</v>
      </c>
      <c r="D21" s="13" t="s">
        <v>51</v>
      </c>
      <c r="E21" s="13" t="s">
        <v>47</v>
      </c>
      <c r="F21" s="13" t="s">
        <v>47</v>
      </c>
      <c r="G21" s="13" t="s">
        <v>47</v>
      </c>
      <c r="H21" s="13" t="s">
        <v>51</v>
      </c>
      <c r="I21" s="13" t="s">
        <v>47</v>
      </c>
      <c r="J21" s="13" t="s">
        <v>47</v>
      </c>
      <c r="K21" s="11" t="s">
        <v>294</v>
      </c>
      <c r="L21" s="11" t="s">
        <v>44</v>
      </c>
      <c r="M21" s="11" t="s">
        <v>75</v>
      </c>
      <c r="N21" s="11" t="s">
        <v>130</v>
      </c>
      <c r="O21" s="16"/>
      <c r="P21" s="15" t="str">
        <f t="shared" ref="P21:Y21" si="21">IFS(A21="I don't know", "N/A", A21=P$48, "Right",A21&lt;&gt;P$48, "Wrong")</f>
        <v>Wrong</v>
      </c>
      <c r="Q21" s="15" t="str">
        <f t="shared" si="21"/>
        <v>Wrong</v>
      </c>
      <c r="R21" s="15" t="str">
        <f t="shared" si="21"/>
        <v>Right</v>
      </c>
      <c r="S21" s="15" t="str">
        <f t="shared" si="21"/>
        <v>N/A</v>
      </c>
      <c r="T21" s="15" t="str">
        <f t="shared" si="21"/>
        <v>Right</v>
      </c>
      <c r="U21" s="15" t="str">
        <f t="shared" si="21"/>
        <v>Right</v>
      </c>
      <c r="V21" s="15" t="str">
        <f t="shared" si="21"/>
        <v>Right</v>
      </c>
      <c r="W21" s="15" t="str">
        <f t="shared" si="21"/>
        <v>N/A</v>
      </c>
      <c r="X21" s="15" t="str">
        <f t="shared" si="21"/>
        <v>Right</v>
      </c>
      <c r="Y21" s="15" t="str">
        <f t="shared" si="21"/>
        <v>Right</v>
      </c>
      <c r="Z21" s="16"/>
      <c r="AA21" s="16"/>
      <c r="AB21" s="16"/>
      <c r="AC21" s="16"/>
      <c r="AD21" s="16"/>
    </row>
    <row r="22">
      <c r="A22" s="13" t="s">
        <v>49</v>
      </c>
      <c r="B22" s="13" t="s">
        <v>47</v>
      </c>
      <c r="C22" s="13" t="s">
        <v>49</v>
      </c>
      <c r="D22" s="13" t="s">
        <v>49</v>
      </c>
      <c r="E22" s="13" t="s">
        <v>49</v>
      </c>
      <c r="F22" s="13" t="s">
        <v>49</v>
      </c>
      <c r="G22" s="13" t="s">
        <v>49</v>
      </c>
      <c r="H22" s="13" t="s">
        <v>49</v>
      </c>
      <c r="I22" s="13" t="s">
        <v>51</v>
      </c>
      <c r="J22" s="13" t="s">
        <v>47</v>
      </c>
      <c r="K22" s="11" t="s">
        <v>327</v>
      </c>
      <c r="L22" s="11" t="s">
        <v>44</v>
      </c>
      <c r="M22" s="11" t="s">
        <v>75</v>
      </c>
      <c r="N22" s="11" t="s">
        <v>130</v>
      </c>
      <c r="O22" s="16"/>
      <c r="P22" s="15" t="str">
        <f t="shared" ref="P22:Y22" si="22">IFS(A22="I don't know", "N/A", A22=P$48, "Right",A22&lt;&gt;P$48, "Wrong")</f>
        <v>Wrong</v>
      </c>
      <c r="Q22" s="15" t="str">
        <f t="shared" si="22"/>
        <v>Right</v>
      </c>
      <c r="R22" s="15" t="str">
        <f t="shared" si="22"/>
        <v>Wrong</v>
      </c>
      <c r="S22" s="15" t="str">
        <f t="shared" si="22"/>
        <v>Right</v>
      </c>
      <c r="T22" s="15" t="str">
        <f t="shared" si="22"/>
        <v>Wrong</v>
      </c>
      <c r="U22" s="15" t="str">
        <f t="shared" si="22"/>
        <v>Wrong</v>
      </c>
      <c r="V22" s="15" t="str">
        <f t="shared" si="22"/>
        <v>Wrong</v>
      </c>
      <c r="W22" s="15" t="str">
        <f t="shared" si="22"/>
        <v>Right</v>
      </c>
      <c r="X22" s="15" t="str">
        <f t="shared" si="22"/>
        <v>N/A</v>
      </c>
      <c r="Y22" s="15" t="str">
        <f t="shared" si="22"/>
        <v>Right</v>
      </c>
      <c r="Z22" s="16"/>
      <c r="AA22" s="16"/>
      <c r="AB22" s="16"/>
      <c r="AC22" s="16"/>
      <c r="AD22" s="16"/>
    </row>
    <row r="23">
      <c r="A23" s="13" t="s">
        <v>47</v>
      </c>
      <c r="B23" s="13" t="s">
        <v>47</v>
      </c>
      <c r="C23" s="13" t="s">
        <v>51</v>
      </c>
      <c r="D23" s="13" t="s">
        <v>47</v>
      </c>
      <c r="E23" s="13" t="s">
        <v>47</v>
      </c>
      <c r="F23" s="13" t="s">
        <v>47</v>
      </c>
      <c r="G23" s="13" t="s">
        <v>49</v>
      </c>
      <c r="H23" s="13" t="s">
        <v>51</v>
      </c>
      <c r="I23" s="13" t="s">
        <v>51</v>
      </c>
      <c r="J23" s="13" t="s">
        <v>51</v>
      </c>
      <c r="K23" s="11" t="s">
        <v>43</v>
      </c>
      <c r="L23" s="11" t="s">
        <v>60</v>
      </c>
      <c r="M23" s="11" t="s">
        <v>83</v>
      </c>
      <c r="N23" s="11" t="s">
        <v>68</v>
      </c>
      <c r="O23" s="16"/>
      <c r="P23" s="15" t="str">
        <f t="shared" ref="P23:Y23" si="23">IFS(A23="I don't know", "N/A", A23=P$48, "Right",A23&lt;&gt;P$48, "Wrong")</f>
        <v>Right</v>
      </c>
      <c r="Q23" s="15" t="str">
        <f t="shared" si="23"/>
        <v>Right</v>
      </c>
      <c r="R23" s="15" t="str">
        <f t="shared" si="23"/>
        <v>N/A</v>
      </c>
      <c r="S23" s="15" t="str">
        <f t="shared" si="23"/>
        <v>Wrong</v>
      </c>
      <c r="T23" s="15" t="str">
        <f t="shared" si="23"/>
        <v>Right</v>
      </c>
      <c r="U23" s="15" t="str">
        <f t="shared" si="23"/>
        <v>Right</v>
      </c>
      <c r="V23" s="15" t="str">
        <f t="shared" si="23"/>
        <v>Wrong</v>
      </c>
      <c r="W23" s="15" t="str">
        <f t="shared" si="23"/>
        <v>N/A</v>
      </c>
      <c r="X23" s="15" t="str">
        <f t="shared" si="23"/>
        <v>N/A</v>
      </c>
      <c r="Y23" s="15" t="str">
        <f t="shared" si="23"/>
        <v>N/A</v>
      </c>
      <c r="Z23" s="16"/>
      <c r="AA23" s="16"/>
      <c r="AB23" s="16"/>
      <c r="AC23" s="16"/>
      <c r="AD23" s="16"/>
    </row>
    <row r="24">
      <c r="A24" s="13" t="s">
        <v>47</v>
      </c>
      <c r="B24" s="13" t="s">
        <v>47</v>
      </c>
      <c r="C24" s="13" t="s">
        <v>49</v>
      </c>
      <c r="D24" s="13" t="s">
        <v>51</v>
      </c>
      <c r="E24" s="13" t="s">
        <v>51</v>
      </c>
      <c r="F24" s="13" t="s">
        <v>49</v>
      </c>
      <c r="G24" s="13" t="s">
        <v>47</v>
      </c>
      <c r="H24" s="13" t="s">
        <v>49</v>
      </c>
      <c r="I24" s="13" t="s">
        <v>51</v>
      </c>
      <c r="J24" s="13" t="s">
        <v>47</v>
      </c>
      <c r="K24" s="11" t="s">
        <v>43</v>
      </c>
      <c r="L24" s="11" t="s">
        <v>66</v>
      </c>
      <c r="M24" s="11" t="s">
        <v>75</v>
      </c>
      <c r="N24" s="11" t="s">
        <v>175</v>
      </c>
      <c r="O24" s="16"/>
      <c r="P24" s="15" t="str">
        <f t="shared" ref="P24:Y24" si="24">IFS(A24="I don't know", "N/A", A24=P$48, "Right",A24&lt;&gt;P$48, "Wrong")</f>
        <v>Right</v>
      </c>
      <c r="Q24" s="15" t="str">
        <f t="shared" si="24"/>
        <v>Right</v>
      </c>
      <c r="R24" s="15" t="str">
        <f t="shared" si="24"/>
        <v>Wrong</v>
      </c>
      <c r="S24" s="15" t="str">
        <f t="shared" si="24"/>
        <v>N/A</v>
      </c>
      <c r="T24" s="15" t="str">
        <f t="shared" si="24"/>
        <v>N/A</v>
      </c>
      <c r="U24" s="15" t="str">
        <f t="shared" si="24"/>
        <v>Wrong</v>
      </c>
      <c r="V24" s="15" t="str">
        <f t="shared" si="24"/>
        <v>Right</v>
      </c>
      <c r="W24" s="15" t="str">
        <f t="shared" si="24"/>
        <v>Right</v>
      </c>
      <c r="X24" s="15" t="str">
        <f t="shared" si="24"/>
        <v>N/A</v>
      </c>
      <c r="Y24" s="15" t="str">
        <f t="shared" si="24"/>
        <v>Right</v>
      </c>
      <c r="Z24" s="16"/>
      <c r="AA24" s="16"/>
      <c r="AB24" s="16"/>
      <c r="AC24" s="16"/>
      <c r="AD24" s="16"/>
    </row>
    <row r="25">
      <c r="A25" s="13" t="s">
        <v>49</v>
      </c>
      <c r="B25" s="13" t="s">
        <v>47</v>
      </c>
      <c r="C25" s="13" t="s">
        <v>47</v>
      </c>
      <c r="D25" s="13" t="s">
        <v>49</v>
      </c>
      <c r="E25" s="13" t="s">
        <v>47</v>
      </c>
      <c r="F25" s="13" t="s">
        <v>49</v>
      </c>
      <c r="G25" s="13" t="s">
        <v>47</v>
      </c>
      <c r="H25" s="13" t="s">
        <v>49</v>
      </c>
      <c r="I25" s="13" t="s">
        <v>47</v>
      </c>
      <c r="J25" s="13" t="s">
        <v>47</v>
      </c>
      <c r="K25" s="11" t="s">
        <v>43</v>
      </c>
      <c r="L25" s="11" t="s">
        <v>44</v>
      </c>
      <c r="M25" s="11" t="s">
        <v>45</v>
      </c>
      <c r="N25" s="11" t="s">
        <v>305</v>
      </c>
      <c r="O25" s="16"/>
      <c r="P25" s="15" t="str">
        <f t="shared" ref="P25:Y25" si="25">IFS(A25="I don't know", "N/A", A25=P$48, "Right",A25&lt;&gt;P$48, "Wrong")</f>
        <v>Wrong</v>
      </c>
      <c r="Q25" s="15" t="str">
        <f t="shared" si="25"/>
        <v>Right</v>
      </c>
      <c r="R25" s="15" t="str">
        <f t="shared" si="25"/>
        <v>Right</v>
      </c>
      <c r="S25" s="15" t="str">
        <f t="shared" si="25"/>
        <v>Right</v>
      </c>
      <c r="T25" s="15" t="str">
        <f t="shared" si="25"/>
        <v>Right</v>
      </c>
      <c r="U25" s="15" t="str">
        <f t="shared" si="25"/>
        <v>Wrong</v>
      </c>
      <c r="V25" s="15" t="str">
        <f t="shared" si="25"/>
        <v>Right</v>
      </c>
      <c r="W25" s="15" t="str">
        <f t="shared" si="25"/>
        <v>Right</v>
      </c>
      <c r="X25" s="15" t="str">
        <f t="shared" si="25"/>
        <v>Right</v>
      </c>
      <c r="Y25" s="15" t="str">
        <f t="shared" si="25"/>
        <v>Right</v>
      </c>
      <c r="Z25" s="16"/>
      <c r="AA25" s="16"/>
      <c r="AB25" s="16"/>
      <c r="AC25" s="16"/>
      <c r="AD25" s="16"/>
    </row>
    <row r="26">
      <c r="A26" s="13" t="s">
        <v>49</v>
      </c>
      <c r="B26" s="13" t="s">
        <v>47</v>
      </c>
      <c r="C26" s="13" t="s">
        <v>47</v>
      </c>
      <c r="D26" s="13" t="s">
        <v>49</v>
      </c>
      <c r="E26" s="13" t="s">
        <v>51</v>
      </c>
      <c r="F26" s="13" t="s">
        <v>51</v>
      </c>
      <c r="G26" s="13" t="s">
        <v>47</v>
      </c>
      <c r="H26" s="13" t="s">
        <v>49</v>
      </c>
      <c r="I26" s="13" t="s">
        <v>51</v>
      </c>
      <c r="J26" s="13" t="s">
        <v>47</v>
      </c>
      <c r="K26" s="11" t="s">
        <v>43</v>
      </c>
      <c r="L26" s="11" t="s">
        <v>66</v>
      </c>
      <c r="M26" s="11" t="s">
        <v>75</v>
      </c>
      <c r="N26" s="11" t="s">
        <v>349</v>
      </c>
      <c r="O26" s="16"/>
      <c r="P26" s="15" t="str">
        <f t="shared" ref="P26:Y26" si="26">IFS(A26="I don't know", "N/A", A26=P$48, "Right",A26&lt;&gt;P$48, "Wrong")</f>
        <v>Wrong</v>
      </c>
      <c r="Q26" s="15" t="str">
        <f t="shared" si="26"/>
        <v>Right</v>
      </c>
      <c r="R26" s="15" t="str">
        <f t="shared" si="26"/>
        <v>Right</v>
      </c>
      <c r="S26" s="15" t="str">
        <f t="shared" si="26"/>
        <v>Right</v>
      </c>
      <c r="T26" s="15" t="str">
        <f t="shared" si="26"/>
        <v>N/A</v>
      </c>
      <c r="U26" s="15" t="str">
        <f t="shared" si="26"/>
        <v>N/A</v>
      </c>
      <c r="V26" s="15" t="str">
        <f t="shared" si="26"/>
        <v>Right</v>
      </c>
      <c r="W26" s="15" t="str">
        <f t="shared" si="26"/>
        <v>Right</v>
      </c>
      <c r="X26" s="15" t="str">
        <f t="shared" si="26"/>
        <v>N/A</v>
      </c>
      <c r="Y26" s="15" t="str">
        <f t="shared" si="26"/>
        <v>Right</v>
      </c>
      <c r="Z26" s="16"/>
      <c r="AA26" s="16"/>
      <c r="AB26" s="16"/>
      <c r="AC26" s="16"/>
      <c r="AD26" s="16"/>
    </row>
    <row r="27">
      <c r="A27" s="13" t="s">
        <v>51</v>
      </c>
      <c r="B27" s="13" t="s">
        <v>49</v>
      </c>
      <c r="C27" s="13" t="s">
        <v>47</v>
      </c>
      <c r="D27" s="13" t="s">
        <v>49</v>
      </c>
      <c r="E27" s="13" t="s">
        <v>47</v>
      </c>
      <c r="F27" s="13" t="s">
        <v>51</v>
      </c>
      <c r="G27" s="13" t="s">
        <v>47</v>
      </c>
      <c r="H27" s="13" t="s">
        <v>49</v>
      </c>
      <c r="I27" s="13" t="s">
        <v>51</v>
      </c>
      <c r="J27" s="13" t="s">
        <v>47</v>
      </c>
      <c r="K27" s="11" t="s">
        <v>43</v>
      </c>
      <c r="L27" s="11" t="s">
        <v>60</v>
      </c>
      <c r="M27" s="11" t="s">
        <v>45</v>
      </c>
      <c r="N27" s="11" t="s">
        <v>152</v>
      </c>
      <c r="O27" s="16"/>
      <c r="P27" s="15" t="str">
        <f t="shared" ref="P27:Y27" si="27">IFS(A27="I don't know", "N/A", A27=P$48, "Right",A27&lt;&gt;P$48, "Wrong")</f>
        <v>N/A</v>
      </c>
      <c r="Q27" s="15" t="str">
        <f t="shared" si="27"/>
        <v>Wrong</v>
      </c>
      <c r="R27" s="15" t="str">
        <f t="shared" si="27"/>
        <v>Right</v>
      </c>
      <c r="S27" s="15" t="str">
        <f t="shared" si="27"/>
        <v>Right</v>
      </c>
      <c r="T27" s="15" t="str">
        <f t="shared" si="27"/>
        <v>Right</v>
      </c>
      <c r="U27" s="15" t="str">
        <f t="shared" si="27"/>
        <v>N/A</v>
      </c>
      <c r="V27" s="15" t="str">
        <f t="shared" si="27"/>
        <v>Right</v>
      </c>
      <c r="W27" s="15" t="str">
        <f t="shared" si="27"/>
        <v>Right</v>
      </c>
      <c r="X27" s="15" t="str">
        <f t="shared" si="27"/>
        <v>N/A</v>
      </c>
      <c r="Y27" s="15" t="str">
        <f t="shared" si="27"/>
        <v>Right</v>
      </c>
      <c r="Z27" s="16"/>
      <c r="AA27" s="16"/>
      <c r="AB27" s="16"/>
      <c r="AC27" s="16"/>
      <c r="AD27" s="16"/>
    </row>
    <row r="28">
      <c r="A28" s="13" t="s">
        <v>51</v>
      </c>
      <c r="B28" s="13" t="s">
        <v>51</v>
      </c>
      <c r="C28" s="13" t="s">
        <v>47</v>
      </c>
      <c r="D28" s="13" t="s">
        <v>47</v>
      </c>
      <c r="E28" s="13" t="s">
        <v>49</v>
      </c>
      <c r="F28" s="13" t="s">
        <v>47</v>
      </c>
      <c r="G28" s="13" t="s">
        <v>47</v>
      </c>
      <c r="H28" s="13" t="s">
        <v>49</v>
      </c>
      <c r="I28" s="13" t="s">
        <v>51</v>
      </c>
      <c r="J28" s="13" t="s">
        <v>49</v>
      </c>
      <c r="K28" s="11" t="s">
        <v>151</v>
      </c>
      <c r="L28" s="11" t="s">
        <v>60</v>
      </c>
      <c r="M28" s="11" t="s">
        <v>83</v>
      </c>
      <c r="N28" s="11" t="s">
        <v>98</v>
      </c>
      <c r="O28" s="16"/>
      <c r="P28" s="15" t="str">
        <f t="shared" ref="P28:Y28" si="28">IFS(A28="I don't know", "N/A", A28=P$48, "Right",A28&lt;&gt;P$48, "Wrong")</f>
        <v>N/A</v>
      </c>
      <c r="Q28" s="15" t="str">
        <f t="shared" si="28"/>
        <v>N/A</v>
      </c>
      <c r="R28" s="15" t="str">
        <f t="shared" si="28"/>
        <v>Right</v>
      </c>
      <c r="S28" s="15" t="str">
        <f t="shared" si="28"/>
        <v>Wrong</v>
      </c>
      <c r="T28" s="15" t="str">
        <f t="shared" si="28"/>
        <v>Wrong</v>
      </c>
      <c r="U28" s="15" t="str">
        <f t="shared" si="28"/>
        <v>Right</v>
      </c>
      <c r="V28" s="15" t="str">
        <f t="shared" si="28"/>
        <v>Right</v>
      </c>
      <c r="W28" s="15" t="str">
        <f t="shared" si="28"/>
        <v>Right</v>
      </c>
      <c r="X28" s="15" t="str">
        <f t="shared" si="28"/>
        <v>N/A</v>
      </c>
      <c r="Y28" s="15" t="str">
        <f t="shared" si="28"/>
        <v>Wrong</v>
      </c>
      <c r="Z28" s="16"/>
      <c r="AA28" s="16"/>
      <c r="AB28" s="16"/>
      <c r="AC28" s="16"/>
      <c r="AD28" s="16"/>
    </row>
    <row r="29">
      <c r="A29" s="13" t="s">
        <v>49</v>
      </c>
      <c r="B29" s="13" t="s">
        <v>47</v>
      </c>
      <c r="C29" s="13" t="s">
        <v>47</v>
      </c>
      <c r="D29" s="13" t="s">
        <v>49</v>
      </c>
      <c r="E29" s="13" t="s">
        <v>47</v>
      </c>
      <c r="F29" s="13" t="s">
        <v>49</v>
      </c>
      <c r="G29" s="13" t="s">
        <v>47</v>
      </c>
      <c r="H29" s="13" t="s">
        <v>51</v>
      </c>
      <c r="I29" s="13" t="s">
        <v>47</v>
      </c>
      <c r="J29" s="13" t="s">
        <v>51</v>
      </c>
      <c r="K29" s="11" t="s">
        <v>151</v>
      </c>
      <c r="L29" s="11" t="s">
        <v>60</v>
      </c>
      <c r="M29" s="11" t="s">
        <v>75</v>
      </c>
      <c r="N29" s="11" t="s">
        <v>152</v>
      </c>
      <c r="O29" s="16"/>
      <c r="P29" s="15" t="str">
        <f t="shared" ref="P29:Y29" si="29">IFS(A29="I don't know", "N/A", A29=P$48, "Right",A29&lt;&gt;P$48, "Wrong")</f>
        <v>Wrong</v>
      </c>
      <c r="Q29" s="15" t="str">
        <f t="shared" si="29"/>
        <v>Right</v>
      </c>
      <c r="R29" s="15" t="str">
        <f t="shared" si="29"/>
        <v>Right</v>
      </c>
      <c r="S29" s="15" t="str">
        <f t="shared" si="29"/>
        <v>Right</v>
      </c>
      <c r="T29" s="15" t="str">
        <f t="shared" si="29"/>
        <v>Right</v>
      </c>
      <c r="U29" s="15" t="str">
        <f t="shared" si="29"/>
        <v>Wrong</v>
      </c>
      <c r="V29" s="15" t="str">
        <f t="shared" si="29"/>
        <v>Right</v>
      </c>
      <c r="W29" s="15" t="str">
        <f t="shared" si="29"/>
        <v>N/A</v>
      </c>
      <c r="X29" s="15" t="str">
        <f t="shared" si="29"/>
        <v>Right</v>
      </c>
      <c r="Y29" s="15" t="str">
        <f t="shared" si="29"/>
        <v>N/A</v>
      </c>
      <c r="Z29" s="16"/>
      <c r="AA29" s="16"/>
      <c r="AB29" s="16"/>
      <c r="AC29" s="16"/>
      <c r="AD29" s="16"/>
    </row>
    <row r="30">
      <c r="A30" s="13" t="s">
        <v>51</v>
      </c>
      <c r="B30" s="13" t="s">
        <v>47</v>
      </c>
      <c r="C30" s="13" t="s">
        <v>47</v>
      </c>
      <c r="D30" s="13" t="s">
        <v>51</v>
      </c>
      <c r="E30" s="13" t="s">
        <v>49</v>
      </c>
      <c r="F30" s="13" t="s">
        <v>49</v>
      </c>
      <c r="G30" s="13" t="s">
        <v>47</v>
      </c>
      <c r="H30" s="13" t="s">
        <v>49</v>
      </c>
      <c r="I30" s="13" t="s">
        <v>51</v>
      </c>
      <c r="J30" s="13" t="s">
        <v>47</v>
      </c>
      <c r="K30" s="11" t="s">
        <v>151</v>
      </c>
      <c r="L30" s="11" t="s">
        <v>60</v>
      </c>
      <c r="M30" s="11" t="s">
        <v>61</v>
      </c>
      <c r="N30" s="11" t="s">
        <v>241</v>
      </c>
      <c r="O30" s="16"/>
      <c r="P30" s="15" t="str">
        <f t="shared" ref="P30:Y30" si="30">IFS(A30="I don't know", "N/A", A30=P$48, "Right",A30&lt;&gt;P$48, "Wrong")</f>
        <v>N/A</v>
      </c>
      <c r="Q30" s="15" t="str">
        <f t="shared" si="30"/>
        <v>Right</v>
      </c>
      <c r="R30" s="15" t="str">
        <f t="shared" si="30"/>
        <v>Right</v>
      </c>
      <c r="S30" s="15" t="str">
        <f t="shared" si="30"/>
        <v>N/A</v>
      </c>
      <c r="T30" s="15" t="str">
        <f t="shared" si="30"/>
        <v>Wrong</v>
      </c>
      <c r="U30" s="15" t="str">
        <f t="shared" si="30"/>
        <v>Wrong</v>
      </c>
      <c r="V30" s="15" t="str">
        <f t="shared" si="30"/>
        <v>Right</v>
      </c>
      <c r="W30" s="15" t="str">
        <f t="shared" si="30"/>
        <v>Right</v>
      </c>
      <c r="X30" s="15" t="str">
        <f t="shared" si="30"/>
        <v>N/A</v>
      </c>
      <c r="Y30" s="15" t="str">
        <f t="shared" si="30"/>
        <v>Right</v>
      </c>
      <c r="Z30" s="16"/>
      <c r="AA30" s="16"/>
      <c r="AB30" s="16"/>
      <c r="AC30" s="16"/>
      <c r="AD30" s="16"/>
    </row>
    <row r="31">
      <c r="A31" s="13" t="s">
        <v>47</v>
      </c>
      <c r="B31" s="13" t="s">
        <v>49</v>
      </c>
      <c r="C31" s="13" t="s">
        <v>47</v>
      </c>
      <c r="D31" s="13" t="s">
        <v>49</v>
      </c>
      <c r="E31" s="13" t="s">
        <v>47</v>
      </c>
      <c r="F31" s="13" t="s">
        <v>49</v>
      </c>
      <c r="G31" s="13" t="s">
        <v>47</v>
      </c>
      <c r="H31" s="13" t="s">
        <v>49</v>
      </c>
      <c r="I31" s="13" t="s">
        <v>51</v>
      </c>
      <c r="J31" s="13" t="s">
        <v>51</v>
      </c>
      <c r="K31" s="11" t="s">
        <v>337</v>
      </c>
      <c r="L31" s="11" t="s">
        <v>66</v>
      </c>
      <c r="M31" s="11" t="s">
        <v>83</v>
      </c>
      <c r="N31" s="11" t="s">
        <v>338</v>
      </c>
      <c r="O31" s="16"/>
      <c r="P31" s="15" t="str">
        <f t="shared" ref="P31:Y31" si="31">IFS(A31="I don't know", "N/A", A31=P$48, "Right",A31&lt;&gt;P$48, "Wrong")</f>
        <v>Right</v>
      </c>
      <c r="Q31" s="15" t="str">
        <f t="shared" si="31"/>
        <v>Wrong</v>
      </c>
      <c r="R31" s="15" t="str">
        <f t="shared" si="31"/>
        <v>Right</v>
      </c>
      <c r="S31" s="15" t="str">
        <f t="shared" si="31"/>
        <v>Right</v>
      </c>
      <c r="T31" s="15" t="str">
        <f t="shared" si="31"/>
        <v>Right</v>
      </c>
      <c r="U31" s="15" t="str">
        <f t="shared" si="31"/>
        <v>Wrong</v>
      </c>
      <c r="V31" s="15" t="str">
        <f t="shared" si="31"/>
        <v>Right</v>
      </c>
      <c r="W31" s="15" t="str">
        <f t="shared" si="31"/>
        <v>Right</v>
      </c>
      <c r="X31" s="15" t="str">
        <f t="shared" si="31"/>
        <v>N/A</v>
      </c>
      <c r="Y31" s="15" t="str">
        <f t="shared" si="31"/>
        <v>N/A</v>
      </c>
      <c r="Z31" s="16"/>
      <c r="AA31" s="16"/>
      <c r="AB31" s="16"/>
      <c r="AC31" s="16"/>
      <c r="AD31" s="16"/>
    </row>
    <row r="32">
      <c r="A32" s="13" t="s">
        <v>49</v>
      </c>
      <c r="B32" s="13" t="s">
        <v>47</v>
      </c>
      <c r="C32" s="13" t="s">
        <v>47</v>
      </c>
      <c r="D32" s="13" t="s">
        <v>49</v>
      </c>
      <c r="E32" s="13" t="s">
        <v>49</v>
      </c>
      <c r="F32" s="13" t="s">
        <v>49</v>
      </c>
      <c r="G32" s="13" t="s">
        <v>47</v>
      </c>
      <c r="H32" s="13" t="s">
        <v>49</v>
      </c>
      <c r="I32" s="13" t="s">
        <v>47</v>
      </c>
      <c r="J32" s="13" t="s">
        <v>49</v>
      </c>
      <c r="K32" s="11" t="s">
        <v>129</v>
      </c>
      <c r="L32" s="11" t="s">
        <v>44</v>
      </c>
      <c r="M32" s="11" t="s">
        <v>61</v>
      </c>
      <c r="N32" s="11" t="s">
        <v>130</v>
      </c>
      <c r="O32" s="16"/>
      <c r="P32" s="15" t="str">
        <f t="shared" ref="P32:Y32" si="32">IFS(A32="I don't know", "N/A", A32=P$48, "Right",A32&lt;&gt;P$48, "Wrong")</f>
        <v>Wrong</v>
      </c>
      <c r="Q32" s="15" t="str">
        <f t="shared" si="32"/>
        <v>Right</v>
      </c>
      <c r="R32" s="15" t="str">
        <f t="shared" si="32"/>
        <v>Right</v>
      </c>
      <c r="S32" s="15" t="str">
        <f t="shared" si="32"/>
        <v>Right</v>
      </c>
      <c r="T32" s="15" t="str">
        <f t="shared" si="32"/>
        <v>Wrong</v>
      </c>
      <c r="U32" s="15" t="str">
        <f t="shared" si="32"/>
        <v>Wrong</v>
      </c>
      <c r="V32" s="15" t="str">
        <f t="shared" si="32"/>
        <v>Right</v>
      </c>
      <c r="W32" s="15" t="str">
        <f t="shared" si="32"/>
        <v>Right</v>
      </c>
      <c r="X32" s="15" t="str">
        <f t="shared" si="32"/>
        <v>Right</v>
      </c>
      <c r="Y32" s="15" t="str">
        <f t="shared" si="32"/>
        <v>Wrong</v>
      </c>
      <c r="Z32" s="16"/>
      <c r="AA32" s="16"/>
      <c r="AB32" s="16"/>
      <c r="AC32" s="16"/>
      <c r="AD32" s="16"/>
    </row>
    <row r="33">
      <c r="A33" s="13" t="s">
        <v>49</v>
      </c>
      <c r="B33" s="13" t="s">
        <v>47</v>
      </c>
      <c r="C33" s="13" t="s">
        <v>49</v>
      </c>
      <c r="D33" s="13" t="s">
        <v>51</v>
      </c>
      <c r="E33" s="13" t="s">
        <v>51</v>
      </c>
      <c r="F33" s="13" t="s">
        <v>49</v>
      </c>
      <c r="G33" s="13" t="s">
        <v>47</v>
      </c>
      <c r="H33" s="13" t="s">
        <v>47</v>
      </c>
      <c r="I33" s="13" t="s">
        <v>47</v>
      </c>
      <c r="J33" s="13" t="s">
        <v>49</v>
      </c>
      <c r="K33" s="11" t="s">
        <v>412</v>
      </c>
      <c r="L33" s="11" t="s">
        <v>60</v>
      </c>
      <c r="M33" s="11" t="s">
        <v>413</v>
      </c>
      <c r="N33" s="11">
        <v>10.0</v>
      </c>
      <c r="O33" s="16"/>
      <c r="P33" s="15" t="str">
        <f t="shared" ref="P33:Y33" si="33">IFS(A33="I don't know", "N/A", A33=P$48, "Right",A33&lt;&gt;P$48, "Wrong")</f>
        <v>Wrong</v>
      </c>
      <c r="Q33" s="15" t="str">
        <f t="shared" si="33"/>
        <v>Right</v>
      </c>
      <c r="R33" s="15" t="str">
        <f t="shared" si="33"/>
        <v>Wrong</v>
      </c>
      <c r="S33" s="15" t="str">
        <f t="shared" si="33"/>
        <v>N/A</v>
      </c>
      <c r="T33" s="15" t="str">
        <f t="shared" si="33"/>
        <v>N/A</v>
      </c>
      <c r="U33" s="15" t="str">
        <f t="shared" si="33"/>
        <v>Wrong</v>
      </c>
      <c r="V33" s="15" t="str">
        <f t="shared" si="33"/>
        <v>Right</v>
      </c>
      <c r="W33" s="15" t="str">
        <f t="shared" si="33"/>
        <v>Wrong</v>
      </c>
      <c r="X33" s="15" t="str">
        <f t="shared" si="33"/>
        <v>Right</v>
      </c>
      <c r="Y33" s="15" t="str">
        <f t="shared" si="33"/>
        <v>Wrong</v>
      </c>
      <c r="Z33" s="16"/>
      <c r="AA33" s="16"/>
      <c r="AB33" s="16"/>
      <c r="AC33" s="16"/>
      <c r="AD33" s="16"/>
    </row>
    <row r="34">
      <c r="A34" s="13" t="s">
        <v>51</v>
      </c>
      <c r="B34" s="13" t="s">
        <v>47</v>
      </c>
      <c r="C34" s="13" t="s">
        <v>49</v>
      </c>
      <c r="D34" s="13" t="s">
        <v>51</v>
      </c>
      <c r="E34" s="13" t="s">
        <v>51</v>
      </c>
      <c r="F34" s="13" t="s">
        <v>49</v>
      </c>
      <c r="G34" s="13" t="s">
        <v>51</v>
      </c>
      <c r="H34" s="13" t="s">
        <v>49</v>
      </c>
      <c r="I34" s="13" t="s">
        <v>51</v>
      </c>
      <c r="J34" s="13" t="s">
        <v>51</v>
      </c>
      <c r="K34" s="11" t="s">
        <v>165</v>
      </c>
      <c r="L34" s="11" t="s">
        <v>66</v>
      </c>
      <c r="M34" s="11" t="s">
        <v>83</v>
      </c>
      <c r="N34" s="11" t="s">
        <v>567</v>
      </c>
      <c r="O34" s="16"/>
      <c r="P34" s="15" t="str">
        <f t="shared" ref="P34:Y34" si="34">IFS(A34="I don't know", "N/A", A34=P$48, "Right",A34&lt;&gt;P$48, "Wrong")</f>
        <v>N/A</v>
      </c>
      <c r="Q34" s="15" t="str">
        <f t="shared" si="34"/>
        <v>Right</v>
      </c>
      <c r="R34" s="15" t="str">
        <f t="shared" si="34"/>
        <v>Wrong</v>
      </c>
      <c r="S34" s="15" t="str">
        <f t="shared" si="34"/>
        <v>N/A</v>
      </c>
      <c r="T34" s="15" t="str">
        <f t="shared" si="34"/>
        <v>N/A</v>
      </c>
      <c r="U34" s="15" t="str">
        <f t="shared" si="34"/>
        <v>Wrong</v>
      </c>
      <c r="V34" s="15" t="str">
        <f t="shared" si="34"/>
        <v>N/A</v>
      </c>
      <c r="W34" s="15" t="str">
        <f t="shared" si="34"/>
        <v>Right</v>
      </c>
      <c r="X34" s="15" t="str">
        <f t="shared" si="34"/>
        <v>N/A</v>
      </c>
      <c r="Y34" s="15" t="str">
        <f t="shared" si="34"/>
        <v>N/A</v>
      </c>
      <c r="Z34" s="16"/>
      <c r="AA34" s="16"/>
      <c r="AB34" s="16"/>
      <c r="AC34" s="16"/>
      <c r="AD34" s="16"/>
    </row>
    <row r="35">
      <c r="A35" s="13" t="s">
        <v>47</v>
      </c>
      <c r="B35" s="13" t="s">
        <v>49</v>
      </c>
      <c r="C35" s="13" t="s">
        <v>47</v>
      </c>
      <c r="D35" s="13" t="s">
        <v>49</v>
      </c>
      <c r="E35" s="13" t="s">
        <v>49</v>
      </c>
      <c r="F35" s="13" t="s">
        <v>49</v>
      </c>
      <c r="G35" s="13" t="s">
        <v>47</v>
      </c>
      <c r="H35" s="13" t="s">
        <v>49</v>
      </c>
      <c r="I35" s="13" t="s">
        <v>47</v>
      </c>
      <c r="J35" s="13" t="s">
        <v>47</v>
      </c>
      <c r="K35" s="11" t="s">
        <v>255</v>
      </c>
      <c r="L35" s="11" t="s">
        <v>60</v>
      </c>
      <c r="M35" s="11" t="s">
        <v>256</v>
      </c>
      <c r="N35" s="11">
        <v>5.0</v>
      </c>
      <c r="O35" s="16"/>
      <c r="P35" s="15" t="str">
        <f t="shared" ref="P35:Y35" si="35">IFS(A35="I don't know", "N/A", A35=P$48, "Right",A35&lt;&gt;P$48, "Wrong")</f>
        <v>Right</v>
      </c>
      <c r="Q35" s="15" t="str">
        <f t="shared" si="35"/>
        <v>Wrong</v>
      </c>
      <c r="R35" s="15" t="str">
        <f t="shared" si="35"/>
        <v>Right</v>
      </c>
      <c r="S35" s="15" t="str">
        <f t="shared" si="35"/>
        <v>Right</v>
      </c>
      <c r="T35" s="15" t="str">
        <f t="shared" si="35"/>
        <v>Wrong</v>
      </c>
      <c r="U35" s="15" t="str">
        <f t="shared" si="35"/>
        <v>Wrong</v>
      </c>
      <c r="V35" s="15" t="str">
        <f t="shared" si="35"/>
        <v>Right</v>
      </c>
      <c r="W35" s="15" t="str">
        <f t="shared" si="35"/>
        <v>Right</v>
      </c>
      <c r="X35" s="15" t="str">
        <f t="shared" si="35"/>
        <v>Right</v>
      </c>
      <c r="Y35" s="15" t="str">
        <f t="shared" si="35"/>
        <v>Right</v>
      </c>
      <c r="Z35" s="16"/>
      <c r="AA35" s="16"/>
      <c r="AB35" s="16"/>
      <c r="AC35" s="16"/>
      <c r="AD35" s="16"/>
    </row>
    <row r="36">
      <c r="A36" s="13" t="s">
        <v>49</v>
      </c>
      <c r="B36" s="13" t="s">
        <v>47</v>
      </c>
      <c r="C36" s="13" t="s">
        <v>47</v>
      </c>
      <c r="D36" s="13" t="s">
        <v>49</v>
      </c>
      <c r="E36" s="13" t="s">
        <v>47</v>
      </c>
      <c r="F36" s="13" t="s">
        <v>47</v>
      </c>
      <c r="G36" s="13" t="s">
        <v>47</v>
      </c>
      <c r="H36" s="13" t="s">
        <v>49</v>
      </c>
      <c r="I36" s="13" t="s">
        <v>47</v>
      </c>
      <c r="J36" s="13" t="s">
        <v>47</v>
      </c>
      <c r="K36" s="11" t="s">
        <v>59</v>
      </c>
      <c r="L36" s="11" t="s">
        <v>44</v>
      </c>
      <c r="M36" s="11" t="s">
        <v>45</v>
      </c>
      <c r="N36" s="11" t="s">
        <v>568</v>
      </c>
      <c r="O36" s="16"/>
      <c r="P36" s="15" t="str">
        <f t="shared" ref="P36:Y36" si="36">IFS(A36="I don't know", "N/A", A36=P$48, "Right",A36&lt;&gt;P$48, "Wrong")</f>
        <v>Wrong</v>
      </c>
      <c r="Q36" s="15" t="str">
        <f t="shared" si="36"/>
        <v>Right</v>
      </c>
      <c r="R36" s="15" t="str">
        <f t="shared" si="36"/>
        <v>Right</v>
      </c>
      <c r="S36" s="15" t="str">
        <f t="shared" si="36"/>
        <v>Right</v>
      </c>
      <c r="T36" s="15" t="str">
        <f t="shared" si="36"/>
        <v>Right</v>
      </c>
      <c r="U36" s="15" t="str">
        <f t="shared" si="36"/>
        <v>Right</v>
      </c>
      <c r="V36" s="15" t="str">
        <f t="shared" si="36"/>
        <v>Right</v>
      </c>
      <c r="W36" s="15" t="str">
        <f t="shared" si="36"/>
        <v>Right</v>
      </c>
      <c r="X36" s="15" t="str">
        <f t="shared" si="36"/>
        <v>Right</v>
      </c>
      <c r="Y36" s="15" t="str">
        <f t="shared" si="36"/>
        <v>Right</v>
      </c>
      <c r="Z36" s="16"/>
      <c r="AA36" s="16"/>
      <c r="AB36" s="16"/>
      <c r="AC36" s="16"/>
      <c r="AD36" s="16"/>
    </row>
    <row r="37">
      <c r="A37" s="19" t="s">
        <v>51</v>
      </c>
      <c r="B37" s="19" t="s">
        <v>51</v>
      </c>
      <c r="C37" s="19" t="s">
        <v>51</v>
      </c>
      <c r="D37" s="19" t="s">
        <v>51</v>
      </c>
      <c r="E37" s="19" t="s">
        <v>51</v>
      </c>
      <c r="F37" s="19" t="s">
        <v>51</v>
      </c>
      <c r="G37" s="19" t="s">
        <v>51</v>
      </c>
      <c r="H37" s="19" t="s">
        <v>51</v>
      </c>
      <c r="I37" s="19" t="s">
        <v>51</v>
      </c>
      <c r="J37" s="19" t="s">
        <v>51</v>
      </c>
      <c r="K37" s="11" t="s">
        <v>59</v>
      </c>
      <c r="L37" s="11" t="s">
        <v>66</v>
      </c>
      <c r="M37" s="11" t="s">
        <v>378</v>
      </c>
      <c r="N37" s="11" t="s">
        <v>373</v>
      </c>
      <c r="O37" s="20"/>
      <c r="P37" s="15" t="str">
        <f t="shared" ref="P37:Y37" si="37">IFS(A37="I don't know", "N/A", A37=P$48, "Right",A37&lt;&gt;P$48, "Wrong")</f>
        <v>N/A</v>
      </c>
      <c r="Q37" s="15" t="str">
        <f t="shared" si="37"/>
        <v>N/A</v>
      </c>
      <c r="R37" s="15" t="str">
        <f t="shared" si="37"/>
        <v>N/A</v>
      </c>
      <c r="S37" s="15" t="str">
        <f t="shared" si="37"/>
        <v>N/A</v>
      </c>
      <c r="T37" s="15" t="str">
        <f t="shared" si="37"/>
        <v>N/A</v>
      </c>
      <c r="U37" s="15" t="str">
        <f t="shared" si="37"/>
        <v>N/A</v>
      </c>
      <c r="V37" s="15" t="str">
        <f t="shared" si="37"/>
        <v>N/A</v>
      </c>
      <c r="W37" s="15" t="str">
        <f t="shared" si="37"/>
        <v>N/A</v>
      </c>
      <c r="X37" s="15" t="str">
        <f t="shared" si="37"/>
        <v>N/A</v>
      </c>
      <c r="Y37" s="15" t="str">
        <f t="shared" si="37"/>
        <v>N/A</v>
      </c>
      <c r="Z37" s="20"/>
      <c r="AA37" s="20"/>
      <c r="AB37" s="20"/>
      <c r="AC37" s="20"/>
      <c r="AD37" s="20"/>
    </row>
    <row r="38">
      <c r="A38" s="13" t="s">
        <v>49</v>
      </c>
      <c r="B38" s="13" t="s">
        <v>51</v>
      </c>
      <c r="C38" s="13" t="s">
        <v>51</v>
      </c>
      <c r="D38" s="19" t="s">
        <v>51</v>
      </c>
      <c r="E38" s="19" t="s">
        <v>49</v>
      </c>
      <c r="F38" s="19" t="s">
        <v>49</v>
      </c>
      <c r="G38" s="19" t="s">
        <v>51</v>
      </c>
      <c r="H38" s="19" t="s">
        <v>51</v>
      </c>
      <c r="I38" s="19" t="s">
        <v>51</v>
      </c>
      <c r="J38" s="19" t="s">
        <v>51</v>
      </c>
      <c r="K38" s="11" t="s">
        <v>393</v>
      </c>
      <c r="L38" s="11" t="s">
        <v>44</v>
      </c>
      <c r="M38" s="11" t="s">
        <v>61</v>
      </c>
      <c r="N38" s="11" t="s">
        <v>98</v>
      </c>
      <c r="O38" s="21"/>
      <c r="P38" s="15" t="str">
        <f t="shared" ref="P38:Y38" si="38">IFS(A38="I don't know", "N/A", A38=P$48, "Right",A38&lt;&gt;P$48, "Wrong")</f>
        <v>Wrong</v>
      </c>
      <c r="Q38" s="15" t="str">
        <f t="shared" si="38"/>
        <v>N/A</v>
      </c>
      <c r="R38" s="15" t="str">
        <f t="shared" si="38"/>
        <v>N/A</v>
      </c>
      <c r="S38" s="15" t="str">
        <f t="shared" si="38"/>
        <v>N/A</v>
      </c>
      <c r="T38" s="15" t="str">
        <f t="shared" si="38"/>
        <v>Wrong</v>
      </c>
      <c r="U38" s="15" t="str">
        <f t="shared" si="38"/>
        <v>Wrong</v>
      </c>
      <c r="V38" s="15" t="str">
        <f t="shared" si="38"/>
        <v>N/A</v>
      </c>
      <c r="W38" s="15" t="str">
        <f t="shared" si="38"/>
        <v>N/A</v>
      </c>
      <c r="X38" s="15" t="str">
        <f t="shared" si="38"/>
        <v>N/A</v>
      </c>
      <c r="Y38" s="15" t="str">
        <f t="shared" si="38"/>
        <v>N/A</v>
      </c>
      <c r="Z38" s="16"/>
      <c r="AA38" s="16"/>
      <c r="AB38" s="16"/>
      <c r="AC38" s="16"/>
      <c r="AD38" s="16"/>
    </row>
    <row r="39">
      <c r="A39" s="13" t="s">
        <v>49</v>
      </c>
      <c r="B39" s="13" t="s">
        <v>51</v>
      </c>
      <c r="C39" s="13" t="s">
        <v>49</v>
      </c>
      <c r="D39" s="19" t="s">
        <v>49</v>
      </c>
      <c r="E39" s="19" t="s">
        <v>51</v>
      </c>
      <c r="F39" s="19" t="s">
        <v>49</v>
      </c>
      <c r="G39" s="19" t="s">
        <v>51</v>
      </c>
      <c r="H39" s="19" t="s">
        <v>49</v>
      </c>
      <c r="I39" s="19" t="s">
        <v>51</v>
      </c>
      <c r="J39" s="19" t="s">
        <v>51</v>
      </c>
      <c r="K39" s="11" t="s">
        <v>417</v>
      </c>
      <c r="L39" s="11" t="s">
        <v>66</v>
      </c>
      <c r="M39" s="11" t="s">
        <v>418</v>
      </c>
      <c r="N39" s="11" t="s">
        <v>349</v>
      </c>
      <c r="O39" s="21"/>
      <c r="P39" s="15" t="str">
        <f t="shared" ref="P39:Y39" si="39">IFS(A39="I don't know", "N/A", A39=P$48, "Right",A39&lt;&gt;P$48, "Wrong")</f>
        <v>Wrong</v>
      </c>
      <c r="Q39" s="15" t="str">
        <f t="shared" si="39"/>
        <v>N/A</v>
      </c>
      <c r="R39" s="15" t="str">
        <f t="shared" si="39"/>
        <v>Wrong</v>
      </c>
      <c r="S39" s="15" t="str">
        <f t="shared" si="39"/>
        <v>Right</v>
      </c>
      <c r="T39" s="15" t="str">
        <f t="shared" si="39"/>
        <v>N/A</v>
      </c>
      <c r="U39" s="15" t="str">
        <f t="shared" si="39"/>
        <v>Wrong</v>
      </c>
      <c r="V39" s="15" t="str">
        <f t="shared" si="39"/>
        <v>N/A</v>
      </c>
      <c r="W39" s="15" t="str">
        <f t="shared" si="39"/>
        <v>Right</v>
      </c>
      <c r="X39" s="15" t="str">
        <f t="shared" si="39"/>
        <v>N/A</v>
      </c>
      <c r="Y39" s="15" t="str">
        <f t="shared" si="39"/>
        <v>N/A</v>
      </c>
      <c r="Z39" s="16"/>
      <c r="AA39" s="16"/>
      <c r="AB39" s="16"/>
      <c r="AC39" s="16"/>
      <c r="AD39" s="16"/>
    </row>
    <row r="40">
      <c r="A40" s="16"/>
      <c r="B40" s="22"/>
      <c r="C40" s="22"/>
      <c r="K40" s="21"/>
      <c r="L40" s="21"/>
      <c r="M40" s="21"/>
      <c r="N40" s="21"/>
      <c r="O40" s="21"/>
      <c r="P40" s="22"/>
      <c r="Q40" s="22"/>
      <c r="R40" s="22"/>
      <c r="S40" s="22"/>
      <c r="T40" s="22"/>
      <c r="U40" s="22"/>
      <c r="V40" s="22"/>
      <c r="W40" s="22"/>
      <c r="X40" s="22"/>
      <c r="Y40" s="22"/>
      <c r="Z40" s="16"/>
      <c r="AA40" s="16"/>
      <c r="AB40" s="16"/>
      <c r="AC40" s="16"/>
      <c r="AD40" s="16"/>
    </row>
    <row r="41">
      <c r="A41" s="16"/>
      <c r="B41" s="22"/>
      <c r="C41" s="22"/>
      <c r="K41" s="21"/>
      <c r="L41" s="21"/>
      <c r="M41" s="21"/>
      <c r="N41" s="21"/>
      <c r="O41" s="21"/>
      <c r="P41" s="22"/>
      <c r="Q41" s="22"/>
      <c r="R41" s="22"/>
      <c r="S41" s="22"/>
      <c r="T41" s="22"/>
      <c r="U41" s="22"/>
      <c r="V41" s="22"/>
      <c r="W41" s="22"/>
      <c r="X41" s="22"/>
      <c r="Y41" s="22"/>
      <c r="Z41" s="16"/>
      <c r="AA41" s="16"/>
      <c r="AB41" s="16"/>
      <c r="AC41" s="16"/>
      <c r="AD41" s="16"/>
    </row>
    <row r="42">
      <c r="A42" s="16"/>
      <c r="B42" s="22"/>
      <c r="C42" s="22"/>
      <c r="K42" s="21"/>
      <c r="L42" s="21"/>
      <c r="M42" s="21"/>
      <c r="N42" s="21"/>
      <c r="O42" s="21"/>
      <c r="P42" s="22"/>
      <c r="Q42" s="22"/>
      <c r="R42" s="22"/>
      <c r="S42" s="22"/>
      <c r="T42" s="22"/>
      <c r="U42" s="22"/>
      <c r="V42" s="22"/>
      <c r="W42" s="22"/>
      <c r="X42" s="22"/>
      <c r="Y42" s="22"/>
      <c r="Z42" s="16"/>
      <c r="AA42" s="16"/>
      <c r="AB42" s="16"/>
      <c r="AC42" s="16"/>
      <c r="AD42" s="16"/>
    </row>
    <row r="43">
      <c r="A43" s="16"/>
      <c r="B43" s="22"/>
      <c r="C43" s="22"/>
      <c r="K43" s="21"/>
      <c r="L43" s="21"/>
      <c r="M43" s="21"/>
      <c r="N43" s="21"/>
      <c r="O43" s="21"/>
      <c r="P43" s="23" t="s">
        <v>569</v>
      </c>
      <c r="Q43" s="23" t="s">
        <v>570</v>
      </c>
      <c r="R43" s="23" t="s">
        <v>571</v>
      </c>
      <c r="S43" s="23" t="s">
        <v>572</v>
      </c>
      <c r="T43" s="23" t="s">
        <v>573</v>
      </c>
      <c r="U43" s="23" t="s">
        <v>574</v>
      </c>
      <c r="V43" s="23" t="s">
        <v>575</v>
      </c>
      <c r="W43" s="23" t="s">
        <v>576</v>
      </c>
      <c r="X43" s="23" t="s">
        <v>577</v>
      </c>
      <c r="Y43" s="23" t="s">
        <v>578</v>
      </c>
      <c r="Z43" s="16"/>
      <c r="AA43" s="16"/>
      <c r="AB43" s="16"/>
      <c r="AC43" s="16"/>
      <c r="AD43" s="16"/>
    </row>
    <row r="44">
      <c r="K44" s="21"/>
      <c r="L44" s="21"/>
      <c r="M44" s="21"/>
      <c r="N44" s="21"/>
      <c r="O44" s="24" t="s">
        <v>579</v>
      </c>
      <c r="P44" s="25">
        <f t="shared" ref="P44:Y44" si="40">COUNTIF(P1:P39, "Right")</f>
        <v>10</v>
      </c>
      <c r="Q44" s="25">
        <f t="shared" si="40"/>
        <v>17</v>
      </c>
      <c r="R44" s="25">
        <f t="shared" si="40"/>
        <v>20</v>
      </c>
      <c r="S44" s="25">
        <f t="shared" si="40"/>
        <v>23</v>
      </c>
      <c r="T44" s="25">
        <f t="shared" si="40"/>
        <v>20</v>
      </c>
      <c r="U44" s="25">
        <f t="shared" si="40"/>
        <v>6</v>
      </c>
      <c r="V44" s="25">
        <f t="shared" si="40"/>
        <v>24</v>
      </c>
      <c r="W44" s="25">
        <f t="shared" si="40"/>
        <v>26</v>
      </c>
      <c r="X44" s="25">
        <f t="shared" si="40"/>
        <v>13</v>
      </c>
      <c r="Y44" s="25">
        <f t="shared" si="40"/>
        <v>20</v>
      </c>
      <c r="Z44" s="16"/>
      <c r="AA44" s="16"/>
      <c r="AB44" s="16"/>
      <c r="AC44" s="16"/>
      <c r="AD44" s="16"/>
    </row>
    <row r="45">
      <c r="D45" s="20"/>
      <c r="E45" s="20"/>
      <c r="F45" s="20"/>
      <c r="G45" s="20"/>
      <c r="H45" s="20"/>
      <c r="I45" s="20"/>
      <c r="J45" s="20"/>
      <c r="K45" s="21"/>
      <c r="L45" s="21"/>
      <c r="M45" s="21"/>
      <c r="N45" s="21"/>
      <c r="O45" s="24" t="s">
        <v>580</v>
      </c>
      <c r="P45" s="26">
        <f t="shared" ref="P45:Y45" si="41">COUNTIF(P1:P39, "Wrong")</f>
        <v>18</v>
      </c>
      <c r="Q45" s="26">
        <f t="shared" si="41"/>
        <v>14</v>
      </c>
      <c r="R45" s="26">
        <f t="shared" si="41"/>
        <v>10</v>
      </c>
      <c r="S45" s="26">
        <f t="shared" si="41"/>
        <v>3</v>
      </c>
      <c r="T45" s="26">
        <f t="shared" si="41"/>
        <v>11</v>
      </c>
      <c r="U45" s="26">
        <f t="shared" si="41"/>
        <v>23</v>
      </c>
      <c r="V45" s="26">
        <f t="shared" si="41"/>
        <v>8</v>
      </c>
      <c r="W45" s="26">
        <f t="shared" si="41"/>
        <v>3</v>
      </c>
      <c r="X45" s="26">
        <f t="shared" si="41"/>
        <v>5</v>
      </c>
      <c r="Y45" s="26">
        <f t="shared" si="41"/>
        <v>5</v>
      </c>
      <c r="Z45" s="20"/>
      <c r="AA45" s="20"/>
      <c r="AB45" s="20"/>
      <c r="AC45" s="20"/>
      <c r="AD45" s="20"/>
    </row>
    <row r="46">
      <c r="D46" s="20"/>
      <c r="E46" s="20"/>
      <c r="F46" s="20"/>
      <c r="G46" s="20"/>
      <c r="H46" s="20"/>
      <c r="I46" s="20"/>
      <c r="J46" s="20"/>
      <c r="K46" s="21"/>
      <c r="L46" s="21"/>
      <c r="M46" s="21"/>
      <c r="N46" s="21"/>
      <c r="O46" s="24" t="s">
        <v>581</v>
      </c>
      <c r="P46" s="26">
        <f t="shared" ref="P46:Y46" si="42">COUNTIF(P1:P39, "N/A")</f>
        <v>11</v>
      </c>
      <c r="Q46" s="26">
        <f t="shared" si="42"/>
        <v>8</v>
      </c>
      <c r="R46" s="26">
        <f t="shared" si="42"/>
        <v>9</v>
      </c>
      <c r="S46" s="26">
        <f t="shared" si="42"/>
        <v>13</v>
      </c>
      <c r="T46" s="26">
        <f t="shared" si="42"/>
        <v>8</v>
      </c>
      <c r="U46" s="26">
        <f t="shared" si="42"/>
        <v>10</v>
      </c>
      <c r="V46" s="26">
        <f t="shared" si="42"/>
        <v>7</v>
      </c>
      <c r="W46" s="26">
        <f t="shared" si="42"/>
        <v>10</v>
      </c>
      <c r="X46" s="26">
        <f t="shared" si="42"/>
        <v>21</v>
      </c>
      <c r="Y46" s="26">
        <f t="shared" si="42"/>
        <v>14</v>
      </c>
      <c r="Z46" s="20"/>
      <c r="AA46" s="20"/>
      <c r="AB46" s="20"/>
      <c r="AC46" s="20"/>
      <c r="AD46" s="20"/>
    </row>
    <row r="47">
      <c r="K47" s="21"/>
      <c r="L47" s="21"/>
      <c r="M47" s="21"/>
      <c r="N47" s="21"/>
      <c r="O47" s="24" t="s">
        <v>582</v>
      </c>
      <c r="P47" s="26">
        <f t="shared" ref="P47:Y47" si="43">P44+P45+P46</f>
        <v>39</v>
      </c>
      <c r="Q47" s="26">
        <f t="shared" si="43"/>
        <v>39</v>
      </c>
      <c r="R47" s="26">
        <f t="shared" si="43"/>
        <v>39</v>
      </c>
      <c r="S47" s="26">
        <f t="shared" si="43"/>
        <v>39</v>
      </c>
      <c r="T47" s="26">
        <f t="shared" si="43"/>
        <v>39</v>
      </c>
      <c r="U47" s="26">
        <f t="shared" si="43"/>
        <v>39</v>
      </c>
      <c r="V47" s="26">
        <f t="shared" si="43"/>
        <v>39</v>
      </c>
      <c r="W47" s="26">
        <f t="shared" si="43"/>
        <v>39</v>
      </c>
      <c r="X47" s="26">
        <f t="shared" si="43"/>
        <v>39</v>
      </c>
      <c r="Y47" s="26">
        <f t="shared" si="43"/>
        <v>39</v>
      </c>
      <c r="Z47" s="20"/>
      <c r="AA47" s="20"/>
      <c r="AB47" s="20"/>
      <c r="AC47" s="20"/>
      <c r="AD47" s="20"/>
    </row>
    <row r="48">
      <c r="K48" s="27"/>
      <c r="L48" s="27"/>
      <c r="M48" s="27"/>
      <c r="N48" s="27"/>
      <c r="O48" s="28" t="s">
        <v>583</v>
      </c>
      <c r="P48" s="29" t="s">
        <v>47</v>
      </c>
      <c r="Q48" s="29" t="s">
        <v>47</v>
      </c>
      <c r="R48" s="29" t="s">
        <v>47</v>
      </c>
      <c r="S48" s="29" t="s">
        <v>49</v>
      </c>
      <c r="T48" s="29" t="s">
        <v>47</v>
      </c>
      <c r="U48" s="29" t="s">
        <v>47</v>
      </c>
      <c r="V48" s="29" t="s">
        <v>47</v>
      </c>
      <c r="W48" s="29" t="s">
        <v>49</v>
      </c>
      <c r="X48" s="29" t="s">
        <v>47</v>
      </c>
      <c r="Y48" s="29" t="s">
        <v>47</v>
      </c>
      <c r="Z48" s="20"/>
      <c r="AA48" s="20"/>
      <c r="AB48" s="20"/>
      <c r="AC48" s="20"/>
      <c r="AD48" s="20"/>
    </row>
    <row r="49">
      <c r="D49" s="20"/>
      <c r="E49" s="20"/>
      <c r="F49" s="20"/>
      <c r="G49" s="20"/>
      <c r="H49" s="20"/>
      <c r="I49" s="20"/>
      <c r="J49" s="20"/>
      <c r="K49" s="30"/>
      <c r="L49" s="30"/>
      <c r="M49" s="30"/>
      <c r="N49" s="30"/>
      <c r="O49" s="31" t="s">
        <v>584</v>
      </c>
      <c r="P49" s="32">
        <v>0.3765</v>
      </c>
      <c r="Q49" s="32">
        <v>0.61066</v>
      </c>
      <c r="R49" s="32">
        <v>0.3195</v>
      </c>
      <c r="S49" s="32" t="s">
        <v>585</v>
      </c>
      <c r="T49" s="32">
        <v>0.30766</v>
      </c>
      <c r="U49" s="32">
        <v>0.928</v>
      </c>
      <c r="V49" s="32">
        <v>0.33949</v>
      </c>
      <c r="W49" s="32" t="s">
        <v>585</v>
      </c>
      <c r="X49" s="32">
        <v>0.3395</v>
      </c>
      <c r="Y49" s="32">
        <v>0.368</v>
      </c>
      <c r="Z49" s="20"/>
      <c r="AA49" s="20"/>
      <c r="AB49" s="20"/>
      <c r="AC49" s="20"/>
      <c r="AD49" s="20"/>
    </row>
    <row r="50">
      <c r="D50" s="20"/>
      <c r="E50" s="20"/>
      <c r="F50" s="20"/>
      <c r="G50" s="20"/>
      <c r="H50" s="20"/>
      <c r="I50" s="20"/>
      <c r="J50" s="20"/>
      <c r="O50" s="33" t="s">
        <v>586</v>
      </c>
      <c r="P50" s="34" t="s">
        <v>587</v>
      </c>
      <c r="Q50" s="34" t="s">
        <v>588</v>
      </c>
      <c r="R50" s="34" t="s">
        <v>589</v>
      </c>
      <c r="S50" s="34" t="s">
        <v>585</v>
      </c>
      <c r="T50" s="34" t="s">
        <v>589</v>
      </c>
      <c r="U50" s="34" t="s">
        <v>588</v>
      </c>
      <c r="V50" s="34" t="s">
        <v>590</v>
      </c>
      <c r="W50" s="34" t="s">
        <v>585</v>
      </c>
      <c r="X50" s="34" t="s">
        <v>590</v>
      </c>
      <c r="Y50" s="34" t="s">
        <v>587</v>
      </c>
      <c r="Z50" s="20"/>
      <c r="AA50" s="20"/>
      <c r="AB50" s="20"/>
      <c r="AC50" s="20"/>
      <c r="AD50" s="20"/>
    </row>
    <row r="51">
      <c r="D51" s="20"/>
      <c r="E51" s="20"/>
      <c r="F51" s="20"/>
      <c r="G51" s="20"/>
      <c r="H51" s="20"/>
      <c r="I51" s="20"/>
      <c r="J51" s="20"/>
      <c r="K51" s="20"/>
      <c r="L51" s="20"/>
      <c r="M51" s="20"/>
      <c r="N51" s="20"/>
      <c r="O51" s="16"/>
      <c r="P51" s="22"/>
      <c r="Q51" s="22"/>
      <c r="S51" s="20"/>
      <c r="T51" s="51"/>
      <c r="U51" s="51"/>
      <c r="V51" s="20"/>
      <c r="Y51" s="20"/>
      <c r="Z51" s="20"/>
      <c r="AA51" s="20"/>
      <c r="AB51" s="20"/>
      <c r="AC51" s="20"/>
      <c r="AD51" s="20"/>
    </row>
    <row r="52">
      <c r="D52" s="20"/>
      <c r="E52" s="20"/>
      <c r="F52" s="20"/>
      <c r="G52" s="20"/>
      <c r="H52" s="20"/>
      <c r="I52" s="20"/>
      <c r="J52" s="20"/>
      <c r="K52" s="20"/>
      <c r="L52" s="20"/>
      <c r="M52" s="20"/>
      <c r="N52" s="20"/>
      <c r="O52" s="16" t="s">
        <v>591</v>
      </c>
      <c r="P52" s="35" t="s">
        <v>49</v>
      </c>
      <c r="Q52" s="35" t="s">
        <v>47</v>
      </c>
      <c r="S52" s="20"/>
      <c r="T52" s="36" t="s">
        <v>49</v>
      </c>
      <c r="U52" s="36" t="s">
        <v>47</v>
      </c>
      <c r="V52" s="20"/>
      <c r="Y52" s="20"/>
      <c r="Z52" s="20"/>
      <c r="AA52" s="20"/>
      <c r="AB52" s="20"/>
      <c r="AC52" s="20"/>
      <c r="AD52" s="20"/>
    </row>
    <row r="53">
      <c r="D53" s="20"/>
      <c r="E53" s="20"/>
      <c r="F53" s="20"/>
      <c r="G53" s="20"/>
      <c r="H53" s="20"/>
      <c r="I53" s="20"/>
      <c r="J53" s="20"/>
      <c r="K53" s="20"/>
      <c r="L53" s="20"/>
      <c r="M53" s="20"/>
      <c r="N53" s="20"/>
      <c r="O53" s="37" t="s">
        <v>49</v>
      </c>
      <c r="P53" s="35">
        <f t="shared" ref="P53:P55" si="44">S44+W44</f>
        <v>49</v>
      </c>
      <c r="Q53" s="35">
        <f>SUM(P45:R45,T45:V45,X45:Y45)</f>
        <v>94</v>
      </c>
      <c r="S53" s="38" t="s">
        <v>610</v>
      </c>
      <c r="T53" s="39">
        <f>(S44+W44)/(P47*2)</f>
        <v>0.6282051282</v>
      </c>
      <c r="U53" s="39">
        <f>SUM(P44:R44,T44:V44,X44:Y44)/(P47*8)</f>
        <v>0.4166666667</v>
      </c>
      <c r="V53" s="20"/>
      <c r="W53" s="37" t="s">
        <v>593</v>
      </c>
      <c r="X53" s="37">
        <f>(Q53+Q55)/(Q53+Q54+Q55)</f>
        <v>0.5833333333</v>
      </c>
      <c r="Y53" s="20"/>
      <c r="Z53" s="20"/>
      <c r="AA53" s="20"/>
      <c r="AB53" s="20"/>
      <c r="AC53" s="20"/>
      <c r="AD53" s="20"/>
    </row>
    <row r="54">
      <c r="D54" s="20"/>
      <c r="E54" s="20"/>
      <c r="F54" s="20"/>
      <c r="G54" s="20"/>
      <c r="H54" s="20"/>
      <c r="I54" s="20"/>
      <c r="J54" s="20"/>
      <c r="K54" s="20"/>
      <c r="L54" s="20"/>
      <c r="M54" s="20"/>
      <c r="N54" s="20"/>
      <c r="O54" s="37" t="s">
        <v>47</v>
      </c>
      <c r="P54" s="35">
        <f t="shared" si="44"/>
        <v>6</v>
      </c>
      <c r="Q54" s="35">
        <f>P44+Q44+R44+T44+U44+V44+X44+Y44</f>
        <v>130</v>
      </c>
      <c r="S54" s="38" t="s">
        <v>611</v>
      </c>
      <c r="T54" s="40">
        <f>SUM(S45,W45)/(P47*2)</f>
        <v>0.07692307692</v>
      </c>
      <c r="U54" s="39">
        <f>SUM(P45:R45,T45:V45,X45:Y45)/(P47*8)</f>
        <v>0.3012820513</v>
      </c>
      <c r="V54" s="20"/>
      <c r="W54" s="37" t="s">
        <v>595</v>
      </c>
      <c r="X54" s="37">
        <f>P54/(P53+P54+P55)</f>
        <v>0.07692307692</v>
      </c>
      <c r="Y54" s="20"/>
      <c r="Z54" s="20"/>
      <c r="AA54" s="20"/>
      <c r="AB54" s="20"/>
      <c r="AC54" s="20"/>
      <c r="AD54" s="20"/>
    </row>
    <row r="55">
      <c r="D55" s="20"/>
      <c r="E55" s="20"/>
      <c r="F55" s="20"/>
      <c r="G55" s="20"/>
      <c r="H55" s="20"/>
      <c r="I55" s="20"/>
      <c r="J55" s="20"/>
      <c r="K55" s="20"/>
      <c r="L55" s="20"/>
      <c r="M55" s="20"/>
      <c r="N55" s="20"/>
      <c r="O55" s="37" t="s">
        <v>596</v>
      </c>
      <c r="P55" s="41">
        <f t="shared" si="44"/>
        <v>23</v>
      </c>
      <c r="Q55" s="41">
        <f>SUM(P46:R46,T46:V46,X46:Y46)</f>
        <v>88</v>
      </c>
      <c r="S55" s="38" t="s">
        <v>612</v>
      </c>
      <c r="T55" s="42">
        <f>(S46+W46)/(2*P47)</f>
        <v>0.2948717949</v>
      </c>
      <c r="U55" s="42">
        <f>SUM(P46:R46,T46:V46,X46:Y46)/(P47*8)</f>
        <v>0.2820512821</v>
      </c>
      <c r="V55" s="20"/>
      <c r="W55" s="37" t="s">
        <v>598</v>
      </c>
      <c r="X55" s="37">
        <f>X53/X54</f>
        <v>7.583333333</v>
      </c>
      <c r="Y55" s="20"/>
      <c r="Z55" s="20"/>
      <c r="AA55" s="20"/>
      <c r="AB55" s="20"/>
      <c r="AC55" s="20"/>
      <c r="AD55" s="20"/>
    </row>
    <row r="56">
      <c r="D56" s="20"/>
      <c r="E56" s="20"/>
      <c r="F56" s="20"/>
      <c r="G56" s="20"/>
      <c r="H56" s="20"/>
      <c r="I56" s="20"/>
      <c r="J56" s="20"/>
      <c r="K56" s="20"/>
      <c r="L56" s="20"/>
      <c r="M56" s="20"/>
      <c r="N56" s="20"/>
      <c r="R56" s="20"/>
      <c r="S56" s="20"/>
      <c r="T56" s="20"/>
      <c r="U56" s="20"/>
      <c r="V56" s="20"/>
      <c r="W56" s="20"/>
      <c r="X56" s="20"/>
      <c r="Y56" s="20"/>
      <c r="Z56" s="20"/>
      <c r="AA56" s="20"/>
      <c r="AB56" s="20"/>
      <c r="AC56" s="20"/>
      <c r="AD56" s="20"/>
    </row>
    <row r="57">
      <c r="D57" s="20"/>
      <c r="E57" s="20"/>
      <c r="F57" s="20"/>
      <c r="G57" s="20"/>
      <c r="H57" s="20"/>
      <c r="I57" s="20"/>
      <c r="J57" s="20"/>
      <c r="K57" s="20"/>
      <c r="L57" s="20"/>
      <c r="M57" s="20"/>
      <c r="N57" s="20"/>
      <c r="O57" s="5" t="s">
        <v>599</v>
      </c>
      <c r="P57" s="43" t="s">
        <v>49</v>
      </c>
      <c r="Q57" s="43" t="s">
        <v>47</v>
      </c>
      <c r="R57" s="20"/>
      <c r="S57" s="5" t="s">
        <v>600</v>
      </c>
      <c r="T57" s="43" t="s">
        <v>49</v>
      </c>
      <c r="U57" s="43" t="s">
        <v>47</v>
      </c>
      <c r="V57" s="20"/>
      <c r="W57" s="38" t="s">
        <v>601</v>
      </c>
      <c r="X57" s="37">
        <f>(Q58+Q60)/(Q58+Q59+Q60)</f>
        <v>0.5427350427</v>
      </c>
      <c r="Y57" s="20"/>
      <c r="Z57" s="20"/>
      <c r="AA57" s="20"/>
      <c r="AB57" s="20"/>
      <c r="AC57" s="20"/>
      <c r="AD57" s="20"/>
    </row>
    <row r="58">
      <c r="D58" s="20"/>
      <c r="E58" s="20"/>
      <c r="F58" s="20"/>
      <c r="G58" s="20"/>
      <c r="H58" s="20"/>
      <c r="I58" s="20"/>
      <c r="J58" s="20"/>
      <c r="K58" s="20"/>
      <c r="L58" s="20"/>
      <c r="M58" s="20"/>
      <c r="N58" s="20"/>
      <c r="O58" s="44" t="s">
        <v>49</v>
      </c>
      <c r="P58" s="45">
        <v>0.0</v>
      </c>
      <c r="Q58" s="43">
        <f>SUM(P45,R45,T45,V45,X45,Y45)</f>
        <v>57</v>
      </c>
      <c r="R58" s="20"/>
      <c r="S58" s="44" t="s">
        <v>49</v>
      </c>
      <c r="T58" s="45">
        <v>0.0</v>
      </c>
      <c r="U58" s="43">
        <f>Q45+U45</f>
        <v>37</v>
      </c>
      <c r="V58" s="20"/>
      <c r="W58" s="20"/>
      <c r="X58" s="20"/>
      <c r="Y58" s="20"/>
      <c r="Z58" s="20"/>
      <c r="AA58" s="20"/>
      <c r="AB58" s="20"/>
      <c r="AC58" s="20"/>
      <c r="AD58" s="20"/>
    </row>
    <row r="59">
      <c r="A59" s="20"/>
      <c r="B59" s="20"/>
      <c r="C59" s="20"/>
      <c r="D59" s="20"/>
      <c r="E59" s="20"/>
      <c r="F59" s="20"/>
      <c r="G59" s="20"/>
      <c r="H59" s="20"/>
      <c r="I59" s="20"/>
      <c r="J59" s="20"/>
      <c r="K59" s="20"/>
      <c r="L59" s="20"/>
      <c r="M59" s="20"/>
      <c r="N59" s="20"/>
      <c r="O59" s="44" t="s">
        <v>47</v>
      </c>
      <c r="P59" s="45">
        <v>0.0</v>
      </c>
      <c r="Q59" s="43">
        <f>SUM(P44,R44,T44,V44,X44,Y44)</f>
        <v>107</v>
      </c>
      <c r="R59" s="20"/>
      <c r="S59" s="44" t="s">
        <v>47</v>
      </c>
      <c r="T59" s="45">
        <v>0.0</v>
      </c>
      <c r="U59" s="43">
        <f>Q44+U44</f>
        <v>23</v>
      </c>
      <c r="V59" s="20"/>
      <c r="W59" s="38" t="s">
        <v>602</v>
      </c>
      <c r="X59" s="37">
        <f>(U58+U60)/(U58+U59+U60)</f>
        <v>0.7051282051</v>
      </c>
      <c r="Y59" s="20"/>
      <c r="Z59" s="20"/>
      <c r="AA59" s="20"/>
      <c r="AB59" s="20"/>
      <c r="AC59" s="20"/>
      <c r="AD59" s="20"/>
    </row>
    <row r="60">
      <c r="A60" s="20"/>
      <c r="B60" s="20"/>
      <c r="C60" s="20"/>
      <c r="D60" s="20"/>
      <c r="E60" s="20"/>
      <c r="F60" s="20"/>
      <c r="G60" s="20"/>
      <c r="H60" s="20"/>
      <c r="I60" s="20"/>
      <c r="J60" s="20"/>
      <c r="K60" s="20"/>
      <c r="L60" s="20"/>
      <c r="M60" s="20"/>
      <c r="N60" s="20"/>
      <c r="O60" s="44" t="s">
        <v>596</v>
      </c>
      <c r="P60" s="45">
        <v>0.0</v>
      </c>
      <c r="Q60" s="43">
        <f>SUM(P46,R46,T46,V46,X46,Y46)</f>
        <v>70</v>
      </c>
      <c r="R60" s="20"/>
      <c r="S60" s="44" t="s">
        <v>596</v>
      </c>
      <c r="T60" s="45">
        <v>0.0</v>
      </c>
      <c r="U60" s="43">
        <f>Q46+U46</f>
        <v>18</v>
      </c>
      <c r="V60" s="20"/>
      <c r="W60" s="20"/>
      <c r="X60" s="20"/>
      <c r="Y60" s="20"/>
      <c r="Z60" s="20"/>
      <c r="AA60" s="20"/>
      <c r="AB60" s="20"/>
      <c r="AC60" s="20"/>
      <c r="AD60" s="20"/>
    </row>
    <row r="61">
      <c r="A61" s="20"/>
      <c r="B61" s="20"/>
      <c r="C61" s="20"/>
      <c r="D61" s="20"/>
      <c r="E61" s="20"/>
      <c r="F61" s="20"/>
      <c r="G61" s="20"/>
      <c r="H61" s="20"/>
      <c r="I61" s="20"/>
      <c r="J61" s="20"/>
      <c r="K61" s="20"/>
      <c r="L61" s="20"/>
      <c r="M61" s="20"/>
      <c r="N61" s="20"/>
      <c r="O61" s="16"/>
      <c r="P61" s="16"/>
      <c r="Q61" s="16"/>
      <c r="R61" s="20"/>
      <c r="V61" s="20"/>
      <c r="W61" s="20"/>
      <c r="X61" s="20"/>
      <c r="Y61" s="20"/>
      <c r="Z61" s="20"/>
      <c r="AA61" s="20"/>
      <c r="AB61" s="20"/>
      <c r="AC61" s="20"/>
      <c r="AD61" s="20"/>
    </row>
    <row r="62">
      <c r="A62" s="20"/>
      <c r="B62" s="20"/>
      <c r="C62" s="20"/>
      <c r="D62" s="20"/>
      <c r="E62" s="20"/>
      <c r="F62" s="20"/>
      <c r="G62" s="20"/>
      <c r="H62" s="20"/>
      <c r="I62" s="20"/>
      <c r="J62" s="20"/>
      <c r="K62" s="20"/>
      <c r="L62" s="20"/>
      <c r="M62" s="20"/>
      <c r="N62" s="20"/>
      <c r="O62" s="16"/>
      <c r="P62" s="16"/>
      <c r="Q62" s="16"/>
      <c r="R62" s="20"/>
      <c r="S62" s="20"/>
      <c r="T62" s="20"/>
      <c r="U62" s="20"/>
      <c r="V62" s="20"/>
      <c r="W62" s="20"/>
      <c r="X62" s="20"/>
      <c r="Y62" s="20"/>
      <c r="Z62" s="20"/>
      <c r="AA62" s="20"/>
      <c r="AB62" s="20"/>
      <c r="AC62" s="20"/>
      <c r="AD62" s="20"/>
    </row>
    <row r="63">
      <c r="A63" s="20"/>
      <c r="B63" s="20"/>
      <c r="C63" s="20"/>
      <c r="D63" s="20"/>
      <c r="E63" s="20"/>
      <c r="F63" s="20"/>
      <c r="G63" s="20"/>
      <c r="H63" s="20"/>
      <c r="I63" s="20"/>
      <c r="J63" s="20"/>
      <c r="K63" s="20"/>
      <c r="L63" s="20"/>
      <c r="M63" s="20"/>
      <c r="N63" s="20"/>
      <c r="Q63" s="16"/>
      <c r="R63" s="20"/>
      <c r="S63" s="20"/>
      <c r="T63" s="20"/>
      <c r="U63" s="20"/>
      <c r="V63" s="20"/>
      <c r="W63" s="20"/>
      <c r="X63" s="20"/>
      <c r="Y63" s="20"/>
      <c r="Z63" s="20"/>
      <c r="AA63" s="20"/>
      <c r="AB63" s="20"/>
      <c r="AC63" s="20"/>
      <c r="AD63" s="20"/>
    </row>
    <row r="64">
      <c r="A64" s="20"/>
      <c r="B64" s="20"/>
      <c r="C64" s="20"/>
      <c r="D64" s="20"/>
      <c r="E64" s="20"/>
      <c r="F64" s="20"/>
      <c r="G64" s="20"/>
      <c r="H64" s="20"/>
      <c r="I64" s="20"/>
      <c r="J64" s="20"/>
      <c r="K64" s="20"/>
      <c r="L64" s="20"/>
      <c r="M64" s="20"/>
      <c r="N64" s="20"/>
      <c r="Q64" s="16"/>
      <c r="R64" s="20"/>
      <c r="S64" s="20"/>
      <c r="T64" s="20"/>
      <c r="U64" s="20"/>
      <c r="V64" s="20"/>
      <c r="W64" s="20"/>
      <c r="X64" s="20"/>
      <c r="Y64" s="20"/>
      <c r="Z64" s="20"/>
      <c r="AA64" s="20"/>
      <c r="AB64" s="20"/>
      <c r="AC64" s="20"/>
      <c r="AD64" s="20"/>
    </row>
    <row r="65">
      <c r="A65" s="20"/>
      <c r="B65" s="20"/>
      <c r="C65" s="20"/>
      <c r="D65" s="20"/>
      <c r="E65" s="20"/>
      <c r="F65" s="20"/>
      <c r="G65" s="20"/>
      <c r="H65" s="20"/>
      <c r="I65" s="20"/>
      <c r="J65" s="20"/>
      <c r="K65" s="20"/>
      <c r="L65" s="20"/>
      <c r="M65" s="20"/>
      <c r="N65" s="20"/>
      <c r="Q65" s="16"/>
      <c r="R65" s="20"/>
      <c r="S65" s="20"/>
      <c r="T65" s="20"/>
      <c r="U65" s="20"/>
      <c r="V65" s="20"/>
      <c r="W65" s="20"/>
      <c r="X65" s="20"/>
      <c r="Y65" s="20"/>
      <c r="Z65" s="20"/>
      <c r="AA65" s="20"/>
      <c r="AB65" s="20"/>
      <c r="AC65" s="20"/>
      <c r="AD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11" max="14" width="18.88"/>
    <col customWidth="1" min="15" max="15" width="16.63"/>
    <col customWidth="1" min="26" max="26" width="24.38"/>
    <col customWidth="1" min="27" max="27" width="20.13"/>
    <col customWidth="1" min="28" max="30" width="21.63"/>
  </cols>
  <sheetData>
    <row r="1">
      <c r="A1" s="13" t="s">
        <v>51</v>
      </c>
      <c r="B1" s="13" t="s">
        <v>51</v>
      </c>
      <c r="C1" s="13" t="s">
        <v>51</v>
      </c>
      <c r="D1" s="13" t="s">
        <v>51</v>
      </c>
      <c r="E1" s="13" t="s">
        <v>51</v>
      </c>
      <c r="F1" s="13" t="s">
        <v>51</v>
      </c>
      <c r="G1" s="13" t="s">
        <v>51</v>
      </c>
      <c r="H1" s="13" t="s">
        <v>51</v>
      </c>
      <c r="I1" s="13" t="s">
        <v>51</v>
      </c>
      <c r="J1" s="13" t="s">
        <v>51</v>
      </c>
      <c r="K1" s="11" t="s">
        <v>206</v>
      </c>
      <c r="L1" s="11" t="s">
        <v>60</v>
      </c>
      <c r="M1" s="11" t="s">
        <v>75</v>
      </c>
      <c r="N1" s="11" t="s">
        <v>207</v>
      </c>
      <c r="O1" s="16"/>
      <c r="P1" s="15" t="str">
        <f t="shared" ref="P1:Y1" si="1">IFS(A1="I don't know", "N/A", A1=P$35, "Right",A1&lt;&gt;P$35, "Wrong")</f>
        <v>N/A</v>
      </c>
      <c r="Q1" s="15" t="str">
        <f t="shared" si="1"/>
        <v>N/A</v>
      </c>
      <c r="R1" s="15" t="str">
        <f t="shared" si="1"/>
        <v>N/A</v>
      </c>
      <c r="S1" s="15" t="str">
        <f t="shared" si="1"/>
        <v>N/A</v>
      </c>
      <c r="T1" s="15" t="str">
        <f t="shared" si="1"/>
        <v>N/A</v>
      </c>
      <c r="U1" s="15" t="str">
        <f t="shared" si="1"/>
        <v>N/A</v>
      </c>
      <c r="V1" s="15" t="str">
        <f t="shared" si="1"/>
        <v>N/A</v>
      </c>
      <c r="W1" s="15" t="str">
        <f t="shared" si="1"/>
        <v>N/A</v>
      </c>
      <c r="X1" s="15" t="str">
        <f t="shared" si="1"/>
        <v>N/A</v>
      </c>
      <c r="Y1" s="15" t="str">
        <f t="shared" si="1"/>
        <v>N/A</v>
      </c>
      <c r="Z1" s="16"/>
      <c r="AD1" s="16"/>
    </row>
    <row r="2">
      <c r="A2" s="13" t="s">
        <v>47</v>
      </c>
      <c r="B2" s="13" t="s">
        <v>49</v>
      </c>
      <c r="C2" s="13" t="s">
        <v>49</v>
      </c>
      <c r="D2" s="13" t="s">
        <v>49</v>
      </c>
      <c r="E2" s="13" t="s">
        <v>47</v>
      </c>
      <c r="F2" s="13" t="s">
        <v>51</v>
      </c>
      <c r="G2" s="13" t="s">
        <v>47</v>
      </c>
      <c r="H2" s="13" t="s">
        <v>49</v>
      </c>
      <c r="I2" s="13" t="s">
        <v>49</v>
      </c>
      <c r="J2" s="13" t="s">
        <v>47</v>
      </c>
      <c r="K2" s="11" t="s">
        <v>186</v>
      </c>
      <c r="L2" s="11" t="s">
        <v>60</v>
      </c>
      <c r="M2" s="11" t="s">
        <v>83</v>
      </c>
      <c r="N2" s="11" t="s">
        <v>187</v>
      </c>
      <c r="O2" s="16"/>
      <c r="P2" s="15" t="str">
        <f t="shared" ref="P2:Y2" si="2">IFS(A2="I don't know", "N/A", A2=P$35, "Right",A2&lt;&gt;P$35, "Wrong")</f>
        <v>Right</v>
      </c>
      <c r="Q2" s="15" t="str">
        <f t="shared" si="2"/>
        <v>Wrong</v>
      </c>
      <c r="R2" s="15" t="str">
        <f t="shared" si="2"/>
        <v>Wrong</v>
      </c>
      <c r="S2" s="15" t="str">
        <f t="shared" si="2"/>
        <v>Right</v>
      </c>
      <c r="T2" s="15" t="str">
        <f t="shared" si="2"/>
        <v>Right</v>
      </c>
      <c r="U2" s="15" t="str">
        <f t="shared" si="2"/>
        <v>N/A</v>
      </c>
      <c r="V2" s="15" t="str">
        <f t="shared" si="2"/>
        <v>Right</v>
      </c>
      <c r="W2" s="15" t="str">
        <f t="shared" si="2"/>
        <v>Right</v>
      </c>
      <c r="X2" s="15" t="str">
        <f t="shared" si="2"/>
        <v>Wrong</v>
      </c>
      <c r="Y2" s="15" t="str">
        <f t="shared" si="2"/>
        <v>Right</v>
      </c>
      <c r="Z2" s="16"/>
      <c r="AD2" s="16"/>
    </row>
    <row r="3">
      <c r="A3" s="13" t="s">
        <v>49</v>
      </c>
      <c r="B3" s="13" t="s">
        <v>47</v>
      </c>
      <c r="C3" s="13" t="s">
        <v>51</v>
      </c>
      <c r="D3" s="13" t="s">
        <v>49</v>
      </c>
      <c r="E3" s="13" t="s">
        <v>47</v>
      </c>
      <c r="F3" s="13" t="s">
        <v>49</v>
      </c>
      <c r="G3" s="13" t="s">
        <v>49</v>
      </c>
      <c r="H3" s="13" t="s">
        <v>49</v>
      </c>
      <c r="I3" s="13" t="s">
        <v>51</v>
      </c>
      <c r="J3" s="13" t="s">
        <v>47</v>
      </c>
      <c r="K3" s="11" t="s">
        <v>90</v>
      </c>
      <c r="L3" s="11" t="s">
        <v>60</v>
      </c>
      <c r="M3" s="11" t="s">
        <v>75</v>
      </c>
      <c r="N3" s="11" t="s">
        <v>130</v>
      </c>
      <c r="O3" s="16"/>
      <c r="P3" s="15" t="str">
        <f t="shared" ref="P3:Y3" si="3">IFS(A3="I don't know", "N/A", A3=P$35, "Right",A3&lt;&gt;P$35, "Wrong")</f>
        <v>Wrong</v>
      </c>
      <c r="Q3" s="15" t="str">
        <f t="shared" si="3"/>
        <v>Right</v>
      </c>
      <c r="R3" s="15" t="str">
        <f t="shared" si="3"/>
        <v>N/A</v>
      </c>
      <c r="S3" s="15" t="str">
        <f t="shared" si="3"/>
        <v>Right</v>
      </c>
      <c r="T3" s="15" t="str">
        <f t="shared" si="3"/>
        <v>Right</v>
      </c>
      <c r="U3" s="15" t="str">
        <f t="shared" si="3"/>
        <v>Wrong</v>
      </c>
      <c r="V3" s="15" t="str">
        <f t="shared" si="3"/>
        <v>Wrong</v>
      </c>
      <c r="W3" s="15" t="str">
        <f t="shared" si="3"/>
        <v>Right</v>
      </c>
      <c r="X3" s="15" t="str">
        <f t="shared" si="3"/>
        <v>N/A</v>
      </c>
      <c r="Y3" s="15" t="str">
        <f t="shared" si="3"/>
        <v>Right</v>
      </c>
      <c r="Z3" s="16"/>
      <c r="AD3" s="16"/>
    </row>
    <row r="4">
      <c r="A4" s="13" t="s">
        <v>51</v>
      </c>
      <c r="B4" s="13" t="s">
        <v>49</v>
      </c>
      <c r="C4" s="13" t="s">
        <v>47</v>
      </c>
      <c r="D4" s="13" t="s">
        <v>49</v>
      </c>
      <c r="E4" s="13" t="s">
        <v>47</v>
      </c>
      <c r="F4" s="13" t="s">
        <v>47</v>
      </c>
      <c r="G4" s="13" t="s">
        <v>49</v>
      </c>
      <c r="H4" s="13" t="s">
        <v>49</v>
      </c>
      <c r="I4" s="13" t="s">
        <v>47</v>
      </c>
      <c r="J4" s="13" t="s">
        <v>47</v>
      </c>
      <c r="K4" s="11" t="s">
        <v>532</v>
      </c>
      <c r="L4" s="11" t="s">
        <v>60</v>
      </c>
      <c r="M4" s="11" t="s">
        <v>45</v>
      </c>
      <c r="N4" s="11" t="s">
        <v>483</v>
      </c>
      <c r="O4" s="16"/>
      <c r="P4" s="15" t="str">
        <f t="shared" ref="P4:Y4" si="4">IFS(A4="I don't know", "N/A", A4=P$35, "Right",A4&lt;&gt;P$35, "Wrong")</f>
        <v>N/A</v>
      </c>
      <c r="Q4" s="15" t="str">
        <f t="shared" si="4"/>
        <v>Wrong</v>
      </c>
      <c r="R4" s="15" t="str">
        <f t="shared" si="4"/>
        <v>Right</v>
      </c>
      <c r="S4" s="15" t="str">
        <f t="shared" si="4"/>
        <v>Right</v>
      </c>
      <c r="T4" s="15" t="str">
        <f t="shared" si="4"/>
        <v>Right</v>
      </c>
      <c r="U4" s="15" t="str">
        <f t="shared" si="4"/>
        <v>Right</v>
      </c>
      <c r="V4" s="15" t="str">
        <f t="shared" si="4"/>
        <v>Wrong</v>
      </c>
      <c r="W4" s="15" t="str">
        <f t="shared" si="4"/>
        <v>Right</v>
      </c>
      <c r="X4" s="15" t="str">
        <f t="shared" si="4"/>
        <v>Right</v>
      </c>
      <c r="Y4" s="15" t="str">
        <f t="shared" si="4"/>
        <v>Right</v>
      </c>
      <c r="Z4" s="16"/>
      <c r="AD4" s="16"/>
    </row>
    <row r="5">
      <c r="A5" s="13" t="s">
        <v>47</v>
      </c>
      <c r="B5" s="13" t="s">
        <v>47</v>
      </c>
      <c r="C5" s="13" t="s">
        <v>47</v>
      </c>
      <c r="D5" s="13" t="s">
        <v>49</v>
      </c>
      <c r="E5" s="13" t="s">
        <v>49</v>
      </c>
      <c r="F5" s="13" t="s">
        <v>49</v>
      </c>
      <c r="G5" s="13" t="s">
        <v>49</v>
      </c>
      <c r="H5" s="13" t="s">
        <v>49</v>
      </c>
      <c r="I5" s="13" t="s">
        <v>49</v>
      </c>
      <c r="J5" s="13" t="s">
        <v>47</v>
      </c>
      <c r="K5" s="11" t="s">
        <v>271</v>
      </c>
      <c r="L5" s="11" t="s">
        <v>60</v>
      </c>
      <c r="M5" s="11" t="s">
        <v>45</v>
      </c>
      <c r="N5" s="11" t="s">
        <v>130</v>
      </c>
      <c r="O5" s="16"/>
      <c r="P5" s="15" t="str">
        <f t="shared" ref="P5:Y5" si="5">IFS(A5="I don't know", "N/A", A5=P$35, "Right",A5&lt;&gt;P$35, "Wrong")</f>
        <v>Right</v>
      </c>
      <c r="Q5" s="15" t="str">
        <f t="shared" si="5"/>
        <v>Right</v>
      </c>
      <c r="R5" s="15" t="str">
        <f t="shared" si="5"/>
        <v>Right</v>
      </c>
      <c r="S5" s="15" t="str">
        <f t="shared" si="5"/>
        <v>Right</v>
      </c>
      <c r="T5" s="15" t="str">
        <f t="shared" si="5"/>
        <v>Wrong</v>
      </c>
      <c r="U5" s="15" t="str">
        <f t="shared" si="5"/>
        <v>Wrong</v>
      </c>
      <c r="V5" s="15" t="str">
        <f t="shared" si="5"/>
        <v>Wrong</v>
      </c>
      <c r="W5" s="15" t="str">
        <f t="shared" si="5"/>
        <v>Right</v>
      </c>
      <c r="X5" s="15" t="str">
        <f t="shared" si="5"/>
        <v>Wrong</v>
      </c>
      <c r="Y5" s="15" t="str">
        <f t="shared" si="5"/>
        <v>Right</v>
      </c>
      <c r="Z5" s="16"/>
      <c r="AA5" s="16"/>
      <c r="AB5" s="16"/>
      <c r="AC5" s="16"/>
      <c r="AD5" s="16"/>
    </row>
    <row r="6">
      <c r="A6" s="13" t="s">
        <v>47</v>
      </c>
      <c r="B6" s="13" t="s">
        <v>49</v>
      </c>
      <c r="C6" s="13" t="s">
        <v>49</v>
      </c>
      <c r="D6" s="13" t="s">
        <v>51</v>
      </c>
      <c r="E6" s="13" t="s">
        <v>47</v>
      </c>
      <c r="F6" s="13" t="s">
        <v>51</v>
      </c>
      <c r="G6" s="13" t="s">
        <v>47</v>
      </c>
      <c r="H6" s="13" t="s">
        <v>49</v>
      </c>
      <c r="I6" s="13" t="s">
        <v>47</v>
      </c>
      <c r="J6" s="13" t="s">
        <v>47</v>
      </c>
      <c r="K6" s="11" t="s">
        <v>174</v>
      </c>
      <c r="L6" s="11" t="s">
        <v>60</v>
      </c>
      <c r="M6" s="11" t="s">
        <v>83</v>
      </c>
      <c r="N6" s="11" t="s">
        <v>175</v>
      </c>
      <c r="O6" s="16"/>
      <c r="P6" s="15" t="str">
        <f t="shared" ref="P6:Y6" si="6">IFS(A6="I don't know", "N/A", A6=P$35, "Right",A6&lt;&gt;P$35, "Wrong")</f>
        <v>Right</v>
      </c>
      <c r="Q6" s="15" t="str">
        <f t="shared" si="6"/>
        <v>Wrong</v>
      </c>
      <c r="R6" s="15" t="str">
        <f t="shared" si="6"/>
        <v>Wrong</v>
      </c>
      <c r="S6" s="15" t="str">
        <f t="shared" si="6"/>
        <v>N/A</v>
      </c>
      <c r="T6" s="15" t="str">
        <f t="shared" si="6"/>
        <v>Right</v>
      </c>
      <c r="U6" s="15" t="str">
        <f t="shared" si="6"/>
        <v>N/A</v>
      </c>
      <c r="V6" s="15" t="str">
        <f t="shared" si="6"/>
        <v>Right</v>
      </c>
      <c r="W6" s="15" t="str">
        <f t="shared" si="6"/>
        <v>Right</v>
      </c>
      <c r="X6" s="15" t="str">
        <f t="shared" si="6"/>
        <v>Right</v>
      </c>
      <c r="Y6" s="15" t="str">
        <f t="shared" si="6"/>
        <v>Right</v>
      </c>
      <c r="Z6" s="16"/>
      <c r="AA6" s="16"/>
      <c r="AB6" s="16"/>
      <c r="AC6" s="16"/>
      <c r="AD6" s="16"/>
    </row>
    <row r="7">
      <c r="A7" s="13" t="s">
        <v>49</v>
      </c>
      <c r="B7" s="13" t="s">
        <v>49</v>
      </c>
      <c r="C7" s="13" t="s">
        <v>47</v>
      </c>
      <c r="D7" s="13" t="s">
        <v>47</v>
      </c>
      <c r="E7" s="13" t="s">
        <v>49</v>
      </c>
      <c r="F7" s="13" t="s">
        <v>51</v>
      </c>
      <c r="G7" s="13" t="s">
        <v>47</v>
      </c>
      <c r="H7" s="13" t="s">
        <v>51</v>
      </c>
      <c r="I7" s="13" t="s">
        <v>47</v>
      </c>
      <c r="J7" s="13" t="s">
        <v>47</v>
      </c>
      <c r="K7" s="11" t="s">
        <v>65</v>
      </c>
      <c r="L7" s="11" t="s">
        <v>60</v>
      </c>
      <c r="M7" s="11" t="s">
        <v>45</v>
      </c>
      <c r="N7" s="11" t="s">
        <v>68</v>
      </c>
      <c r="O7" s="16"/>
      <c r="P7" s="15" t="str">
        <f t="shared" ref="P7:Y7" si="7">IFS(A7="I don't know", "N/A", A7=P$35, "Right",A7&lt;&gt;P$35, "Wrong")</f>
        <v>Wrong</v>
      </c>
      <c r="Q7" s="15" t="str">
        <f t="shared" si="7"/>
        <v>Wrong</v>
      </c>
      <c r="R7" s="15" t="str">
        <f t="shared" si="7"/>
        <v>Right</v>
      </c>
      <c r="S7" s="15" t="str">
        <f t="shared" si="7"/>
        <v>Wrong</v>
      </c>
      <c r="T7" s="15" t="str">
        <f t="shared" si="7"/>
        <v>Wrong</v>
      </c>
      <c r="U7" s="15" t="str">
        <f t="shared" si="7"/>
        <v>N/A</v>
      </c>
      <c r="V7" s="15" t="str">
        <f t="shared" si="7"/>
        <v>Right</v>
      </c>
      <c r="W7" s="15" t="str">
        <f t="shared" si="7"/>
        <v>N/A</v>
      </c>
      <c r="X7" s="15" t="str">
        <f t="shared" si="7"/>
        <v>Right</v>
      </c>
      <c r="Y7" s="15" t="str">
        <f t="shared" si="7"/>
        <v>Right</v>
      </c>
      <c r="Z7" s="16"/>
      <c r="AA7" s="16"/>
      <c r="AB7" s="16"/>
      <c r="AC7" s="16"/>
      <c r="AD7" s="16"/>
    </row>
    <row r="8">
      <c r="A8" s="13" t="s">
        <v>49</v>
      </c>
      <c r="B8" s="13" t="s">
        <v>49</v>
      </c>
      <c r="C8" s="13" t="s">
        <v>47</v>
      </c>
      <c r="D8" s="13" t="s">
        <v>49</v>
      </c>
      <c r="E8" s="13" t="s">
        <v>47</v>
      </c>
      <c r="F8" s="13" t="s">
        <v>49</v>
      </c>
      <c r="G8" s="13" t="s">
        <v>47</v>
      </c>
      <c r="H8" s="13" t="s">
        <v>49</v>
      </c>
      <c r="I8" s="13" t="s">
        <v>47</v>
      </c>
      <c r="J8" s="13" t="s">
        <v>51</v>
      </c>
      <c r="K8" s="11" t="s">
        <v>482</v>
      </c>
      <c r="L8" s="11" t="s">
        <v>60</v>
      </c>
      <c r="M8" s="11" t="s">
        <v>438</v>
      </c>
      <c r="N8" s="11" t="s">
        <v>68</v>
      </c>
      <c r="O8" s="16"/>
      <c r="P8" s="15" t="str">
        <f t="shared" ref="P8:Y8" si="8">IFS(A8="I don't know", "N/A", A8=P$35, "Right",A8&lt;&gt;P$35, "Wrong")</f>
        <v>Wrong</v>
      </c>
      <c r="Q8" s="15" t="str">
        <f t="shared" si="8"/>
        <v>Wrong</v>
      </c>
      <c r="R8" s="15" t="str">
        <f t="shared" si="8"/>
        <v>Right</v>
      </c>
      <c r="S8" s="15" t="str">
        <f t="shared" si="8"/>
        <v>Right</v>
      </c>
      <c r="T8" s="15" t="str">
        <f t="shared" si="8"/>
        <v>Right</v>
      </c>
      <c r="U8" s="15" t="str">
        <f t="shared" si="8"/>
        <v>Wrong</v>
      </c>
      <c r="V8" s="15" t="str">
        <f t="shared" si="8"/>
        <v>Right</v>
      </c>
      <c r="W8" s="15" t="str">
        <f t="shared" si="8"/>
        <v>Right</v>
      </c>
      <c r="X8" s="15" t="str">
        <f t="shared" si="8"/>
        <v>Right</v>
      </c>
      <c r="Y8" s="15" t="str">
        <f t="shared" si="8"/>
        <v>N/A</v>
      </c>
      <c r="Z8" s="16"/>
      <c r="AA8" s="16"/>
      <c r="AB8" s="16"/>
      <c r="AC8" s="16"/>
      <c r="AD8" s="16"/>
    </row>
    <row r="9">
      <c r="A9" s="13" t="s">
        <v>51</v>
      </c>
      <c r="B9" s="13" t="s">
        <v>49</v>
      </c>
      <c r="C9" s="13" t="s">
        <v>47</v>
      </c>
      <c r="D9" s="13" t="s">
        <v>49</v>
      </c>
      <c r="E9" s="13" t="s">
        <v>49</v>
      </c>
      <c r="F9" s="13" t="s">
        <v>49</v>
      </c>
      <c r="G9" s="13" t="s">
        <v>47</v>
      </c>
      <c r="H9" s="13" t="s">
        <v>49</v>
      </c>
      <c r="I9" s="13" t="s">
        <v>51</v>
      </c>
      <c r="J9" s="13" t="s">
        <v>47</v>
      </c>
      <c r="K9" s="11" t="s">
        <v>224</v>
      </c>
      <c r="L9" s="11" t="s">
        <v>60</v>
      </c>
      <c r="M9" s="11" t="s">
        <v>75</v>
      </c>
      <c r="N9" s="11" t="s">
        <v>175</v>
      </c>
      <c r="O9" s="16"/>
      <c r="P9" s="15" t="str">
        <f t="shared" ref="P9:Y9" si="9">IFS(A9="I don't know", "N/A", A9=P$35, "Right",A9&lt;&gt;P$35, "Wrong")</f>
        <v>N/A</v>
      </c>
      <c r="Q9" s="15" t="str">
        <f t="shared" si="9"/>
        <v>Wrong</v>
      </c>
      <c r="R9" s="15" t="str">
        <f t="shared" si="9"/>
        <v>Right</v>
      </c>
      <c r="S9" s="15" t="str">
        <f t="shared" si="9"/>
        <v>Right</v>
      </c>
      <c r="T9" s="15" t="str">
        <f t="shared" si="9"/>
        <v>Wrong</v>
      </c>
      <c r="U9" s="15" t="str">
        <f t="shared" si="9"/>
        <v>Wrong</v>
      </c>
      <c r="V9" s="15" t="str">
        <f t="shared" si="9"/>
        <v>Right</v>
      </c>
      <c r="W9" s="15" t="str">
        <f t="shared" si="9"/>
        <v>Right</v>
      </c>
      <c r="X9" s="15" t="str">
        <f t="shared" si="9"/>
        <v>N/A</v>
      </c>
      <c r="Y9" s="15" t="str">
        <f t="shared" si="9"/>
        <v>Right</v>
      </c>
      <c r="Z9" s="16"/>
      <c r="AA9" s="16"/>
      <c r="AB9" s="16"/>
      <c r="AC9" s="16"/>
      <c r="AD9" s="16"/>
    </row>
    <row r="10">
      <c r="A10" s="13" t="s">
        <v>47</v>
      </c>
      <c r="B10" s="13" t="s">
        <v>47</v>
      </c>
      <c r="C10" s="13" t="s">
        <v>51</v>
      </c>
      <c r="D10" s="13" t="s">
        <v>47</v>
      </c>
      <c r="E10" s="13" t="s">
        <v>47</v>
      </c>
      <c r="F10" s="13" t="s">
        <v>47</v>
      </c>
      <c r="G10" s="13" t="s">
        <v>49</v>
      </c>
      <c r="H10" s="13" t="s">
        <v>51</v>
      </c>
      <c r="I10" s="13" t="s">
        <v>51</v>
      </c>
      <c r="J10" s="13" t="s">
        <v>51</v>
      </c>
      <c r="K10" s="11" t="s">
        <v>43</v>
      </c>
      <c r="L10" s="11" t="s">
        <v>60</v>
      </c>
      <c r="M10" s="11" t="s">
        <v>83</v>
      </c>
      <c r="N10" s="11" t="s">
        <v>68</v>
      </c>
      <c r="O10" s="16"/>
      <c r="P10" s="15" t="str">
        <f t="shared" ref="P10:Y10" si="10">IFS(A10="I don't know", "N/A", A10=P$35, "Right",A10&lt;&gt;P$35, "Wrong")</f>
        <v>Right</v>
      </c>
      <c r="Q10" s="15" t="str">
        <f t="shared" si="10"/>
        <v>Right</v>
      </c>
      <c r="R10" s="15" t="str">
        <f t="shared" si="10"/>
        <v>N/A</v>
      </c>
      <c r="S10" s="15" t="str">
        <f t="shared" si="10"/>
        <v>Wrong</v>
      </c>
      <c r="T10" s="15" t="str">
        <f t="shared" si="10"/>
        <v>Right</v>
      </c>
      <c r="U10" s="15" t="str">
        <f t="shared" si="10"/>
        <v>Right</v>
      </c>
      <c r="V10" s="15" t="str">
        <f t="shared" si="10"/>
        <v>Wrong</v>
      </c>
      <c r="W10" s="15" t="str">
        <f t="shared" si="10"/>
        <v>N/A</v>
      </c>
      <c r="X10" s="15" t="str">
        <f t="shared" si="10"/>
        <v>N/A</v>
      </c>
      <c r="Y10" s="15" t="str">
        <f t="shared" si="10"/>
        <v>N/A</v>
      </c>
      <c r="Z10" s="16"/>
      <c r="AA10" s="16"/>
      <c r="AB10" s="16"/>
      <c r="AC10" s="16"/>
      <c r="AD10" s="16"/>
    </row>
    <row r="11">
      <c r="A11" s="13" t="s">
        <v>51</v>
      </c>
      <c r="B11" s="13" t="s">
        <v>49</v>
      </c>
      <c r="C11" s="13" t="s">
        <v>47</v>
      </c>
      <c r="D11" s="13" t="s">
        <v>49</v>
      </c>
      <c r="E11" s="13" t="s">
        <v>47</v>
      </c>
      <c r="F11" s="13" t="s">
        <v>51</v>
      </c>
      <c r="G11" s="13" t="s">
        <v>47</v>
      </c>
      <c r="H11" s="13" t="s">
        <v>49</v>
      </c>
      <c r="I11" s="13" t="s">
        <v>51</v>
      </c>
      <c r="J11" s="13" t="s">
        <v>47</v>
      </c>
      <c r="K11" s="11" t="s">
        <v>43</v>
      </c>
      <c r="L11" s="11" t="s">
        <v>60</v>
      </c>
      <c r="M11" s="11" t="s">
        <v>45</v>
      </c>
      <c r="N11" s="11" t="s">
        <v>152</v>
      </c>
      <c r="O11" s="16"/>
      <c r="P11" s="15" t="str">
        <f t="shared" ref="P11:Y11" si="11">IFS(A11="I don't know", "N/A", A11=P$35, "Right",A11&lt;&gt;P$35, "Wrong")</f>
        <v>N/A</v>
      </c>
      <c r="Q11" s="15" t="str">
        <f t="shared" si="11"/>
        <v>Wrong</v>
      </c>
      <c r="R11" s="15" t="str">
        <f t="shared" si="11"/>
        <v>Right</v>
      </c>
      <c r="S11" s="15" t="str">
        <f t="shared" si="11"/>
        <v>Right</v>
      </c>
      <c r="T11" s="15" t="str">
        <f t="shared" si="11"/>
        <v>Right</v>
      </c>
      <c r="U11" s="15" t="str">
        <f t="shared" si="11"/>
        <v>N/A</v>
      </c>
      <c r="V11" s="15" t="str">
        <f t="shared" si="11"/>
        <v>Right</v>
      </c>
      <c r="W11" s="15" t="str">
        <f t="shared" si="11"/>
        <v>Right</v>
      </c>
      <c r="X11" s="15" t="str">
        <f t="shared" si="11"/>
        <v>N/A</v>
      </c>
      <c r="Y11" s="15" t="str">
        <f t="shared" si="11"/>
        <v>Right</v>
      </c>
      <c r="Z11" s="16"/>
      <c r="AA11" s="16"/>
      <c r="AB11" s="16"/>
      <c r="AC11" s="16"/>
      <c r="AD11" s="16"/>
    </row>
    <row r="12">
      <c r="A12" s="13" t="s">
        <v>51</v>
      </c>
      <c r="B12" s="13" t="s">
        <v>51</v>
      </c>
      <c r="C12" s="13" t="s">
        <v>47</v>
      </c>
      <c r="D12" s="13" t="s">
        <v>47</v>
      </c>
      <c r="E12" s="13" t="s">
        <v>49</v>
      </c>
      <c r="F12" s="13" t="s">
        <v>47</v>
      </c>
      <c r="G12" s="13" t="s">
        <v>47</v>
      </c>
      <c r="H12" s="13" t="s">
        <v>49</v>
      </c>
      <c r="I12" s="13" t="s">
        <v>51</v>
      </c>
      <c r="J12" s="13" t="s">
        <v>49</v>
      </c>
      <c r="K12" s="11" t="s">
        <v>151</v>
      </c>
      <c r="L12" s="11" t="s">
        <v>60</v>
      </c>
      <c r="M12" s="11" t="s">
        <v>83</v>
      </c>
      <c r="N12" s="11" t="s">
        <v>98</v>
      </c>
      <c r="O12" s="16"/>
      <c r="P12" s="15" t="str">
        <f t="shared" ref="P12:Y12" si="12">IFS(A12="I don't know", "N/A", A12=P$35, "Right",A12&lt;&gt;P$35, "Wrong")</f>
        <v>N/A</v>
      </c>
      <c r="Q12" s="15" t="str">
        <f t="shared" si="12"/>
        <v>N/A</v>
      </c>
      <c r="R12" s="15" t="str">
        <f t="shared" si="12"/>
        <v>Right</v>
      </c>
      <c r="S12" s="15" t="str">
        <f t="shared" si="12"/>
        <v>Wrong</v>
      </c>
      <c r="T12" s="15" t="str">
        <f t="shared" si="12"/>
        <v>Wrong</v>
      </c>
      <c r="U12" s="15" t="str">
        <f t="shared" si="12"/>
        <v>Right</v>
      </c>
      <c r="V12" s="15" t="str">
        <f t="shared" si="12"/>
        <v>Right</v>
      </c>
      <c r="W12" s="15" t="str">
        <f t="shared" si="12"/>
        <v>Right</v>
      </c>
      <c r="X12" s="15" t="str">
        <f t="shared" si="12"/>
        <v>N/A</v>
      </c>
      <c r="Y12" s="15" t="str">
        <f t="shared" si="12"/>
        <v>Wrong</v>
      </c>
      <c r="Z12" s="16"/>
      <c r="AA12" s="16"/>
      <c r="AB12" s="16"/>
      <c r="AC12" s="16"/>
      <c r="AD12" s="16"/>
    </row>
    <row r="13">
      <c r="A13" s="13" t="s">
        <v>49</v>
      </c>
      <c r="B13" s="13" t="s">
        <v>47</v>
      </c>
      <c r="C13" s="13" t="s">
        <v>47</v>
      </c>
      <c r="D13" s="13" t="s">
        <v>49</v>
      </c>
      <c r="E13" s="13" t="s">
        <v>47</v>
      </c>
      <c r="F13" s="13" t="s">
        <v>49</v>
      </c>
      <c r="G13" s="13" t="s">
        <v>47</v>
      </c>
      <c r="H13" s="13" t="s">
        <v>51</v>
      </c>
      <c r="I13" s="13" t="s">
        <v>47</v>
      </c>
      <c r="J13" s="13" t="s">
        <v>51</v>
      </c>
      <c r="K13" s="11" t="s">
        <v>151</v>
      </c>
      <c r="L13" s="11" t="s">
        <v>60</v>
      </c>
      <c r="M13" s="11" t="s">
        <v>75</v>
      </c>
      <c r="N13" s="11" t="s">
        <v>152</v>
      </c>
      <c r="O13" s="16"/>
      <c r="P13" s="15" t="str">
        <f t="shared" ref="P13:Y13" si="13">IFS(A13="I don't know", "N/A", A13=P$35, "Right",A13&lt;&gt;P$35, "Wrong")</f>
        <v>Wrong</v>
      </c>
      <c r="Q13" s="15" t="str">
        <f t="shared" si="13"/>
        <v>Right</v>
      </c>
      <c r="R13" s="15" t="str">
        <f t="shared" si="13"/>
        <v>Right</v>
      </c>
      <c r="S13" s="15" t="str">
        <f t="shared" si="13"/>
        <v>Right</v>
      </c>
      <c r="T13" s="15" t="str">
        <f t="shared" si="13"/>
        <v>Right</v>
      </c>
      <c r="U13" s="15" t="str">
        <f t="shared" si="13"/>
        <v>Wrong</v>
      </c>
      <c r="V13" s="15" t="str">
        <f t="shared" si="13"/>
        <v>Right</v>
      </c>
      <c r="W13" s="15" t="str">
        <f t="shared" si="13"/>
        <v>N/A</v>
      </c>
      <c r="X13" s="15" t="str">
        <f t="shared" si="13"/>
        <v>Right</v>
      </c>
      <c r="Y13" s="15" t="str">
        <f t="shared" si="13"/>
        <v>N/A</v>
      </c>
      <c r="Z13" s="16"/>
      <c r="AA13" s="16"/>
      <c r="AB13" s="16"/>
      <c r="AC13" s="16"/>
      <c r="AD13" s="16"/>
    </row>
    <row r="14">
      <c r="A14" s="13" t="s">
        <v>51</v>
      </c>
      <c r="B14" s="13" t="s">
        <v>47</v>
      </c>
      <c r="C14" s="13" t="s">
        <v>47</v>
      </c>
      <c r="D14" s="13" t="s">
        <v>51</v>
      </c>
      <c r="E14" s="13" t="s">
        <v>49</v>
      </c>
      <c r="F14" s="13" t="s">
        <v>49</v>
      </c>
      <c r="G14" s="13" t="s">
        <v>47</v>
      </c>
      <c r="H14" s="13" t="s">
        <v>49</v>
      </c>
      <c r="I14" s="13" t="s">
        <v>51</v>
      </c>
      <c r="J14" s="13" t="s">
        <v>47</v>
      </c>
      <c r="K14" s="11" t="s">
        <v>151</v>
      </c>
      <c r="L14" s="11" t="s">
        <v>60</v>
      </c>
      <c r="M14" s="11" t="s">
        <v>61</v>
      </c>
      <c r="N14" s="11" t="s">
        <v>241</v>
      </c>
      <c r="O14" s="16"/>
      <c r="P14" s="15" t="str">
        <f t="shared" ref="P14:Y14" si="14">IFS(A14="I don't know", "N/A", A14=P$35, "Right",A14&lt;&gt;P$35, "Wrong")</f>
        <v>N/A</v>
      </c>
      <c r="Q14" s="15" t="str">
        <f t="shared" si="14"/>
        <v>Right</v>
      </c>
      <c r="R14" s="15" t="str">
        <f t="shared" si="14"/>
        <v>Right</v>
      </c>
      <c r="S14" s="15" t="str">
        <f t="shared" si="14"/>
        <v>N/A</v>
      </c>
      <c r="T14" s="15" t="str">
        <f t="shared" si="14"/>
        <v>Wrong</v>
      </c>
      <c r="U14" s="15" t="str">
        <f t="shared" si="14"/>
        <v>Wrong</v>
      </c>
      <c r="V14" s="15" t="str">
        <f t="shared" si="14"/>
        <v>Right</v>
      </c>
      <c r="W14" s="15" t="str">
        <f t="shared" si="14"/>
        <v>Right</v>
      </c>
      <c r="X14" s="15" t="str">
        <f t="shared" si="14"/>
        <v>N/A</v>
      </c>
      <c r="Y14" s="15" t="str">
        <f t="shared" si="14"/>
        <v>Right</v>
      </c>
      <c r="Z14" s="16"/>
      <c r="AA14" s="16"/>
      <c r="AB14" s="16"/>
      <c r="AC14" s="16"/>
      <c r="AD14" s="16"/>
    </row>
    <row r="15">
      <c r="A15" s="13" t="s">
        <v>49</v>
      </c>
      <c r="B15" s="13" t="s">
        <v>47</v>
      </c>
      <c r="C15" s="13" t="s">
        <v>49</v>
      </c>
      <c r="D15" s="13" t="s">
        <v>51</v>
      </c>
      <c r="E15" s="13" t="s">
        <v>51</v>
      </c>
      <c r="F15" s="13" t="s">
        <v>49</v>
      </c>
      <c r="G15" s="13" t="s">
        <v>47</v>
      </c>
      <c r="H15" s="13" t="s">
        <v>47</v>
      </c>
      <c r="I15" s="13" t="s">
        <v>47</v>
      </c>
      <c r="J15" s="13" t="s">
        <v>49</v>
      </c>
      <c r="K15" s="11" t="s">
        <v>412</v>
      </c>
      <c r="L15" s="11" t="s">
        <v>60</v>
      </c>
      <c r="M15" s="11" t="s">
        <v>413</v>
      </c>
      <c r="N15" s="11">
        <v>10.0</v>
      </c>
      <c r="O15" s="16"/>
      <c r="P15" s="15" t="str">
        <f t="shared" ref="P15:Y15" si="15">IFS(A15="I don't know", "N/A", A15=P$35, "Right",A15&lt;&gt;P$35, "Wrong")</f>
        <v>Wrong</v>
      </c>
      <c r="Q15" s="15" t="str">
        <f t="shared" si="15"/>
        <v>Right</v>
      </c>
      <c r="R15" s="15" t="str">
        <f t="shared" si="15"/>
        <v>Wrong</v>
      </c>
      <c r="S15" s="15" t="str">
        <f t="shared" si="15"/>
        <v>N/A</v>
      </c>
      <c r="T15" s="15" t="str">
        <f t="shared" si="15"/>
        <v>N/A</v>
      </c>
      <c r="U15" s="15" t="str">
        <f t="shared" si="15"/>
        <v>Wrong</v>
      </c>
      <c r="V15" s="15" t="str">
        <f t="shared" si="15"/>
        <v>Right</v>
      </c>
      <c r="W15" s="15" t="str">
        <f t="shared" si="15"/>
        <v>Wrong</v>
      </c>
      <c r="X15" s="15" t="str">
        <f t="shared" si="15"/>
        <v>Right</v>
      </c>
      <c r="Y15" s="15" t="str">
        <f t="shared" si="15"/>
        <v>Wrong</v>
      </c>
      <c r="Z15" s="16"/>
      <c r="AA15" s="16"/>
      <c r="AB15" s="16"/>
      <c r="AC15" s="16"/>
      <c r="AD15" s="16"/>
    </row>
    <row r="16">
      <c r="A16" s="13" t="s">
        <v>47</v>
      </c>
      <c r="B16" s="13" t="s">
        <v>49</v>
      </c>
      <c r="C16" s="13" t="s">
        <v>47</v>
      </c>
      <c r="D16" s="13" t="s">
        <v>49</v>
      </c>
      <c r="E16" s="13" t="s">
        <v>49</v>
      </c>
      <c r="F16" s="13" t="s">
        <v>49</v>
      </c>
      <c r="G16" s="13" t="s">
        <v>47</v>
      </c>
      <c r="H16" s="13" t="s">
        <v>49</v>
      </c>
      <c r="I16" s="13" t="s">
        <v>47</v>
      </c>
      <c r="J16" s="13" t="s">
        <v>47</v>
      </c>
      <c r="K16" s="11" t="s">
        <v>255</v>
      </c>
      <c r="L16" s="11" t="s">
        <v>60</v>
      </c>
      <c r="M16" s="11" t="s">
        <v>256</v>
      </c>
      <c r="N16" s="11">
        <v>5.0</v>
      </c>
      <c r="O16" s="16"/>
      <c r="P16" s="15" t="str">
        <f t="shared" ref="P16:Y16" si="16">IFS(A16="I don't know", "N/A", A16=P$35, "Right",A16&lt;&gt;P$35, "Wrong")</f>
        <v>Right</v>
      </c>
      <c r="Q16" s="15" t="str">
        <f t="shared" si="16"/>
        <v>Wrong</v>
      </c>
      <c r="R16" s="15" t="str">
        <f t="shared" si="16"/>
        <v>Right</v>
      </c>
      <c r="S16" s="15" t="str">
        <f t="shared" si="16"/>
        <v>Right</v>
      </c>
      <c r="T16" s="15" t="str">
        <f t="shared" si="16"/>
        <v>Wrong</v>
      </c>
      <c r="U16" s="15" t="str">
        <f t="shared" si="16"/>
        <v>Wrong</v>
      </c>
      <c r="V16" s="15" t="str">
        <f t="shared" si="16"/>
        <v>Right</v>
      </c>
      <c r="W16" s="15" t="str">
        <f t="shared" si="16"/>
        <v>Right</v>
      </c>
      <c r="X16" s="15" t="str">
        <f t="shared" si="16"/>
        <v>Right</v>
      </c>
      <c r="Y16" s="15" t="str">
        <f t="shared" si="16"/>
        <v>Right</v>
      </c>
      <c r="Z16" s="16"/>
      <c r="AA16" s="16"/>
      <c r="AB16" s="16"/>
      <c r="AC16" s="16"/>
      <c r="AD16" s="16"/>
    </row>
    <row r="17">
      <c r="A17" s="13" t="s">
        <v>49</v>
      </c>
      <c r="B17" s="13" t="s">
        <v>49</v>
      </c>
      <c r="C17" s="13" t="s">
        <v>49</v>
      </c>
      <c r="D17" s="13" t="s">
        <v>49</v>
      </c>
      <c r="E17" s="13" t="s">
        <v>49</v>
      </c>
      <c r="F17" s="13" t="s">
        <v>49</v>
      </c>
      <c r="G17" s="13" t="s">
        <v>49</v>
      </c>
      <c r="H17" s="13" t="s">
        <v>49</v>
      </c>
      <c r="I17" s="13" t="s">
        <v>49</v>
      </c>
      <c r="J17" s="13" t="s">
        <v>49</v>
      </c>
      <c r="K17" s="11" t="s">
        <v>90</v>
      </c>
      <c r="L17" s="11" t="s">
        <v>44</v>
      </c>
      <c r="M17" s="11" t="s">
        <v>75</v>
      </c>
      <c r="N17" s="11" t="s">
        <v>565</v>
      </c>
      <c r="O17" s="16"/>
      <c r="P17" s="15" t="str">
        <f t="shared" ref="P17:Y17" si="17">IFS(A17="I don't know", "N/A", A17=P$35, "Right",A17&lt;&gt;P$35, "Wrong")</f>
        <v>Wrong</v>
      </c>
      <c r="Q17" s="15" t="str">
        <f t="shared" si="17"/>
        <v>Wrong</v>
      </c>
      <c r="R17" s="15" t="str">
        <f t="shared" si="17"/>
        <v>Wrong</v>
      </c>
      <c r="S17" s="15" t="str">
        <f t="shared" si="17"/>
        <v>Right</v>
      </c>
      <c r="T17" s="15" t="str">
        <f t="shared" si="17"/>
        <v>Wrong</v>
      </c>
      <c r="U17" s="15" t="str">
        <f t="shared" si="17"/>
        <v>Wrong</v>
      </c>
      <c r="V17" s="15" t="str">
        <f t="shared" si="17"/>
        <v>Wrong</v>
      </c>
      <c r="W17" s="15" t="str">
        <f t="shared" si="17"/>
        <v>Right</v>
      </c>
      <c r="X17" s="15" t="str">
        <f t="shared" si="17"/>
        <v>Wrong</v>
      </c>
      <c r="Y17" s="15" t="str">
        <f t="shared" si="17"/>
        <v>Wrong</v>
      </c>
      <c r="Z17" s="16"/>
      <c r="AD17" s="16"/>
    </row>
    <row r="18">
      <c r="A18" s="13" t="s">
        <v>49</v>
      </c>
      <c r="B18" s="13" t="s">
        <v>47</v>
      </c>
      <c r="C18" s="13" t="s">
        <v>49</v>
      </c>
      <c r="D18" s="13" t="s">
        <v>49</v>
      </c>
      <c r="E18" s="13" t="s">
        <v>47</v>
      </c>
      <c r="F18" s="13" t="s">
        <v>49</v>
      </c>
      <c r="G18" s="13" t="s">
        <v>47</v>
      </c>
      <c r="H18" s="13" t="s">
        <v>49</v>
      </c>
      <c r="I18" s="13" t="s">
        <v>51</v>
      </c>
      <c r="J18" s="13" t="s">
        <v>47</v>
      </c>
      <c r="K18" s="11" t="s">
        <v>90</v>
      </c>
      <c r="L18" s="11" t="s">
        <v>44</v>
      </c>
      <c r="M18" s="11" t="s">
        <v>75</v>
      </c>
      <c r="N18" s="11" t="s">
        <v>566</v>
      </c>
      <c r="O18" s="16"/>
      <c r="P18" s="15" t="str">
        <f t="shared" ref="P18:Y18" si="18">IFS(A18="I don't know", "N/A", A18=P$35, "Right",A18&lt;&gt;P$35, "Wrong")</f>
        <v>Wrong</v>
      </c>
      <c r="Q18" s="15" t="str">
        <f t="shared" si="18"/>
        <v>Right</v>
      </c>
      <c r="R18" s="15" t="str">
        <f t="shared" si="18"/>
        <v>Wrong</v>
      </c>
      <c r="S18" s="15" t="str">
        <f t="shared" si="18"/>
        <v>Right</v>
      </c>
      <c r="T18" s="15" t="str">
        <f t="shared" si="18"/>
        <v>Right</v>
      </c>
      <c r="U18" s="15" t="str">
        <f t="shared" si="18"/>
        <v>Wrong</v>
      </c>
      <c r="V18" s="15" t="str">
        <f t="shared" si="18"/>
        <v>Right</v>
      </c>
      <c r="W18" s="15" t="str">
        <f t="shared" si="18"/>
        <v>Right</v>
      </c>
      <c r="X18" s="15" t="str">
        <f t="shared" si="18"/>
        <v>N/A</v>
      </c>
      <c r="Y18" s="15" t="str">
        <f t="shared" si="18"/>
        <v>Right</v>
      </c>
      <c r="Z18" s="16"/>
      <c r="AD18" s="16"/>
    </row>
    <row r="19">
      <c r="A19" s="13" t="s">
        <v>51</v>
      </c>
      <c r="B19" s="13" t="s">
        <v>51</v>
      </c>
      <c r="C19" s="13" t="s">
        <v>51</v>
      </c>
      <c r="D19" s="13" t="s">
        <v>51</v>
      </c>
      <c r="E19" s="13" t="s">
        <v>47</v>
      </c>
      <c r="F19" s="13" t="s">
        <v>51</v>
      </c>
      <c r="G19" s="13" t="s">
        <v>51</v>
      </c>
      <c r="H19" s="13" t="s">
        <v>51</v>
      </c>
      <c r="I19" s="13" t="s">
        <v>51</v>
      </c>
      <c r="J19" s="13" t="s">
        <v>47</v>
      </c>
      <c r="K19" s="11" t="s">
        <v>65</v>
      </c>
      <c r="L19" s="11" t="s">
        <v>44</v>
      </c>
      <c r="M19" s="11" t="s">
        <v>83</v>
      </c>
      <c r="N19" s="11">
        <v>40.0</v>
      </c>
      <c r="O19" s="16"/>
      <c r="P19" s="15" t="str">
        <f t="shared" ref="P19:Y19" si="19">IFS(A19="I don't know", "N/A", A19=P$35, "Right",A19&lt;&gt;P$35, "Wrong")</f>
        <v>N/A</v>
      </c>
      <c r="Q19" s="15" t="str">
        <f t="shared" si="19"/>
        <v>N/A</v>
      </c>
      <c r="R19" s="15" t="str">
        <f t="shared" si="19"/>
        <v>N/A</v>
      </c>
      <c r="S19" s="15" t="str">
        <f t="shared" si="19"/>
        <v>N/A</v>
      </c>
      <c r="T19" s="15" t="str">
        <f t="shared" si="19"/>
        <v>Right</v>
      </c>
      <c r="U19" s="15" t="str">
        <f t="shared" si="19"/>
        <v>N/A</v>
      </c>
      <c r="V19" s="15" t="str">
        <f t="shared" si="19"/>
        <v>N/A</v>
      </c>
      <c r="W19" s="15" t="str">
        <f t="shared" si="19"/>
        <v>N/A</v>
      </c>
      <c r="X19" s="15" t="str">
        <f t="shared" si="19"/>
        <v>N/A</v>
      </c>
      <c r="Y19" s="15" t="str">
        <f t="shared" si="19"/>
        <v>Right</v>
      </c>
      <c r="Z19" s="16"/>
      <c r="AA19" s="16"/>
      <c r="AB19" s="16"/>
      <c r="AC19" s="16"/>
      <c r="AD19" s="16"/>
    </row>
    <row r="20">
      <c r="A20" s="13" t="s">
        <v>49</v>
      </c>
      <c r="B20" s="13" t="s">
        <v>47</v>
      </c>
      <c r="C20" s="13" t="s">
        <v>47</v>
      </c>
      <c r="D20" s="13" t="s">
        <v>51</v>
      </c>
      <c r="E20" s="13" t="s">
        <v>47</v>
      </c>
      <c r="F20" s="13" t="s">
        <v>49</v>
      </c>
      <c r="G20" s="13" t="s">
        <v>47</v>
      </c>
      <c r="H20" s="13" t="s">
        <v>49</v>
      </c>
      <c r="I20" s="13" t="s">
        <v>51</v>
      </c>
      <c r="J20" s="13" t="s">
        <v>51</v>
      </c>
      <c r="K20" s="11" t="s">
        <v>482</v>
      </c>
      <c r="L20" s="11" t="s">
        <v>44</v>
      </c>
      <c r="M20" s="11" t="s">
        <v>83</v>
      </c>
      <c r="N20" s="11" t="s">
        <v>483</v>
      </c>
      <c r="O20" s="16"/>
      <c r="P20" s="15" t="str">
        <f t="shared" ref="P20:Y20" si="20">IFS(A20="I don't know", "N/A", A20=P$35, "Right",A20&lt;&gt;P$35, "Wrong")</f>
        <v>Wrong</v>
      </c>
      <c r="Q20" s="15" t="str">
        <f t="shared" si="20"/>
        <v>Right</v>
      </c>
      <c r="R20" s="15" t="str">
        <f t="shared" si="20"/>
        <v>Right</v>
      </c>
      <c r="S20" s="15" t="str">
        <f t="shared" si="20"/>
        <v>N/A</v>
      </c>
      <c r="T20" s="15" t="str">
        <f t="shared" si="20"/>
        <v>Right</v>
      </c>
      <c r="U20" s="15" t="str">
        <f t="shared" si="20"/>
        <v>Wrong</v>
      </c>
      <c r="V20" s="15" t="str">
        <f t="shared" si="20"/>
        <v>Right</v>
      </c>
      <c r="W20" s="15" t="str">
        <f t="shared" si="20"/>
        <v>Right</v>
      </c>
      <c r="X20" s="15" t="str">
        <f t="shared" si="20"/>
        <v>N/A</v>
      </c>
      <c r="Y20" s="15" t="str">
        <f t="shared" si="20"/>
        <v>N/A</v>
      </c>
      <c r="Z20" s="16"/>
      <c r="AA20" s="16"/>
      <c r="AB20" s="16"/>
      <c r="AC20" s="16"/>
      <c r="AD20" s="16"/>
    </row>
    <row r="21">
      <c r="A21" s="13" t="s">
        <v>49</v>
      </c>
      <c r="B21" s="13" t="s">
        <v>49</v>
      </c>
      <c r="C21" s="13" t="s">
        <v>47</v>
      </c>
      <c r="D21" s="13" t="s">
        <v>51</v>
      </c>
      <c r="E21" s="13" t="s">
        <v>47</v>
      </c>
      <c r="F21" s="13" t="s">
        <v>47</v>
      </c>
      <c r="G21" s="13" t="s">
        <v>47</v>
      </c>
      <c r="H21" s="13" t="s">
        <v>51</v>
      </c>
      <c r="I21" s="13" t="s">
        <v>47</v>
      </c>
      <c r="J21" s="13" t="s">
        <v>47</v>
      </c>
      <c r="K21" s="11" t="s">
        <v>294</v>
      </c>
      <c r="L21" s="11" t="s">
        <v>44</v>
      </c>
      <c r="M21" s="11" t="s">
        <v>75</v>
      </c>
      <c r="N21" s="11" t="s">
        <v>130</v>
      </c>
      <c r="O21" s="16"/>
      <c r="P21" s="15" t="str">
        <f t="shared" ref="P21:Y21" si="21">IFS(A21="I don't know", "N/A", A21=P$35, "Right",A21&lt;&gt;P$35, "Wrong")</f>
        <v>Wrong</v>
      </c>
      <c r="Q21" s="15" t="str">
        <f t="shared" si="21"/>
        <v>Wrong</v>
      </c>
      <c r="R21" s="15" t="str">
        <f t="shared" si="21"/>
        <v>Right</v>
      </c>
      <c r="S21" s="15" t="str">
        <f t="shared" si="21"/>
        <v>N/A</v>
      </c>
      <c r="T21" s="15" t="str">
        <f t="shared" si="21"/>
        <v>Right</v>
      </c>
      <c r="U21" s="15" t="str">
        <f t="shared" si="21"/>
        <v>Right</v>
      </c>
      <c r="V21" s="15" t="str">
        <f t="shared" si="21"/>
        <v>Right</v>
      </c>
      <c r="W21" s="15" t="str">
        <f t="shared" si="21"/>
        <v>N/A</v>
      </c>
      <c r="X21" s="15" t="str">
        <f t="shared" si="21"/>
        <v>Right</v>
      </c>
      <c r="Y21" s="15" t="str">
        <f t="shared" si="21"/>
        <v>Right</v>
      </c>
      <c r="Z21" s="16"/>
      <c r="AA21" s="16"/>
      <c r="AB21" s="16"/>
      <c r="AC21" s="16"/>
      <c r="AD21" s="16"/>
    </row>
    <row r="22">
      <c r="A22" s="13" t="s">
        <v>49</v>
      </c>
      <c r="B22" s="13" t="s">
        <v>47</v>
      </c>
      <c r="C22" s="13" t="s">
        <v>49</v>
      </c>
      <c r="D22" s="13" t="s">
        <v>49</v>
      </c>
      <c r="E22" s="13" t="s">
        <v>49</v>
      </c>
      <c r="F22" s="13" t="s">
        <v>49</v>
      </c>
      <c r="G22" s="13" t="s">
        <v>49</v>
      </c>
      <c r="H22" s="13" t="s">
        <v>49</v>
      </c>
      <c r="I22" s="13" t="s">
        <v>51</v>
      </c>
      <c r="J22" s="13" t="s">
        <v>47</v>
      </c>
      <c r="K22" s="11" t="s">
        <v>327</v>
      </c>
      <c r="L22" s="11" t="s">
        <v>44</v>
      </c>
      <c r="M22" s="11" t="s">
        <v>75</v>
      </c>
      <c r="N22" s="11" t="s">
        <v>130</v>
      </c>
      <c r="O22" s="16"/>
      <c r="P22" s="15" t="str">
        <f t="shared" ref="P22:Y22" si="22">IFS(A22="I don't know", "N/A", A22=P$35, "Right",A22&lt;&gt;P$35, "Wrong")</f>
        <v>Wrong</v>
      </c>
      <c r="Q22" s="15" t="str">
        <f t="shared" si="22"/>
        <v>Right</v>
      </c>
      <c r="R22" s="15" t="str">
        <f t="shared" si="22"/>
        <v>Wrong</v>
      </c>
      <c r="S22" s="15" t="str">
        <f t="shared" si="22"/>
        <v>Right</v>
      </c>
      <c r="T22" s="15" t="str">
        <f t="shared" si="22"/>
        <v>Wrong</v>
      </c>
      <c r="U22" s="15" t="str">
        <f t="shared" si="22"/>
        <v>Wrong</v>
      </c>
      <c r="V22" s="15" t="str">
        <f t="shared" si="22"/>
        <v>Wrong</v>
      </c>
      <c r="W22" s="15" t="str">
        <f t="shared" si="22"/>
        <v>Right</v>
      </c>
      <c r="X22" s="15" t="str">
        <f t="shared" si="22"/>
        <v>N/A</v>
      </c>
      <c r="Y22" s="15" t="str">
        <f t="shared" si="22"/>
        <v>Right</v>
      </c>
      <c r="Z22" s="16"/>
      <c r="AA22" s="16"/>
      <c r="AB22" s="16"/>
      <c r="AC22" s="16"/>
      <c r="AD22" s="16"/>
    </row>
    <row r="23">
      <c r="A23" s="13" t="s">
        <v>49</v>
      </c>
      <c r="B23" s="13" t="s">
        <v>47</v>
      </c>
      <c r="C23" s="13" t="s">
        <v>47</v>
      </c>
      <c r="D23" s="13" t="s">
        <v>49</v>
      </c>
      <c r="E23" s="13" t="s">
        <v>47</v>
      </c>
      <c r="F23" s="13" t="s">
        <v>49</v>
      </c>
      <c r="G23" s="13" t="s">
        <v>47</v>
      </c>
      <c r="H23" s="13" t="s">
        <v>49</v>
      </c>
      <c r="I23" s="13" t="s">
        <v>47</v>
      </c>
      <c r="J23" s="13" t="s">
        <v>47</v>
      </c>
      <c r="K23" s="11" t="s">
        <v>43</v>
      </c>
      <c r="L23" s="11" t="s">
        <v>44</v>
      </c>
      <c r="M23" s="11" t="s">
        <v>45</v>
      </c>
      <c r="N23" s="11" t="s">
        <v>305</v>
      </c>
      <c r="O23" s="16"/>
      <c r="P23" s="15" t="str">
        <f t="shared" ref="P23:Y23" si="23">IFS(A23="I don't know", "N/A", A23=P$35, "Right",A23&lt;&gt;P$35, "Wrong")</f>
        <v>Wrong</v>
      </c>
      <c r="Q23" s="15" t="str">
        <f t="shared" si="23"/>
        <v>Right</v>
      </c>
      <c r="R23" s="15" t="str">
        <f t="shared" si="23"/>
        <v>Right</v>
      </c>
      <c r="S23" s="15" t="str">
        <f t="shared" si="23"/>
        <v>Right</v>
      </c>
      <c r="T23" s="15" t="str">
        <f t="shared" si="23"/>
        <v>Right</v>
      </c>
      <c r="U23" s="15" t="str">
        <f t="shared" si="23"/>
        <v>Wrong</v>
      </c>
      <c r="V23" s="15" t="str">
        <f t="shared" si="23"/>
        <v>Right</v>
      </c>
      <c r="W23" s="15" t="str">
        <f t="shared" si="23"/>
        <v>Right</v>
      </c>
      <c r="X23" s="15" t="str">
        <f t="shared" si="23"/>
        <v>Right</v>
      </c>
      <c r="Y23" s="15" t="str">
        <f t="shared" si="23"/>
        <v>Right</v>
      </c>
      <c r="Z23" s="16"/>
      <c r="AA23" s="16"/>
      <c r="AB23" s="16"/>
      <c r="AC23" s="16"/>
      <c r="AD23" s="16"/>
    </row>
    <row r="24">
      <c r="A24" s="13" t="s">
        <v>49</v>
      </c>
      <c r="B24" s="13" t="s">
        <v>47</v>
      </c>
      <c r="C24" s="13" t="s">
        <v>47</v>
      </c>
      <c r="D24" s="13" t="s">
        <v>49</v>
      </c>
      <c r="E24" s="13" t="s">
        <v>49</v>
      </c>
      <c r="F24" s="13" t="s">
        <v>49</v>
      </c>
      <c r="G24" s="13" t="s">
        <v>47</v>
      </c>
      <c r="H24" s="13" t="s">
        <v>49</v>
      </c>
      <c r="I24" s="13" t="s">
        <v>47</v>
      </c>
      <c r="J24" s="13" t="s">
        <v>49</v>
      </c>
      <c r="K24" s="11" t="s">
        <v>129</v>
      </c>
      <c r="L24" s="11" t="s">
        <v>44</v>
      </c>
      <c r="M24" s="11" t="s">
        <v>61</v>
      </c>
      <c r="N24" s="11" t="s">
        <v>130</v>
      </c>
      <c r="O24" s="16"/>
      <c r="P24" s="15" t="str">
        <f t="shared" ref="P24:Y24" si="24">IFS(A24="I don't know", "N/A", A24=P$35, "Right",A24&lt;&gt;P$35, "Wrong")</f>
        <v>Wrong</v>
      </c>
      <c r="Q24" s="15" t="str">
        <f t="shared" si="24"/>
        <v>Right</v>
      </c>
      <c r="R24" s="15" t="str">
        <f t="shared" si="24"/>
        <v>Right</v>
      </c>
      <c r="S24" s="15" t="str">
        <f t="shared" si="24"/>
        <v>Right</v>
      </c>
      <c r="T24" s="15" t="str">
        <f t="shared" si="24"/>
        <v>Wrong</v>
      </c>
      <c r="U24" s="15" t="str">
        <f t="shared" si="24"/>
        <v>Wrong</v>
      </c>
      <c r="V24" s="15" t="str">
        <f t="shared" si="24"/>
        <v>Right</v>
      </c>
      <c r="W24" s="15" t="str">
        <f t="shared" si="24"/>
        <v>Right</v>
      </c>
      <c r="X24" s="15" t="str">
        <f t="shared" si="24"/>
        <v>Right</v>
      </c>
      <c r="Y24" s="15" t="str">
        <f t="shared" si="24"/>
        <v>Wrong</v>
      </c>
      <c r="Z24" s="16"/>
      <c r="AA24" s="16"/>
      <c r="AB24" s="16"/>
      <c r="AC24" s="16"/>
      <c r="AD24" s="16"/>
    </row>
    <row r="25">
      <c r="A25" s="13" t="s">
        <v>49</v>
      </c>
      <c r="B25" s="13" t="s">
        <v>47</v>
      </c>
      <c r="C25" s="13" t="s">
        <v>47</v>
      </c>
      <c r="D25" s="13" t="s">
        <v>49</v>
      </c>
      <c r="E25" s="13" t="s">
        <v>47</v>
      </c>
      <c r="F25" s="13" t="s">
        <v>47</v>
      </c>
      <c r="G25" s="13" t="s">
        <v>47</v>
      </c>
      <c r="H25" s="13" t="s">
        <v>49</v>
      </c>
      <c r="I25" s="13" t="s">
        <v>47</v>
      </c>
      <c r="J25" s="13" t="s">
        <v>47</v>
      </c>
      <c r="K25" s="11" t="s">
        <v>59</v>
      </c>
      <c r="L25" s="11" t="s">
        <v>44</v>
      </c>
      <c r="M25" s="11" t="s">
        <v>45</v>
      </c>
      <c r="N25" s="11" t="s">
        <v>568</v>
      </c>
      <c r="O25" s="16"/>
      <c r="P25" s="15" t="str">
        <f t="shared" ref="P25:Y25" si="25">IFS(A25="I don't know", "N/A", A25=P$35, "Right",A25&lt;&gt;P$35, "Wrong")</f>
        <v>Wrong</v>
      </c>
      <c r="Q25" s="15" t="str">
        <f t="shared" si="25"/>
        <v>Right</v>
      </c>
      <c r="R25" s="15" t="str">
        <f t="shared" si="25"/>
        <v>Right</v>
      </c>
      <c r="S25" s="15" t="str">
        <f t="shared" si="25"/>
        <v>Right</v>
      </c>
      <c r="T25" s="15" t="str">
        <f t="shared" si="25"/>
        <v>Right</v>
      </c>
      <c r="U25" s="15" t="str">
        <f t="shared" si="25"/>
        <v>Right</v>
      </c>
      <c r="V25" s="15" t="str">
        <f t="shared" si="25"/>
        <v>Right</v>
      </c>
      <c r="W25" s="15" t="str">
        <f t="shared" si="25"/>
        <v>Right</v>
      </c>
      <c r="X25" s="15" t="str">
        <f t="shared" si="25"/>
        <v>Right</v>
      </c>
      <c r="Y25" s="15" t="str">
        <f t="shared" si="25"/>
        <v>Right</v>
      </c>
      <c r="Z25" s="16"/>
      <c r="AA25" s="16"/>
      <c r="AB25" s="16"/>
      <c r="AC25" s="16"/>
      <c r="AD25" s="16"/>
    </row>
    <row r="26">
      <c r="A26" s="13" t="s">
        <v>49</v>
      </c>
      <c r="B26" s="13" t="s">
        <v>51</v>
      </c>
      <c r="C26" s="13" t="s">
        <v>51</v>
      </c>
      <c r="D26" s="19" t="s">
        <v>51</v>
      </c>
      <c r="E26" s="19" t="s">
        <v>49</v>
      </c>
      <c r="F26" s="19" t="s">
        <v>49</v>
      </c>
      <c r="G26" s="19" t="s">
        <v>51</v>
      </c>
      <c r="H26" s="19" t="s">
        <v>51</v>
      </c>
      <c r="I26" s="19" t="s">
        <v>51</v>
      </c>
      <c r="J26" s="19" t="s">
        <v>51</v>
      </c>
      <c r="K26" s="11" t="s">
        <v>393</v>
      </c>
      <c r="L26" s="11" t="s">
        <v>44</v>
      </c>
      <c r="M26" s="11" t="s">
        <v>61</v>
      </c>
      <c r="N26" s="11" t="s">
        <v>98</v>
      </c>
      <c r="O26" s="21"/>
      <c r="P26" s="15" t="str">
        <f t="shared" ref="P26:Y26" si="26">IFS(A26="I don't know", "N/A", A26=P$35, "Right",A26&lt;&gt;P$35, "Wrong")</f>
        <v>Wrong</v>
      </c>
      <c r="Q26" s="15" t="str">
        <f t="shared" si="26"/>
        <v>N/A</v>
      </c>
      <c r="R26" s="15" t="str">
        <f t="shared" si="26"/>
        <v>N/A</v>
      </c>
      <c r="S26" s="15" t="str">
        <f t="shared" si="26"/>
        <v>N/A</v>
      </c>
      <c r="T26" s="15" t="str">
        <f t="shared" si="26"/>
        <v>Wrong</v>
      </c>
      <c r="U26" s="15" t="str">
        <f t="shared" si="26"/>
        <v>Wrong</v>
      </c>
      <c r="V26" s="15" t="str">
        <f t="shared" si="26"/>
        <v>N/A</v>
      </c>
      <c r="W26" s="15" t="str">
        <f t="shared" si="26"/>
        <v>N/A</v>
      </c>
      <c r="X26" s="15" t="str">
        <f t="shared" si="26"/>
        <v>N/A</v>
      </c>
      <c r="Y26" s="15" t="str">
        <f t="shared" si="26"/>
        <v>N/A</v>
      </c>
      <c r="Z26" s="16"/>
      <c r="AA26" s="16"/>
      <c r="AB26" s="16"/>
      <c r="AC26" s="16"/>
      <c r="AD26" s="16"/>
    </row>
    <row r="27">
      <c r="A27" s="16"/>
      <c r="B27" s="22"/>
      <c r="C27" s="22"/>
      <c r="K27" s="21"/>
      <c r="L27" s="21"/>
      <c r="M27" s="21"/>
      <c r="N27" s="21"/>
      <c r="O27" s="21"/>
      <c r="P27" s="22"/>
      <c r="Q27" s="22"/>
      <c r="R27" s="22"/>
      <c r="S27" s="22"/>
      <c r="T27" s="22"/>
      <c r="U27" s="22"/>
      <c r="V27" s="22"/>
      <c r="W27" s="22"/>
      <c r="X27" s="22"/>
      <c r="Y27" s="22"/>
      <c r="Z27" s="16"/>
      <c r="AA27" s="16"/>
      <c r="AB27" s="16"/>
      <c r="AC27" s="16"/>
      <c r="AD27" s="16"/>
    </row>
    <row r="28">
      <c r="A28" s="16"/>
      <c r="B28" s="22"/>
      <c r="C28" s="22"/>
      <c r="K28" s="21"/>
      <c r="L28" s="21"/>
      <c r="M28" s="21"/>
      <c r="N28" s="21"/>
      <c r="O28" s="21"/>
      <c r="P28" s="22"/>
      <c r="Q28" s="22"/>
      <c r="R28" s="22"/>
      <c r="S28" s="22"/>
      <c r="T28" s="22"/>
      <c r="U28" s="22"/>
      <c r="V28" s="22"/>
      <c r="W28" s="22"/>
      <c r="X28" s="22"/>
      <c r="Y28" s="22"/>
      <c r="Z28" s="16"/>
      <c r="AA28" s="16"/>
      <c r="AB28" s="16"/>
      <c r="AC28" s="16"/>
      <c r="AD28" s="16"/>
    </row>
    <row r="29">
      <c r="A29" s="16"/>
      <c r="B29" s="22"/>
      <c r="C29" s="22"/>
      <c r="K29" s="21"/>
      <c r="L29" s="21"/>
      <c r="M29" s="21"/>
      <c r="N29" s="21"/>
      <c r="O29" s="21"/>
      <c r="P29" s="22"/>
      <c r="Q29" s="22"/>
      <c r="R29" s="22"/>
      <c r="S29" s="22"/>
      <c r="T29" s="22"/>
      <c r="U29" s="22"/>
      <c r="V29" s="22"/>
      <c r="W29" s="22"/>
      <c r="X29" s="22"/>
      <c r="Y29" s="22"/>
      <c r="Z29" s="16"/>
      <c r="AA29" s="16"/>
      <c r="AB29" s="16"/>
      <c r="AC29" s="16"/>
      <c r="AD29" s="16"/>
    </row>
    <row r="30">
      <c r="A30" s="16"/>
      <c r="B30" s="22"/>
      <c r="C30" s="22"/>
      <c r="K30" s="21"/>
      <c r="L30" s="21"/>
      <c r="M30" s="21"/>
      <c r="N30" s="21"/>
      <c r="O30" s="21"/>
      <c r="P30" s="23" t="s">
        <v>569</v>
      </c>
      <c r="Q30" s="23" t="s">
        <v>570</v>
      </c>
      <c r="R30" s="23" t="s">
        <v>571</v>
      </c>
      <c r="S30" s="23" t="s">
        <v>572</v>
      </c>
      <c r="T30" s="23" t="s">
        <v>573</v>
      </c>
      <c r="U30" s="23" t="s">
        <v>574</v>
      </c>
      <c r="V30" s="23" t="s">
        <v>575</v>
      </c>
      <c r="W30" s="23" t="s">
        <v>576</v>
      </c>
      <c r="X30" s="23" t="s">
        <v>577</v>
      </c>
      <c r="Y30" s="23" t="s">
        <v>578</v>
      </c>
      <c r="Z30" s="16"/>
      <c r="AA30" s="16"/>
      <c r="AB30" s="16"/>
      <c r="AC30" s="16"/>
      <c r="AD30" s="16"/>
    </row>
    <row r="31">
      <c r="K31" s="21"/>
      <c r="L31" s="21"/>
      <c r="M31" s="21"/>
      <c r="N31" s="21"/>
      <c r="O31" s="24" t="s">
        <v>579</v>
      </c>
      <c r="P31" s="25">
        <f t="shared" ref="P31:Y31" si="27">COUNTIF(P1:P26, "Right")</f>
        <v>5</v>
      </c>
      <c r="Q31" s="25">
        <f t="shared" si="27"/>
        <v>12</v>
      </c>
      <c r="R31" s="25">
        <f t="shared" si="27"/>
        <v>15</v>
      </c>
      <c r="S31" s="25">
        <f t="shared" si="27"/>
        <v>15</v>
      </c>
      <c r="T31" s="25">
        <f t="shared" si="27"/>
        <v>14</v>
      </c>
      <c r="U31" s="25">
        <f t="shared" si="27"/>
        <v>5</v>
      </c>
      <c r="V31" s="25">
        <f t="shared" si="27"/>
        <v>17</v>
      </c>
      <c r="W31" s="25">
        <f t="shared" si="27"/>
        <v>18</v>
      </c>
      <c r="X31" s="25">
        <f t="shared" si="27"/>
        <v>11</v>
      </c>
      <c r="Y31" s="25">
        <f t="shared" si="27"/>
        <v>16</v>
      </c>
      <c r="Z31" s="16"/>
      <c r="AA31" s="16"/>
      <c r="AB31" s="16"/>
      <c r="AC31" s="16"/>
      <c r="AD31" s="16"/>
    </row>
    <row r="32">
      <c r="D32" s="20"/>
      <c r="E32" s="20"/>
      <c r="F32" s="20"/>
      <c r="G32" s="20"/>
      <c r="H32" s="20"/>
      <c r="I32" s="20"/>
      <c r="J32" s="20"/>
      <c r="K32" s="21"/>
      <c r="L32" s="21"/>
      <c r="M32" s="21"/>
      <c r="N32" s="21"/>
      <c r="O32" s="24" t="s">
        <v>580</v>
      </c>
      <c r="P32" s="26">
        <f t="shared" ref="P32:Y32" si="28">COUNTIF(P1:P26, "Wrong")</f>
        <v>14</v>
      </c>
      <c r="Q32" s="26">
        <f t="shared" si="28"/>
        <v>10</v>
      </c>
      <c r="R32" s="26">
        <f t="shared" si="28"/>
        <v>6</v>
      </c>
      <c r="S32" s="26">
        <f t="shared" si="28"/>
        <v>3</v>
      </c>
      <c r="T32" s="26">
        <f t="shared" si="28"/>
        <v>10</v>
      </c>
      <c r="U32" s="26">
        <f t="shared" si="28"/>
        <v>15</v>
      </c>
      <c r="V32" s="26">
        <f t="shared" si="28"/>
        <v>6</v>
      </c>
      <c r="W32" s="26">
        <f t="shared" si="28"/>
        <v>1</v>
      </c>
      <c r="X32" s="26">
        <f t="shared" si="28"/>
        <v>3</v>
      </c>
      <c r="Y32" s="26">
        <f t="shared" si="28"/>
        <v>4</v>
      </c>
      <c r="Z32" s="20"/>
      <c r="AA32" s="20"/>
      <c r="AB32" s="20"/>
      <c r="AC32" s="20"/>
      <c r="AD32" s="20"/>
    </row>
    <row r="33">
      <c r="D33" s="20"/>
      <c r="E33" s="20"/>
      <c r="F33" s="20"/>
      <c r="G33" s="20"/>
      <c r="H33" s="20"/>
      <c r="I33" s="20"/>
      <c r="J33" s="20"/>
      <c r="K33" s="21"/>
      <c r="L33" s="21"/>
      <c r="M33" s="21"/>
      <c r="N33" s="21"/>
      <c r="O33" s="24" t="s">
        <v>581</v>
      </c>
      <c r="P33" s="26">
        <f t="shared" ref="P33:Y33" si="29">COUNTIF(P1:P26, "N/A")</f>
        <v>7</v>
      </c>
      <c r="Q33" s="26">
        <f t="shared" si="29"/>
        <v>4</v>
      </c>
      <c r="R33" s="26">
        <f t="shared" si="29"/>
        <v>5</v>
      </c>
      <c r="S33" s="26">
        <f t="shared" si="29"/>
        <v>8</v>
      </c>
      <c r="T33" s="26">
        <f t="shared" si="29"/>
        <v>2</v>
      </c>
      <c r="U33" s="26">
        <f t="shared" si="29"/>
        <v>6</v>
      </c>
      <c r="V33" s="26">
        <f t="shared" si="29"/>
        <v>3</v>
      </c>
      <c r="W33" s="26">
        <f t="shared" si="29"/>
        <v>7</v>
      </c>
      <c r="X33" s="26">
        <f t="shared" si="29"/>
        <v>12</v>
      </c>
      <c r="Y33" s="26">
        <f t="shared" si="29"/>
        <v>6</v>
      </c>
      <c r="Z33" s="20"/>
      <c r="AA33" s="20"/>
      <c r="AB33" s="20"/>
      <c r="AC33" s="20"/>
      <c r="AD33" s="20"/>
    </row>
    <row r="34">
      <c r="K34" s="21"/>
      <c r="L34" s="21"/>
      <c r="M34" s="21"/>
      <c r="N34" s="21"/>
      <c r="O34" s="24" t="s">
        <v>582</v>
      </c>
      <c r="P34" s="26">
        <f t="shared" ref="P34:Y34" si="30">P31+P32+P33</f>
        <v>26</v>
      </c>
      <c r="Q34" s="26">
        <f t="shared" si="30"/>
        <v>26</v>
      </c>
      <c r="R34" s="26">
        <f t="shared" si="30"/>
        <v>26</v>
      </c>
      <c r="S34" s="26">
        <f t="shared" si="30"/>
        <v>26</v>
      </c>
      <c r="T34" s="26">
        <f t="shared" si="30"/>
        <v>26</v>
      </c>
      <c r="U34" s="26">
        <f t="shared" si="30"/>
        <v>26</v>
      </c>
      <c r="V34" s="26">
        <f t="shared" si="30"/>
        <v>26</v>
      </c>
      <c r="W34" s="26">
        <f t="shared" si="30"/>
        <v>26</v>
      </c>
      <c r="X34" s="26">
        <f t="shared" si="30"/>
        <v>26</v>
      </c>
      <c r="Y34" s="26">
        <f t="shared" si="30"/>
        <v>26</v>
      </c>
      <c r="Z34" s="20"/>
      <c r="AA34" s="20"/>
      <c r="AB34" s="20"/>
      <c r="AC34" s="20"/>
      <c r="AD34" s="20"/>
    </row>
    <row r="35">
      <c r="K35" s="27"/>
      <c r="L35" s="27"/>
      <c r="M35" s="27"/>
      <c r="N35" s="27"/>
      <c r="O35" s="28" t="s">
        <v>583</v>
      </c>
      <c r="P35" s="29" t="s">
        <v>47</v>
      </c>
      <c r="Q35" s="29" t="s">
        <v>47</v>
      </c>
      <c r="R35" s="29" t="s">
        <v>47</v>
      </c>
      <c r="S35" s="29" t="s">
        <v>49</v>
      </c>
      <c r="T35" s="29" t="s">
        <v>47</v>
      </c>
      <c r="U35" s="29" t="s">
        <v>47</v>
      </c>
      <c r="V35" s="29" t="s">
        <v>47</v>
      </c>
      <c r="W35" s="29" t="s">
        <v>49</v>
      </c>
      <c r="X35" s="29" t="s">
        <v>47</v>
      </c>
      <c r="Y35" s="29" t="s">
        <v>47</v>
      </c>
      <c r="Z35" s="20"/>
      <c r="AA35" s="20"/>
      <c r="AB35" s="20"/>
      <c r="AC35" s="20"/>
      <c r="AD35" s="20"/>
    </row>
    <row r="36">
      <c r="D36" s="20"/>
      <c r="E36" s="20"/>
      <c r="F36" s="20"/>
      <c r="G36" s="20"/>
      <c r="H36" s="20"/>
      <c r="I36" s="20"/>
      <c r="J36" s="20"/>
      <c r="K36" s="30"/>
      <c r="L36" s="30"/>
      <c r="M36" s="30"/>
      <c r="N36" s="30"/>
      <c r="O36" s="31" t="s">
        <v>584</v>
      </c>
      <c r="P36" s="32">
        <v>0.3765</v>
      </c>
      <c r="Q36" s="32">
        <v>0.61066</v>
      </c>
      <c r="R36" s="32">
        <v>0.3195</v>
      </c>
      <c r="S36" s="32" t="s">
        <v>585</v>
      </c>
      <c r="T36" s="32">
        <v>0.30766</v>
      </c>
      <c r="U36" s="32">
        <v>0.928</v>
      </c>
      <c r="V36" s="32">
        <v>0.33949</v>
      </c>
      <c r="W36" s="32" t="s">
        <v>585</v>
      </c>
      <c r="X36" s="32">
        <v>0.3395</v>
      </c>
      <c r="Y36" s="32">
        <v>0.368</v>
      </c>
      <c r="Z36" s="20"/>
      <c r="AA36" s="20"/>
      <c r="AB36" s="20"/>
      <c r="AC36" s="20"/>
      <c r="AD36" s="20"/>
    </row>
    <row r="37">
      <c r="D37" s="20"/>
      <c r="E37" s="20"/>
      <c r="F37" s="20"/>
      <c r="G37" s="20"/>
      <c r="H37" s="20"/>
      <c r="I37" s="20"/>
      <c r="J37" s="20"/>
      <c r="O37" s="33" t="s">
        <v>586</v>
      </c>
      <c r="P37" s="34" t="s">
        <v>587</v>
      </c>
      <c r="Q37" s="34" t="s">
        <v>588</v>
      </c>
      <c r="R37" s="34" t="s">
        <v>589</v>
      </c>
      <c r="S37" s="34" t="s">
        <v>585</v>
      </c>
      <c r="T37" s="34" t="s">
        <v>589</v>
      </c>
      <c r="U37" s="34" t="s">
        <v>588</v>
      </c>
      <c r="V37" s="34" t="s">
        <v>590</v>
      </c>
      <c r="W37" s="34" t="s">
        <v>585</v>
      </c>
      <c r="X37" s="34" t="s">
        <v>590</v>
      </c>
      <c r="Y37" s="34" t="s">
        <v>587</v>
      </c>
      <c r="Z37" s="20"/>
      <c r="AA37" s="20"/>
      <c r="AB37" s="20"/>
      <c r="AC37" s="20"/>
      <c r="AD37" s="20"/>
    </row>
    <row r="38">
      <c r="D38" s="20"/>
      <c r="E38" s="20"/>
      <c r="F38" s="20"/>
      <c r="G38" s="20"/>
      <c r="H38" s="20"/>
      <c r="I38" s="20"/>
      <c r="J38" s="20"/>
      <c r="K38" s="20"/>
      <c r="L38" s="20"/>
      <c r="M38" s="20"/>
      <c r="N38" s="20"/>
      <c r="O38" s="16"/>
      <c r="P38" s="22"/>
      <c r="Q38" s="22"/>
      <c r="S38" s="20"/>
      <c r="T38" s="51"/>
      <c r="U38" s="51"/>
      <c r="V38" s="20"/>
      <c r="Y38" s="20"/>
      <c r="Z38" s="20"/>
      <c r="AA38" s="20"/>
      <c r="AB38" s="20"/>
      <c r="AC38" s="20"/>
      <c r="AD38" s="20"/>
    </row>
    <row r="39">
      <c r="D39" s="20"/>
      <c r="E39" s="20"/>
      <c r="F39" s="20"/>
      <c r="G39" s="20"/>
      <c r="H39" s="20"/>
      <c r="I39" s="20"/>
      <c r="J39" s="20"/>
      <c r="K39" s="20"/>
      <c r="L39" s="20"/>
      <c r="M39" s="20"/>
      <c r="N39" s="20"/>
      <c r="O39" s="16" t="s">
        <v>591</v>
      </c>
      <c r="P39" s="35" t="s">
        <v>49</v>
      </c>
      <c r="Q39" s="35" t="s">
        <v>47</v>
      </c>
      <c r="S39" s="20"/>
      <c r="T39" s="36" t="s">
        <v>49</v>
      </c>
      <c r="U39" s="36" t="s">
        <v>47</v>
      </c>
      <c r="V39" s="20"/>
      <c r="Y39" s="20"/>
      <c r="Z39" s="20"/>
      <c r="AA39" s="20"/>
      <c r="AB39" s="20"/>
      <c r="AC39" s="20"/>
      <c r="AD39" s="20"/>
    </row>
    <row r="40">
      <c r="D40" s="20"/>
      <c r="E40" s="20"/>
      <c r="F40" s="20"/>
      <c r="G40" s="20"/>
      <c r="H40" s="20"/>
      <c r="I40" s="20"/>
      <c r="J40" s="20"/>
      <c r="K40" s="20"/>
      <c r="L40" s="20"/>
      <c r="M40" s="20"/>
      <c r="N40" s="20"/>
      <c r="O40" s="37" t="s">
        <v>49</v>
      </c>
      <c r="P40" s="35">
        <f t="shared" ref="P40:P42" si="31">S31+W31</f>
        <v>33</v>
      </c>
      <c r="Q40" s="35">
        <f>SUM(P32:R32,T32:V32,X32:Y32)</f>
        <v>68</v>
      </c>
      <c r="S40" s="38" t="s">
        <v>610</v>
      </c>
      <c r="T40" s="39">
        <f>(S31+W31)/(P34*2)</f>
        <v>0.6346153846</v>
      </c>
      <c r="U40" s="39">
        <f>SUM(P31:R31,T31:V31,X31:Y31)/(P34*8)</f>
        <v>0.4567307692</v>
      </c>
      <c r="V40" s="20"/>
      <c r="W40" s="37" t="s">
        <v>593</v>
      </c>
      <c r="X40" s="37">
        <f>(Q40+Q42)/(Q40+Q41+Q42)</f>
        <v>0.5432692308</v>
      </c>
      <c r="Y40" s="20"/>
      <c r="Z40" s="20"/>
      <c r="AA40" s="20"/>
      <c r="AB40" s="20"/>
      <c r="AC40" s="20"/>
      <c r="AD40" s="20"/>
    </row>
    <row r="41">
      <c r="D41" s="20"/>
      <c r="E41" s="20"/>
      <c r="F41" s="20"/>
      <c r="G41" s="20"/>
      <c r="H41" s="20"/>
      <c r="I41" s="20"/>
      <c r="J41" s="20"/>
      <c r="K41" s="20"/>
      <c r="L41" s="20"/>
      <c r="M41" s="20"/>
      <c r="N41" s="20"/>
      <c r="O41" s="37" t="s">
        <v>47</v>
      </c>
      <c r="P41" s="35">
        <f t="shared" si="31"/>
        <v>4</v>
      </c>
      <c r="Q41" s="35">
        <f>P31+Q31+R31+T31+U31+V31+X31+Y31</f>
        <v>95</v>
      </c>
      <c r="S41" s="38" t="s">
        <v>611</v>
      </c>
      <c r="T41" s="40">
        <f>SUM(S32,W32)/(P34*2)</f>
        <v>0.07692307692</v>
      </c>
      <c r="U41" s="39">
        <f>SUM(P32:R32,T32:V32,X32:Y32)/(P34*8)</f>
        <v>0.3269230769</v>
      </c>
      <c r="V41" s="20"/>
      <c r="W41" s="37" t="s">
        <v>595</v>
      </c>
      <c r="X41" s="37">
        <f>P41/(P40+P41+P42)</f>
        <v>0.07692307692</v>
      </c>
      <c r="Y41" s="20"/>
      <c r="Z41" s="20"/>
      <c r="AA41" s="20"/>
      <c r="AB41" s="20"/>
      <c r="AC41" s="20"/>
      <c r="AD41" s="20"/>
    </row>
    <row r="42">
      <c r="D42" s="20"/>
      <c r="E42" s="20"/>
      <c r="F42" s="20"/>
      <c r="G42" s="20"/>
      <c r="H42" s="20"/>
      <c r="I42" s="20"/>
      <c r="J42" s="20"/>
      <c r="K42" s="20"/>
      <c r="L42" s="20"/>
      <c r="M42" s="20"/>
      <c r="N42" s="20"/>
      <c r="O42" s="37" t="s">
        <v>596</v>
      </c>
      <c r="P42" s="41">
        <f t="shared" si="31"/>
        <v>15</v>
      </c>
      <c r="Q42" s="41">
        <f>SUM(P33:R33,T33:V33,X33:Y33)</f>
        <v>45</v>
      </c>
      <c r="S42" s="38" t="s">
        <v>612</v>
      </c>
      <c r="T42" s="42">
        <f>(S33+W33)/(2*P34)</f>
        <v>0.2884615385</v>
      </c>
      <c r="U42" s="42">
        <f>SUM(P33:R33,T33:V33,X33:Y33)/(P34*8)</f>
        <v>0.2163461538</v>
      </c>
      <c r="V42" s="20"/>
      <c r="W42" s="37" t="s">
        <v>598</v>
      </c>
      <c r="X42" s="37">
        <f>X40/X41</f>
        <v>7.0625</v>
      </c>
      <c r="Y42" s="20"/>
      <c r="Z42" s="20"/>
      <c r="AA42" s="20"/>
      <c r="AB42" s="20"/>
      <c r="AC42" s="20"/>
      <c r="AD42" s="20"/>
    </row>
    <row r="43">
      <c r="D43" s="20"/>
      <c r="E43" s="20"/>
      <c r="F43" s="20"/>
      <c r="G43" s="20"/>
      <c r="H43" s="20"/>
      <c r="I43" s="20"/>
      <c r="J43" s="20"/>
      <c r="K43" s="20"/>
      <c r="L43" s="20"/>
      <c r="M43" s="20"/>
      <c r="N43" s="20"/>
      <c r="R43" s="20"/>
      <c r="S43" s="20"/>
      <c r="T43" s="20"/>
      <c r="U43" s="20"/>
      <c r="V43" s="20"/>
      <c r="W43" s="20"/>
      <c r="X43" s="20"/>
      <c r="Y43" s="20"/>
      <c r="Z43" s="20"/>
      <c r="AA43" s="20"/>
      <c r="AB43" s="20"/>
      <c r="AC43" s="20"/>
      <c r="AD43" s="20"/>
    </row>
    <row r="44">
      <c r="D44" s="20"/>
      <c r="E44" s="20"/>
      <c r="F44" s="20"/>
      <c r="G44" s="20"/>
      <c r="H44" s="20"/>
      <c r="I44" s="20"/>
      <c r="J44" s="20"/>
      <c r="K44" s="20"/>
      <c r="L44" s="20"/>
      <c r="M44" s="20"/>
      <c r="N44" s="20"/>
      <c r="O44" s="5" t="s">
        <v>599</v>
      </c>
      <c r="P44" s="43" t="s">
        <v>49</v>
      </c>
      <c r="Q44" s="43" t="s">
        <v>47</v>
      </c>
      <c r="R44" s="20"/>
      <c r="S44" s="5" t="s">
        <v>600</v>
      </c>
      <c r="T44" s="43" t="s">
        <v>49</v>
      </c>
      <c r="U44" s="43" t="s">
        <v>47</v>
      </c>
      <c r="V44" s="20"/>
      <c r="W44" s="38" t="s">
        <v>601</v>
      </c>
      <c r="X44" s="37">
        <f>(Q45+Q47)/(Q45+Q46+Q47)</f>
        <v>0.5</v>
      </c>
      <c r="Y44" s="20"/>
      <c r="Z44" s="20"/>
      <c r="AA44" s="20"/>
      <c r="AB44" s="20"/>
      <c r="AC44" s="20"/>
      <c r="AD44" s="20"/>
    </row>
    <row r="45">
      <c r="D45" s="20"/>
      <c r="E45" s="20"/>
      <c r="F45" s="20"/>
      <c r="G45" s="20"/>
      <c r="H45" s="20"/>
      <c r="I45" s="20"/>
      <c r="J45" s="20"/>
      <c r="K45" s="20"/>
      <c r="L45" s="20"/>
      <c r="M45" s="20"/>
      <c r="N45" s="20"/>
      <c r="O45" s="44" t="s">
        <v>49</v>
      </c>
      <c r="P45" s="45">
        <v>0.0</v>
      </c>
      <c r="Q45" s="43">
        <f>SUM(P32,R32,T32,V32,X32,Y32)</f>
        <v>43</v>
      </c>
      <c r="R45" s="20"/>
      <c r="S45" s="44" t="s">
        <v>49</v>
      </c>
      <c r="T45" s="45">
        <v>0.0</v>
      </c>
      <c r="U45" s="43">
        <f>Q32+U32</f>
        <v>25</v>
      </c>
      <c r="V45" s="20"/>
      <c r="W45" s="20"/>
      <c r="X45" s="20"/>
      <c r="Y45" s="20"/>
      <c r="Z45" s="20"/>
      <c r="AA45" s="20"/>
      <c r="AB45" s="20"/>
      <c r="AC45" s="20"/>
      <c r="AD45" s="20"/>
    </row>
    <row r="46">
      <c r="A46" s="20"/>
      <c r="B46" s="20"/>
      <c r="C46" s="20"/>
      <c r="D46" s="20"/>
      <c r="E46" s="20"/>
      <c r="F46" s="20"/>
      <c r="G46" s="20"/>
      <c r="H46" s="20"/>
      <c r="I46" s="20"/>
      <c r="J46" s="20"/>
      <c r="K46" s="20"/>
      <c r="L46" s="20"/>
      <c r="M46" s="20"/>
      <c r="N46" s="20"/>
      <c r="O46" s="44" t="s">
        <v>47</v>
      </c>
      <c r="P46" s="45">
        <v>0.0</v>
      </c>
      <c r="Q46" s="43">
        <f>SUM(P31,R31,T31,V31,X31,Y31)</f>
        <v>78</v>
      </c>
      <c r="R46" s="20"/>
      <c r="S46" s="44" t="s">
        <v>47</v>
      </c>
      <c r="T46" s="45">
        <v>0.0</v>
      </c>
      <c r="U46" s="43">
        <f>Q31+U31</f>
        <v>17</v>
      </c>
      <c r="V46" s="20"/>
      <c r="W46" s="38" t="s">
        <v>602</v>
      </c>
      <c r="X46" s="37">
        <f>(U45+U47)/(U45+U46+U47)</f>
        <v>0.6730769231</v>
      </c>
      <c r="Y46" s="20"/>
      <c r="Z46" s="20"/>
      <c r="AA46" s="20"/>
      <c r="AB46" s="20"/>
      <c r="AC46" s="20"/>
      <c r="AD46" s="20"/>
    </row>
    <row r="47">
      <c r="A47" s="20"/>
      <c r="B47" s="20"/>
      <c r="C47" s="20"/>
      <c r="D47" s="20"/>
      <c r="E47" s="20"/>
      <c r="F47" s="20"/>
      <c r="G47" s="20"/>
      <c r="H47" s="20"/>
      <c r="I47" s="20"/>
      <c r="J47" s="20"/>
      <c r="K47" s="20"/>
      <c r="L47" s="20"/>
      <c r="M47" s="20"/>
      <c r="N47" s="20"/>
      <c r="O47" s="44" t="s">
        <v>596</v>
      </c>
      <c r="P47" s="45">
        <v>0.0</v>
      </c>
      <c r="Q47" s="43">
        <f>SUM(P33,R33,T33,V33,X33,Y33)</f>
        <v>35</v>
      </c>
      <c r="R47" s="20"/>
      <c r="S47" s="44" t="s">
        <v>596</v>
      </c>
      <c r="T47" s="45">
        <v>0.0</v>
      </c>
      <c r="U47" s="43">
        <f>Q33+U33</f>
        <v>10</v>
      </c>
      <c r="V47" s="20"/>
      <c r="W47" s="20"/>
      <c r="X47" s="20"/>
      <c r="Y47" s="20"/>
      <c r="Z47" s="20"/>
      <c r="AA47" s="20"/>
      <c r="AB47" s="20"/>
      <c r="AC47" s="20"/>
      <c r="AD47" s="20"/>
    </row>
    <row r="48">
      <c r="A48" s="20"/>
      <c r="B48" s="20"/>
      <c r="C48" s="20"/>
      <c r="D48" s="20"/>
      <c r="E48" s="20"/>
      <c r="F48" s="20"/>
      <c r="G48" s="20"/>
      <c r="H48" s="20"/>
      <c r="I48" s="20"/>
      <c r="J48" s="20"/>
      <c r="K48" s="20"/>
      <c r="L48" s="20"/>
      <c r="M48" s="20"/>
      <c r="N48" s="20"/>
      <c r="O48" s="16"/>
      <c r="P48" s="16"/>
      <c r="Q48" s="16"/>
      <c r="R48" s="20"/>
      <c r="V48" s="20"/>
      <c r="W48" s="20"/>
      <c r="X48" s="20"/>
      <c r="Y48" s="20"/>
      <c r="Z48" s="20"/>
      <c r="AA48" s="20"/>
      <c r="AB48" s="20"/>
      <c r="AC48" s="20"/>
      <c r="AD48" s="20"/>
    </row>
    <row r="49">
      <c r="A49" s="20"/>
      <c r="B49" s="20"/>
      <c r="C49" s="20"/>
      <c r="D49" s="20"/>
      <c r="E49" s="20"/>
      <c r="F49" s="20"/>
      <c r="G49" s="20"/>
      <c r="H49" s="20"/>
      <c r="I49" s="20"/>
      <c r="J49" s="20"/>
      <c r="K49" s="20"/>
      <c r="L49" s="20"/>
      <c r="M49" s="20"/>
      <c r="N49" s="20"/>
      <c r="O49" s="16"/>
      <c r="P49" s="16"/>
      <c r="Q49" s="16"/>
      <c r="R49" s="20"/>
      <c r="S49" s="20"/>
      <c r="T49" s="20"/>
      <c r="U49" s="20"/>
      <c r="V49" s="20"/>
      <c r="W49" s="20"/>
      <c r="X49" s="20"/>
      <c r="Y49" s="20"/>
      <c r="Z49" s="20"/>
      <c r="AA49" s="20"/>
      <c r="AB49" s="20"/>
      <c r="AC49" s="20"/>
      <c r="AD49" s="20"/>
    </row>
    <row r="50">
      <c r="A50" s="20"/>
      <c r="B50" s="20"/>
      <c r="C50" s="20"/>
      <c r="D50" s="20"/>
      <c r="E50" s="20"/>
      <c r="F50" s="20"/>
      <c r="G50" s="20"/>
      <c r="H50" s="20"/>
      <c r="I50" s="20"/>
      <c r="J50" s="20"/>
      <c r="K50" s="20"/>
      <c r="L50" s="20"/>
      <c r="M50" s="20"/>
      <c r="N50" s="20"/>
      <c r="Q50" s="16"/>
      <c r="R50" s="20"/>
      <c r="S50" s="20"/>
      <c r="T50" s="20"/>
      <c r="U50" s="20"/>
      <c r="V50" s="20"/>
      <c r="W50" s="20"/>
      <c r="X50" s="20"/>
      <c r="Y50" s="20"/>
      <c r="Z50" s="20"/>
      <c r="AA50" s="20"/>
      <c r="AB50" s="20"/>
      <c r="AC50" s="20"/>
      <c r="AD50" s="20"/>
    </row>
    <row r="51">
      <c r="A51" s="20"/>
      <c r="B51" s="20"/>
      <c r="C51" s="20"/>
      <c r="D51" s="20"/>
      <c r="E51" s="20"/>
      <c r="F51" s="20"/>
      <c r="G51" s="20"/>
      <c r="H51" s="20"/>
      <c r="I51" s="20"/>
      <c r="J51" s="20"/>
      <c r="K51" s="20"/>
      <c r="L51" s="20"/>
      <c r="M51" s="20"/>
      <c r="N51" s="20"/>
      <c r="Q51" s="16"/>
      <c r="R51" s="20"/>
      <c r="S51" s="20"/>
      <c r="T51" s="20"/>
      <c r="U51" s="20"/>
      <c r="V51" s="20"/>
      <c r="W51" s="20"/>
      <c r="X51" s="20"/>
      <c r="Y51" s="20"/>
      <c r="Z51" s="20"/>
      <c r="AA51" s="20"/>
      <c r="AB51" s="20"/>
      <c r="AC51" s="20"/>
      <c r="AD51" s="20"/>
    </row>
    <row r="52">
      <c r="A52" s="20"/>
      <c r="B52" s="20"/>
      <c r="C52" s="20"/>
      <c r="D52" s="20"/>
      <c r="E52" s="20"/>
      <c r="F52" s="20"/>
      <c r="G52" s="20"/>
      <c r="H52" s="20"/>
      <c r="I52" s="20"/>
      <c r="J52" s="20"/>
      <c r="K52" s="20"/>
      <c r="L52" s="20"/>
      <c r="M52" s="20"/>
      <c r="N52" s="20"/>
      <c r="Q52" s="16"/>
      <c r="R52" s="20"/>
      <c r="S52" s="20"/>
      <c r="T52" s="20"/>
      <c r="U52" s="20"/>
      <c r="V52" s="20"/>
      <c r="W52" s="20"/>
      <c r="X52" s="20"/>
      <c r="Y52" s="20"/>
      <c r="Z52" s="20"/>
      <c r="AA52" s="20"/>
      <c r="AB52" s="20"/>
      <c r="AC52" s="20"/>
      <c r="AD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75"/>
    <col customWidth="1" min="6" max="6" width="44.25"/>
    <col customWidth="1" min="11" max="11" width="34.25"/>
    <col customWidth="1" min="13" max="13" width="38.38"/>
    <col customWidth="1" min="15" max="15" width="36.5"/>
  </cols>
  <sheetData>
    <row r="1">
      <c r="A1" s="52" t="s">
        <v>0</v>
      </c>
      <c r="B1" s="52" t="s">
        <v>1</v>
      </c>
      <c r="C1" s="52" t="s">
        <v>2</v>
      </c>
      <c r="D1" s="52" t="s">
        <v>3</v>
      </c>
      <c r="E1" s="52" t="s">
        <v>4</v>
      </c>
      <c r="F1" s="52" t="s">
        <v>5</v>
      </c>
      <c r="G1" s="52" t="s">
        <v>6</v>
      </c>
      <c r="H1" s="52" t="s">
        <v>7</v>
      </c>
      <c r="I1" s="5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row>
    <row r="2">
      <c r="A2" s="53">
        <v>44944.39070930556</v>
      </c>
      <c r="B2" s="16" t="s">
        <v>29</v>
      </c>
      <c r="C2" s="16" t="s">
        <v>34</v>
      </c>
      <c r="D2" s="16" t="s">
        <v>31</v>
      </c>
      <c r="E2" s="16" t="s">
        <v>42</v>
      </c>
      <c r="F2" s="16" t="s">
        <v>97</v>
      </c>
      <c r="G2" s="16" t="s">
        <v>66</v>
      </c>
      <c r="H2" s="16" t="s">
        <v>67</v>
      </c>
      <c r="I2" s="16" t="s">
        <v>98</v>
      </c>
      <c r="J2" s="16" t="s">
        <v>51</v>
      </c>
      <c r="K2" s="16" t="s">
        <v>99</v>
      </c>
      <c r="L2" s="16" t="s">
        <v>51</v>
      </c>
      <c r="M2" s="16" t="s">
        <v>100</v>
      </c>
      <c r="N2" s="16" t="s">
        <v>51</v>
      </c>
      <c r="O2" s="16" t="s">
        <v>101</v>
      </c>
      <c r="P2" s="16" t="s">
        <v>51</v>
      </c>
      <c r="Q2" s="16" t="s">
        <v>101</v>
      </c>
      <c r="R2" s="16" t="s">
        <v>51</v>
      </c>
      <c r="S2" s="16" t="s">
        <v>101</v>
      </c>
      <c r="T2" s="16" t="s">
        <v>51</v>
      </c>
      <c r="U2" s="16" t="s">
        <v>101</v>
      </c>
      <c r="V2" s="16" t="s">
        <v>51</v>
      </c>
      <c r="W2" s="16" t="s">
        <v>101</v>
      </c>
      <c r="X2" s="16" t="s">
        <v>51</v>
      </c>
      <c r="Y2" s="16" t="s">
        <v>101</v>
      </c>
      <c r="Z2" s="16" t="s">
        <v>51</v>
      </c>
      <c r="AA2" s="16" t="s">
        <v>101</v>
      </c>
      <c r="AB2" s="16" t="s">
        <v>51</v>
      </c>
      <c r="AC2" s="16" t="s">
        <v>101</v>
      </c>
    </row>
    <row r="3">
      <c r="A3" s="53">
        <v>44944.43122291667</v>
      </c>
      <c r="B3" s="16" t="s">
        <v>29</v>
      </c>
      <c r="C3" s="16" t="s">
        <v>38</v>
      </c>
      <c r="D3" s="16" t="s">
        <v>37</v>
      </c>
      <c r="E3" s="16" t="s">
        <v>42</v>
      </c>
      <c r="F3" s="16" t="s">
        <v>141</v>
      </c>
      <c r="G3" s="16" t="s">
        <v>66</v>
      </c>
      <c r="H3" s="16" t="s">
        <v>67</v>
      </c>
      <c r="I3" s="16" t="s">
        <v>98</v>
      </c>
      <c r="J3" s="16" t="s">
        <v>51</v>
      </c>
      <c r="K3" s="16" t="s">
        <v>142</v>
      </c>
      <c r="L3" s="16" t="s">
        <v>51</v>
      </c>
      <c r="M3" s="16" t="s">
        <v>143</v>
      </c>
      <c r="N3" s="16" t="s">
        <v>47</v>
      </c>
      <c r="O3" s="16" t="s">
        <v>144</v>
      </c>
      <c r="P3" s="16" t="s">
        <v>49</v>
      </c>
      <c r="Q3" s="16" t="s">
        <v>145</v>
      </c>
      <c r="R3" s="16" t="s">
        <v>47</v>
      </c>
      <c r="S3" s="16" t="s">
        <v>146</v>
      </c>
      <c r="T3" s="16" t="s">
        <v>51</v>
      </c>
      <c r="U3" s="16" t="s">
        <v>147</v>
      </c>
      <c r="V3" s="16" t="s">
        <v>47</v>
      </c>
      <c r="W3" s="16" t="s">
        <v>148</v>
      </c>
      <c r="X3" s="16" t="s">
        <v>49</v>
      </c>
      <c r="Y3" s="16" t="s">
        <v>149</v>
      </c>
      <c r="Z3" s="16" t="s">
        <v>51</v>
      </c>
      <c r="AA3" s="16" t="s">
        <v>143</v>
      </c>
      <c r="AB3" s="16" t="s">
        <v>51</v>
      </c>
      <c r="AC3" s="16" t="s">
        <v>150</v>
      </c>
    </row>
    <row r="4">
      <c r="A4" s="53">
        <v>44944.4566783912</v>
      </c>
      <c r="B4" s="16" t="s">
        <v>29</v>
      </c>
      <c r="C4" s="16" t="s">
        <v>38</v>
      </c>
      <c r="D4" s="16" t="s">
        <v>37</v>
      </c>
      <c r="E4" s="16" t="s">
        <v>42</v>
      </c>
      <c r="F4" s="16" t="s">
        <v>174</v>
      </c>
      <c r="G4" s="16" t="s">
        <v>60</v>
      </c>
      <c r="H4" s="16" t="s">
        <v>83</v>
      </c>
      <c r="I4" s="16" t="s">
        <v>175</v>
      </c>
      <c r="J4" s="16" t="s">
        <v>47</v>
      </c>
      <c r="K4" s="16" t="s">
        <v>176</v>
      </c>
      <c r="L4" s="16" t="s">
        <v>49</v>
      </c>
      <c r="M4" s="16" t="s">
        <v>177</v>
      </c>
      <c r="N4" s="16" t="s">
        <v>49</v>
      </c>
      <c r="O4" s="16" t="s">
        <v>178</v>
      </c>
      <c r="P4" s="16" t="s">
        <v>51</v>
      </c>
      <c r="Q4" s="16" t="s">
        <v>179</v>
      </c>
      <c r="R4" s="16" t="s">
        <v>47</v>
      </c>
      <c r="S4" s="16" t="s">
        <v>180</v>
      </c>
      <c r="T4" s="16" t="s">
        <v>51</v>
      </c>
      <c r="U4" s="16" t="s">
        <v>181</v>
      </c>
      <c r="V4" s="16" t="s">
        <v>47</v>
      </c>
      <c r="W4" s="16" t="s">
        <v>182</v>
      </c>
      <c r="X4" s="16" t="s">
        <v>49</v>
      </c>
      <c r="Y4" s="16" t="s">
        <v>183</v>
      </c>
      <c r="Z4" s="16" t="s">
        <v>47</v>
      </c>
      <c r="AA4" s="16" t="s">
        <v>184</v>
      </c>
      <c r="AB4" s="16" t="s">
        <v>47</v>
      </c>
      <c r="AC4" s="16" t="s">
        <v>185</v>
      </c>
    </row>
    <row r="5">
      <c r="A5" s="53">
        <v>44944.50681237268</v>
      </c>
      <c r="B5" s="16" t="s">
        <v>29</v>
      </c>
      <c r="C5" s="16" t="s">
        <v>34</v>
      </c>
      <c r="D5" s="16" t="s">
        <v>89</v>
      </c>
      <c r="E5" s="16" t="s">
        <v>42</v>
      </c>
      <c r="F5" s="16" t="s">
        <v>186</v>
      </c>
      <c r="G5" s="16" t="s">
        <v>60</v>
      </c>
      <c r="H5" s="16" t="s">
        <v>83</v>
      </c>
      <c r="I5" s="16" t="s">
        <v>187</v>
      </c>
      <c r="J5" s="16" t="s">
        <v>47</v>
      </c>
      <c r="K5" s="16" t="s">
        <v>188</v>
      </c>
      <c r="L5" s="16" t="s">
        <v>49</v>
      </c>
      <c r="M5" s="16" t="s">
        <v>189</v>
      </c>
      <c r="N5" s="16" t="s">
        <v>49</v>
      </c>
      <c r="O5" s="16" t="s">
        <v>190</v>
      </c>
      <c r="P5" s="16" t="s">
        <v>49</v>
      </c>
      <c r="Q5" s="16" t="s">
        <v>191</v>
      </c>
      <c r="R5" s="16" t="s">
        <v>47</v>
      </c>
      <c r="S5" s="16" t="s">
        <v>192</v>
      </c>
      <c r="T5" s="16" t="s">
        <v>51</v>
      </c>
      <c r="U5" s="16" t="s">
        <v>193</v>
      </c>
      <c r="V5" s="16" t="s">
        <v>47</v>
      </c>
      <c r="W5" s="16" t="s">
        <v>194</v>
      </c>
      <c r="X5" s="16" t="s">
        <v>49</v>
      </c>
      <c r="Y5" s="16" t="s">
        <v>195</v>
      </c>
      <c r="Z5" s="16" t="s">
        <v>49</v>
      </c>
      <c r="AA5" s="16" t="s">
        <v>190</v>
      </c>
      <c r="AB5" s="16" t="s">
        <v>47</v>
      </c>
      <c r="AC5" s="16" t="s">
        <v>196</v>
      </c>
    </row>
    <row r="6">
      <c r="A6" s="53">
        <v>44944.60050885417</v>
      </c>
      <c r="B6" s="16" t="s">
        <v>29</v>
      </c>
      <c r="C6" s="16" t="s">
        <v>34</v>
      </c>
      <c r="D6" s="16" t="s">
        <v>89</v>
      </c>
      <c r="E6" s="16" t="s">
        <v>42</v>
      </c>
      <c r="F6" s="16" t="s">
        <v>206</v>
      </c>
      <c r="G6" s="16" t="s">
        <v>60</v>
      </c>
      <c r="H6" s="16" t="s">
        <v>75</v>
      </c>
      <c r="I6" s="16" t="s">
        <v>207</v>
      </c>
      <c r="J6" s="16" t="s">
        <v>51</v>
      </c>
      <c r="K6" s="16" t="s">
        <v>208</v>
      </c>
      <c r="L6" s="16" t="s">
        <v>51</v>
      </c>
      <c r="M6" s="16" t="s">
        <v>209</v>
      </c>
      <c r="N6" s="16" t="s">
        <v>51</v>
      </c>
      <c r="O6" s="16" t="s">
        <v>209</v>
      </c>
      <c r="P6" s="16" t="s">
        <v>51</v>
      </c>
      <c r="Q6" s="16" t="s">
        <v>210</v>
      </c>
      <c r="R6" s="16" t="s">
        <v>51</v>
      </c>
      <c r="S6" s="16" t="s">
        <v>211</v>
      </c>
      <c r="T6" s="16" t="s">
        <v>51</v>
      </c>
      <c r="U6" s="16" t="s">
        <v>211</v>
      </c>
      <c r="V6" s="16" t="s">
        <v>51</v>
      </c>
      <c r="W6" s="16" t="s">
        <v>212</v>
      </c>
      <c r="X6" s="16" t="s">
        <v>51</v>
      </c>
      <c r="Y6" s="16" t="s">
        <v>212</v>
      </c>
      <c r="Z6" s="16" t="s">
        <v>51</v>
      </c>
      <c r="AA6" s="16" t="s">
        <v>212</v>
      </c>
      <c r="AB6" s="16" t="s">
        <v>51</v>
      </c>
      <c r="AC6" s="16" t="s">
        <v>212</v>
      </c>
    </row>
    <row r="7">
      <c r="A7" s="53">
        <v>44944.75651929398</v>
      </c>
      <c r="B7" s="16" t="s">
        <v>29</v>
      </c>
      <c r="C7" s="16" t="s">
        <v>235</v>
      </c>
      <c r="D7" s="16" t="s">
        <v>89</v>
      </c>
      <c r="E7" s="16" t="s">
        <v>42</v>
      </c>
      <c r="F7" s="16" t="s">
        <v>65</v>
      </c>
      <c r="G7" s="16" t="s">
        <v>44</v>
      </c>
      <c r="H7" s="16" t="s">
        <v>83</v>
      </c>
      <c r="I7" s="16">
        <v>40.0</v>
      </c>
      <c r="J7" s="16" t="s">
        <v>51</v>
      </c>
      <c r="K7" s="16" t="s">
        <v>250</v>
      </c>
      <c r="L7" s="16" t="s">
        <v>51</v>
      </c>
      <c r="M7" s="16" t="s">
        <v>250</v>
      </c>
      <c r="N7" s="16" t="s">
        <v>51</v>
      </c>
      <c r="O7" s="16" t="s">
        <v>250</v>
      </c>
      <c r="P7" s="16" t="s">
        <v>51</v>
      </c>
      <c r="Q7" s="16" t="s">
        <v>250</v>
      </c>
      <c r="R7" s="16" t="s">
        <v>47</v>
      </c>
      <c r="S7" s="16" t="s">
        <v>251</v>
      </c>
      <c r="T7" s="16" t="s">
        <v>51</v>
      </c>
      <c r="U7" s="16" t="s">
        <v>250</v>
      </c>
      <c r="V7" s="16" t="s">
        <v>51</v>
      </c>
      <c r="W7" s="16" t="s">
        <v>250</v>
      </c>
      <c r="X7" s="16" t="s">
        <v>51</v>
      </c>
      <c r="Y7" s="16" t="s">
        <v>252</v>
      </c>
      <c r="Z7" s="16" t="s">
        <v>51</v>
      </c>
      <c r="AA7" s="16" t="s">
        <v>250</v>
      </c>
      <c r="AB7" s="16" t="s">
        <v>47</v>
      </c>
      <c r="AC7" s="16" t="s">
        <v>253</v>
      </c>
    </row>
    <row r="8">
      <c r="A8" s="53">
        <v>44946.83754824074</v>
      </c>
      <c r="B8" s="16" t="s">
        <v>29</v>
      </c>
      <c r="C8" s="16" t="s">
        <v>38</v>
      </c>
      <c r="D8" s="16" t="s">
        <v>37</v>
      </c>
      <c r="E8" s="16" t="s">
        <v>42</v>
      </c>
      <c r="F8" s="16" t="s">
        <v>43</v>
      </c>
      <c r="G8" s="16" t="s">
        <v>66</v>
      </c>
      <c r="H8" s="16" t="s">
        <v>75</v>
      </c>
      <c r="I8" s="16" t="s">
        <v>349</v>
      </c>
      <c r="J8" s="16" t="s">
        <v>49</v>
      </c>
      <c r="K8" s="16" t="s">
        <v>350</v>
      </c>
      <c r="L8" s="16" t="s">
        <v>47</v>
      </c>
      <c r="M8" s="16" t="s">
        <v>351</v>
      </c>
      <c r="N8" s="16" t="s">
        <v>47</v>
      </c>
      <c r="O8" s="16" t="s">
        <v>352</v>
      </c>
      <c r="P8" s="16" t="s">
        <v>49</v>
      </c>
      <c r="Q8" s="16" t="s">
        <v>353</v>
      </c>
      <c r="R8" s="16" t="s">
        <v>51</v>
      </c>
      <c r="S8" s="16" t="s">
        <v>354</v>
      </c>
      <c r="T8" s="16" t="s">
        <v>51</v>
      </c>
      <c r="U8" s="16" t="s">
        <v>355</v>
      </c>
      <c r="V8" s="16" t="s">
        <v>47</v>
      </c>
      <c r="W8" s="16" t="s">
        <v>356</v>
      </c>
      <c r="X8" s="16" t="s">
        <v>49</v>
      </c>
      <c r="Y8" s="16" t="s">
        <v>357</v>
      </c>
      <c r="Z8" s="16" t="s">
        <v>51</v>
      </c>
      <c r="AA8" s="16" t="s">
        <v>358</v>
      </c>
      <c r="AB8" s="16" t="s">
        <v>47</v>
      </c>
      <c r="AC8" s="16" t="s">
        <v>359</v>
      </c>
    </row>
    <row r="9">
      <c r="A9" s="53">
        <v>44948.36558105324</v>
      </c>
      <c r="B9" s="16" t="s">
        <v>29</v>
      </c>
      <c r="C9" s="16" t="s">
        <v>34</v>
      </c>
      <c r="D9" s="16" t="s">
        <v>377</v>
      </c>
      <c r="E9" s="16" t="s">
        <v>42</v>
      </c>
      <c r="F9" s="16" t="s">
        <v>59</v>
      </c>
      <c r="G9" s="16" t="s">
        <v>66</v>
      </c>
      <c r="H9" s="16" t="s">
        <v>378</v>
      </c>
      <c r="I9" s="16" t="s">
        <v>373</v>
      </c>
      <c r="J9" s="16" t="s">
        <v>51</v>
      </c>
      <c r="K9" s="16" t="s">
        <v>379</v>
      </c>
      <c r="L9" s="16" t="s">
        <v>51</v>
      </c>
      <c r="M9" s="16" t="s">
        <v>380</v>
      </c>
      <c r="N9" s="16" t="s">
        <v>51</v>
      </c>
      <c r="O9" s="16" t="s">
        <v>381</v>
      </c>
      <c r="P9" s="16" t="s">
        <v>51</v>
      </c>
      <c r="Q9" s="16" t="s">
        <v>381</v>
      </c>
      <c r="R9" s="16" t="s">
        <v>51</v>
      </c>
      <c r="S9" s="16" t="s">
        <v>381</v>
      </c>
      <c r="T9" s="16" t="s">
        <v>51</v>
      </c>
      <c r="U9" s="16" t="s">
        <v>381</v>
      </c>
      <c r="V9" s="16" t="s">
        <v>51</v>
      </c>
      <c r="W9" s="16" t="s">
        <v>381</v>
      </c>
      <c r="X9" s="16" t="s">
        <v>51</v>
      </c>
      <c r="Y9" s="16" t="s">
        <v>381</v>
      </c>
      <c r="Z9" s="16" t="s">
        <v>51</v>
      </c>
      <c r="AA9" s="16" t="s">
        <v>381</v>
      </c>
      <c r="AB9" s="16" t="s">
        <v>51</v>
      </c>
      <c r="AC9" s="16" t="s">
        <v>381</v>
      </c>
    </row>
    <row r="10">
      <c r="A10" s="53">
        <v>44948.804572824076</v>
      </c>
      <c r="B10" s="16" t="s">
        <v>29</v>
      </c>
      <c r="C10" s="16" t="s">
        <v>316</v>
      </c>
      <c r="D10" s="16" t="s">
        <v>31</v>
      </c>
      <c r="E10" s="16" t="s">
        <v>42</v>
      </c>
      <c r="F10" s="16" t="s">
        <v>382</v>
      </c>
      <c r="G10" s="16" t="s">
        <v>60</v>
      </c>
      <c r="H10" s="16" t="s">
        <v>361</v>
      </c>
      <c r="I10" s="16" t="s">
        <v>175</v>
      </c>
      <c r="J10" s="16" t="s">
        <v>51</v>
      </c>
      <c r="K10" s="16" t="s">
        <v>383</v>
      </c>
      <c r="L10" s="16" t="s">
        <v>47</v>
      </c>
      <c r="M10" s="16" t="s">
        <v>384</v>
      </c>
      <c r="N10" s="16" t="s">
        <v>49</v>
      </c>
      <c r="O10" s="16" t="s">
        <v>385</v>
      </c>
      <c r="P10" s="16" t="s">
        <v>47</v>
      </c>
      <c r="Q10" s="16" t="s">
        <v>386</v>
      </c>
      <c r="R10" s="16" t="s">
        <v>47</v>
      </c>
      <c r="S10" s="16" t="s">
        <v>387</v>
      </c>
      <c r="T10" s="16" t="s">
        <v>51</v>
      </c>
      <c r="U10" s="16" t="s">
        <v>388</v>
      </c>
      <c r="V10" s="16" t="s">
        <v>49</v>
      </c>
      <c r="W10" s="16" t="s">
        <v>389</v>
      </c>
      <c r="X10" s="16" t="s">
        <v>49</v>
      </c>
      <c r="Y10" s="16" t="s">
        <v>390</v>
      </c>
      <c r="Z10" s="16" t="s">
        <v>47</v>
      </c>
      <c r="AA10" s="16" t="s">
        <v>391</v>
      </c>
      <c r="AB10" s="16" t="s">
        <v>47</v>
      </c>
      <c r="AC10" s="16" t="s">
        <v>391</v>
      </c>
    </row>
    <row r="11">
      <c r="A11" s="53">
        <v>44949.542690497685</v>
      </c>
      <c r="B11" s="16" t="s">
        <v>29</v>
      </c>
      <c r="C11" s="16" t="s">
        <v>34</v>
      </c>
      <c r="D11" s="16" t="s">
        <v>37</v>
      </c>
      <c r="E11" s="16" t="s">
        <v>42</v>
      </c>
      <c r="F11" s="16" t="s">
        <v>65</v>
      </c>
      <c r="G11" s="16" t="s">
        <v>60</v>
      </c>
      <c r="H11" s="16" t="s">
        <v>45</v>
      </c>
      <c r="I11" s="16" t="s">
        <v>68</v>
      </c>
      <c r="J11" s="16" t="s">
        <v>49</v>
      </c>
      <c r="K11" s="16" t="s">
        <v>449</v>
      </c>
      <c r="L11" s="16" t="s">
        <v>49</v>
      </c>
      <c r="M11" s="16" t="s">
        <v>450</v>
      </c>
      <c r="N11" s="16" t="s">
        <v>47</v>
      </c>
      <c r="O11" s="16" t="s">
        <v>451</v>
      </c>
      <c r="P11" s="16" t="s">
        <v>47</v>
      </c>
      <c r="Q11" s="16" t="s">
        <v>452</v>
      </c>
      <c r="R11" s="16" t="s">
        <v>49</v>
      </c>
      <c r="S11" s="16" t="s">
        <v>453</v>
      </c>
      <c r="T11" s="16" t="s">
        <v>51</v>
      </c>
      <c r="U11" s="16" t="s">
        <v>454</v>
      </c>
      <c r="V11" s="16" t="s">
        <v>47</v>
      </c>
      <c r="W11" s="16" t="s">
        <v>455</v>
      </c>
      <c r="X11" s="16" t="s">
        <v>51</v>
      </c>
      <c r="Y11" s="16" t="s">
        <v>456</v>
      </c>
      <c r="Z11" s="16" t="s">
        <v>47</v>
      </c>
      <c r="AA11" s="16" t="s">
        <v>457</v>
      </c>
      <c r="AB11" s="16" t="s">
        <v>47</v>
      </c>
      <c r="AC11" s="16" t="s">
        <v>458</v>
      </c>
    </row>
    <row r="12">
      <c r="A12" s="53">
        <v>44949.581353368056</v>
      </c>
      <c r="B12" s="16" t="s">
        <v>29</v>
      </c>
      <c r="C12" s="16" t="s">
        <v>235</v>
      </c>
      <c r="D12" s="16" t="s">
        <v>89</v>
      </c>
      <c r="E12" s="16" t="s">
        <v>42</v>
      </c>
      <c r="F12" s="16" t="s">
        <v>459</v>
      </c>
      <c r="G12" s="16" t="s">
        <v>44</v>
      </c>
      <c r="H12" s="16" t="s">
        <v>75</v>
      </c>
      <c r="I12" s="16" t="s">
        <v>460</v>
      </c>
      <c r="J12" s="16" t="s">
        <v>49</v>
      </c>
      <c r="K12" s="16" t="s">
        <v>461</v>
      </c>
      <c r="L12" s="16" t="s">
        <v>47</v>
      </c>
      <c r="M12" s="16" t="s">
        <v>462</v>
      </c>
      <c r="N12" s="16" t="s">
        <v>47</v>
      </c>
      <c r="O12" s="16" t="s">
        <v>463</v>
      </c>
      <c r="P12" s="16" t="s">
        <v>51</v>
      </c>
      <c r="Q12" s="16" t="s">
        <v>464</v>
      </c>
      <c r="R12" s="16" t="s">
        <v>47</v>
      </c>
      <c r="S12" s="16" t="s">
        <v>465</v>
      </c>
      <c r="T12" s="16" t="s">
        <v>51</v>
      </c>
      <c r="U12" s="16" t="s">
        <v>466</v>
      </c>
      <c r="V12" s="16" t="s">
        <v>47</v>
      </c>
      <c r="W12" s="16" t="s">
        <v>467</v>
      </c>
      <c r="X12" s="16" t="s">
        <v>49</v>
      </c>
      <c r="Y12" s="16" t="s">
        <v>468</v>
      </c>
      <c r="Z12" s="16" t="s">
        <v>51</v>
      </c>
      <c r="AA12" s="16" t="s">
        <v>469</v>
      </c>
      <c r="AB12" s="16" t="s">
        <v>47</v>
      </c>
      <c r="AC12" s="16" t="s">
        <v>470</v>
      </c>
    </row>
    <row r="13">
      <c r="A13" s="53">
        <v>44949.62321478009</v>
      </c>
      <c r="B13" s="16" t="s">
        <v>29</v>
      </c>
      <c r="C13" s="16" t="s">
        <v>38</v>
      </c>
      <c r="D13" s="16" t="s">
        <v>89</v>
      </c>
      <c r="E13" s="16" t="s">
        <v>42</v>
      </c>
      <c r="F13" s="16" t="s">
        <v>494</v>
      </c>
      <c r="G13" s="16" t="s">
        <v>66</v>
      </c>
      <c r="H13" s="16" t="s">
        <v>495</v>
      </c>
      <c r="I13" s="16" t="s">
        <v>98</v>
      </c>
      <c r="J13" s="16" t="s">
        <v>51</v>
      </c>
      <c r="K13" s="16" t="s">
        <v>496</v>
      </c>
      <c r="L13" s="16" t="s">
        <v>47</v>
      </c>
      <c r="M13" s="16" t="s">
        <v>497</v>
      </c>
      <c r="N13" s="16" t="s">
        <v>49</v>
      </c>
      <c r="O13" s="16" t="s">
        <v>498</v>
      </c>
      <c r="P13" s="16" t="s">
        <v>49</v>
      </c>
      <c r="Q13" s="16" t="s">
        <v>499</v>
      </c>
      <c r="R13" s="16" t="s">
        <v>51</v>
      </c>
      <c r="S13" s="16" t="s">
        <v>500</v>
      </c>
      <c r="T13" s="16" t="s">
        <v>51</v>
      </c>
      <c r="U13" s="16" t="s">
        <v>501</v>
      </c>
      <c r="V13" s="16" t="s">
        <v>49</v>
      </c>
      <c r="W13" s="16" t="s">
        <v>502</v>
      </c>
      <c r="X13" s="16" t="s">
        <v>49</v>
      </c>
      <c r="Y13" s="16" t="s">
        <v>503</v>
      </c>
      <c r="Z13" s="16" t="s">
        <v>47</v>
      </c>
      <c r="AA13" s="16" t="s">
        <v>504</v>
      </c>
      <c r="AB13" s="16" t="s">
        <v>47</v>
      </c>
      <c r="AC13" s="16" t="s">
        <v>504</v>
      </c>
    </row>
    <row r="14">
      <c r="A14" s="53">
        <v>44944.39397128472</v>
      </c>
      <c r="B14" s="16" t="s">
        <v>29</v>
      </c>
      <c r="C14" s="16" t="s">
        <v>34</v>
      </c>
      <c r="D14" s="16" t="s">
        <v>37</v>
      </c>
      <c r="E14" s="16" t="s">
        <v>42</v>
      </c>
      <c r="F14" s="16" t="s">
        <v>43</v>
      </c>
      <c r="G14" s="16" t="s">
        <v>66</v>
      </c>
      <c r="H14" s="16" t="s">
        <v>75</v>
      </c>
      <c r="I14" s="16" t="s">
        <v>108</v>
      </c>
      <c r="J14" s="16" t="s">
        <v>47</v>
      </c>
      <c r="K14" s="16" t="s">
        <v>109</v>
      </c>
      <c r="L14" s="16" t="s">
        <v>47</v>
      </c>
      <c r="M14" s="16" t="s">
        <v>110</v>
      </c>
      <c r="N14" s="16" t="s">
        <v>49</v>
      </c>
      <c r="O14" s="16" t="s">
        <v>111</v>
      </c>
      <c r="P14" s="16" t="s">
        <v>51</v>
      </c>
      <c r="Q14" s="16" t="s">
        <v>112</v>
      </c>
      <c r="R14" s="16" t="s">
        <v>51</v>
      </c>
      <c r="S14" s="16" t="s">
        <v>112</v>
      </c>
      <c r="T14" s="16" t="s">
        <v>49</v>
      </c>
      <c r="U14" s="16" t="s">
        <v>113</v>
      </c>
      <c r="V14" s="16" t="s">
        <v>47</v>
      </c>
      <c r="W14" s="16" t="s">
        <v>114</v>
      </c>
      <c r="X14" s="16" t="s">
        <v>49</v>
      </c>
      <c r="Y14" s="16" t="s">
        <v>115</v>
      </c>
      <c r="Z14" s="16" t="s">
        <v>51</v>
      </c>
      <c r="AA14" s="16" t="s">
        <v>112</v>
      </c>
      <c r="AB14" s="16" t="s">
        <v>47</v>
      </c>
      <c r="AC14" s="16" t="s">
        <v>116</v>
      </c>
    </row>
    <row r="15">
      <c r="A15" s="53">
        <v>44944.40843953704</v>
      </c>
      <c r="B15" s="16" t="s">
        <v>29</v>
      </c>
      <c r="C15" s="16" t="s">
        <v>33</v>
      </c>
      <c r="D15" s="16" t="s">
        <v>37</v>
      </c>
      <c r="E15" s="16" t="s">
        <v>42</v>
      </c>
      <c r="F15" s="16" t="s">
        <v>117</v>
      </c>
      <c r="G15" s="16" t="s">
        <v>60</v>
      </c>
      <c r="H15" s="16" t="s">
        <v>75</v>
      </c>
      <c r="I15" s="16" t="s">
        <v>118</v>
      </c>
      <c r="J15" s="16" t="s">
        <v>47</v>
      </c>
      <c r="K15" s="16" t="s">
        <v>119</v>
      </c>
      <c r="L15" s="16" t="s">
        <v>49</v>
      </c>
      <c r="M15" s="16" t="s">
        <v>120</v>
      </c>
      <c r="N15" s="16" t="s">
        <v>49</v>
      </c>
      <c r="O15" s="16" t="s">
        <v>121</v>
      </c>
      <c r="P15" s="16" t="s">
        <v>49</v>
      </c>
      <c r="Q15" s="16" t="s">
        <v>122</v>
      </c>
      <c r="R15" s="16" t="s">
        <v>49</v>
      </c>
      <c r="S15" s="16" t="s">
        <v>123</v>
      </c>
      <c r="T15" s="16" t="s">
        <v>49</v>
      </c>
      <c r="U15" s="16" t="s">
        <v>124</v>
      </c>
      <c r="V15" s="16" t="s">
        <v>47</v>
      </c>
      <c r="W15" s="16" t="s">
        <v>125</v>
      </c>
      <c r="X15" s="16" t="s">
        <v>49</v>
      </c>
      <c r="Y15" s="16" t="s">
        <v>126</v>
      </c>
      <c r="Z15" s="16" t="s">
        <v>47</v>
      </c>
      <c r="AA15" s="16" t="s">
        <v>127</v>
      </c>
      <c r="AB15" s="16" t="s">
        <v>47</v>
      </c>
      <c r="AC15" s="16" t="s">
        <v>128</v>
      </c>
    </row>
    <row r="16">
      <c r="A16" s="53">
        <v>44944.4112821875</v>
      </c>
      <c r="B16" s="16" t="s">
        <v>29</v>
      </c>
      <c r="C16" s="16" t="s">
        <v>38</v>
      </c>
      <c r="D16" s="16" t="s">
        <v>58</v>
      </c>
      <c r="E16" s="16" t="s">
        <v>42</v>
      </c>
      <c r="F16" s="16" t="s">
        <v>129</v>
      </c>
      <c r="G16" s="16" t="s">
        <v>44</v>
      </c>
      <c r="H16" s="16" t="s">
        <v>61</v>
      </c>
      <c r="I16" s="16" t="s">
        <v>130</v>
      </c>
      <c r="J16" s="16" t="s">
        <v>49</v>
      </c>
      <c r="K16" s="16" t="s">
        <v>131</v>
      </c>
      <c r="L16" s="16" t="s">
        <v>47</v>
      </c>
      <c r="M16" s="16" t="s">
        <v>132</v>
      </c>
      <c r="N16" s="16" t="s">
        <v>47</v>
      </c>
      <c r="O16" s="16" t="s">
        <v>133</v>
      </c>
      <c r="P16" s="16" t="s">
        <v>49</v>
      </c>
      <c r="Q16" s="16" t="s">
        <v>134</v>
      </c>
      <c r="R16" s="16" t="s">
        <v>49</v>
      </c>
      <c r="S16" s="16" t="s">
        <v>135</v>
      </c>
      <c r="T16" s="16" t="s">
        <v>49</v>
      </c>
      <c r="U16" s="16" t="s">
        <v>136</v>
      </c>
      <c r="V16" s="16" t="s">
        <v>47</v>
      </c>
      <c r="W16" s="16" t="s">
        <v>137</v>
      </c>
      <c r="X16" s="16" t="s">
        <v>49</v>
      </c>
      <c r="Y16" s="16" t="s">
        <v>138</v>
      </c>
      <c r="Z16" s="16" t="s">
        <v>47</v>
      </c>
      <c r="AA16" s="16" t="s">
        <v>139</v>
      </c>
      <c r="AB16" s="16" t="s">
        <v>49</v>
      </c>
      <c r="AC16" s="16" t="s">
        <v>140</v>
      </c>
    </row>
    <row r="17">
      <c r="A17" s="53">
        <v>44944.449756539354</v>
      </c>
      <c r="B17" s="16" t="s">
        <v>29</v>
      </c>
      <c r="C17" s="16" t="s">
        <v>34</v>
      </c>
      <c r="D17" s="16" t="s">
        <v>37</v>
      </c>
      <c r="E17" s="16" t="s">
        <v>42</v>
      </c>
      <c r="F17" s="16" t="s">
        <v>151</v>
      </c>
      <c r="G17" s="16" t="s">
        <v>60</v>
      </c>
      <c r="H17" s="16" t="s">
        <v>75</v>
      </c>
      <c r="I17" s="16" t="s">
        <v>152</v>
      </c>
      <c r="J17" s="16" t="s">
        <v>49</v>
      </c>
      <c r="K17" s="16" t="s">
        <v>153</v>
      </c>
      <c r="L17" s="16" t="s">
        <v>47</v>
      </c>
      <c r="M17" s="16" t="s">
        <v>154</v>
      </c>
      <c r="N17" s="16" t="s">
        <v>47</v>
      </c>
      <c r="O17" s="16" t="s">
        <v>155</v>
      </c>
      <c r="P17" s="16" t="s">
        <v>49</v>
      </c>
      <c r="Q17" s="16" t="s">
        <v>156</v>
      </c>
      <c r="R17" s="16" t="s">
        <v>47</v>
      </c>
      <c r="S17" s="16" t="s">
        <v>157</v>
      </c>
      <c r="T17" s="16" t="s">
        <v>49</v>
      </c>
      <c r="U17" s="16" t="s">
        <v>158</v>
      </c>
      <c r="V17" s="16" t="s">
        <v>47</v>
      </c>
      <c r="W17" s="16" t="s">
        <v>159</v>
      </c>
      <c r="X17" s="16" t="s">
        <v>51</v>
      </c>
      <c r="Y17" s="16" t="s">
        <v>160</v>
      </c>
      <c r="Z17" s="16" t="s">
        <v>47</v>
      </c>
      <c r="AA17" s="16" t="s">
        <v>161</v>
      </c>
      <c r="AB17" s="16" t="s">
        <v>51</v>
      </c>
      <c r="AC17" s="16" t="s">
        <v>162</v>
      </c>
    </row>
    <row r="18">
      <c r="A18" s="53">
        <v>44944.45339793981</v>
      </c>
      <c r="B18" s="16" t="s">
        <v>29</v>
      </c>
      <c r="C18" s="16" t="s">
        <v>163</v>
      </c>
      <c r="D18" s="16" t="s">
        <v>164</v>
      </c>
      <c r="E18" s="16" t="s">
        <v>42</v>
      </c>
      <c r="F18" s="16" t="s">
        <v>165</v>
      </c>
      <c r="G18" s="16" t="s">
        <v>66</v>
      </c>
      <c r="H18" s="16" t="s">
        <v>83</v>
      </c>
      <c r="I18" s="16" t="s">
        <v>166</v>
      </c>
      <c r="J18" s="16" t="s">
        <v>51</v>
      </c>
      <c r="K18" s="16" t="s">
        <v>167</v>
      </c>
      <c r="L18" s="16" t="s">
        <v>47</v>
      </c>
      <c r="M18" s="16" t="s">
        <v>168</v>
      </c>
      <c r="N18" s="16" t="s">
        <v>49</v>
      </c>
      <c r="O18" s="16" t="s">
        <v>169</v>
      </c>
      <c r="P18" s="16" t="s">
        <v>51</v>
      </c>
      <c r="Q18" s="16" t="s">
        <v>170</v>
      </c>
      <c r="R18" s="16" t="s">
        <v>51</v>
      </c>
      <c r="S18" s="16" t="s">
        <v>170</v>
      </c>
      <c r="T18" s="16" t="s">
        <v>49</v>
      </c>
      <c r="U18" s="16" t="s">
        <v>171</v>
      </c>
      <c r="V18" s="16" t="s">
        <v>51</v>
      </c>
      <c r="W18" s="16" t="s">
        <v>172</v>
      </c>
      <c r="X18" s="16" t="s">
        <v>49</v>
      </c>
      <c r="Y18" s="16" t="s">
        <v>173</v>
      </c>
      <c r="Z18" s="16" t="s">
        <v>51</v>
      </c>
      <c r="AA18" s="16" t="s">
        <v>170</v>
      </c>
      <c r="AB18" s="16" t="s">
        <v>51</v>
      </c>
      <c r="AC18" s="16" t="s">
        <v>170</v>
      </c>
    </row>
    <row r="19">
      <c r="A19" s="53">
        <v>44944.52253461805</v>
      </c>
      <c r="B19" s="16" t="s">
        <v>29</v>
      </c>
      <c r="C19" s="16" t="s">
        <v>34</v>
      </c>
      <c r="D19" s="16" t="s">
        <v>37</v>
      </c>
      <c r="E19" s="16" t="s">
        <v>42</v>
      </c>
      <c r="F19" s="16" t="s">
        <v>90</v>
      </c>
      <c r="G19" s="16" t="s">
        <v>60</v>
      </c>
      <c r="H19" s="16" t="s">
        <v>75</v>
      </c>
      <c r="I19" s="16" t="s">
        <v>130</v>
      </c>
      <c r="J19" s="16" t="s">
        <v>49</v>
      </c>
      <c r="K19" s="16" t="s">
        <v>197</v>
      </c>
      <c r="L19" s="16" t="s">
        <v>47</v>
      </c>
      <c r="M19" s="16" t="s">
        <v>198</v>
      </c>
      <c r="N19" s="16" t="s">
        <v>51</v>
      </c>
      <c r="O19" s="16" t="s">
        <v>199</v>
      </c>
      <c r="P19" s="16" t="s">
        <v>49</v>
      </c>
      <c r="Q19" s="16" t="s">
        <v>200</v>
      </c>
      <c r="R19" s="16" t="s">
        <v>47</v>
      </c>
      <c r="S19" s="16" t="s">
        <v>201</v>
      </c>
      <c r="T19" s="16" t="s">
        <v>49</v>
      </c>
      <c r="U19" s="16" t="s">
        <v>202</v>
      </c>
      <c r="V19" s="16" t="s">
        <v>49</v>
      </c>
      <c r="W19" s="16" t="s">
        <v>203</v>
      </c>
      <c r="X19" s="16" t="s">
        <v>49</v>
      </c>
      <c r="Y19" s="16" t="s">
        <v>138</v>
      </c>
      <c r="Z19" s="16" t="s">
        <v>51</v>
      </c>
      <c r="AA19" s="16" t="s">
        <v>204</v>
      </c>
      <c r="AB19" s="16" t="s">
        <v>47</v>
      </c>
      <c r="AC19" s="16" t="s">
        <v>205</v>
      </c>
    </row>
    <row r="20">
      <c r="A20" s="53">
        <v>44944.64458408565</v>
      </c>
      <c r="B20" s="16" t="s">
        <v>29</v>
      </c>
      <c r="C20" s="16" t="s">
        <v>57</v>
      </c>
      <c r="D20" s="16" t="s">
        <v>37</v>
      </c>
      <c r="E20" s="16" t="s">
        <v>42</v>
      </c>
      <c r="F20" s="16" t="s">
        <v>213</v>
      </c>
      <c r="G20" s="16" t="s">
        <v>44</v>
      </c>
      <c r="H20" s="16" t="s">
        <v>75</v>
      </c>
      <c r="I20" s="16" t="s">
        <v>68</v>
      </c>
      <c r="J20" s="16" t="s">
        <v>49</v>
      </c>
      <c r="K20" s="16" t="s">
        <v>214</v>
      </c>
      <c r="L20" s="16" t="s">
        <v>47</v>
      </c>
      <c r="M20" s="16" t="s">
        <v>215</v>
      </c>
      <c r="N20" s="16" t="s">
        <v>47</v>
      </c>
      <c r="O20" s="16" t="s">
        <v>216</v>
      </c>
      <c r="P20" s="16" t="s">
        <v>49</v>
      </c>
      <c r="Q20" s="16" t="s">
        <v>217</v>
      </c>
      <c r="R20" s="16" t="s">
        <v>47</v>
      </c>
      <c r="S20" s="16" t="s">
        <v>218</v>
      </c>
      <c r="T20" s="16" t="s">
        <v>49</v>
      </c>
      <c r="U20" s="16" t="s">
        <v>219</v>
      </c>
      <c r="V20" s="16" t="s">
        <v>47</v>
      </c>
      <c r="W20" s="16" t="s">
        <v>220</v>
      </c>
      <c r="X20" s="16" t="s">
        <v>49</v>
      </c>
      <c r="Y20" s="16" t="s">
        <v>221</v>
      </c>
      <c r="Z20" s="16" t="s">
        <v>47</v>
      </c>
      <c r="AA20" s="16" t="s">
        <v>222</v>
      </c>
      <c r="AB20" s="16" t="s">
        <v>47</v>
      </c>
      <c r="AC20" s="16" t="s">
        <v>223</v>
      </c>
    </row>
    <row r="21">
      <c r="A21" s="53">
        <v>44944.653473900464</v>
      </c>
      <c r="B21" s="16" t="s">
        <v>29</v>
      </c>
      <c r="C21" s="16" t="s">
        <v>33</v>
      </c>
      <c r="D21" s="16" t="s">
        <v>37</v>
      </c>
      <c r="E21" s="16" t="s">
        <v>42</v>
      </c>
      <c r="F21" s="16" t="s">
        <v>224</v>
      </c>
      <c r="G21" s="16" t="s">
        <v>60</v>
      </c>
      <c r="H21" s="16" t="s">
        <v>75</v>
      </c>
      <c r="I21" s="16" t="s">
        <v>175</v>
      </c>
      <c r="J21" s="16" t="s">
        <v>51</v>
      </c>
      <c r="K21" s="16" t="s">
        <v>225</v>
      </c>
      <c r="L21" s="16" t="s">
        <v>49</v>
      </c>
      <c r="M21" s="16" t="s">
        <v>226</v>
      </c>
      <c r="N21" s="16" t="s">
        <v>47</v>
      </c>
      <c r="O21" s="16" t="s">
        <v>227</v>
      </c>
      <c r="P21" s="16" t="s">
        <v>49</v>
      </c>
      <c r="Q21" s="16" t="s">
        <v>228</v>
      </c>
      <c r="R21" s="16" t="s">
        <v>49</v>
      </c>
      <c r="S21" s="16" t="s">
        <v>229</v>
      </c>
      <c r="T21" s="16" t="s">
        <v>49</v>
      </c>
      <c r="U21" s="16" t="s">
        <v>230</v>
      </c>
      <c r="V21" s="16" t="s">
        <v>47</v>
      </c>
      <c r="W21" s="16" t="s">
        <v>231</v>
      </c>
      <c r="X21" s="16" t="s">
        <v>49</v>
      </c>
      <c r="Y21" s="16" t="s">
        <v>232</v>
      </c>
      <c r="Z21" s="16" t="s">
        <v>51</v>
      </c>
      <c r="AA21" s="16" t="s">
        <v>233</v>
      </c>
      <c r="AB21" s="16" t="s">
        <v>47</v>
      </c>
      <c r="AC21" s="16" t="s">
        <v>234</v>
      </c>
    </row>
    <row r="22">
      <c r="A22" s="53">
        <v>44944.65599826389</v>
      </c>
      <c r="B22" s="16" t="s">
        <v>29</v>
      </c>
      <c r="C22" s="16" t="s">
        <v>235</v>
      </c>
      <c r="D22" s="16" t="s">
        <v>31</v>
      </c>
      <c r="E22" s="16" t="s">
        <v>42</v>
      </c>
      <c r="F22" s="16" t="s">
        <v>90</v>
      </c>
      <c r="G22" s="16" t="s">
        <v>44</v>
      </c>
      <c r="H22" s="16" t="s">
        <v>75</v>
      </c>
      <c r="I22" s="16" t="s">
        <v>236</v>
      </c>
      <c r="J22" s="16" t="s">
        <v>49</v>
      </c>
      <c r="K22" s="16" t="s">
        <v>237</v>
      </c>
      <c r="L22" s="16" t="s">
        <v>49</v>
      </c>
      <c r="M22" s="16" t="s">
        <v>238</v>
      </c>
      <c r="N22" s="16" t="s">
        <v>49</v>
      </c>
      <c r="O22" s="16" t="s">
        <v>239</v>
      </c>
      <c r="P22" s="16" t="s">
        <v>49</v>
      </c>
      <c r="Q22" s="16" t="s">
        <v>238</v>
      </c>
      <c r="R22" s="16" t="s">
        <v>49</v>
      </c>
      <c r="S22" s="16" t="s">
        <v>238</v>
      </c>
      <c r="T22" s="16" t="s">
        <v>49</v>
      </c>
      <c r="U22" s="16" t="s">
        <v>238</v>
      </c>
      <c r="V22" s="16" t="s">
        <v>49</v>
      </c>
      <c r="W22" s="16" t="s">
        <v>238</v>
      </c>
      <c r="X22" s="16" t="s">
        <v>49</v>
      </c>
      <c r="Y22" s="16" t="s">
        <v>240</v>
      </c>
      <c r="Z22" s="16" t="s">
        <v>49</v>
      </c>
      <c r="AA22" s="16" t="s">
        <v>238</v>
      </c>
      <c r="AB22" s="16" t="s">
        <v>49</v>
      </c>
      <c r="AC22" s="16" t="s">
        <v>238</v>
      </c>
    </row>
    <row r="23">
      <c r="A23" s="53">
        <v>44944.70791550926</v>
      </c>
      <c r="B23" s="16" t="s">
        <v>29</v>
      </c>
      <c r="C23" s="16" t="s">
        <v>30</v>
      </c>
      <c r="D23" s="16" t="s">
        <v>37</v>
      </c>
      <c r="E23" s="16" t="s">
        <v>42</v>
      </c>
      <c r="F23" s="16" t="s">
        <v>90</v>
      </c>
      <c r="G23" s="16" t="s">
        <v>66</v>
      </c>
      <c r="H23" s="16" t="s">
        <v>75</v>
      </c>
      <c r="I23" s="16" t="s">
        <v>241</v>
      </c>
      <c r="J23" s="16" t="s">
        <v>49</v>
      </c>
      <c r="K23" s="16" t="s">
        <v>242</v>
      </c>
      <c r="L23" s="16" t="s">
        <v>47</v>
      </c>
      <c r="M23" s="16" t="s">
        <v>243</v>
      </c>
      <c r="N23" s="16" t="s">
        <v>51</v>
      </c>
      <c r="O23" s="16" t="s">
        <v>244</v>
      </c>
      <c r="P23" s="16" t="s">
        <v>49</v>
      </c>
      <c r="Q23" s="16" t="s">
        <v>245</v>
      </c>
      <c r="R23" s="16" t="s">
        <v>49</v>
      </c>
      <c r="S23" s="16" t="s">
        <v>246</v>
      </c>
      <c r="T23" s="16" t="s">
        <v>49</v>
      </c>
      <c r="U23" s="16" t="s">
        <v>247</v>
      </c>
      <c r="V23" s="16" t="s">
        <v>47</v>
      </c>
      <c r="W23" s="16" t="s">
        <v>248</v>
      </c>
      <c r="X23" s="16" t="s">
        <v>51</v>
      </c>
      <c r="Y23" s="16" t="s">
        <v>249</v>
      </c>
      <c r="Z23" s="16" t="s">
        <v>51</v>
      </c>
      <c r="AA23" s="16" t="s">
        <v>249</v>
      </c>
      <c r="AB23" s="16" t="s">
        <v>51</v>
      </c>
      <c r="AC23" s="16" t="s">
        <v>249</v>
      </c>
    </row>
    <row r="24">
      <c r="A24" s="53">
        <v>44944.829143738425</v>
      </c>
      <c r="B24" s="16" t="s">
        <v>29</v>
      </c>
      <c r="C24" s="16" t="s">
        <v>34</v>
      </c>
      <c r="D24" s="16" t="s">
        <v>254</v>
      </c>
      <c r="E24" s="16" t="s">
        <v>42</v>
      </c>
      <c r="F24" s="16" t="s">
        <v>255</v>
      </c>
      <c r="G24" s="16" t="s">
        <v>60</v>
      </c>
      <c r="H24" s="16" t="s">
        <v>256</v>
      </c>
      <c r="I24" s="16">
        <v>5.0</v>
      </c>
      <c r="J24" s="16" t="s">
        <v>47</v>
      </c>
      <c r="K24" s="16" t="s">
        <v>257</v>
      </c>
      <c r="L24" s="16" t="s">
        <v>49</v>
      </c>
      <c r="M24" s="16" t="s">
        <v>258</v>
      </c>
      <c r="N24" s="16" t="s">
        <v>47</v>
      </c>
      <c r="O24" s="16" t="s">
        <v>259</v>
      </c>
      <c r="P24" s="16" t="s">
        <v>49</v>
      </c>
      <c r="Q24" s="16" t="s">
        <v>260</v>
      </c>
      <c r="R24" s="16" t="s">
        <v>49</v>
      </c>
      <c r="S24" s="16" t="s">
        <v>261</v>
      </c>
      <c r="T24" s="16" t="s">
        <v>49</v>
      </c>
      <c r="U24" s="16" t="s">
        <v>262</v>
      </c>
      <c r="V24" s="16" t="s">
        <v>47</v>
      </c>
      <c r="W24" s="16" t="s">
        <v>263</v>
      </c>
      <c r="X24" s="16" t="s">
        <v>49</v>
      </c>
      <c r="Y24" s="16" t="s">
        <v>264</v>
      </c>
      <c r="Z24" s="16" t="s">
        <v>47</v>
      </c>
      <c r="AA24" s="16" t="s">
        <v>265</v>
      </c>
      <c r="AB24" s="16" t="s">
        <v>47</v>
      </c>
      <c r="AC24" s="16" t="s">
        <v>266</v>
      </c>
    </row>
    <row r="25">
      <c r="A25" s="53">
        <v>44945.85544346065</v>
      </c>
      <c r="B25" s="16" t="s">
        <v>29</v>
      </c>
      <c r="C25" s="16" t="s">
        <v>33</v>
      </c>
      <c r="D25" s="16" t="s">
        <v>37</v>
      </c>
      <c r="E25" s="16" t="s">
        <v>42</v>
      </c>
      <c r="F25" s="16" t="s">
        <v>271</v>
      </c>
      <c r="G25" s="16" t="s">
        <v>60</v>
      </c>
      <c r="H25" s="16" t="s">
        <v>45</v>
      </c>
      <c r="I25" s="16" t="s">
        <v>130</v>
      </c>
      <c r="J25" s="16" t="s">
        <v>47</v>
      </c>
      <c r="K25" s="16" t="s">
        <v>272</v>
      </c>
      <c r="L25" s="16" t="s">
        <v>47</v>
      </c>
      <c r="M25" s="16" t="s">
        <v>273</v>
      </c>
      <c r="N25" s="16" t="s">
        <v>47</v>
      </c>
      <c r="O25" s="16" t="s">
        <v>274</v>
      </c>
      <c r="P25" s="16" t="s">
        <v>49</v>
      </c>
      <c r="Q25" s="16" t="s">
        <v>275</v>
      </c>
      <c r="R25" s="16" t="s">
        <v>49</v>
      </c>
      <c r="S25" s="16" t="s">
        <v>276</v>
      </c>
      <c r="T25" s="16" t="s">
        <v>49</v>
      </c>
      <c r="U25" s="16" t="s">
        <v>277</v>
      </c>
      <c r="V25" s="16" t="s">
        <v>49</v>
      </c>
      <c r="W25" s="16" t="s">
        <v>278</v>
      </c>
      <c r="X25" s="16" t="s">
        <v>49</v>
      </c>
      <c r="Y25" s="16" t="s">
        <v>279</v>
      </c>
      <c r="Z25" s="16" t="s">
        <v>49</v>
      </c>
      <c r="AA25" s="16" t="s">
        <v>280</v>
      </c>
      <c r="AB25" s="16" t="s">
        <v>47</v>
      </c>
      <c r="AC25" s="16" t="s">
        <v>281</v>
      </c>
    </row>
    <row r="26">
      <c r="A26" s="53">
        <v>44945.917209340274</v>
      </c>
      <c r="B26" s="16" t="s">
        <v>29</v>
      </c>
      <c r="C26" s="16" t="s">
        <v>33</v>
      </c>
      <c r="D26" s="16" t="s">
        <v>89</v>
      </c>
      <c r="E26" s="16" t="s">
        <v>42</v>
      </c>
      <c r="F26" s="16" t="s">
        <v>282</v>
      </c>
      <c r="G26" s="16" t="s">
        <v>66</v>
      </c>
      <c r="H26" s="16" t="s">
        <v>75</v>
      </c>
      <c r="I26" s="16" t="s">
        <v>283</v>
      </c>
      <c r="J26" s="16" t="s">
        <v>47</v>
      </c>
      <c r="K26" s="16" t="s">
        <v>284</v>
      </c>
      <c r="L26" s="16" t="s">
        <v>49</v>
      </c>
      <c r="M26" s="16" t="s">
        <v>285</v>
      </c>
      <c r="N26" s="16" t="s">
        <v>49</v>
      </c>
      <c r="O26" s="16" t="s">
        <v>286</v>
      </c>
      <c r="P26" s="16" t="s">
        <v>49</v>
      </c>
      <c r="Q26" s="16" t="s">
        <v>287</v>
      </c>
      <c r="R26" s="16" t="s">
        <v>47</v>
      </c>
      <c r="S26" s="16" t="s">
        <v>288</v>
      </c>
      <c r="T26" s="16" t="s">
        <v>49</v>
      </c>
      <c r="U26" s="16" t="s">
        <v>289</v>
      </c>
      <c r="V26" s="16" t="s">
        <v>47</v>
      </c>
      <c r="W26" s="16" t="s">
        <v>290</v>
      </c>
      <c r="X26" s="16" t="s">
        <v>49</v>
      </c>
      <c r="Y26" s="16" t="s">
        <v>291</v>
      </c>
      <c r="Z26" s="16" t="s">
        <v>49</v>
      </c>
      <c r="AA26" s="16" t="s">
        <v>292</v>
      </c>
      <c r="AB26" s="16" t="s">
        <v>51</v>
      </c>
      <c r="AC26" s="16" t="s">
        <v>293</v>
      </c>
    </row>
    <row r="27">
      <c r="A27" s="53">
        <v>44946.250048587965</v>
      </c>
      <c r="B27" s="16" t="s">
        <v>29</v>
      </c>
      <c r="C27" s="16" t="s">
        <v>34</v>
      </c>
      <c r="D27" s="16" t="s">
        <v>37</v>
      </c>
      <c r="E27" s="16" t="s">
        <v>42</v>
      </c>
      <c r="F27" s="16" t="s">
        <v>43</v>
      </c>
      <c r="G27" s="16" t="s">
        <v>44</v>
      </c>
      <c r="H27" s="16" t="s">
        <v>45</v>
      </c>
      <c r="I27" s="16" t="s">
        <v>305</v>
      </c>
      <c r="J27" s="16" t="s">
        <v>49</v>
      </c>
      <c r="K27" s="16" t="s">
        <v>306</v>
      </c>
      <c r="L27" s="16" t="s">
        <v>47</v>
      </c>
      <c r="M27" s="16" t="s">
        <v>307</v>
      </c>
      <c r="N27" s="16" t="s">
        <v>47</v>
      </c>
      <c r="O27" s="16" t="s">
        <v>308</v>
      </c>
      <c r="P27" s="16" t="s">
        <v>49</v>
      </c>
      <c r="Q27" s="16" t="s">
        <v>309</v>
      </c>
      <c r="R27" s="16" t="s">
        <v>47</v>
      </c>
      <c r="S27" s="16" t="s">
        <v>310</v>
      </c>
      <c r="T27" s="16" t="s">
        <v>49</v>
      </c>
      <c r="U27" s="16" t="s">
        <v>311</v>
      </c>
      <c r="V27" s="16" t="s">
        <v>47</v>
      </c>
      <c r="W27" s="16" t="s">
        <v>312</v>
      </c>
      <c r="X27" s="16" t="s">
        <v>49</v>
      </c>
      <c r="Y27" s="16" t="s">
        <v>313</v>
      </c>
      <c r="Z27" s="16" t="s">
        <v>47</v>
      </c>
      <c r="AA27" s="16" t="s">
        <v>314</v>
      </c>
      <c r="AB27" s="16" t="s">
        <v>47</v>
      </c>
      <c r="AC27" s="16" t="s">
        <v>315</v>
      </c>
    </row>
    <row r="28">
      <c r="A28" s="53">
        <v>44946.5124469213</v>
      </c>
      <c r="B28" s="16" t="s">
        <v>29</v>
      </c>
      <c r="C28" s="16" t="s">
        <v>316</v>
      </c>
      <c r="D28" s="16" t="s">
        <v>81</v>
      </c>
      <c r="E28" s="16" t="s">
        <v>42</v>
      </c>
      <c r="F28" s="16" t="s">
        <v>151</v>
      </c>
      <c r="G28" s="16" t="s">
        <v>60</v>
      </c>
      <c r="H28" s="16" t="s">
        <v>61</v>
      </c>
      <c r="I28" s="16" t="s">
        <v>241</v>
      </c>
      <c r="J28" s="16" t="s">
        <v>51</v>
      </c>
      <c r="K28" s="16" t="s">
        <v>317</v>
      </c>
      <c r="L28" s="16" t="s">
        <v>47</v>
      </c>
      <c r="M28" s="16" t="s">
        <v>318</v>
      </c>
      <c r="N28" s="16" t="s">
        <v>47</v>
      </c>
      <c r="O28" s="16" t="s">
        <v>319</v>
      </c>
      <c r="P28" s="16" t="s">
        <v>51</v>
      </c>
      <c r="Q28" s="16" t="s">
        <v>320</v>
      </c>
      <c r="R28" s="16" t="s">
        <v>49</v>
      </c>
      <c r="S28" s="16" t="s">
        <v>321</v>
      </c>
      <c r="T28" s="16" t="s">
        <v>49</v>
      </c>
      <c r="U28" s="16" t="s">
        <v>322</v>
      </c>
      <c r="V28" s="16" t="s">
        <v>47</v>
      </c>
      <c r="W28" s="16" t="s">
        <v>323</v>
      </c>
      <c r="X28" s="16" t="s">
        <v>49</v>
      </c>
      <c r="Y28" s="16" t="s">
        <v>324</v>
      </c>
      <c r="Z28" s="16" t="s">
        <v>51</v>
      </c>
      <c r="AA28" s="16" t="s">
        <v>325</v>
      </c>
      <c r="AB28" s="16" t="s">
        <v>47</v>
      </c>
      <c r="AC28" s="16" t="s">
        <v>326</v>
      </c>
    </row>
    <row r="29">
      <c r="A29" s="53">
        <v>44946.534050636576</v>
      </c>
      <c r="B29" s="16" t="s">
        <v>29</v>
      </c>
      <c r="C29" s="16" t="s">
        <v>235</v>
      </c>
      <c r="D29" s="16" t="s">
        <v>37</v>
      </c>
      <c r="E29" s="16" t="s">
        <v>42</v>
      </c>
      <c r="F29" s="16" t="s">
        <v>327</v>
      </c>
      <c r="G29" s="16" t="s">
        <v>44</v>
      </c>
      <c r="H29" s="16" t="s">
        <v>75</v>
      </c>
      <c r="I29" s="16" t="s">
        <v>130</v>
      </c>
      <c r="J29" s="16" t="s">
        <v>49</v>
      </c>
      <c r="K29" s="16" t="s">
        <v>328</v>
      </c>
      <c r="L29" s="16" t="s">
        <v>47</v>
      </c>
      <c r="M29" s="16" t="s">
        <v>329</v>
      </c>
      <c r="N29" s="16" t="s">
        <v>49</v>
      </c>
      <c r="O29" s="16" t="s">
        <v>330</v>
      </c>
      <c r="P29" s="16" t="s">
        <v>49</v>
      </c>
      <c r="Q29" s="16" t="s">
        <v>328</v>
      </c>
      <c r="R29" s="16" t="s">
        <v>49</v>
      </c>
      <c r="S29" s="16" t="s">
        <v>331</v>
      </c>
      <c r="T29" s="16" t="s">
        <v>49</v>
      </c>
      <c r="U29" s="16" t="s">
        <v>332</v>
      </c>
      <c r="V29" s="16" t="s">
        <v>49</v>
      </c>
      <c r="W29" s="16" t="s">
        <v>333</v>
      </c>
      <c r="X29" s="16" t="s">
        <v>49</v>
      </c>
      <c r="Y29" s="16" t="s">
        <v>328</v>
      </c>
      <c r="Z29" s="16" t="s">
        <v>51</v>
      </c>
      <c r="AA29" s="16" t="s">
        <v>334</v>
      </c>
      <c r="AB29" s="16" t="s">
        <v>47</v>
      </c>
      <c r="AC29" s="16" t="s">
        <v>335</v>
      </c>
    </row>
    <row r="30">
      <c r="A30" s="53">
        <v>44946.74584689815</v>
      </c>
      <c r="B30" s="16" t="s">
        <v>29</v>
      </c>
      <c r="C30" s="16" t="s">
        <v>336</v>
      </c>
      <c r="D30" s="16" t="s">
        <v>37</v>
      </c>
      <c r="E30" s="16" t="s">
        <v>42</v>
      </c>
      <c r="F30" s="16" t="s">
        <v>337</v>
      </c>
      <c r="G30" s="16" t="s">
        <v>66</v>
      </c>
      <c r="H30" s="16" t="s">
        <v>83</v>
      </c>
      <c r="I30" s="16" t="s">
        <v>338</v>
      </c>
      <c r="J30" s="16" t="s">
        <v>47</v>
      </c>
      <c r="K30" s="16" t="s">
        <v>339</v>
      </c>
      <c r="L30" s="16" t="s">
        <v>49</v>
      </c>
      <c r="M30" s="16" t="s">
        <v>340</v>
      </c>
      <c r="N30" s="16" t="s">
        <v>47</v>
      </c>
      <c r="O30" s="16" t="s">
        <v>341</v>
      </c>
      <c r="P30" s="16" t="s">
        <v>49</v>
      </c>
      <c r="Q30" s="16" t="s">
        <v>342</v>
      </c>
      <c r="R30" s="16" t="s">
        <v>47</v>
      </c>
      <c r="S30" s="16" t="s">
        <v>343</v>
      </c>
      <c r="T30" s="16" t="s">
        <v>49</v>
      </c>
      <c r="U30" s="16" t="s">
        <v>344</v>
      </c>
      <c r="V30" s="16" t="s">
        <v>47</v>
      </c>
      <c r="W30" s="16" t="s">
        <v>345</v>
      </c>
      <c r="X30" s="16" t="s">
        <v>49</v>
      </c>
      <c r="Y30" s="16" t="s">
        <v>346</v>
      </c>
      <c r="Z30" s="16" t="s">
        <v>51</v>
      </c>
      <c r="AA30" s="16" t="s">
        <v>347</v>
      </c>
      <c r="AB30" s="16" t="s">
        <v>51</v>
      </c>
      <c r="AC30" s="16" t="s">
        <v>348</v>
      </c>
    </row>
    <row r="31">
      <c r="A31" s="53">
        <v>44947.43916327546</v>
      </c>
      <c r="B31" s="16" t="s">
        <v>29</v>
      </c>
      <c r="C31" s="16" t="s">
        <v>38</v>
      </c>
      <c r="D31" s="16" t="s">
        <v>37</v>
      </c>
      <c r="E31" s="16" t="s">
        <v>42</v>
      </c>
      <c r="F31" s="16" t="s">
        <v>360</v>
      </c>
      <c r="G31" s="16" t="s">
        <v>66</v>
      </c>
      <c r="H31" s="16" t="s">
        <v>361</v>
      </c>
      <c r="I31" s="16" t="s">
        <v>98</v>
      </c>
      <c r="J31" s="16" t="s">
        <v>49</v>
      </c>
      <c r="K31" s="16" t="s">
        <v>362</v>
      </c>
      <c r="L31" s="16" t="s">
        <v>47</v>
      </c>
      <c r="M31" s="16" t="s">
        <v>363</v>
      </c>
      <c r="N31" s="16" t="s">
        <v>49</v>
      </c>
      <c r="O31" s="16" t="s">
        <v>364</v>
      </c>
      <c r="P31" s="16" t="s">
        <v>49</v>
      </c>
      <c r="Q31" s="16" t="s">
        <v>365</v>
      </c>
      <c r="R31" s="16" t="s">
        <v>51</v>
      </c>
      <c r="S31" s="16" t="s">
        <v>366</v>
      </c>
      <c r="T31" s="16" t="s">
        <v>49</v>
      </c>
      <c r="U31" s="16" t="s">
        <v>367</v>
      </c>
      <c r="V31" s="16" t="s">
        <v>47</v>
      </c>
      <c r="W31" s="16" t="s">
        <v>368</v>
      </c>
      <c r="X31" s="16" t="s">
        <v>49</v>
      </c>
      <c r="Y31" s="16" t="s">
        <v>369</v>
      </c>
      <c r="Z31" s="16" t="s">
        <v>51</v>
      </c>
      <c r="AA31" s="16" t="s">
        <v>366</v>
      </c>
      <c r="AB31" s="16" t="s">
        <v>47</v>
      </c>
      <c r="AC31" s="16" t="s">
        <v>370</v>
      </c>
    </row>
    <row r="32">
      <c r="A32" s="53">
        <v>44947.8406718287</v>
      </c>
      <c r="B32" s="16" t="s">
        <v>29</v>
      </c>
      <c r="C32" s="16" t="s">
        <v>336</v>
      </c>
      <c r="D32" s="16" t="s">
        <v>371</v>
      </c>
      <c r="E32" s="16" t="s">
        <v>42</v>
      </c>
      <c r="F32" s="16" t="s">
        <v>97</v>
      </c>
      <c r="G32" s="16" t="s">
        <v>66</v>
      </c>
      <c r="H32" s="16" t="s">
        <v>372</v>
      </c>
      <c r="I32" s="16" t="s">
        <v>373</v>
      </c>
      <c r="J32" s="16" t="s">
        <v>47</v>
      </c>
      <c r="K32" s="16" t="s">
        <v>374</v>
      </c>
      <c r="L32" s="16" t="s">
        <v>49</v>
      </c>
      <c r="M32" s="16" t="s">
        <v>374</v>
      </c>
      <c r="N32" s="16" t="s">
        <v>47</v>
      </c>
      <c r="O32" s="16" t="s">
        <v>374</v>
      </c>
      <c r="P32" s="16" t="s">
        <v>51</v>
      </c>
      <c r="Q32" s="16" t="s">
        <v>375</v>
      </c>
      <c r="R32" s="16" t="s">
        <v>47</v>
      </c>
      <c r="S32" s="16" t="s">
        <v>374</v>
      </c>
      <c r="T32" s="16" t="s">
        <v>49</v>
      </c>
      <c r="U32" s="16" t="s">
        <v>374</v>
      </c>
      <c r="V32" s="16" t="s">
        <v>49</v>
      </c>
      <c r="W32" s="16" t="s">
        <v>374</v>
      </c>
      <c r="X32" s="16" t="s">
        <v>47</v>
      </c>
      <c r="Y32" s="16" t="s">
        <v>376</v>
      </c>
      <c r="Z32" s="16" t="s">
        <v>49</v>
      </c>
      <c r="AA32" s="16" t="s">
        <v>374</v>
      </c>
      <c r="AB32" s="16" t="s">
        <v>49</v>
      </c>
      <c r="AC32" s="16" t="s">
        <v>374</v>
      </c>
    </row>
    <row r="33">
      <c r="A33" s="53">
        <v>44949.32803291667</v>
      </c>
      <c r="B33" s="16" t="s">
        <v>29</v>
      </c>
      <c r="C33" s="16" t="s">
        <v>163</v>
      </c>
      <c r="D33" s="16" t="s">
        <v>392</v>
      </c>
      <c r="E33" s="16" t="s">
        <v>42</v>
      </c>
      <c r="F33" s="16" t="s">
        <v>393</v>
      </c>
      <c r="G33" s="16" t="s">
        <v>44</v>
      </c>
      <c r="H33" s="16" t="s">
        <v>61</v>
      </c>
      <c r="I33" s="16" t="s">
        <v>98</v>
      </c>
      <c r="J33" s="16" t="s">
        <v>49</v>
      </c>
      <c r="K33" s="16" t="s">
        <v>394</v>
      </c>
      <c r="L33" s="16" t="s">
        <v>51</v>
      </c>
      <c r="M33" s="16" t="s">
        <v>395</v>
      </c>
      <c r="N33" s="16" t="s">
        <v>51</v>
      </c>
      <c r="O33" s="16" t="s">
        <v>396</v>
      </c>
      <c r="P33" s="16" t="s">
        <v>51</v>
      </c>
      <c r="Q33" s="16" t="s">
        <v>397</v>
      </c>
      <c r="R33" s="16" t="s">
        <v>49</v>
      </c>
      <c r="S33" s="16" t="s">
        <v>398</v>
      </c>
      <c r="T33" s="16" t="s">
        <v>49</v>
      </c>
      <c r="U33" s="16" t="s">
        <v>399</v>
      </c>
      <c r="V33" s="16" t="s">
        <v>51</v>
      </c>
      <c r="W33" s="16" t="s">
        <v>396</v>
      </c>
      <c r="X33" s="16" t="s">
        <v>51</v>
      </c>
      <c r="Y33" s="16" t="s">
        <v>400</v>
      </c>
      <c r="Z33" s="16" t="s">
        <v>51</v>
      </c>
      <c r="AA33" s="16" t="s">
        <v>400</v>
      </c>
      <c r="AB33" s="16" t="s">
        <v>51</v>
      </c>
      <c r="AC33" s="16" t="s">
        <v>396</v>
      </c>
    </row>
    <row r="34">
      <c r="A34" s="53">
        <v>44949.40947587963</v>
      </c>
      <c r="B34" s="16" t="s">
        <v>29</v>
      </c>
      <c r="C34" s="16" t="s">
        <v>30</v>
      </c>
      <c r="D34" s="16" t="s">
        <v>411</v>
      </c>
      <c r="E34" s="16" t="s">
        <v>42</v>
      </c>
      <c r="F34" s="16" t="s">
        <v>412</v>
      </c>
      <c r="G34" s="16" t="s">
        <v>60</v>
      </c>
      <c r="H34" s="16" t="s">
        <v>413</v>
      </c>
      <c r="I34" s="16">
        <v>10.0</v>
      </c>
      <c r="J34" s="16" t="s">
        <v>49</v>
      </c>
      <c r="K34" s="16" t="s">
        <v>414</v>
      </c>
      <c r="L34" s="16" t="s">
        <v>47</v>
      </c>
      <c r="M34" s="16" t="s">
        <v>415</v>
      </c>
      <c r="N34" s="16" t="s">
        <v>49</v>
      </c>
      <c r="O34" s="16" t="s">
        <v>414</v>
      </c>
      <c r="P34" s="16" t="s">
        <v>51</v>
      </c>
      <c r="Q34" s="16" t="s">
        <v>416</v>
      </c>
      <c r="R34" s="16" t="s">
        <v>51</v>
      </c>
      <c r="S34" s="16" t="s">
        <v>416</v>
      </c>
      <c r="T34" s="16" t="s">
        <v>49</v>
      </c>
      <c r="U34" s="16" t="s">
        <v>416</v>
      </c>
      <c r="V34" s="16" t="s">
        <v>47</v>
      </c>
      <c r="W34" s="16" t="s">
        <v>416</v>
      </c>
      <c r="X34" s="16" t="s">
        <v>47</v>
      </c>
      <c r="Y34" s="16" t="s">
        <v>416</v>
      </c>
      <c r="Z34" s="16" t="s">
        <v>47</v>
      </c>
      <c r="AA34" s="16" t="s">
        <v>416</v>
      </c>
      <c r="AB34" s="16" t="s">
        <v>49</v>
      </c>
      <c r="AC34" s="16" t="s">
        <v>416</v>
      </c>
    </row>
    <row r="35">
      <c r="A35" s="53">
        <v>44949.47247979167</v>
      </c>
      <c r="B35" s="16" t="s">
        <v>29</v>
      </c>
      <c r="C35" s="16" t="s">
        <v>30</v>
      </c>
      <c r="D35" s="16" t="s">
        <v>37</v>
      </c>
      <c r="E35" s="16" t="s">
        <v>42</v>
      </c>
      <c r="F35" s="16" t="s">
        <v>417</v>
      </c>
      <c r="G35" s="16" t="s">
        <v>66</v>
      </c>
      <c r="H35" s="16" t="s">
        <v>418</v>
      </c>
      <c r="I35" s="16" t="s">
        <v>349</v>
      </c>
      <c r="J35" s="16" t="s">
        <v>49</v>
      </c>
      <c r="K35" s="16" t="s">
        <v>419</v>
      </c>
      <c r="L35" s="16" t="s">
        <v>51</v>
      </c>
      <c r="M35" s="16" t="s">
        <v>51</v>
      </c>
      <c r="N35" s="16" t="s">
        <v>49</v>
      </c>
      <c r="O35" s="16" t="s">
        <v>420</v>
      </c>
      <c r="P35" s="16" t="s">
        <v>49</v>
      </c>
      <c r="Q35" s="16" t="s">
        <v>421</v>
      </c>
      <c r="R35" s="16" t="s">
        <v>51</v>
      </c>
      <c r="S35" s="16" t="s">
        <v>298</v>
      </c>
      <c r="T35" s="16" t="s">
        <v>49</v>
      </c>
      <c r="U35" s="16" t="s">
        <v>422</v>
      </c>
      <c r="V35" s="16" t="s">
        <v>51</v>
      </c>
      <c r="W35" s="16" t="s">
        <v>298</v>
      </c>
      <c r="X35" s="16" t="s">
        <v>49</v>
      </c>
      <c r="Y35" s="16" t="s">
        <v>423</v>
      </c>
      <c r="Z35" s="16" t="s">
        <v>51</v>
      </c>
      <c r="AA35" s="16" t="s">
        <v>424</v>
      </c>
      <c r="AB35" s="16" t="s">
        <v>51</v>
      </c>
      <c r="AC35" s="16" t="s">
        <v>425</v>
      </c>
    </row>
    <row r="36">
      <c r="A36" s="53">
        <v>44949.50806980324</v>
      </c>
      <c r="B36" s="16" t="s">
        <v>29</v>
      </c>
      <c r="C36" s="16" t="s">
        <v>235</v>
      </c>
      <c r="D36" s="16" t="s">
        <v>37</v>
      </c>
      <c r="E36" s="16" t="s">
        <v>42</v>
      </c>
      <c r="F36" s="16" t="s">
        <v>90</v>
      </c>
      <c r="G36" s="16" t="s">
        <v>44</v>
      </c>
      <c r="H36" s="16" t="s">
        <v>75</v>
      </c>
      <c r="I36" s="16" t="s">
        <v>426</v>
      </c>
      <c r="J36" s="16" t="s">
        <v>49</v>
      </c>
      <c r="K36" s="16" t="s">
        <v>427</v>
      </c>
      <c r="L36" s="16" t="s">
        <v>47</v>
      </c>
      <c r="M36" s="16" t="s">
        <v>428</v>
      </c>
      <c r="N36" s="16" t="s">
        <v>49</v>
      </c>
      <c r="O36" s="16" t="s">
        <v>429</v>
      </c>
      <c r="P36" s="16" t="s">
        <v>49</v>
      </c>
      <c r="Q36" s="16" t="s">
        <v>430</v>
      </c>
      <c r="R36" s="16" t="s">
        <v>47</v>
      </c>
      <c r="S36" s="16" t="s">
        <v>431</v>
      </c>
      <c r="T36" s="16" t="s">
        <v>49</v>
      </c>
      <c r="U36" s="16" t="s">
        <v>432</v>
      </c>
      <c r="V36" s="16" t="s">
        <v>47</v>
      </c>
      <c r="W36" s="16" t="s">
        <v>433</v>
      </c>
      <c r="X36" s="16" t="s">
        <v>49</v>
      </c>
      <c r="Y36" s="16" t="s">
        <v>434</v>
      </c>
      <c r="Z36" s="16" t="s">
        <v>51</v>
      </c>
      <c r="AA36" s="16" t="s">
        <v>435</v>
      </c>
      <c r="AB36" s="16" t="s">
        <v>47</v>
      </c>
      <c r="AC36" s="16" t="s">
        <v>436</v>
      </c>
    </row>
    <row r="37">
      <c r="A37" s="53">
        <v>44949.59787449074</v>
      </c>
      <c r="B37" s="16" t="s">
        <v>29</v>
      </c>
      <c r="C37" s="16" t="s">
        <v>33</v>
      </c>
      <c r="D37" s="16" t="s">
        <v>31</v>
      </c>
      <c r="E37" s="16" t="s">
        <v>42</v>
      </c>
      <c r="F37" s="16" t="s">
        <v>471</v>
      </c>
      <c r="G37" s="16" t="s">
        <v>66</v>
      </c>
      <c r="H37" s="16" t="s">
        <v>438</v>
      </c>
      <c r="I37" s="16" t="s">
        <v>472</v>
      </c>
      <c r="J37" s="16" t="s">
        <v>47</v>
      </c>
      <c r="K37" s="16" t="s">
        <v>473</v>
      </c>
      <c r="L37" s="16" t="s">
        <v>47</v>
      </c>
      <c r="M37" s="16" t="s">
        <v>474</v>
      </c>
      <c r="N37" s="16" t="s">
        <v>49</v>
      </c>
      <c r="O37" s="16" t="s">
        <v>475</v>
      </c>
      <c r="P37" s="16" t="s">
        <v>51</v>
      </c>
      <c r="Q37" s="16" t="s">
        <v>476</v>
      </c>
      <c r="R37" s="16" t="s">
        <v>47</v>
      </c>
      <c r="S37" s="16" t="s">
        <v>477</v>
      </c>
      <c r="T37" s="16" t="s">
        <v>49</v>
      </c>
      <c r="U37" s="16" t="s">
        <v>478</v>
      </c>
      <c r="V37" s="16" t="s">
        <v>47</v>
      </c>
      <c r="W37" s="16" t="s">
        <v>479</v>
      </c>
      <c r="X37" s="16" t="s">
        <v>49</v>
      </c>
      <c r="Y37" s="16" t="s">
        <v>480</v>
      </c>
      <c r="Z37" s="16" t="s">
        <v>51</v>
      </c>
      <c r="AA37" s="16" t="s">
        <v>476</v>
      </c>
      <c r="AB37" s="16" t="s">
        <v>49</v>
      </c>
      <c r="AC37" s="16" t="s">
        <v>481</v>
      </c>
    </row>
    <row r="38">
      <c r="A38" s="53">
        <v>44949.60862988426</v>
      </c>
      <c r="B38" s="16" t="s">
        <v>29</v>
      </c>
      <c r="C38" s="16" t="s">
        <v>316</v>
      </c>
      <c r="D38" s="16" t="s">
        <v>37</v>
      </c>
      <c r="E38" s="16" t="s">
        <v>42</v>
      </c>
      <c r="F38" s="16" t="s">
        <v>482</v>
      </c>
      <c r="G38" s="16" t="s">
        <v>44</v>
      </c>
      <c r="H38" s="16" t="s">
        <v>83</v>
      </c>
      <c r="I38" s="16" t="s">
        <v>483</v>
      </c>
      <c r="J38" s="16" t="s">
        <v>49</v>
      </c>
      <c r="K38" s="16" t="s">
        <v>484</v>
      </c>
      <c r="L38" s="16" t="s">
        <v>47</v>
      </c>
      <c r="M38" s="16" t="s">
        <v>485</v>
      </c>
      <c r="N38" s="16" t="s">
        <v>47</v>
      </c>
      <c r="O38" s="16" t="s">
        <v>486</v>
      </c>
      <c r="P38" s="16" t="s">
        <v>51</v>
      </c>
      <c r="Q38" s="16" t="s">
        <v>487</v>
      </c>
      <c r="R38" s="16" t="s">
        <v>47</v>
      </c>
      <c r="S38" s="16" t="s">
        <v>488</v>
      </c>
      <c r="T38" s="16" t="s">
        <v>49</v>
      </c>
      <c r="U38" s="16" t="s">
        <v>489</v>
      </c>
      <c r="V38" s="16" t="s">
        <v>47</v>
      </c>
      <c r="W38" s="16" t="s">
        <v>490</v>
      </c>
      <c r="X38" s="16" t="s">
        <v>49</v>
      </c>
      <c r="Y38" s="16" t="s">
        <v>491</v>
      </c>
      <c r="Z38" s="16" t="s">
        <v>51</v>
      </c>
      <c r="AA38" s="16" t="s">
        <v>492</v>
      </c>
      <c r="AB38" s="16" t="s">
        <v>51</v>
      </c>
      <c r="AC38" s="16" t="s">
        <v>493</v>
      </c>
    </row>
    <row r="39">
      <c r="A39" s="53">
        <v>44949.887641423615</v>
      </c>
      <c r="B39" s="16" t="s">
        <v>29</v>
      </c>
      <c r="C39" s="16" t="s">
        <v>316</v>
      </c>
      <c r="D39" s="16" t="s">
        <v>37</v>
      </c>
      <c r="E39" s="16" t="s">
        <v>42</v>
      </c>
      <c r="F39" s="16" t="s">
        <v>482</v>
      </c>
      <c r="G39" s="16" t="s">
        <v>60</v>
      </c>
      <c r="H39" s="16" t="s">
        <v>438</v>
      </c>
      <c r="I39" s="16" t="s">
        <v>510</v>
      </c>
      <c r="J39" s="16" t="s">
        <v>49</v>
      </c>
      <c r="K39" s="16" t="s">
        <v>511</v>
      </c>
      <c r="L39" s="16" t="s">
        <v>49</v>
      </c>
      <c r="M39" s="16" t="s">
        <v>512</v>
      </c>
      <c r="N39" s="16" t="s">
        <v>47</v>
      </c>
      <c r="O39" s="16" t="s">
        <v>513</v>
      </c>
      <c r="P39" s="16" t="s">
        <v>49</v>
      </c>
      <c r="Q39" s="16" t="s">
        <v>514</v>
      </c>
      <c r="R39" s="16" t="s">
        <v>47</v>
      </c>
      <c r="S39" s="16" t="s">
        <v>515</v>
      </c>
      <c r="T39" s="16" t="s">
        <v>49</v>
      </c>
      <c r="U39" s="16" t="s">
        <v>516</v>
      </c>
      <c r="V39" s="16" t="s">
        <v>47</v>
      </c>
      <c r="W39" s="16" t="s">
        <v>517</v>
      </c>
      <c r="X39" s="16" t="s">
        <v>49</v>
      </c>
      <c r="Y39" s="16" t="s">
        <v>518</v>
      </c>
      <c r="Z39" s="16" t="s">
        <v>47</v>
      </c>
      <c r="AA39" s="16" t="s">
        <v>519</v>
      </c>
      <c r="AB39" s="16" t="s">
        <v>51</v>
      </c>
      <c r="AC39" s="16" t="s">
        <v>520</v>
      </c>
    </row>
    <row r="40">
      <c r="A40" s="53">
        <v>44949.92009226852</v>
      </c>
      <c r="B40" s="16" t="s">
        <v>29</v>
      </c>
      <c r="C40" s="16" t="s">
        <v>38</v>
      </c>
      <c r="D40" s="16" t="s">
        <v>37</v>
      </c>
      <c r="E40" s="16" t="s">
        <v>42</v>
      </c>
      <c r="F40" s="16" t="s">
        <v>65</v>
      </c>
      <c r="G40" s="16" t="s">
        <v>66</v>
      </c>
      <c r="H40" s="16" t="s">
        <v>361</v>
      </c>
      <c r="I40" s="16" t="s">
        <v>68</v>
      </c>
      <c r="J40" s="16" t="s">
        <v>47</v>
      </c>
      <c r="K40" s="16" t="s">
        <v>521</v>
      </c>
      <c r="L40" s="16" t="s">
        <v>49</v>
      </c>
      <c r="M40" s="16" t="s">
        <v>522</v>
      </c>
      <c r="N40" s="16" t="s">
        <v>47</v>
      </c>
      <c r="O40" s="16" t="s">
        <v>523</v>
      </c>
      <c r="P40" s="16" t="s">
        <v>49</v>
      </c>
      <c r="Q40" s="16" t="s">
        <v>524</v>
      </c>
      <c r="R40" s="16" t="s">
        <v>47</v>
      </c>
      <c r="S40" s="16" t="s">
        <v>525</v>
      </c>
      <c r="T40" s="16" t="s">
        <v>49</v>
      </c>
      <c r="U40" s="16" t="s">
        <v>526</v>
      </c>
      <c r="V40" s="16" t="s">
        <v>47</v>
      </c>
      <c r="W40" s="16" t="s">
        <v>527</v>
      </c>
      <c r="X40" s="16" t="s">
        <v>49</v>
      </c>
      <c r="Y40" s="16" t="s">
        <v>528</v>
      </c>
      <c r="Z40" s="16" t="s">
        <v>47</v>
      </c>
      <c r="AA40" s="16" t="s">
        <v>529</v>
      </c>
      <c r="AB40" s="16" t="s">
        <v>47</v>
      </c>
      <c r="AC40" s="16" t="s">
        <v>530</v>
      </c>
    </row>
    <row r="41">
      <c r="A41" s="53">
        <v>44945.85483196759</v>
      </c>
      <c r="B41" s="16" t="s">
        <v>29</v>
      </c>
      <c r="C41" s="16" t="s">
        <v>34</v>
      </c>
      <c r="D41" s="16" t="s">
        <v>37</v>
      </c>
      <c r="E41" s="16" t="s">
        <v>42</v>
      </c>
      <c r="F41" s="16" t="s">
        <v>151</v>
      </c>
      <c r="G41" s="16" t="s">
        <v>60</v>
      </c>
      <c r="H41" s="16" t="s">
        <v>83</v>
      </c>
      <c r="I41" s="16" t="s">
        <v>98</v>
      </c>
      <c r="J41" s="16" t="s">
        <v>51</v>
      </c>
      <c r="K41" s="16" t="s">
        <v>267</v>
      </c>
      <c r="L41" s="16" t="s">
        <v>51</v>
      </c>
      <c r="M41" s="16" t="s">
        <v>267</v>
      </c>
      <c r="N41" s="16" t="s">
        <v>47</v>
      </c>
      <c r="O41" s="16" t="s">
        <v>268</v>
      </c>
      <c r="P41" s="16" t="s">
        <v>47</v>
      </c>
      <c r="Q41" s="16" t="s">
        <v>269</v>
      </c>
      <c r="R41" s="16" t="s">
        <v>49</v>
      </c>
      <c r="S41" s="16" t="s">
        <v>270</v>
      </c>
      <c r="T41" s="16" t="s">
        <v>47</v>
      </c>
      <c r="U41" s="16" t="s">
        <v>269</v>
      </c>
      <c r="V41" s="16" t="s">
        <v>47</v>
      </c>
      <c r="W41" s="16" t="s">
        <v>269</v>
      </c>
      <c r="X41" s="16" t="s">
        <v>49</v>
      </c>
      <c r="Y41" s="16" t="s">
        <v>270</v>
      </c>
      <c r="Z41" s="16" t="s">
        <v>51</v>
      </c>
      <c r="AA41" s="16" t="s">
        <v>112</v>
      </c>
      <c r="AB41" s="16" t="s">
        <v>49</v>
      </c>
      <c r="AC41" s="16" t="s">
        <v>270</v>
      </c>
    </row>
    <row r="42">
      <c r="A42" s="53">
        <v>44945.95523518519</v>
      </c>
      <c r="B42" s="16" t="s">
        <v>29</v>
      </c>
      <c r="C42" s="16" t="s">
        <v>34</v>
      </c>
      <c r="D42" s="16" t="s">
        <v>37</v>
      </c>
      <c r="E42" s="16" t="s">
        <v>42</v>
      </c>
      <c r="F42" s="16" t="s">
        <v>294</v>
      </c>
      <c r="G42" s="16" t="s">
        <v>44</v>
      </c>
      <c r="H42" s="16" t="s">
        <v>75</v>
      </c>
      <c r="I42" s="16" t="s">
        <v>130</v>
      </c>
      <c r="J42" s="16" t="s">
        <v>49</v>
      </c>
      <c r="K42" s="16" t="s">
        <v>295</v>
      </c>
      <c r="L42" s="16" t="s">
        <v>49</v>
      </c>
      <c r="M42" s="16" t="s">
        <v>296</v>
      </c>
      <c r="N42" s="16" t="s">
        <v>47</v>
      </c>
      <c r="O42" s="16" t="s">
        <v>297</v>
      </c>
      <c r="P42" s="16" t="s">
        <v>51</v>
      </c>
      <c r="Q42" s="16" t="s">
        <v>298</v>
      </c>
      <c r="R42" s="16" t="s">
        <v>47</v>
      </c>
      <c r="S42" s="16" t="s">
        <v>299</v>
      </c>
      <c r="T42" s="16" t="s">
        <v>47</v>
      </c>
      <c r="U42" s="16" t="s">
        <v>300</v>
      </c>
      <c r="V42" s="16" t="s">
        <v>47</v>
      </c>
      <c r="W42" s="16" t="s">
        <v>301</v>
      </c>
      <c r="X42" s="16" t="s">
        <v>51</v>
      </c>
      <c r="Y42" s="16" t="s">
        <v>302</v>
      </c>
      <c r="Z42" s="16" t="s">
        <v>47</v>
      </c>
      <c r="AA42" s="16" t="s">
        <v>303</v>
      </c>
      <c r="AB42" s="16" t="s">
        <v>47</v>
      </c>
      <c r="AC42" s="16" t="s">
        <v>304</v>
      </c>
    </row>
    <row r="43">
      <c r="A43" s="53">
        <v>44949.39008229166</v>
      </c>
      <c r="B43" s="16" t="s">
        <v>29</v>
      </c>
      <c r="C43" s="16" t="s">
        <v>33</v>
      </c>
      <c r="D43" s="16" t="s">
        <v>37</v>
      </c>
      <c r="E43" s="16" t="s">
        <v>42</v>
      </c>
      <c r="F43" s="16" t="s">
        <v>59</v>
      </c>
      <c r="G43" s="16" t="s">
        <v>44</v>
      </c>
      <c r="H43" s="16" t="s">
        <v>45</v>
      </c>
      <c r="I43" s="16" t="s">
        <v>402</v>
      </c>
      <c r="J43" s="16" t="s">
        <v>49</v>
      </c>
      <c r="K43" s="16" t="s">
        <v>403</v>
      </c>
      <c r="L43" s="16" t="s">
        <v>47</v>
      </c>
      <c r="M43" s="16" t="s">
        <v>404</v>
      </c>
      <c r="N43" s="16" t="s">
        <v>47</v>
      </c>
      <c r="O43" s="16" t="s">
        <v>405</v>
      </c>
      <c r="P43" s="16" t="s">
        <v>49</v>
      </c>
      <c r="Q43" s="16" t="s">
        <v>406</v>
      </c>
      <c r="R43" s="16" t="s">
        <v>47</v>
      </c>
      <c r="S43" s="16" t="s">
        <v>407</v>
      </c>
      <c r="T43" s="16" t="s">
        <v>47</v>
      </c>
      <c r="U43" s="16" t="s">
        <v>408</v>
      </c>
      <c r="V43" s="16" t="s">
        <v>47</v>
      </c>
      <c r="W43" s="16" t="s">
        <v>409</v>
      </c>
      <c r="X43" s="16" t="s">
        <v>49</v>
      </c>
      <c r="Y43" s="16" t="s">
        <v>406</v>
      </c>
      <c r="Z43" s="16" t="s">
        <v>47</v>
      </c>
      <c r="AA43" s="16" t="s">
        <v>410</v>
      </c>
      <c r="AB43" s="16" t="s">
        <v>47</v>
      </c>
      <c r="AC43" s="16" t="s">
        <v>410</v>
      </c>
    </row>
    <row r="44">
      <c r="A44" s="53">
        <v>44949.53298458333</v>
      </c>
      <c r="B44" s="16" t="s">
        <v>29</v>
      </c>
      <c r="C44" s="16" t="s">
        <v>235</v>
      </c>
      <c r="D44" s="16" t="s">
        <v>37</v>
      </c>
      <c r="E44" s="16" t="s">
        <v>42</v>
      </c>
      <c r="F44" s="16" t="s">
        <v>437</v>
      </c>
      <c r="G44" s="16" t="s">
        <v>60</v>
      </c>
      <c r="H44" s="16" t="s">
        <v>438</v>
      </c>
      <c r="I44" s="16" t="s">
        <v>349</v>
      </c>
      <c r="J44" s="16" t="s">
        <v>47</v>
      </c>
      <c r="K44" s="16" t="s">
        <v>439</v>
      </c>
      <c r="L44" s="16" t="s">
        <v>47</v>
      </c>
      <c r="M44" s="16" t="s">
        <v>440</v>
      </c>
      <c r="N44" s="16" t="s">
        <v>47</v>
      </c>
      <c r="O44" s="16" t="s">
        <v>441</v>
      </c>
      <c r="P44" s="16" t="s">
        <v>51</v>
      </c>
      <c r="Q44" s="16" t="s">
        <v>442</v>
      </c>
      <c r="R44" s="16" t="s">
        <v>47</v>
      </c>
      <c r="S44" s="16" t="s">
        <v>443</v>
      </c>
      <c r="T44" s="16" t="s">
        <v>47</v>
      </c>
      <c r="U44" s="16" t="s">
        <v>444</v>
      </c>
      <c r="V44" s="16" t="s">
        <v>49</v>
      </c>
      <c r="W44" s="16" t="s">
        <v>445</v>
      </c>
      <c r="X44" s="16" t="s">
        <v>47</v>
      </c>
      <c r="Y44" s="16" t="s">
        <v>446</v>
      </c>
      <c r="Z44" s="16" t="s">
        <v>51</v>
      </c>
      <c r="AA44" s="16" t="s">
        <v>447</v>
      </c>
      <c r="AB44" s="16" t="s">
        <v>47</v>
      </c>
      <c r="AC44" s="16" t="s">
        <v>448</v>
      </c>
    </row>
    <row r="45">
      <c r="A45" s="53">
        <v>44949.88274403935</v>
      </c>
      <c r="B45" s="16" t="s">
        <v>29</v>
      </c>
      <c r="C45" s="16" t="s">
        <v>38</v>
      </c>
      <c r="D45" s="16" t="s">
        <v>37</v>
      </c>
      <c r="E45" s="16" t="s">
        <v>42</v>
      </c>
      <c r="F45" s="16" t="s">
        <v>505</v>
      </c>
      <c r="G45" s="16" t="s">
        <v>66</v>
      </c>
      <c r="H45" s="16" t="s">
        <v>45</v>
      </c>
      <c r="I45" s="16" t="s">
        <v>506</v>
      </c>
      <c r="J45" s="16" t="s">
        <v>49</v>
      </c>
      <c r="K45" s="16" t="s">
        <v>507</v>
      </c>
      <c r="L45" s="16" t="s">
        <v>47</v>
      </c>
      <c r="M45" s="16" t="s">
        <v>508</v>
      </c>
      <c r="N45" s="16" t="s">
        <v>51</v>
      </c>
      <c r="O45" s="16" t="s">
        <v>509</v>
      </c>
      <c r="P45" s="16" t="s">
        <v>49</v>
      </c>
      <c r="Q45" s="16" t="s">
        <v>509</v>
      </c>
      <c r="R45" s="16" t="s">
        <v>47</v>
      </c>
      <c r="S45" s="16" t="s">
        <v>509</v>
      </c>
      <c r="T45" s="16" t="s">
        <v>47</v>
      </c>
      <c r="U45" s="16" t="s">
        <v>509</v>
      </c>
      <c r="V45" s="16" t="s">
        <v>49</v>
      </c>
      <c r="W45" s="16" t="s">
        <v>509</v>
      </c>
      <c r="X45" s="16" t="s">
        <v>47</v>
      </c>
      <c r="Y45" s="16" t="s">
        <v>509</v>
      </c>
      <c r="Z45" s="16" t="s">
        <v>47</v>
      </c>
      <c r="AA45" s="16" t="s">
        <v>509</v>
      </c>
      <c r="AB45" s="16" t="s">
        <v>47</v>
      </c>
      <c r="AC45" s="16" t="s">
        <v>509</v>
      </c>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row>
    <row r="47">
      <c r="A47" s="20"/>
      <c r="B47" s="20"/>
      <c r="C47" s="20"/>
      <c r="D47" s="20"/>
      <c r="E47" s="20"/>
      <c r="F47" s="20"/>
      <c r="G47" s="20"/>
      <c r="H47" s="20"/>
      <c r="I47" s="54" t="s">
        <v>583</v>
      </c>
      <c r="J47" s="55" t="s">
        <v>47</v>
      </c>
      <c r="K47" s="56"/>
      <c r="L47" s="55" t="s">
        <v>47</v>
      </c>
      <c r="M47" s="56"/>
      <c r="N47" s="55" t="s">
        <v>47</v>
      </c>
      <c r="O47" s="56"/>
      <c r="P47" s="55" t="s">
        <v>49</v>
      </c>
      <c r="Q47" s="56"/>
      <c r="R47" s="55" t="s">
        <v>47</v>
      </c>
      <c r="S47" s="56"/>
      <c r="T47" s="55" t="s">
        <v>47</v>
      </c>
      <c r="U47" s="56"/>
      <c r="V47" s="55" t="s">
        <v>47</v>
      </c>
      <c r="W47" s="56"/>
      <c r="X47" s="55" t="s">
        <v>49</v>
      </c>
      <c r="Y47" s="56"/>
      <c r="Z47" s="55" t="s">
        <v>47</v>
      </c>
      <c r="AA47" s="56"/>
      <c r="AB47" s="55" t="s">
        <v>47</v>
      </c>
      <c r="AC47" s="56"/>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11" max="11" width="24.38"/>
    <col customWidth="1" min="12" max="14" width="16.63"/>
    <col customWidth="1" min="25" max="25" width="24.38"/>
    <col customWidth="1" min="26" max="26" width="20.13"/>
    <col customWidth="1" min="27" max="29" width="21.63"/>
  </cols>
  <sheetData>
    <row r="1">
      <c r="A1" s="57" t="s">
        <v>51</v>
      </c>
      <c r="B1" s="57" t="s">
        <v>51</v>
      </c>
      <c r="C1" s="57" t="s">
        <v>51</v>
      </c>
      <c r="D1" s="57" t="s">
        <v>51</v>
      </c>
      <c r="E1" s="57" t="s">
        <v>51</v>
      </c>
      <c r="F1" s="57" t="s">
        <v>51</v>
      </c>
      <c r="G1" s="57" t="s">
        <v>51</v>
      </c>
      <c r="H1" s="57" t="s">
        <v>51</v>
      </c>
      <c r="I1" s="57" t="s">
        <v>51</v>
      </c>
      <c r="J1" s="57" t="s">
        <v>51</v>
      </c>
      <c r="K1" s="16" t="s">
        <v>97</v>
      </c>
      <c r="L1" s="16" t="s">
        <v>66</v>
      </c>
      <c r="M1" s="16" t="s">
        <v>98</v>
      </c>
      <c r="N1" s="14" t="s">
        <v>613</v>
      </c>
      <c r="O1" s="15" t="str">
        <f t="shared" ref="O1:X1" si="1">IFS(A1="I don't know", "N/A", A1=O$50, "Correto",A1&lt;&gt;O$50, "Errado")</f>
        <v>N/A</v>
      </c>
      <c r="P1" s="15" t="str">
        <f t="shared" si="1"/>
        <v>N/A</v>
      </c>
      <c r="Q1" s="15" t="str">
        <f t="shared" si="1"/>
        <v>N/A</v>
      </c>
      <c r="R1" s="15" t="str">
        <f t="shared" si="1"/>
        <v>N/A</v>
      </c>
      <c r="S1" s="15" t="str">
        <f t="shared" si="1"/>
        <v>N/A</v>
      </c>
      <c r="T1" s="15" t="str">
        <f t="shared" si="1"/>
        <v>N/A</v>
      </c>
      <c r="U1" s="15" t="str">
        <f t="shared" si="1"/>
        <v>N/A</v>
      </c>
      <c r="V1" s="15" t="str">
        <f t="shared" si="1"/>
        <v>N/A</v>
      </c>
      <c r="W1" s="15" t="str">
        <f t="shared" si="1"/>
        <v>N/A</v>
      </c>
      <c r="X1" s="15" t="str">
        <f t="shared" si="1"/>
        <v>N/A</v>
      </c>
      <c r="AB1" s="16"/>
      <c r="AC1" s="16"/>
    </row>
    <row r="2">
      <c r="A2" s="57" t="s">
        <v>51</v>
      </c>
      <c r="B2" s="57" t="s">
        <v>51</v>
      </c>
      <c r="C2" s="57" t="s">
        <v>47</v>
      </c>
      <c r="D2" s="57" t="s">
        <v>49</v>
      </c>
      <c r="E2" s="57" t="s">
        <v>47</v>
      </c>
      <c r="F2" s="57" t="s">
        <v>51</v>
      </c>
      <c r="G2" s="57" t="s">
        <v>47</v>
      </c>
      <c r="H2" s="57" t="s">
        <v>49</v>
      </c>
      <c r="I2" s="57" t="s">
        <v>51</v>
      </c>
      <c r="J2" s="57" t="s">
        <v>51</v>
      </c>
      <c r="K2" s="16" t="s">
        <v>141</v>
      </c>
      <c r="L2" s="16" t="s">
        <v>66</v>
      </c>
      <c r="M2" s="16" t="s">
        <v>98</v>
      </c>
      <c r="N2" s="16"/>
      <c r="O2" s="15" t="str">
        <f t="shared" ref="O2:X2" si="2">IFS(A2="I don't know", "N/A", A2=O$50, "Correto",A2&lt;&gt;O$50, "Errado")</f>
        <v>N/A</v>
      </c>
      <c r="P2" s="15" t="str">
        <f t="shared" si="2"/>
        <v>N/A</v>
      </c>
      <c r="Q2" s="15" t="str">
        <f t="shared" si="2"/>
        <v>Correto</v>
      </c>
      <c r="R2" s="15" t="str">
        <f t="shared" si="2"/>
        <v>Correto</v>
      </c>
      <c r="S2" s="15" t="str">
        <f t="shared" si="2"/>
        <v>Correto</v>
      </c>
      <c r="T2" s="15" t="str">
        <f t="shared" si="2"/>
        <v>N/A</v>
      </c>
      <c r="U2" s="15" t="str">
        <f t="shared" si="2"/>
        <v>Correto</v>
      </c>
      <c r="V2" s="15" t="str">
        <f t="shared" si="2"/>
        <v>Correto</v>
      </c>
      <c r="W2" s="15" t="str">
        <f t="shared" si="2"/>
        <v>N/A</v>
      </c>
      <c r="X2" s="15" t="str">
        <f t="shared" si="2"/>
        <v>N/A</v>
      </c>
      <c r="AC2" s="17"/>
    </row>
    <row r="3">
      <c r="A3" s="57" t="s">
        <v>47</v>
      </c>
      <c r="B3" s="57" t="s">
        <v>49</v>
      </c>
      <c r="C3" s="57" t="s">
        <v>49</v>
      </c>
      <c r="D3" s="57" t="s">
        <v>51</v>
      </c>
      <c r="E3" s="57" t="s">
        <v>47</v>
      </c>
      <c r="F3" s="57" t="s">
        <v>51</v>
      </c>
      <c r="G3" s="57" t="s">
        <v>47</v>
      </c>
      <c r="H3" s="57" t="s">
        <v>49</v>
      </c>
      <c r="I3" s="57" t="s">
        <v>47</v>
      </c>
      <c r="J3" s="57" t="s">
        <v>47</v>
      </c>
      <c r="K3" s="16" t="s">
        <v>174</v>
      </c>
      <c r="L3" s="16" t="s">
        <v>60</v>
      </c>
      <c r="M3" s="16" t="s">
        <v>175</v>
      </c>
      <c r="N3" s="16"/>
      <c r="O3" s="15" t="str">
        <f t="shared" ref="O3:X3" si="3">IFS(A3="I don't know", "N/A", A3=O$50, "Correto",A3&lt;&gt;O$50, "Errado")</f>
        <v>Correto</v>
      </c>
      <c r="P3" s="15" t="str">
        <f t="shared" si="3"/>
        <v>Errado</v>
      </c>
      <c r="Q3" s="15" t="str">
        <f t="shared" si="3"/>
        <v>Errado</v>
      </c>
      <c r="R3" s="15" t="str">
        <f t="shared" si="3"/>
        <v>N/A</v>
      </c>
      <c r="S3" s="15" t="str">
        <f t="shared" si="3"/>
        <v>Correto</v>
      </c>
      <c r="T3" s="15" t="str">
        <f t="shared" si="3"/>
        <v>N/A</v>
      </c>
      <c r="U3" s="15" t="str">
        <f t="shared" si="3"/>
        <v>Correto</v>
      </c>
      <c r="V3" s="15" t="str">
        <f t="shared" si="3"/>
        <v>Correto</v>
      </c>
      <c r="W3" s="15" t="str">
        <f t="shared" si="3"/>
        <v>Correto</v>
      </c>
      <c r="X3" s="15" t="str">
        <f t="shared" si="3"/>
        <v>Correto</v>
      </c>
    </row>
    <row r="4">
      <c r="A4" s="57" t="s">
        <v>47</v>
      </c>
      <c r="B4" s="57" t="s">
        <v>49</v>
      </c>
      <c r="C4" s="57" t="s">
        <v>49</v>
      </c>
      <c r="D4" s="57" t="s">
        <v>49</v>
      </c>
      <c r="E4" s="57" t="s">
        <v>47</v>
      </c>
      <c r="F4" s="57" t="s">
        <v>51</v>
      </c>
      <c r="G4" s="57" t="s">
        <v>47</v>
      </c>
      <c r="H4" s="57" t="s">
        <v>49</v>
      </c>
      <c r="I4" s="57" t="s">
        <v>49</v>
      </c>
      <c r="J4" s="57" t="s">
        <v>47</v>
      </c>
      <c r="K4" s="16" t="s">
        <v>186</v>
      </c>
      <c r="L4" s="16" t="s">
        <v>60</v>
      </c>
      <c r="M4" s="16" t="s">
        <v>187</v>
      </c>
      <c r="N4" s="16"/>
      <c r="O4" s="15" t="str">
        <f t="shared" ref="O4:X4" si="4">IFS(A4="I don't know", "N/A", A4=O$50, "Correto",A4&lt;&gt;O$50, "Errado")</f>
        <v>Correto</v>
      </c>
      <c r="P4" s="15" t="str">
        <f t="shared" si="4"/>
        <v>Errado</v>
      </c>
      <c r="Q4" s="15" t="str">
        <f t="shared" si="4"/>
        <v>Errado</v>
      </c>
      <c r="R4" s="15" t="str">
        <f t="shared" si="4"/>
        <v>Correto</v>
      </c>
      <c r="S4" s="15" t="str">
        <f t="shared" si="4"/>
        <v>Correto</v>
      </c>
      <c r="T4" s="15" t="str">
        <f t="shared" si="4"/>
        <v>N/A</v>
      </c>
      <c r="U4" s="15" t="str">
        <f t="shared" si="4"/>
        <v>Correto</v>
      </c>
      <c r="V4" s="15" t="str">
        <f t="shared" si="4"/>
        <v>Correto</v>
      </c>
      <c r="W4" s="15" t="str">
        <f t="shared" si="4"/>
        <v>Errado</v>
      </c>
      <c r="X4" s="15" t="str">
        <f t="shared" si="4"/>
        <v>Correto</v>
      </c>
    </row>
    <row r="5">
      <c r="A5" s="57" t="s">
        <v>51</v>
      </c>
      <c r="B5" s="57" t="s">
        <v>51</v>
      </c>
      <c r="C5" s="57" t="s">
        <v>51</v>
      </c>
      <c r="D5" s="57" t="s">
        <v>51</v>
      </c>
      <c r="E5" s="57" t="s">
        <v>51</v>
      </c>
      <c r="F5" s="57" t="s">
        <v>51</v>
      </c>
      <c r="G5" s="57" t="s">
        <v>51</v>
      </c>
      <c r="H5" s="57" t="s">
        <v>51</v>
      </c>
      <c r="I5" s="57" t="s">
        <v>51</v>
      </c>
      <c r="J5" s="57" t="s">
        <v>51</v>
      </c>
      <c r="K5" s="16" t="s">
        <v>206</v>
      </c>
      <c r="L5" s="16" t="s">
        <v>60</v>
      </c>
      <c r="M5" s="16" t="s">
        <v>207</v>
      </c>
      <c r="N5" s="16"/>
      <c r="O5" s="15" t="str">
        <f t="shared" ref="O5:X5" si="5">IFS(A5="I don't know", "N/A", A5=O$50, "Correto",A5&lt;&gt;O$50, "Errado")</f>
        <v>N/A</v>
      </c>
      <c r="P5" s="15" t="str">
        <f t="shared" si="5"/>
        <v>N/A</v>
      </c>
      <c r="Q5" s="15" t="str">
        <f t="shared" si="5"/>
        <v>N/A</v>
      </c>
      <c r="R5" s="15" t="str">
        <f t="shared" si="5"/>
        <v>N/A</v>
      </c>
      <c r="S5" s="15" t="str">
        <f t="shared" si="5"/>
        <v>N/A</v>
      </c>
      <c r="T5" s="15" t="str">
        <f t="shared" si="5"/>
        <v>N/A</v>
      </c>
      <c r="U5" s="15" t="str">
        <f t="shared" si="5"/>
        <v>N/A</v>
      </c>
      <c r="V5" s="15" t="str">
        <f t="shared" si="5"/>
        <v>N/A</v>
      </c>
      <c r="W5" s="15" t="str">
        <f t="shared" si="5"/>
        <v>N/A</v>
      </c>
      <c r="X5" s="15" t="str">
        <f t="shared" si="5"/>
        <v>N/A</v>
      </c>
    </row>
    <row r="6">
      <c r="A6" s="57" t="s">
        <v>51</v>
      </c>
      <c r="B6" s="57" t="s">
        <v>51</v>
      </c>
      <c r="C6" s="57" t="s">
        <v>51</v>
      </c>
      <c r="D6" s="57" t="s">
        <v>51</v>
      </c>
      <c r="E6" s="57" t="s">
        <v>47</v>
      </c>
      <c r="F6" s="57" t="s">
        <v>51</v>
      </c>
      <c r="G6" s="57" t="s">
        <v>51</v>
      </c>
      <c r="H6" s="57" t="s">
        <v>51</v>
      </c>
      <c r="I6" s="57" t="s">
        <v>51</v>
      </c>
      <c r="J6" s="57" t="s">
        <v>47</v>
      </c>
      <c r="K6" s="16" t="s">
        <v>65</v>
      </c>
      <c r="L6" s="16" t="s">
        <v>44</v>
      </c>
      <c r="M6" s="16">
        <v>40.0</v>
      </c>
      <c r="N6" s="16"/>
      <c r="O6" s="15" t="str">
        <f t="shared" ref="O6:X6" si="6">IFS(A6="I don't know", "N/A", A6=O$50, "Correto",A6&lt;&gt;O$50, "Errado")</f>
        <v>N/A</v>
      </c>
      <c r="P6" s="15" t="str">
        <f t="shared" si="6"/>
        <v>N/A</v>
      </c>
      <c r="Q6" s="15" t="str">
        <f t="shared" si="6"/>
        <v>N/A</v>
      </c>
      <c r="R6" s="15" t="str">
        <f t="shared" si="6"/>
        <v>N/A</v>
      </c>
      <c r="S6" s="15" t="str">
        <f t="shared" si="6"/>
        <v>Correto</v>
      </c>
      <c r="T6" s="15" t="str">
        <f t="shared" si="6"/>
        <v>N/A</v>
      </c>
      <c r="U6" s="15" t="str">
        <f t="shared" si="6"/>
        <v>N/A</v>
      </c>
      <c r="V6" s="15" t="str">
        <f t="shared" si="6"/>
        <v>N/A</v>
      </c>
      <c r="W6" s="15" t="str">
        <f t="shared" si="6"/>
        <v>N/A</v>
      </c>
      <c r="X6" s="15" t="str">
        <f t="shared" si="6"/>
        <v>Correto</v>
      </c>
      <c r="AC6" s="5"/>
    </row>
    <row r="7">
      <c r="A7" s="57" t="s">
        <v>49</v>
      </c>
      <c r="B7" s="57" t="s">
        <v>47</v>
      </c>
      <c r="C7" s="57" t="s">
        <v>47</v>
      </c>
      <c r="D7" s="57" t="s">
        <v>49</v>
      </c>
      <c r="E7" s="57" t="s">
        <v>51</v>
      </c>
      <c r="F7" s="57" t="s">
        <v>51</v>
      </c>
      <c r="G7" s="57" t="s">
        <v>47</v>
      </c>
      <c r="H7" s="57" t="s">
        <v>49</v>
      </c>
      <c r="I7" s="57" t="s">
        <v>51</v>
      </c>
      <c r="J7" s="57" t="s">
        <v>47</v>
      </c>
      <c r="K7" s="16" t="s">
        <v>43</v>
      </c>
      <c r="L7" s="16" t="s">
        <v>66</v>
      </c>
      <c r="M7" s="16" t="s">
        <v>349</v>
      </c>
      <c r="N7" s="16"/>
      <c r="O7" s="15" t="str">
        <f t="shared" ref="O7:X7" si="7">IFS(A7="I don't know", "N/A", A7=O$50, "Correto",A7&lt;&gt;O$50, "Errado")</f>
        <v>Errado</v>
      </c>
      <c r="P7" s="15" t="str">
        <f t="shared" si="7"/>
        <v>Correto</v>
      </c>
      <c r="Q7" s="15" t="str">
        <f t="shared" si="7"/>
        <v>Correto</v>
      </c>
      <c r="R7" s="15" t="str">
        <f t="shared" si="7"/>
        <v>Correto</v>
      </c>
      <c r="S7" s="15" t="str">
        <f t="shared" si="7"/>
        <v>N/A</v>
      </c>
      <c r="T7" s="15" t="str">
        <f t="shared" si="7"/>
        <v>N/A</v>
      </c>
      <c r="U7" s="15" t="str">
        <f t="shared" si="7"/>
        <v>Correto</v>
      </c>
      <c r="V7" s="15" t="str">
        <f t="shared" si="7"/>
        <v>Correto</v>
      </c>
      <c r="W7" s="15" t="str">
        <f t="shared" si="7"/>
        <v>N/A</v>
      </c>
      <c r="X7" s="15" t="str">
        <f t="shared" si="7"/>
        <v>Correto</v>
      </c>
      <c r="AC7" s="18"/>
    </row>
    <row r="8">
      <c r="A8" s="57" t="s">
        <v>51</v>
      </c>
      <c r="B8" s="57" t="s">
        <v>51</v>
      </c>
      <c r="C8" s="57" t="s">
        <v>51</v>
      </c>
      <c r="D8" s="57" t="s">
        <v>51</v>
      </c>
      <c r="E8" s="57" t="s">
        <v>51</v>
      </c>
      <c r="F8" s="57" t="s">
        <v>51</v>
      </c>
      <c r="G8" s="57" t="s">
        <v>51</v>
      </c>
      <c r="H8" s="57" t="s">
        <v>51</v>
      </c>
      <c r="I8" s="57" t="s">
        <v>51</v>
      </c>
      <c r="J8" s="57" t="s">
        <v>51</v>
      </c>
      <c r="K8" s="16" t="s">
        <v>59</v>
      </c>
      <c r="L8" s="16" t="s">
        <v>66</v>
      </c>
      <c r="M8" s="16" t="s">
        <v>373</v>
      </c>
      <c r="N8" s="16"/>
      <c r="O8" s="15" t="str">
        <f t="shared" ref="O8:X8" si="8">IFS(A8="I don't know", "N/A", A8=O$50, "Correto",A8&lt;&gt;O$50, "Errado")</f>
        <v>N/A</v>
      </c>
      <c r="P8" s="15" t="str">
        <f t="shared" si="8"/>
        <v>N/A</v>
      </c>
      <c r="Q8" s="15" t="str">
        <f t="shared" si="8"/>
        <v>N/A</v>
      </c>
      <c r="R8" s="15" t="str">
        <f t="shared" si="8"/>
        <v>N/A</v>
      </c>
      <c r="S8" s="15" t="str">
        <f t="shared" si="8"/>
        <v>N/A</v>
      </c>
      <c r="T8" s="15" t="str">
        <f t="shared" si="8"/>
        <v>N/A</v>
      </c>
      <c r="U8" s="15" t="str">
        <f t="shared" si="8"/>
        <v>N/A</v>
      </c>
      <c r="V8" s="15" t="str">
        <f t="shared" si="8"/>
        <v>N/A</v>
      </c>
      <c r="W8" s="15" t="str">
        <f t="shared" si="8"/>
        <v>N/A</v>
      </c>
      <c r="X8" s="15" t="str">
        <f t="shared" si="8"/>
        <v>N/A</v>
      </c>
      <c r="AC8" s="5"/>
    </row>
    <row r="9">
      <c r="A9" s="57" t="s">
        <v>51</v>
      </c>
      <c r="B9" s="57" t="s">
        <v>47</v>
      </c>
      <c r="C9" s="57" t="s">
        <v>49</v>
      </c>
      <c r="D9" s="57" t="s">
        <v>47</v>
      </c>
      <c r="E9" s="57" t="s">
        <v>47</v>
      </c>
      <c r="F9" s="57" t="s">
        <v>51</v>
      </c>
      <c r="G9" s="57" t="s">
        <v>49</v>
      </c>
      <c r="H9" s="57" t="s">
        <v>49</v>
      </c>
      <c r="I9" s="57" t="s">
        <v>47</v>
      </c>
      <c r="J9" s="57" t="s">
        <v>47</v>
      </c>
      <c r="K9" s="16" t="s">
        <v>382</v>
      </c>
      <c r="L9" s="16" t="s">
        <v>60</v>
      </c>
      <c r="M9" s="16" t="s">
        <v>175</v>
      </c>
      <c r="N9" s="16"/>
      <c r="O9" s="15" t="str">
        <f t="shared" ref="O9:X9" si="9">IFS(A9="I don't know", "N/A", A9=O$50, "Correto",A9&lt;&gt;O$50, "Errado")</f>
        <v>N/A</v>
      </c>
      <c r="P9" s="15" t="str">
        <f t="shared" si="9"/>
        <v>Correto</v>
      </c>
      <c r="Q9" s="15" t="str">
        <f t="shared" si="9"/>
        <v>Errado</v>
      </c>
      <c r="R9" s="15" t="str">
        <f t="shared" si="9"/>
        <v>Errado</v>
      </c>
      <c r="S9" s="15" t="str">
        <f t="shared" si="9"/>
        <v>Correto</v>
      </c>
      <c r="T9" s="15" t="str">
        <f t="shared" si="9"/>
        <v>N/A</v>
      </c>
      <c r="U9" s="15" t="str">
        <f t="shared" si="9"/>
        <v>Errado</v>
      </c>
      <c r="V9" s="15" t="str">
        <f t="shared" si="9"/>
        <v>Correto</v>
      </c>
      <c r="W9" s="15" t="str">
        <f t="shared" si="9"/>
        <v>Correto</v>
      </c>
      <c r="X9" s="15" t="str">
        <f t="shared" si="9"/>
        <v>Correto</v>
      </c>
      <c r="Y9" s="16"/>
      <c r="AC9" s="18"/>
    </row>
    <row r="10">
      <c r="A10" s="57" t="s">
        <v>49</v>
      </c>
      <c r="B10" s="57" t="s">
        <v>49</v>
      </c>
      <c r="C10" s="57" t="s">
        <v>47</v>
      </c>
      <c r="D10" s="57" t="s">
        <v>47</v>
      </c>
      <c r="E10" s="57" t="s">
        <v>49</v>
      </c>
      <c r="F10" s="57" t="s">
        <v>51</v>
      </c>
      <c r="G10" s="57" t="s">
        <v>47</v>
      </c>
      <c r="H10" s="57" t="s">
        <v>51</v>
      </c>
      <c r="I10" s="57" t="s">
        <v>47</v>
      </c>
      <c r="J10" s="57" t="s">
        <v>47</v>
      </c>
      <c r="K10" s="16" t="s">
        <v>65</v>
      </c>
      <c r="L10" s="16" t="s">
        <v>60</v>
      </c>
      <c r="M10" s="16" t="s">
        <v>68</v>
      </c>
      <c r="N10" s="16"/>
      <c r="O10" s="15" t="str">
        <f t="shared" ref="O10:X10" si="10">IFS(A10="I don't know", "N/A", A10=O$50, "Correto",A10&lt;&gt;O$50, "Errado")</f>
        <v>Errado</v>
      </c>
      <c r="P10" s="15" t="str">
        <f t="shared" si="10"/>
        <v>Errado</v>
      </c>
      <c r="Q10" s="15" t="str">
        <f t="shared" si="10"/>
        <v>Correto</v>
      </c>
      <c r="R10" s="15" t="str">
        <f t="shared" si="10"/>
        <v>Errado</v>
      </c>
      <c r="S10" s="15" t="str">
        <f t="shared" si="10"/>
        <v>Errado</v>
      </c>
      <c r="T10" s="15" t="str">
        <f t="shared" si="10"/>
        <v>N/A</v>
      </c>
      <c r="U10" s="15" t="str">
        <f t="shared" si="10"/>
        <v>Correto</v>
      </c>
      <c r="V10" s="15" t="str">
        <f t="shared" si="10"/>
        <v>N/A</v>
      </c>
      <c r="W10" s="15" t="str">
        <f t="shared" si="10"/>
        <v>Correto</v>
      </c>
      <c r="X10" s="15" t="str">
        <f t="shared" si="10"/>
        <v>Correto</v>
      </c>
      <c r="Y10" s="16"/>
      <c r="AC10" s="16"/>
    </row>
    <row r="11">
      <c r="A11" s="57" t="s">
        <v>49</v>
      </c>
      <c r="B11" s="57" t="s">
        <v>47</v>
      </c>
      <c r="C11" s="57" t="s">
        <v>47</v>
      </c>
      <c r="D11" s="57" t="s">
        <v>51</v>
      </c>
      <c r="E11" s="57" t="s">
        <v>47</v>
      </c>
      <c r="F11" s="57" t="s">
        <v>51</v>
      </c>
      <c r="G11" s="57" t="s">
        <v>47</v>
      </c>
      <c r="H11" s="57" t="s">
        <v>49</v>
      </c>
      <c r="I11" s="57" t="s">
        <v>51</v>
      </c>
      <c r="J11" s="57" t="s">
        <v>47</v>
      </c>
      <c r="K11" s="16" t="s">
        <v>459</v>
      </c>
      <c r="L11" s="16" t="s">
        <v>44</v>
      </c>
      <c r="M11" s="16" t="s">
        <v>460</v>
      </c>
      <c r="N11" s="16"/>
      <c r="O11" s="15" t="str">
        <f t="shared" ref="O11:X11" si="11">IFS(A11="I don't know", "N/A", A11=O$50, "Correto",A11&lt;&gt;O$50, "Errado")</f>
        <v>Errado</v>
      </c>
      <c r="P11" s="15" t="str">
        <f t="shared" si="11"/>
        <v>Correto</v>
      </c>
      <c r="Q11" s="15" t="str">
        <f t="shared" si="11"/>
        <v>Correto</v>
      </c>
      <c r="R11" s="15" t="str">
        <f t="shared" si="11"/>
        <v>N/A</v>
      </c>
      <c r="S11" s="15" t="str">
        <f t="shared" si="11"/>
        <v>Correto</v>
      </c>
      <c r="T11" s="15" t="str">
        <f t="shared" si="11"/>
        <v>N/A</v>
      </c>
      <c r="U11" s="15" t="str">
        <f t="shared" si="11"/>
        <v>Correto</v>
      </c>
      <c r="V11" s="15" t="str">
        <f t="shared" si="11"/>
        <v>Correto</v>
      </c>
      <c r="W11" s="15" t="str">
        <f t="shared" si="11"/>
        <v>N/A</v>
      </c>
      <c r="X11" s="15" t="str">
        <f t="shared" si="11"/>
        <v>Correto</v>
      </c>
      <c r="Y11" s="16"/>
      <c r="AC11" s="16"/>
    </row>
    <row r="12">
      <c r="A12" s="57" t="s">
        <v>51</v>
      </c>
      <c r="B12" s="57" t="s">
        <v>47</v>
      </c>
      <c r="C12" s="57" t="s">
        <v>49</v>
      </c>
      <c r="D12" s="57" t="s">
        <v>49</v>
      </c>
      <c r="E12" s="57" t="s">
        <v>51</v>
      </c>
      <c r="F12" s="57" t="s">
        <v>51</v>
      </c>
      <c r="G12" s="57" t="s">
        <v>49</v>
      </c>
      <c r="H12" s="57" t="s">
        <v>49</v>
      </c>
      <c r="I12" s="57" t="s">
        <v>47</v>
      </c>
      <c r="J12" s="57" t="s">
        <v>47</v>
      </c>
      <c r="K12" s="16" t="s">
        <v>494</v>
      </c>
      <c r="L12" s="16" t="s">
        <v>66</v>
      </c>
      <c r="M12" s="16" t="s">
        <v>98</v>
      </c>
      <c r="N12" s="16"/>
      <c r="O12" s="15" t="str">
        <f t="shared" ref="O12:X12" si="12">IFS(A12="I don't know", "N/A", A12=O$50, "Correto",A12&lt;&gt;O$50, "Errado")</f>
        <v>N/A</v>
      </c>
      <c r="P12" s="15" t="str">
        <f t="shared" si="12"/>
        <v>Correto</v>
      </c>
      <c r="Q12" s="15" t="str">
        <f t="shared" si="12"/>
        <v>Errado</v>
      </c>
      <c r="R12" s="15" t="str">
        <f t="shared" si="12"/>
        <v>Correto</v>
      </c>
      <c r="S12" s="15" t="str">
        <f t="shared" si="12"/>
        <v>N/A</v>
      </c>
      <c r="T12" s="15" t="str">
        <f t="shared" si="12"/>
        <v>N/A</v>
      </c>
      <c r="U12" s="15" t="str">
        <f t="shared" si="12"/>
        <v>Errado</v>
      </c>
      <c r="V12" s="15" t="str">
        <f t="shared" si="12"/>
        <v>Correto</v>
      </c>
      <c r="W12" s="15" t="str">
        <f t="shared" si="12"/>
        <v>Correto</v>
      </c>
      <c r="X12" s="15" t="str">
        <f t="shared" si="12"/>
        <v>Correto</v>
      </c>
      <c r="Y12" s="16"/>
      <c r="AC12" s="16"/>
    </row>
    <row r="13">
      <c r="A13" s="57" t="s">
        <v>47</v>
      </c>
      <c r="B13" s="57" t="s">
        <v>47</v>
      </c>
      <c r="C13" s="57" t="s">
        <v>49</v>
      </c>
      <c r="D13" s="57" t="s">
        <v>51</v>
      </c>
      <c r="E13" s="57" t="s">
        <v>51</v>
      </c>
      <c r="F13" s="57" t="s">
        <v>49</v>
      </c>
      <c r="G13" s="57" t="s">
        <v>47</v>
      </c>
      <c r="H13" s="57" t="s">
        <v>49</v>
      </c>
      <c r="I13" s="57" t="s">
        <v>51</v>
      </c>
      <c r="J13" s="57" t="s">
        <v>47</v>
      </c>
      <c r="K13" s="16" t="s">
        <v>43</v>
      </c>
      <c r="L13" s="16" t="s">
        <v>66</v>
      </c>
      <c r="M13" s="16" t="s">
        <v>108</v>
      </c>
      <c r="N13" s="16"/>
      <c r="O13" s="15" t="str">
        <f t="shared" ref="O13:X13" si="13">IFS(A13="I don't know", "N/A", A13=O$50, "Correto",A13&lt;&gt;O$50, "Errado")</f>
        <v>Correto</v>
      </c>
      <c r="P13" s="15" t="str">
        <f t="shared" si="13"/>
        <v>Correto</v>
      </c>
      <c r="Q13" s="15" t="str">
        <f t="shared" si="13"/>
        <v>Errado</v>
      </c>
      <c r="R13" s="15" t="str">
        <f t="shared" si="13"/>
        <v>N/A</v>
      </c>
      <c r="S13" s="15" t="str">
        <f t="shared" si="13"/>
        <v>N/A</v>
      </c>
      <c r="T13" s="15" t="str">
        <f t="shared" si="13"/>
        <v>Errado</v>
      </c>
      <c r="U13" s="15" t="str">
        <f t="shared" si="13"/>
        <v>Correto</v>
      </c>
      <c r="V13" s="15" t="str">
        <f t="shared" si="13"/>
        <v>Correto</v>
      </c>
      <c r="W13" s="15" t="str">
        <f t="shared" si="13"/>
        <v>N/A</v>
      </c>
      <c r="X13" s="15" t="str">
        <f t="shared" si="13"/>
        <v>Correto</v>
      </c>
      <c r="Y13" s="16"/>
      <c r="AC13" s="16"/>
    </row>
    <row r="14">
      <c r="A14" s="57" t="s">
        <v>47</v>
      </c>
      <c r="B14" s="57" t="s">
        <v>49</v>
      </c>
      <c r="C14" s="57" t="s">
        <v>49</v>
      </c>
      <c r="D14" s="57" t="s">
        <v>49</v>
      </c>
      <c r="E14" s="57" t="s">
        <v>49</v>
      </c>
      <c r="F14" s="57" t="s">
        <v>49</v>
      </c>
      <c r="G14" s="57" t="s">
        <v>47</v>
      </c>
      <c r="H14" s="57" t="s">
        <v>49</v>
      </c>
      <c r="I14" s="57" t="s">
        <v>47</v>
      </c>
      <c r="J14" s="57" t="s">
        <v>47</v>
      </c>
      <c r="K14" s="16" t="s">
        <v>117</v>
      </c>
      <c r="L14" s="16" t="s">
        <v>60</v>
      </c>
      <c r="M14" s="16" t="s">
        <v>118</v>
      </c>
      <c r="N14" s="16"/>
      <c r="O14" s="15" t="str">
        <f t="shared" ref="O14:X14" si="14">IFS(A14="I don't know", "N/A", A14=O$50, "Correto",A14&lt;&gt;O$50, "Errado")</f>
        <v>Correto</v>
      </c>
      <c r="P14" s="15" t="str">
        <f t="shared" si="14"/>
        <v>Errado</v>
      </c>
      <c r="Q14" s="15" t="str">
        <f t="shared" si="14"/>
        <v>Errado</v>
      </c>
      <c r="R14" s="15" t="str">
        <f t="shared" si="14"/>
        <v>Correto</v>
      </c>
      <c r="S14" s="15" t="str">
        <f t="shared" si="14"/>
        <v>Errado</v>
      </c>
      <c r="T14" s="15" t="str">
        <f t="shared" si="14"/>
        <v>Errado</v>
      </c>
      <c r="U14" s="15" t="str">
        <f t="shared" si="14"/>
        <v>Correto</v>
      </c>
      <c r="V14" s="15" t="str">
        <f t="shared" si="14"/>
        <v>Correto</v>
      </c>
      <c r="W14" s="15" t="str">
        <f t="shared" si="14"/>
        <v>Correto</v>
      </c>
      <c r="X14" s="15" t="str">
        <f t="shared" si="14"/>
        <v>Correto</v>
      </c>
      <c r="Y14" s="16"/>
      <c r="AC14" s="16"/>
    </row>
    <row r="15">
      <c r="A15" s="57" t="s">
        <v>49</v>
      </c>
      <c r="B15" s="57" t="s">
        <v>47</v>
      </c>
      <c r="C15" s="57" t="s">
        <v>47</v>
      </c>
      <c r="D15" s="57" t="s">
        <v>49</v>
      </c>
      <c r="E15" s="57" t="s">
        <v>49</v>
      </c>
      <c r="F15" s="57" t="s">
        <v>49</v>
      </c>
      <c r="G15" s="57" t="s">
        <v>47</v>
      </c>
      <c r="H15" s="57" t="s">
        <v>49</v>
      </c>
      <c r="I15" s="57" t="s">
        <v>47</v>
      </c>
      <c r="J15" s="57" t="s">
        <v>49</v>
      </c>
      <c r="K15" s="16" t="s">
        <v>129</v>
      </c>
      <c r="L15" s="16" t="s">
        <v>44</v>
      </c>
      <c r="M15" s="16" t="s">
        <v>130</v>
      </c>
      <c r="N15" s="16"/>
      <c r="O15" s="15" t="str">
        <f t="shared" ref="O15:X15" si="15">IFS(A15="I don't know", "N/A", A15=O$50, "Correto",A15&lt;&gt;O$50, "Errado")</f>
        <v>Errado</v>
      </c>
      <c r="P15" s="15" t="str">
        <f t="shared" si="15"/>
        <v>Correto</v>
      </c>
      <c r="Q15" s="15" t="str">
        <f t="shared" si="15"/>
        <v>Correto</v>
      </c>
      <c r="R15" s="15" t="str">
        <f t="shared" si="15"/>
        <v>Correto</v>
      </c>
      <c r="S15" s="15" t="str">
        <f t="shared" si="15"/>
        <v>Errado</v>
      </c>
      <c r="T15" s="15" t="str">
        <f t="shared" si="15"/>
        <v>Errado</v>
      </c>
      <c r="U15" s="15" t="str">
        <f t="shared" si="15"/>
        <v>Correto</v>
      </c>
      <c r="V15" s="15" t="str">
        <f t="shared" si="15"/>
        <v>Correto</v>
      </c>
      <c r="W15" s="15" t="str">
        <f t="shared" si="15"/>
        <v>Correto</v>
      </c>
      <c r="X15" s="15" t="str">
        <f t="shared" si="15"/>
        <v>Errado</v>
      </c>
      <c r="Y15" s="16"/>
      <c r="AC15" s="16"/>
    </row>
    <row r="16">
      <c r="A16" s="57" t="s">
        <v>49</v>
      </c>
      <c r="B16" s="57" t="s">
        <v>47</v>
      </c>
      <c r="C16" s="57" t="s">
        <v>47</v>
      </c>
      <c r="D16" s="57" t="s">
        <v>49</v>
      </c>
      <c r="E16" s="57" t="s">
        <v>47</v>
      </c>
      <c r="F16" s="57" t="s">
        <v>49</v>
      </c>
      <c r="G16" s="57" t="s">
        <v>47</v>
      </c>
      <c r="H16" s="57" t="s">
        <v>51</v>
      </c>
      <c r="I16" s="57" t="s">
        <v>47</v>
      </c>
      <c r="J16" s="57" t="s">
        <v>51</v>
      </c>
      <c r="K16" s="16" t="s">
        <v>151</v>
      </c>
      <c r="L16" s="16" t="s">
        <v>60</v>
      </c>
      <c r="M16" s="16" t="s">
        <v>152</v>
      </c>
      <c r="N16" s="16"/>
      <c r="O16" s="15" t="str">
        <f t="shared" ref="O16:X16" si="16">IFS(A16="I don't know", "N/A", A16=O$50, "Correto",A16&lt;&gt;O$50, "Errado")</f>
        <v>Errado</v>
      </c>
      <c r="P16" s="15" t="str">
        <f t="shared" si="16"/>
        <v>Correto</v>
      </c>
      <c r="Q16" s="15" t="str">
        <f t="shared" si="16"/>
        <v>Correto</v>
      </c>
      <c r="R16" s="15" t="str">
        <f t="shared" si="16"/>
        <v>Correto</v>
      </c>
      <c r="S16" s="15" t="str">
        <f t="shared" si="16"/>
        <v>Correto</v>
      </c>
      <c r="T16" s="15" t="str">
        <f t="shared" si="16"/>
        <v>Errado</v>
      </c>
      <c r="U16" s="15" t="str">
        <f t="shared" si="16"/>
        <v>Correto</v>
      </c>
      <c r="V16" s="15" t="str">
        <f t="shared" si="16"/>
        <v>N/A</v>
      </c>
      <c r="W16" s="15" t="str">
        <f t="shared" si="16"/>
        <v>Correto</v>
      </c>
      <c r="X16" s="15" t="str">
        <f t="shared" si="16"/>
        <v>N/A</v>
      </c>
      <c r="Y16" s="16"/>
      <c r="AC16" s="16"/>
    </row>
    <row r="17">
      <c r="A17" s="57" t="s">
        <v>51</v>
      </c>
      <c r="B17" s="57" t="s">
        <v>47</v>
      </c>
      <c r="C17" s="57" t="s">
        <v>49</v>
      </c>
      <c r="D17" s="57" t="s">
        <v>51</v>
      </c>
      <c r="E17" s="57" t="s">
        <v>51</v>
      </c>
      <c r="F17" s="57" t="s">
        <v>49</v>
      </c>
      <c r="G17" s="57" t="s">
        <v>51</v>
      </c>
      <c r="H17" s="57" t="s">
        <v>49</v>
      </c>
      <c r="I17" s="57" t="s">
        <v>51</v>
      </c>
      <c r="J17" s="57" t="s">
        <v>51</v>
      </c>
      <c r="K17" s="16" t="s">
        <v>165</v>
      </c>
      <c r="L17" s="16" t="s">
        <v>66</v>
      </c>
      <c r="M17" s="16" t="s">
        <v>166</v>
      </c>
      <c r="N17" s="16"/>
      <c r="O17" s="15" t="str">
        <f t="shared" ref="O17:X17" si="17">IFS(A17="I don't know", "N/A", A17=O$50, "Correto",A17&lt;&gt;O$50, "Errado")</f>
        <v>N/A</v>
      </c>
      <c r="P17" s="15" t="str">
        <f t="shared" si="17"/>
        <v>Correto</v>
      </c>
      <c r="Q17" s="15" t="str">
        <f t="shared" si="17"/>
        <v>Errado</v>
      </c>
      <c r="R17" s="15" t="str">
        <f t="shared" si="17"/>
        <v>N/A</v>
      </c>
      <c r="S17" s="15" t="str">
        <f t="shared" si="17"/>
        <v>N/A</v>
      </c>
      <c r="T17" s="15" t="str">
        <f t="shared" si="17"/>
        <v>Errado</v>
      </c>
      <c r="U17" s="15" t="str">
        <f t="shared" si="17"/>
        <v>N/A</v>
      </c>
      <c r="V17" s="15" t="str">
        <f t="shared" si="17"/>
        <v>Correto</v>
      </c>
      <c r="W17" s="15" t="str">
        <f t="shared" si="17"/>
        <v>N/A</v>
      </c>
      <c r="X17" s="15" t="str">
        <f t="shared" si="17"/>
        <v>N/A</v>
      </c>
      <c r="Y17" s="16"/>
      <c r="AC17" s="16"/>
    </row>
    <row r="18">
      <c r="A18" s="57" t="s">
        <v>49</v>
      </c>
      <c r="B18" s="57" t="s">
        <v>47</v>
      </c>
      <c r="C18" s="57" t="s">
        <v>51</v>
      </c>
      <c r="D18" s="57" t="s">
        <v>49</v>
      </c>
      <c r="E18" s="57" t="s">
        <v>47</v>
      </c>
      <c r="F18" s="57" t="s">
        <v>49</v>
      </c>
      <c r="G18" s="57" t="s">
        <v>49</v>
      </c>
      <c r="H18" s="57" t="s">
        <v>49</v>
      </c>
      <c r="I18" s="57" t="s">
        <v>51</v>
      </c>
      <c r="J18" s="57" t="s">
        <v>47</v>
      </c>
      <c r="K18" s="16" t="s">
        <v>90</v>
      </c>
      <c r="L18" s="16" t="s">
        <v>60</v>
      </c>
      <c r="M18" s="16" t="s">
        <v>130</v>
      </c>
      <c r="N18" s="16"/>
      <c r="O18" s="15" t="str">
        <f t="shared" ref="O18:X18" si="18">IFS(A18="I don't know", "N/A", A18=O$50, "Correto",A18&lt;&gt;O$50, "Errado")</f>
        <v>Errado</v>
      </c>
      <c r="P18" s="15" t="str">
        <f t="shared" si="18"/>
        <v>Correto</v>
      </c>
      <c r="Q18" s="15" t="str">
        <f t="shared" si="18"/>
        <v>N/A</v>
      </c>
      <c r="R18" s="15" t="str">
        <f t="shared" si="18"/>
        <v>Correto</v>
      </c>
      <c r="S18" s="15" t="str">
        <f t="shared" si="18"/>
        <v>Correto</v>
      </c>
      <c r="T18" s="15" t="str">
        <f t="shared" si="18"/>
        <v>Errado</v>
      </c>
      <c r="U18" s="15" t="str">
        <f t="shared" si="18"/>
        <v>Errado</v>
      </c>
      <c r="V18" s="15" t="str">
        <f t="shared" si="18"/>
        <v>Correto</v>
      </c>
      <c r="W18" s="15" t="str">
        <f t="shared" si="18"/>
        <v>N/A</v>
      </c>
      <c r="X18" s="15" t="str">
        <f t="shared" si="18"/>
        <v>Correto</v>
      </c>
      <c r="Y18" s="16"/>
      <c r="Z18" s="16"/>
      <c r="AA18" s="16"/>
      <c r="AB18" s="16"/>
      <c r="AC18" s="16"/>
    </row>
    <row r="19">
      <c r="A19" s="57" t="s">
        <v>49</v>
      </c>
      <c r="B19" s="57" t="s">
        <v>47</v>
      </c>
      <c r="C19" s="57" t="s">
        <v>47</v>
      </c>
      <c r="D19" s="57" t="s">
        <v>49</v>
      </c>
      <c r="E19" s="57" t="s">
        <v>47</v>
      </c>
      <c r="F19" s="57" t="s">
        <v>49</v>
      </c>
      <c r="G19" s="57" t="s">
        <v>47</v>
      </c>
      <c r="H19" s="57" t="s">
        <v>49</v>
      </c>
      <c r="I19" s="57" t="s">
        <v>47</v>
      </c>
      <c r="J19" s="57" t="s">
        <v>47</v>
      </c>
      <c r="K19" s="16" t="s">
        <v>213</v>
      </c>
      <c r="L19" s="16" t="s">
        <v>44</v>
      </c>
      <c r="M19" s="16" t="s">
        <v>68</v>
      </c>
      <c r="N19" s="16"/>
      <c r="O19" s="15" t="str">
        <f t="shared" ref="O19:X19" si="19">IFS(A19="I don't know", "N/A", A19=O$50, "Correto",A19&lt;&gt;O$50, "Errado")</f>
        <v>Errado</v>
      </c>
      <c r="P19" s="15" t="str">
        <f t="shared" si="19"/>
        <v>Correto</v>
      </c>
      <c r="Q19" s="15" t="str">
        <f t="shared" si="19"/>
        <v>Correto</v>
      </c>
      <c r="R19" s="15" t="str">
        <f t="shared" si="19"/>
        <v>Correto</v>
      </c>
      <c r="S19" s="15" t="str">
        <f t="shared" si="19"/>
        <v>Correto</v>
      </c>
      <c r="T19" s="15" t="str">
        <f t="shared" si="19"/>
        <v>Errado</v>
      </c>
      <c r="U19" s="15" t="str">
        <f t="shared" si="19"/>
        <v>Correto</v>
      </c>
      <c r="V19" s="15" t="str">
        <f t="shared" si="19"/>
        <v>Correto</v>
      </c>
      <c r="W19" s="15" t="str">
        <f t="shared" si="19"/>
        <v>Correto</v>
      </c>
      <c r="X19" s="15" t="str">
        <f t="shared" si="19"/>
        <v>Correto</v>
      </c>
      <c r="Y19" s="16"/>
      <c r="Z19" s="16"/>
      <c r="AA19" s="16"/>
      <c r="AB19" s="16"/>
      <c r="AC19" s="16"/>
    </row>
    <row r="20">
      <c r="A20" s="57" t="s">
        <v>51</v>
      </c>
      <c r="B20" s="57" t="s">
        <v>49</v>
      </c>
      <c r="C20" s="57" t="s">
        <v>47</v>
      </c>
      <c r="D20" s="57" t="s">
        <v>49</v>
      </c>
      <c r="E20" s="57" t="s">
        <v>49</v>
      </c>
      <c r="F20" s="57" t="s">
        <v>49</v>
      </c>
      <c r="G20" s="57" t="s">
        <v>47</v>
      </c>
      <c r="H20" s="57" t="s">
        <v>49</v>
      </c>
      <c r="I20" s="57" t="s">
        <v>51</v>
      </c>
      <c r="J20" s="57" t="s">
        <v>47</v>
      </c>
      <c r="K20" s="16" t="s">
        <v>224</v>
      </c>
      <c r="L20" s="16" t="s">
        <v>60</v>
      </c>
      <c r="M20" s="16" t="s">
        <v>175</v>
      </c>
      <c r="N20" s="16"/>
      <c r="O20" s="15" t="str">
        <f t="shared" ref="O20:X20" si="20">IFS(A20="I don't know", "N/A", A20=O$50, "Correto",A20&lt;&gt;O$50, "Errado")</f>
        <v>N/A</v>
      </c>
      <c r="P20" s="15" t="str">
        <f t="shared" si="20"/>
        <v>Errado</v>
      </c>
      <c r="Q20" s="15" t="str">
        <f t="shared" si="20"/>
        <v>Correto</v>
      </c>
      <c r="R20" s="15" t="str">
        <f t="shared" si="20"/>
        <v>Correto</v>
      </c>
      <c r="S20" s="15" t="str">
        <f t="shared" si="20"/>
        <v>Errado</v>
      </c>
      <c r="T20" s="15" t="str">
        <f t="shared" si="20"/>
        <v>Errado</v>
      </c>
      <c r="U20" s="15" t="str">
        <f t="shared" si="20"/>
        <v>Correto</v>
      </c>
      <c r="V20" s="15" t="str">
        <f t="shared" si="20"/>
        <v>Correto</v>
      </c>
      <c r="W20" s="15" t="str">
        <f t="shared" si="20"/>
        <v>N/A</v>
      </c>
      <c r="X20" s="15" t="str">
        <f t="shared" si="20"/>
        <v>Correto</v>
      </c>
      <c r="Y20" s="16"/>
      <c r="Z20" s="16"/>
      <c r="AA20" s="16"/>
      <c r="AB20" s="16"/>
      <c r="AC20" s="16"/>
    </row>
    <row r="21">
      <c r="A21" s="57" t="s">
        <v>49</v>
      </c>
      <c r="B21" s="57" t="s">
        <v>49</v>
      </c>
      <c r="C21" s="57" t="s">
        <v>49</v>
      </c>
      <c r="D21" s="57" t="s">
        <v>49</v>
      </c>
      <c r="E21" s="57" t="s">
        <v>49</v>
      </c>
      <c r="F21" s="57" t="s">
        <v>49</v>
      </c>
      <c r="G21" s="57" t="s">
        <v>49</v>
      </c>
      <c r="H21" s="57" t="s">
        <v>49</v>
      </c>
      <c r="I21" s="57" t="s">
        <v>49</v>
      </c>
      <c r="J21" s="57" t="s">
        <v>49</v>
      </c>
      <c r="K21" s="16" t="s">
        <v>90</v>
      </c>
      <c r="L21" s="16" t="s">
        <v>44</v>
      </c>
      <c r="M21" s="16" t="s">
        <v>236</v>
      </c>
      <c r="N21" s="16"/>
      <c r="O21" s="15" t="str">
        <f t="shared" ref="O21:X21" si="21">IFS(A21="I don't know", "N/A", A21=O$50, "Correto",A21&lt;&gt;O$50, "Errado")</f>
        <v>Errado</v>
      </c>
      <c r="P21" s="15" t="str">
        <f t="shared" si="21"/>
        <v>Errado</v>
      </c>
      <c r="Q21" s="15" t="str">
        <f t="shared" si="21"/>
        <v>Errado</v>
      </c>
      <c r="R21" s="15" t="str">
        <f t="shared" si="21"/>
        <v>Correto</v>
      </c>
      <c r="S21" s="15" t="str">
        <f t="shared" si="21"/>
        <v>Errado</v>
      </c>
      <c r="T21" s="15" t="str">
        <f t="shared" si="21"/>
        <v>Errado</v>
      </c>
      <c r="U21" s="15" t="str">
        <f t="shared" si="21"/>
        <v>Errado</v>
      </c>
      <c r="V21" s="15" t="str">
        <f t="shared" si="21"/>
        <v>Correto</v>
      </c>
      <c r="W21" s="15" t="str">
        <f t="shared" si="21"/>
        <v>Errado</v>
      </c>
      <c r="X21" s="15" t="str">
        <f t="shared" si="21"/>
        <v>Errado</v>
      </c>
      <c r="Y21" s="16"/>
      <c r="Z21" s="16"/>
      <c r="AA21" s="16"/>
      <c r="AB21" s="16"/>
      <c r="AC21" s="16"/>
    </row>
    <row r="22">
      <c r="A22" s="57" t="s">
        <v>49</v>
      </c>
      <c r="B22" s="57" t="s">
        <v>47</v>
      </c>
      <c r="C22" s="57" t="s">
        <v>51</v>
      </c>
      <c r="D22" s="57" t="s">
        <v>49</v>
      </c>
      <c r="E22" s="57" t="s">
        <v>49</v>
      </c>
      <c r="F22" s="57" t="s">
        <v>49</v>
      </c>
      <c r="G22" s="57" t="s">
        <v>47</v>
      </c>
      <c r="H22" s="57" t="s">
        <v>51</v>
      </c>
      <c r="I22" s="57" t="s">
        <v>51</v>
      </c>
      <c r="J22" s="57" t="s">
        <v>51</v>
      </c>
      <c r="K22" s="16" t="s">
        <v>90</v>
      </c>
      <c r="L22" s="16" t="s">
        <v>66</v>
      </c>
      <c r="M22" s="16" t="s">
        <v>241</v>
      </c>
      <c r="N22" s="16"/>
      <c r="O22" s="15" t="str">
        <f t="shared" ref="O22:X22" si="22">IFS(A22="I don't know", "N/A", A22=O$50, "Correto",A22&lt;&gt;O$50, "Errado")</f>
        <v>Errado</v>
      </c>
      <c r="P22" s="15" t="str">
        <f t="shared" si="22"/>
        <v>Correto</v>
      </c>
      <c r="Q22" s="15" t="str">
        <f t="shared" si="22"/>
        <v>N/A</v>
      </c>
      <c r="R22" s="15" t="str">
        <f t="shared" si="22"/>
        <v>Correto</v>
      </c>
      <c r="S22" s="15" t="str">
        <f t="shared" si="22"/>
        <v>Errado</v>
      </c>
      <c r="T22" s="15" t="str">
        <f t="shared" si="22"/>
        <v>Errado</v>
      </c>
      <c r="U22" s="15" t="str">
        <f t="shared" si="22"/>
        <v>Correto</v>
      </c>
      <c r="V22" s="15" t="str">
        <f t="shared" si="22"/>
        <v>N/A</v>
      </c>
      <c r="W22" s="15" t="str">
        <f t="shared" si="22"/>
        <v>N/A</v>
      </c>
      <c r="X22" s="15" t="str">
        <f t="shared" si="22"/>
        <v>N/A</v>
      </c>
      <c r="Y22" s="16"/>
      <c r="Z22" s="16"/>
      <c r="AA22" s="16"/>
      <c r="AB22" s="16"/>
      <c r="AC22" s="16"/>
    </row>
    <row r="23">
      <c r="A23" s="57" t="s">
        <v>47</v>
      </c>
      <c r="B23" s="57" t="s">
        <v>49</v>
      </c>
      <c r="C23" s="57" t="s">
        <v>47</v>
      </c>
      <c r="D23" s="57" t="s">
        <v>49</v>
      </c>
      <c r="E23" s="57" t="s">
        <v>49</v>
      </c>
      <c r="F23" s="57" t="s">
        <v>49</v>
      </c>
      <c r="G23" s="57" t="s">
        <v>47</v>
      </c>
      <c r="H23" s="57" t="s">
        <v>49</v>
      </c>
      <c r="I23" s="57" t="s">
        <v>47</v>
      </c>
      <c r="J23" s="57" t="s">
        <v>47</v>
      </c>
      <c r="K23" s="16" t="s">
        <v>255</v>
      </c>
      <c r="L23" s="16" t="s">
        <v>60</v>
      </c>
      <c r="M23" s="16">
        <v>5.0</v>
      </c>
      <c r="N23" s="16"/>
      <c r="O23" s="15" t="str">
        <f t="shared" ref="O23:X23" si="23">IFS(A23="I don't know", "N/A", A23=O$50, "Correto",A23&lt;&gt;O$50, "Errado")</f>
        <v>Correto</v>
      </c>
      <c r="P23" s="15" t="str">
        <f t="shared" si="23"/>
        <v>Errado</v>
      </c>
      <c r="Q23" s="15" t="str">
        <f t="shared" si="23"/>
        <v>Correto</v>
      </c>
      <c r="R23" s="15" t="str">
        <f t="shared" si="23"/>
        <v>Correto</v>
      </c>
      <c r="S23" s="15" t="str">
        <f t="shared" si="23"/>
        <v>Errado</v>
      </c>
      <c r="T23" s="15" t="str">
        <f t="shared" si="23"/>
        <v>Errado</v>
      </c>
      <c r="U23" s="15" t="str">
        <f t="shared" si="23"/>
        <v>Correto</v>
      </c>
      <c r="V23" s="15" t="str">
        <f t="shared" si="23"/>
        <v>Correto</v>
      </c>
      <c r="W23" s="15" t="str">
        <f t="shared" si="23"/>
        <v>Correto</v>
      </c>
      <c r="X23" s="15" t="str">
        <f t="shared" si="23"/>
        <v>Correto</v>
      </c>
      <c r="Y23" s="16"/>
      <c r="Z23" s="16"/>
      <c r="AA23" s="16"/>
      <c r="AB23" s="16"/>
      <c r="AC23" s="16"/>
    </row>
    <row r="24">
      <c r="A24" s="57" t="s">
        <v>47</v>
      </c>
      <c r="B24" s="57" t="s">
        <v>47</v>
      </c>
      <c r="C24" s="57" t="s">
        <v>47</v>
      </c>
      <c r="D24" s="57" t="s">
        <v>49</v>
      </c>
      <c r="E24" s="57" t="s">
        <v>49</v>
      </c>
      <c r="F24" s="57" t="s">
        <v>49</v>
      </c>
      <c r="G24" s="57" t="s">
        <v>49</v>
      </c>
      <c r="H24" s="57" t="s">
        <v>49</v>
      </c>
      <c r="I24" s="57" t="s">
        <v>49</v>
      </c>
      <c r="J24" s="57" t="s">
        <v>47</v>
      </c>
      <c r="K24" s="16" t="s">
        <v>271</v>
      </c>
      <c r="L24" s="16" t="s">
        <v>60</v>
      </c>
      <c r="M24" s="16" t="s">
        <v>130</v>
      </c>
      <c r="N24" s="16"/>
      <c r="O24" s="15" t="str">
        <f t="shared" ref="O24:X24" si="24">IFS(A24="I don't know", "N/A", A24=O$50, "Correto",A24&lt;&gt;O$50, "Errado")</f>
        <v>Correto</v>
      </c>
      <c r="P24" s="15" t="str">
        <f t="shared" si="24"/>
        <v>Correto</v>
      </c>
      <c r="Q24" s="15" t="str">
        <f t="shared" si="24"/>
        <v>Correto</v>
      </c>
      <c r="R24" s="15" t="str">
        <f t="shared" si="24"/>
        <v>Correto</v>
      </c>
      <c r="S24" s="15" t="str">
        <f t="shared" si="24"/>
        <v>Errado</v>
      </c>
      <c r="T24" s="15" t="str">
        <f t="shared" si="24"/>
        <v>Errado</v>
      </c>
      <c r="U24" s="15" t="str">
        <f t="shared" si="24"/>
        <v>Errado</v>
      </c>
      <c r="V24" s="15" t="str">
        <f t="shared" si="24"/>
        <v>Correto</v>
      </c>
      <c r="W24" s="15" t="str">
        <f t="shared" si="24"/>
        <v>Errado</v>
      </c>
      <c r="X24" s="15" t="str">
        <f t="shared" si="24"/>
        <v>Correto</v>
      </c>
      <c r="Y24" s="16"/>
      <c r="Z24" s="16"/>
      <c r="AA24" s="16"/>
      <c r="AB24" s="16"/>
      <c r="AC24" s="16"/>
    </row>
    <row r="25">
      <c r="A25" s="57" t="s">
        <v>47</v>
      </c>
      <c r="B25" s="57" t="s">
        <v>49</v>
      </c>
      <c r="C25" s="57" t="s">
        <v>49</v>
      </c>
      <c r="D25" s="57" t="s">
        <v>49</v>
      </c>
      <c r="E25" s="57" t="s">
        <v>47</v>
      </c>
      <c r="F25" s="57" t="s">
        <v>49</v>
      </c>
      <c r="G25" s="57" t="s">
        <v>47</v>
      </c>
      <c r="H25" s="57" t="s">
        <v>49</v>
      </c>
      <c r="I25" s="57" t="s">
        <v>49</v>
      </c>
      <c r="J25" s="57" t="s">
        <v>51</v>
      </c>
      <c r="K25" s="16" t="s">
        <v>282</v>
      </c>
      <c r="L25" s="16" t="s">
        <v>66</v>
      </c>
      <c r="M25" s="16" t="s">
        <v>283</v>
      </c>
      <c r="N25" s="16"/>
      <c r="O25" s="15" t="str">
        <f t="shared" ref="O25:X25" si="25">IFS(A25="I don't know", "N/A", A25=O$50, "Correto",A25&lt;&gt;O$50, "Errado")</f>
        <v>Correto</v>
      </c>
      <c r="P25" s="15" t="str">
        <f t="shared" si="25"/>
        <v>Errado</v>
      </c>
      <c r="Q25" s="15" t="str">
        <f t="shared" si="25"/>
        <v>Errado</v>
      </c>
      <c r="R25" s="15" t="str">
        <f t="shared" si="25"/>
        <v>Correto</v>
      </c>
      <c r="S25" s="15" t="str">
        <f t="shared" si="25"/>
        <v>Correto</v>
      </c>
      <c r="T25" s="15" t="str">
        <f t="shared" si="25"/>
        <v>Errado</v>
      </c>
      <c r="U25" s="15" t="str">
        <f t="shared" si="25"/>
        <v>Correto</v>
      </c>
      <c r="V25" s="15" t="str">
        <f t="shared" si="25"/>
        <v>Correto</v>
      </c>
      <c r="W25" s="15" t="str">
        <f t="shared" si="25"/>
        <v>Errado</v>
      </c>
      <c r="X25" s="15" t="str">
        <f t="shared" si="25"/>
        <v>N/A</v>
      </c>
      <c r="Y25" s="16"/>
      <c r="Z25" s="16"/>
      <c r="AA25" s="16"/>
      <c r="AB25" s="16"/>
      <c r="AC25" s="16"/>
    </row>
    <row r="26">
      <c r="A26" s="57" t="s">
        <v>49</v>
      </c>
      <c r="B26" s="57" t="s">
        <v>47</v>
      </c>
      <c r="C26" s="57" t="s">
        <v>47</v>
      </c>
      <c r="D26" s="57" t="s">
        <v>49</v>
      </c>
      <c r="E26" s="57" t="s">
        <v>47</v>
      </c>
      <c r="F26" s="57" t="s">
        <v>49</v>
      </c>
      <c r="G26" s="57" t="s">
        <v>47</v>
      </c>
      <c r="H26" s="57" t="s">
        <v>49</v>
      </c>
      <c r="I26" s="57" t="s">
        <v>47</v>
      </c>
      <c r="J26" s="57" t="s">
        <v>47</v>
      </c>
      <c r="K26" s="16" t="s">
        <v>43</v>
      </c>
      <c r="L26" s="16" t="s">
        <v>44</v>
      </c>
      <c r="M26" s="16" t="s">
        <v>305</v>
      </c>
      <c r="N26" s="16"/>
      <c r="O26" s="15" t="str">
        <f t="shared" ref="O26:X26" si="26">IFS(A26="I don't know", "N/A", A26=O$50, "Correto",A26&lt;&gt;O$50, "Errado")</f>
        <v>Errado</v>
      </c>
      <c r="P26" s="15" t="str">
        <f t="shared" si="26"/>
        <v>Correto</v>
      </c>
      <c r="Q26" s="15" t="str">
        <f t="shared" si="26"/>
        <v>Correto</v>
      </c>
      <c r="R26" s="15" t="str">
        <f t="shared" si="26"/>
        <v>Correto</v>
      </c>
      <c r="S26" s="15" t="str">
        <f t="shared" si="26"/>
        <v>Correto</v>
      </c>
      <c r="T26" s="15" t="str">
        <f t="shared" si="26"/>
        <v>Errado</v>
      </c>
      <c r="U26" s="15" t="str">
        <f t="shared" si="26"/>
        <v>Correto</v>
      </c>
      <c r="V26" s="15" t="str">
        <f t="shared" si="26"/>
        <v>Correto</v>
      </c>
      <c r="W26" s="15" t="str">
        <f t="shared" si="26"/>
        <v>Correto</v>
      </c>
      <c r="X26" s="15" t="str">
        <f t="shared" si="26"/>
        <v>Correto</v>
      </c>
      <c r="Y26" s="16"/>
      <c r="Z26" s="16"/>
      <c r="AA26" s="16"/>
      <c r="AB26" s="16"/>
      <c r="AC26" s="16"/>
    </row>
    <row r="27">
      <c r="A27" s="57" t="s">
        <v>51</v>
      </c>
      <c r="B27" s="57" t="s">
        <v>47</v>
      </c>
      <c r="C27" s="57" t="s">
        <v>47</v>
      </c>
      <c r="D27" s="57" t="s">
        <v>51</v>
      </c>
      <c r="E27" s="57" t="s">
        <v>49</v>
      </c>
      <c r="F27" s="57" t="s">
        <v>49</v>
      </c>
      <c r="G27" s="57" t="s">
        <v>47</v>
      </c>
      <c r="H27" s="57" t="s">
        <v>49</v>
      </c>
      <c r="I27" s="57" t="s">
        <v>51</v>
      </c>
      <c r="J27" s="57" t="s">
        <v>47</v>
      </c>
      <c r="K27" s="16" t="s">
        <v>151</v>
      </c>
      <c r="L27" s="16" t="s">
        <v>60</v>
      </c>
      <c r="M27" s="16" t="s">
        <v>241</v>
      </c>
      <c r="N27" s="16"/>
      <c r="O27" s="15" t="str">
        <f t="shared" ref="O27:X27" si="27">IFS(A27="I don't know", "N/A", A27=O$50, "Correto",A27&lt;&gt;O$50, "Errado")</f>
        <v>N/A</v>
      </c>
      <c r="P27" s="15" t="str">
        <f t="shared" si="27"/>
        <v>Correto</v>
      </c>
      <c r="Q27" s="15" t="str">
        <f t="shared" si="27"/>
        <v>Correto</v>
      </c>
      <c r="R27" s="15" t="str">
        <f t="shared" si="27"/>
        <v>N/A</v>
      </c>
      <c r="S27" s="15" t="str">
        <f t="shared" si="27"/>
        <v>Errado</v>
      </c>
      <c r="T27" s="15" t="str">
        <f t="shared" si="27"/>
        <v>Errado</v>
      </c>
      <c r="U27" s="15" t="str">
        <f t="shared" si="27"/>
        <v>Correto</v>
      </c>
      <c r="V27" s="15" t="str">
        <f t="shared" si="27"/>
        <v>Correto</v>
      </c>
      <c r="W27" s="15" t="str">
        <f t="shared" si="27"/>
        <v>N/A</v>
      </c>
      <c r="X27" s="15" t="str">
        <f t="shared" si="27"/>
        <v>Correto</v>
      </c>
      <c r="Y27" s="16"/>
      <c r="Z27" s="16"/>
      <c r="AA27" s="16"/>
      <c r="AB27" s="16"/>
      <c r="AC27" s="16"/>
    </row>
    <row r="28">
      <c r="A28" s="57" t="s">
        <v>49</v>
      </c>
      <c r="B28" s="57" t="s">
        <v>47</v>
      </c>
      <c r="C28" s="57" t="s">
        <v>49</v>
      </c>
      <c r="D28" s="57" t="s">
        <v>49</v>
      </c>
      <c r="E28" s="57" t="s">
        <v>49</v>
      </c>
      <c r="F28" s="57" t="s">
        <v>49</v>
      </c>
      <c r="G28" s="57" t="s">
        <v>49</v>
      </c>
      <c r="H28" s="57" t="s">
        <v>49</v>
      </c>
      <c r="I28" s="57" t="s">
        <v>51</v>
      </c>
      <c r="J28" s="57" t="s">
        <v>47</v>
      </c>
      <c r="K28" s="16" t="s">
        <v>327</v>
      </c>
      <c r="L28" s="16" t="s">
        <v>44</v>
      </c>
      <c r="M28" s="16" t="s">
        <v>130</v>
      </c>
      <c r="N28" s="16"/>
      <c r="O28" s="15" t="str">
        <f t="shared" ref="O28:X28" si="28">IFS(A28="I don't know", "N/A", A28=O$50, "Correto",A28&lt;&gt;O$50, "Errado")</f>
        <v>Errado</v>
      </c>
      <c r="P28" s="15" t="str">
        <f t="shared" si="28"/>
        <v>Correto</v>
      </c>
      <c r="Q28" s="15" t="str">
        <f t="shared" si="28"/>
        <v>Errado</v>
      </c>
      <c r="R28" s="15" t="str">
        <f t="shared" si="28"/>
        <v>Correto</v>
      </c>
      <c r="S28" s="15" t="str">
        <f t="shared" si="28"/>
        <v>Errado</v>
      </c>
      <c r="T28" s="15" t="str">
        <f t="shared" si="28"/>
        <v>Errado</v>
      </c>
      <c r="U28" s="15" t="str">
        <f t="shared" si="28"/>
        <v>Errado</v>
      </c>
      <c r="V28" s="15" t="str">
        <f t="shared" si="28"/>
        <v>Correto</v>
      </c>
      <c r="W28" s="15" t="str">
        <f t="shared" si="28"/>
        <v>N/A</v>
      </c>
      <c r="X28" s="15" t="str">
        <f t="shared" si="28"/>
        <v>Correto</v>
      </c>
      <c r="Y28" s="16"/>
      <c r="Z28" s="16"/>
      <c r="AA28" s="16"/>
      <c r="AB28" s="16"/>
      <c r="AC28" s="16"/>
    </row>
    <row r="29">
      <c r="A29" s="57" t="s">
        <v>47</v>
      </c>
      <c r="B29" s="57" t="s">
        <v>49</v>
      </c>
      <c r="C29" s="57" t="s">
        <v>47</v>
      </c>
      <c r="D29" s="57" t="s">
        <v>49</v>
      </c>
      <c r="E29" s="57" t="s">
        <v>47</v>
      </c>
      <c r="F29" s="57" t="s">
        <v>49</v>
      </c>
      <c r="G29" s="57" t="s">
        <v>47</v>
      </c>
      <c r="H29" s="57" t="s">
        <v>49</v>
      </c>
      <c r="I29" s="57" t="s">
        <v>51</v>
      </c>
      <c r="J29" s="57" t="s">
        <v>51</v>
      </c>
      <c r="K29" s="16" t="s">
        <v>337</v>
      </c>
      <c r="L29" s="16" t="s">
        <v>66</v>
      </c>
      <c r="M29" s="16" t="s">
        <v>338</v>
      </c>
      <c r="N29" s="16"/>
      <c r="O29" s="15" t="str">
        <f t="shared" ref="O29:X29" si="29">IFS(A29="I don't know", "N/A", A29=O$50, "Correto",A29&lt;&gt;O$50, "Errado")</f>
        <v>Correto</v>
      </c>
      <c r="P29" s="15" t="str">
        <f t="shared" si="29"/>
        <v>Errado</v>
      </c>
      <c r="Q29" s="15" t="str">
        <f t="shared" si="29"/>
        <v>Correto</v>
      </c>
      <c r="R29" s="15" t="str">
        <f t="shared" si="29"/>
        <v>Correto</v>
      </c>
      <c r="S29" s="15" t="str">
        <f t="shared" si="29"/>
        <v>Correto</v>
      </c>
      <c r="T29" s="15" t="str">
        <f t="shared" si="29"/>
        <v>Errado</v>
      </c>
      <c r="U29" s="15" t="str">
        <f t="shared" si="29"/>
        <v>Correto</v>
      </c>
      <c r="V29" s="15" t="str">
        <f t="shared" si="29"/>
        <v>Correto</v>
      </c>
      <c r="W29" s="15" t="str">
        <f t="shared" si="29"/>
        <v>N/A</v>
      </c>
      <c r="X29" s="15" t="str">
        <f t="shared" si="29"/>
        <v>N/A</v>
      </c>
      <c r="Y29" s="16"/>
      <c r="Z29" s="16"/>
      <c r="AA29" s="16"/>
      <c r="AB29" s="16"/>
      <c r="AC29" s="16"/>
    </row>
    <row r="30">
      <c r="A30" s="57" t="s">
        <v>49</v>
      </c>
      <c r="B30" s="57" t="s">
        <v>47</v>
      </c>
      <c r="C30" s="57" t="s">
        <v>49</v>
      </c>
      <c r="D30" s="57" t="s">
        <v>49</v>
      </c>
      <c r="E30" s="57" t="s">
        <v>51</v>
      </c>
      <c r="F30" s="57" t="s">
        <v>49</v>
      </c>
      <c r="G30" s="57" t="s">
        <v>47</v>
      </c>
      <c r="H30" s="57" t="s">
        <v>49</v>
      </c>
      <c r="I30" s="57" t="s">
        <v>51</v>
      </c>
      <c r="J30" s="57" t="s">
        <v>47</v>
      </c>
      <c r="K30" s="16" t="s">
        <v>360</v>
      </c>
      <c r="L30" s="16" t="s">
        <v>66</v>
      </c>
      <c r="M30" s="16" t="s">
        <v>98</v>
      </c>
      <c r="N30" s="16"/>
      <c r="O30" s="15" t="str">
        <f t="shared" ref="O30:X30" si="30">IFS(A30="I don't know", "N/A", A30=O$50, "Correto",A30&lt;&gt;O$50, "Errado")</f>
        <v>Errado</v>
      </c>
      <c r="P30" s="15" t="str">
        <f t="shared" si="30"/>
        <v>Correto</v>
      </c>
      <c r="Q30" s="15" t="str">
        <f t="shared" si="30"/>
        <v>Errado</v>
      </c>
      <c r="R30" s="15" t="str">
        <f t="shared" si="30"/>
        <v>Correto</v>
      </c>
      <c r="S30" s="15" t="str">
        <f t="shared" si="30"/>
        <v>N/A</v>
      </c>
      <c r="T30" s="15" t="str">
        <f t="shared" si="30"/>
        <v>Errado</v>
      </c>
      <c r="U30" s="15" t="str">
        <f t="shared" si="30"/>
        <v>Correto</v>
      </c>
      <c r="V30" s="15" t="str">
        <f t="shared" si="30"/>
        <v>Correto</v>
      </c>
      <c r="W30" s="15" t="str">
        <f t="shared" si="30"/>
        <v>N/A</v>
      </c>
      <c r="X30" s="15" t="str">
        <f t="shared" si="30"/>
        <v>Correto</v>
      </c>
      <c r="Y30" s="16"/>
      <c r="Z30" s="16"/>
      <c r="AA30" s="16"/>
      <c r="AB30" s="16"/>
      <c r="AC30" s="16"/>
    </row>
    <row r="31">
      <c r="A31" s="57" t="s">
        <v>47</v>
      </c>
      <c r="B31" s="57" t="s">
        <v>49</v>
      </c>
      <c r="C31" s="57" t="s">
        <v>47</v>
      </c>
      <c r="D31" s="57" t="s">
        <v>51</v>
      </c>
      <c r="E31" s="57" t="s">
        <v>47</v>
      </c>
      <c r="F31" s="57" t="s">
        <v>49</v>
      </c>
      <c r="G31" s="57" t="s">
        <v>49</v>
      </c>
      <c r="H31" s="57" t="s">
        <v>47</v>
      </c>
      <c r="I31" s="57" t="s">
        <v>49</v>
      </c>
      <c r="J31" s="57" t="s">
        <v>49</v>
      </c>
      <c r="K31" s="16" t="s">
        <v>97</v>
      </c>
      <c r="L31" s="16" t="s">
        <v>66</v>
      </c>
      <c r="M31" s="16" t="s">
        <v>373</v>
      </c>
      <c r="N31" s="16"/>
      <c r="O31" s="15" t="str">
        <f t="shared" ref="O31:X31" si="31">IFS(A31="I don't know", "N/A", A31=O$50, "Correto",A31&lt;&gt;O$50, "Errado")</f>
        <v>Correto</v>
      </c>
      <c r="P31" s="15" t="str">
        <f t="shared" si="31"/>
        <v>Errado</v>
      </c>
      <c r="Q31" s="15" t="str">
        <f t="shared" si="31"/>
        <v>Correto</v>
      </c>
      <c r="R31" s="15" t="str">
        <f t="shared" si="31"/>
        <v>N/A</v>
      </c>
      <c r="S31" s="15" t="str">
        <f t="shared" si="31"/>
        <v>Correto</v>
      </c>
      <c r="T31" s="15" t="str">
        <f t="shared" si="31"/>
        <v>Errado</v>
      </c>
      <c r="U31" s="15" t="str">
        <f t="shared" si="31"/>
        <v>Errado</v>
      </c>
      <c r="V31" s="15" t="str">
        <f t="shared" si="31"/>
        <v>Errado</v>
      </c>
      <c r="W31" s="15" t="str">
        <f t="shared" si="31"/>
        <v>Errado</v>
      </c>
      <c r="X31" s="15" t="str">
        <f t="shared" si="31"/>
        <v>Errado</v>
      </c>
      <c r="Y31" s="16"/>
      <c r="Z31" s="16"/>
      <c r="AA31" s="16"/>
      <c r="AB31" s="16"/>
      <c r="AC31" s="16"/>
    </row>
    <row r="32">
      <c r="A32" s="57" t="s">
        <v>49</v>
      </c>
      <c r="B32" s="57" t="s">
        <v>51</v>
      </c>
      <c r="C32" s="57" t="s">
        <v>51</v>
      </c>
      <c r="D32" s="57" t="s">
        <v>51</v>
      </c>
      <c r="E32" s="57" t="s">
        <v>49</v>
      </c>
      <c r="F32" s="57" t="s">
        <v>49</v>
      </c>
      <c r="G32" s="57" t="s">
        <v>51</v>
      </c>
      <c r="H32" s="57" t="s">
        <v>51</v>
      </c>
      <c r="I32" s="57" t="s">
        <v>51</v>
      </c>
      <c r="J32" s="57" t="s">
        <v>51</v>
      </c>
      <c r="K32" s="16" t="s">
        <v>393</v>
      </c>
      <c r="L32" s="16" t="s">
        <v>44</v>
      </c>
      <c r="M32" s="16" t="s">
        <v>98</v>
      </c>
      <c r="N32" s="16"/>
      <c r="O32" s="15" t="str">
        <f t="shared" ref="O32:X32" si="32">IFS(A32="I don't know", "N/A", A32=O$50, "Correto",A32&lt;&gt;O$50, "Errado")</f>
        <v>Errado</v>
      </c>
      <c r="P32" s="15" t="str">
        <f t="shared" si="32"/>
        <v>N/A</v>
      </c>
      <c r="Q32" s="15" t="str">
        <f t="shared" si="32"/>
        <v>N/A</v>
      </c>
      <c r="R32" s="15" t="str">
        <f t="shared" si="32"/>
        <v>N/A</v>
      </c>
      <c r="S32" s="15" t="str">
        <f t="shared" si="32"/>
        <v>Errado</v>
      </c>
      <c r="T32" s="15" t="str">
        <f t="shared" si="32"/>
        <v>Errado</v>
      </c>
      <c r="U32" s="15" t="str">
        <f t="shared" si="32"/>
        <v>N/A</v>
      </c>
      <c r="V32" s="15" t="str">
        <f t="shared" si="32"/>
        <v>N/A</v>
      </c>
      <c r="W32" s="15" t="str">
        <f t="shared" si="32"/>
        <v>N/A</v>
      </c>
      <c r="X32" s="15" t="str">
        <f t="shared" si="32"/>
        <v>N/A</v>
      </c>
      <c r="Y32" s="16"/>
      <c r="Z32" s="16"/>
      <c r="AA32" s="16"/>
      <c r="AB32" s="16"/>
      <c r="AC32" s="16"/>
    </row>
    <row r="33">
      <c r="A33" s="57" t="s">
        <v>49</v>
      </c>
      <c r="B33" s="57" t="s">
        <v>47</v>
      </c>
      <c r="C33" s="57" t="s">
        <v>49</v>
      </c>
      <c r="D33" s="57" t="s">
        <v>51</v>
      </c>
      <c r="E33" s="57" t="s">
        <v>51</v>
      </c>
      <c r="F33" s="57" t="s">
        <v>49</v>
      </c>
      <c r="G33" s="57" t="s">
        <v>47</v>
      </c>
      <c r="H33" s="57" t="s">
        <v>47</v>
      </c>
      <c r="I33" s="57" t="s">
        <v>47</v>
      </c>
      <c r="J33" s="57" t="s">
        <v>49</v>
      </c>
      <c r="K33" s="16" t="s">
        <v>412</v>
      </c>
      <c r="L33" s="16" t="s">
        <v>60</v>
      </c>
      <c r="M33" s="16">
        <v>10.0</v>
      </c>
      <c r="N33" s="16"/>
      <c r="O33" s="15" t="str">
        <f t="shared" ref="O33:X33" si="33">IFS(A33="I don't know", "N/A", A33=O$50, "Correto",A33&lt;&gt;O$50, "Errado")</f>
        <v>Errado</v>
      </c>
      <c r="P33" s="15" t="str">
        <f t="shared" si="33"/>
        <v>Correto</v>
      </c>
      <c r="Q33" s="15" t="str">
        <f t="shared" si="33"/>
        <v>Errado</v>
      </c>
      <c r="R33" s="15" t="str">
        <f t="shared" si="33"/>
        <v>N/A</v>
      </c>
      <c r="S33" s="15" t="str">
        <f t="shared" si="33"/>
        <v>N/A</v>
      </c>
      <c r="T33" s="15" t="str">
        <f t="shared" si="33"/>
        <v>Errado</v>
      </c>
      <c r="U33" s="15" t="str">
        <f t="shared" si="33"/>
        <v>Correto</v>
      </c>
      <c r="V33" s="15" t="str">
        <f t="shared" si="33"/>
        <v>Errado</v>
      </c>
      <c r="W33" s="15" t="str">
        <f t="shared" si="33"/>
        <v>Correto</v>
      </c>
      <c r="X33" s="15" t="str">
        <f t="shared" si="33"/>
        <v>Errado</v>
      </c>
      <c r="Y33" s="16"/>
      <c r="Z33" s="16"/>
      <c r="AA33" s="16"/>
      <c r="AB33" s="16"/>
      <c r="AC33" s="16"/>
    </row>
    <row r="34">
      <c r="A34" s="57" t="s">
        <v>49</v>
      </c>
      <c r="B34" s="57" t="s">
        <v>51</v>
      </c>
      <c r="C34" s="57" t="s">
        <v>49</v>
      </c>
      <c r="D34" s="57" t="s">
        <v>49</v>
      </c>
      <c r="E34" s="57" t="s">
        <v>51</v>
      </c>
      <c r="F34" s="57" t="s">
        <v>49</v>
      </c>
      <c r="G34" s="57" t="s">
        <v>51</v>
      </c>
      <c r="H34" s="57" t="s">
        <v>49</v>
      </c>
      <c r="I34" s="57" t="s">
        <v>51</v>
      </c>
      <c r="J34" s="57" t="s">
        <v>51</v>
      </c>
      <c r="K34" s="16" t="s">
        <v>417</v>
      </c>
      <c r="L34" s="16" t="s">
        <v>66</v>
      </c>
      <c r="M34" s="16" t="s">
        <v>349</v>
      </c>
      <c r="N34" s="16"/>
      <c r="O34" s="15" t="str">
        <f t="shared" ref="O34:X34" si="34">IFS(A34="I don't know", "N/A", A34=O$50, "Correto",A34&lt;&gt;O$50, "Errado")</f>
        <v>Errado</v>
      </c>
      <c r="P34" s="15" t="str">
        <f t="shared" si="34"/>
        <v>N/A</v>
      </c>
      <c r="Q34" s="15" t="str">
        <f t="shared" si="34"/>
        <v>Errado</v>
      </c>
      <c r="R34" s="15" t="str">
        <f t="shared" si="34"/>
        <v>Correto</v>
      </c>
      <c r="S34" s="15" t="str">
        <f t="shared" si="34"/>
        <v>N/A</v>
      </c>
      <c r="T34" s="15" t="str">
        <f t="shared" si="34"/>
        <v>Errado</v>
      </c>
      <c r="U34" s="15" t="str">
        <f t="shared" si="34"/>
        <v>N/A</v>
      </c>
      <c r="V34" s="15" t="str">
        <f t="shared" si="34"/>
        <v>Correto</v>
      </c>
      <c r="W34" s="15" t="str">
        <f t="shared" si="34"/>
        <v>N/A</v>
      </c>
      <c r="X34" s="15" t="str">
        <f t="shared" si="34"/>
        <v>N/A</v>
      </c>
      <c r="Y34" s="16"/>
      <c r="Z34" s="16"/>
      <c r="AA34" s="16"/>
      <c r="AB34" s="16"/>
      <c r="AC34" s="16"/>
    </row>
    <row r="35">
      <c r="A35" s="57" t="s">
        <v>49</v>
      </c>
      <c r="B35" s="57" t="s">
        <v>47</v>
      </c>
      <c r="C35" s="57" t="s">
        <v>49</v>
      </c>
      <c r="D35" s="57" t="s">
        <v>49</v>
      </c>
      <c r="E35" s="57" t="s">
        <v>47</v>
      </c>
      <c r="F35" s="57" t="s">
        <v>49</v>
      </c>
      <c r="G35" s="57" t="s">
        <v>47</v>
      </c>
      <c r="H35" s="57" t="s">
        <v>49</v>
      </c>
      <c r="I35" s="57" t="s">
        <v>51</v>
      </c>
      <c r="J35" s="57" t="s">
        <v>47</v>
      </c>
      <c r="K35" s="16" t="s">
        <v>90</v>
      </c>
      <c r="L35" s="16" t="s">
        <v>44</v>
      </c>
      <c r="M35" s="16" t="s">
        <v>426</v>
      </c>
      <c r="N35" s="16"/>
      <c r="O35" s="15" t="str">
        <f t="shared" ref="O35:X35" si="35">IFS(A35="I don't know", "N/A", A35=O$50, "Correto",A35&lt;&gt;O$50, "Errado")</f>
        <v>Errado</v>
      </c>
      <c r="P35" s="15" t="str">
        <f t="shared" si="35"/>
        <v>Correto</v>
      </c>
      <c r="Q35" s="15" t="str">
        <f t="shared" si="35"/>
        <v>Errado</v>
      </c>
      <c r="R35" s="15" t="str">
        <f t="shared" si="35"/>
        <v>Correto</v>
      </c>
      <c r="S35" s="15" t="str">
        <f t="shared" si="35"/>
        <v>Correto</v>
      </c>
      <c r="T35" s="15" t="str">
        <f t="shared" si="35"/>
        <v>Errado</v>
      </c>
      <c r="U35" s="15" t="str">
        <f t="shared" si="35"/>
        <v>Correto</v>
      </c>
      <c r="V35" s="15" t="str">
        <f t="shared" si="35"/>
        <v>Correto</v>
      </c>
      <c r="W35" s="15" t="str">
        <f t="shared" si="35"/>
        <v>N/A</v>
      </c>
      <c r="X35" s="15" t="str">
        <f t="shared" si="35"/>
        <v>Correto</v>
      </c>
      <c r="Y35" s="16"/>
      <c r="Z35" s="16"/>
      <c r="AA35" s="16"/>
      <c r="AB35" s="16"/>
      <c r="AC35" s="16"/>
    </row>
    <row r="36">
      <c r="A36" s="57" t="s">
        <v>47</v>
      </c>
      <c r="B36" s="57" t="s">
        <v>47</v>
      </c>
      <c r="C36" s="57" t="s">
        <v>49</v>
      </c>
      <c r="D36" s="57" t="s">
        <v>51</v>
      </c>
      <c r="E36" s="57" t="s">
        <v>47</v>
      </c>
      <c r="F36" s="57" t="s">
        <v>49</v>
      </c>
      <c r="G36" s="57" t="s">
        <v>47</v>
      </c>
      <c r="H36" s="57" t="s">
        <v>49</v>
      </c>
      <c r="I36" s="57" t="s">
        <v>51</v>
      </c>
      <c r="J36" s="57" t="s">
        <v>49</v>
      </c>
      <c r="K36" s="16" t="s">
        <v>471</v>
      </c>
      <c r="L36" s="16" t="s">
        <v>66</v>
      </c>
      <c r="M36" s="16" t="s">
        <v>472</v>
      </c>
      <c r="N36" s="16"/>
      <c r="O36" s="15" t="str">
        <f t="shared" ref="O36:X36" si="36">IFS(A36="I don't know", "N/A", A36=O$50, "Correto",A36&lt;&gt;O$50, "Errado")</f>
        <v>Correto</v>
      </c>
      <c r="P36" s="15" t="str">
        <f t="shared" si="36"/>
        <v>Correto</v>
      </c>
      <c r="Q36" s="15" t="str">
        <f t="shared" si="36"/>
        <v>Errado</v>
      </c>
      <c r="R36" s="15" t="str">
        <f t="shared" si="36"/>
        <v>N/A</v>
      </c>
      <c r="S36" s="15" t="str">
        <f t="shared" si="36"/>
        <v>Correto</v>
      </c>
      <c r="T36" s="15" t="str">
        <f t="shared" si="36"/>
        <v>Errado</v>
      </c>
      <c r="U36" s="15" t="str">
        <f t="shared" si="36"/>
        <v>Correto</v>
      </c>
      <c r="V36" s="15" t="str">
        <f t="shared" si="36"/>
        <v>Correto</v>
      </c>
      <c r="W36" s="15" t="str">
        <f t="shared" si="36"/>
        <v>N/A</v>
      </c>
      <c r="X36" s="15" t="str">
        <f t="shared" si="36"/>
        <v>Errado</v>
      </c>
      <c r="Y36" s="16"/>
      <c r="Z36" s="16"/>
      <c r="AA36" s="16"/>
      <c r="AB36" s="16"/>
      <c r="AC36" s="16"/>
    </row>
    <row r="37">
      <c r="A37" s="57" t="s">
        <v>49</v>
      </c>
      <c r="B37" s="57" t="s">
        <v>47</v>
      </c>
      <c r="C37" s="57" t="s">
        <v>47</v>
      </c>
      <c r="D37" s="57" t="s">
        <v>51</v>
      </c>
      <c r="E37" s="57" t="s">
        <v>47</v>
      </c>
      <c r="F37" s="57" t="s">
        <v>49</v>
      </c>
      <c r="G37" s="57" t="s">
        <v>47</v>
      </c>
      <c r="H37" s="57" t="s">
        <v>49</v>
      </c>
      <c r="I37" s="57" t="s">
        <v>51</v>
      </c>
      <c r="J37" s="57" t="s">
        <v>51</v>
      </c>
      <c r="K37" s="16" t="s">
        <v>482</v>
      </c>
      <c r="L37" s="16" t="s">
        <v>44</v>
      </c>
      <c r="M37" s="16" t="s">
        <v>483</v>
      </c>
      <c r="N37" s="16"/>
      <c r="O37" s="15" t="str">
        <f t="shared" ref="O37:X37" si="37">IFS(A37="I don't know", "N/A", A37=O$50, "Correto",A37&lt;&gt;O$50, "Errado")</f>
        <v>Errado</v>
      </c>
      <c r="P37" s="15" t="str">
        <f t="shared" si="37"/>
        <v>Correto</v>
      </c>
      <c r="Q37" s="15" t="str">
        <f t="shared" si="37"/>
        <v>Correto</v>
      </c>
      <c r="R37" s="15" t="str">
        <f t="shared" si="37"/>
        <v>N/A</v>
      </c>
      <c r="S37" s="15" t="str">
        <f t="shared" si="37"/>
        <v>Correto</v>
      </c>
      <c r="T37" s="15" t="str">
        <f t="shared" si="37"/>
        <v>Errado</v>
      </c>
      <c r="U37" s="15" t="str">
        <f t="shared" si="37"/>
        <v>Correto</v>
      </c>
      <c r="V37" s="15" t="str">
        <f t="shared" si="37"/>
        <v>Correto</v>
      </c>
      <c r="W37" s="15" t="str">
        <f t="shared" si="37"/>
        <v>N/A</v>
      </c>
      <c r="X37" s="15" t="str">
        <f t="shared" si="37"/>
        <v>N/A</v>
      </c>
      <c r="Y37" s="16"/>
      <c r="Z37" s="16"/>
      <c r="AA37" s="16"/>
      <c r="AB37" s="16"/>
      <c r="AC37" s="16"/>
    </row>
    <row r="38">
      <c r="A38" s="57" t="s">
        <v>49</v>
      </c>
      <c r="B38" s="57" t="s">
        <v>49</v>
      </c>
      <c r="C38" s="57" t="s">
        <v>47</v>
      </c>
      <c r="D38" s="57" t="s">
        <v>49</v>
      </c>
      <c r="E38" s="57" t="s">
        <v>47</v>
      </c>
      <c r="F38" s="57" t="s">
        <v>49</v>
      </c>
      <c r="G38" s="57" t="s">
        <v>47</v>
      </c>
      <c r="H38" s="57" t="s">
        <v>49</v>
      </c>
      <c r="I38" s="57" t="s">
        <v>47</v>
      </c>
      <c r="J38" s="57" t="s">
        <v>51</v>
      </c>
      <c r="K38" s="16" t="s">
        <v>482</v>
      </c>
      <c r="L38" s="16" t="s">
        <v>60</v>
      </c>
      <c r="M38" s="16" t="s">
        <v>510</v>
      </c>
      <c r="N38" s="16"/>
      <c r="O38" s="15" t="str">
        <f t="shared" ref="O38:X38" si="38">IFS(A38="I don't know", "N/A", A38=O$50, "Correto",A38&lt;&gt;O$50, "Errado")</f>
        <v>Errado</v>
      </c>
      <c r="P38" s="15" t="str">
        <f t="shared" si="38"/>
        <v>Errado</v>
      </c>
      <c r="Q38" s="15" t="str">
        <f t="shared" si="38"/>
        <v>Correto</v>
      </c>
      <c r="R38" s="15" t="str">
        <f t="shared" si="38"/>
        <v>Correto</v>
      </c>
      <c r="S38" s="15" t="str">
        <f t="shared" si="38"/>
        <v>Correto</v>
      </c>
      <c r="T38" s="15" t="str">
        <f t="shared" si="38"/>
        <v>Errado</v>
      </c>
      <c r="U38" s="15" t="str">
        <f t="shared" si="38"/>
        <v>Correto</v>
      </c>
      <c r="V38" s="15" t="str">
        <f t="shared" si="38"/>
        <v>Correto</v>
      </c>
      <c r="W38" s="15" t="str">
        <f t="shared" si="38"/>
        <v>Correto</v>
      </c>
      <c r="X38" s="15" t="str">
        <f t="shared" si="38"/>
        <v>N/A</v>
      </c>
      <c r="Y38" s="16"/>
      <c r="Z38" s="16"/>
      <c r="AA38" s="16"/>
      <c r="AB38" s="16"/>
      <c r="AC38" s="16"/>
    </row>
    <row r="39">
      <c r="A39" s="57" t="s">
        <v>47</v>
      </c>
      <c r="B39" s="57" t="s">
        <v>49</v>
      </c>
      <c r="C39" s="57" t="s">
        <v>47</v>
      </c>
      <c r="D39" s="57" t="s">
        <v>49</v>
      </c>
      <c r="E39" s="57" t="s">
        <v>47</v>
      </c>
      <c r="F39" s="57" t="s">
        <v>49</v>
      </c>
      <c r="G39" s="57" t="s">
        <v>47</v>
      </c>
      <c r="H39" s="57" t="s">
        <v>49</v>
      </c>
      <c r="I39" s="57" t="s">
        <v>47</v>
      </c>
      <c r="J39" s="57" t="s">
        <v>47</v>
      </c>
      <c r="K39" s="16" t="s">
        <v>65</v>
      </c>
      <c r="L39" s="16" t="s">
        <v>66</v>
      </c>
      <c r="M39" s="16" t="s">
        <v>68</v>
      </c>
      <c r="N39" s="16"/>
      <c r="O39" s="15" t="str">
        <f t="shared" ref="O39:X39" si="39">IFS(A39="I don't know", "N/A", A39=O$50, "Correto",A39&lt;&gt;O$50, "Errado")</f>
        <v>Correto</v>
      </c>
      <c r="P39" s="15" t="str">
        <f t="shared" si="39"/>
        <v>Errado</v>
      </c>
      <c r="Q39" s="15" t="str">
        <f t="shared" si="39"/>
        <v>Correto</v>
      </c>
      <c r="R39" s="15" t="str">
        <f t="shared" si="39"/>
        <v>Correto</v>
      </c>
      <c r="S39" s="15" t="str">
        <f t="shared" si="39"/>
        <v>Correto</v>
      </c>
      <c r="T39" s="15" t="str">
        <f t="shared" si="39"/>
        <v>Errado</v>
      </c>
      <c r="U39" s="15" t="str">
        <f t="shared" si="39"/>
        <v>Correto</v>
      </c>
      <c r="V39" s="15" t="str">
        <f t="shared" si="39"/>
        <v>Correto</v>
      </c>
      <c r="W39" s="15" t="str">
        <f t="shared" si="39"/>
        <v>Correto</v>
      </c>
      <c r="X39" s="15" t="str">
        <f t="shared" si="39"/>
        <v>Correto</v>
      </c>
      <c r="Y39" s="16"/>
      <c r="Z39" s="16"/>
      <c r="AA39" s="16"/>
      <c r="AB39" s="16"/>
      <c r="AC39" s="16"/>
    </row>
    <row r="40">
      <c r="A40" s="57" t="s">
        <v>51</v>
      </c>
      <c r="B40" s="57" t="s">
        <v>51</v>
      </c>
      <c r="C40" s="57" t="s">
        <v>47</v>
      </c>
      <c r="D40" s="57" t="s">
        <v>47</v>
      </c>
      <c r="E40" s="57" t="s">
        <v>49</v>
      </c>
      <c r="F40" s="57" t="s">
        <v>47</v>
      </c>
      <c r="G40" s="57" t="s">
        <v>47</v>
      </c>
      <c r="H40" s="57" t="s">
        <v>49</v>
      </c>
      <c r="I40" s="57" t="s">
        <v>51</v>
      </c>
      <c r="J40" s="57" t="s">
        <v>49</v>
      </c>
      <c r="K40" s="16" t="s">
        <v>151</v>
      </c>
      <c r="L40" s="16" t="s">
        <v>60</v>
      </c>
      <c r="M40" s="16" t="s">
        <v>98</v>
      </c>
      <c r="N40" s="16"/>
      <c r="O40" s="15" t="str">
        <f t="shared" ref="O40:X40" si="40">IFS(A40="I don't know", "N/A", A40=O$50, "Correto",A40&lt;&gt;O$50, "Errado")</f>
        <v>N/A</v>
      </c>
      <c r="P40" s="15" t="str">
        <f t="shared" si="40"/>
        <v>N/A</v>
      </c>
      <c r="Q40" s="15" t="str">
        <f t="shared" si="40"/>
        <v>Correto</v>
      </c>
      <c r="R40" s="15" t="str">
        <f t="shared" si="40"/>
        <v>Errado</v>
      </c>
      <c r="S40" s="15" t="str">
        <f t="shared" si="40"/>
        <v>Errado</v>
      </c>
      <c r="T40" s="15" t="str">
        <f t="shared" si="40"/>
        <v>Correto</v>
      </c>
      <c r="U40" s="15" t="str">
        <f t="shared" si="40"/>
        <v>Correto</v>
      </c>
      <c r="V40" s="15" t="str">
        <f t="shared" si="40"/>
        <v>Correto</v>
      </c>
      <c r="W40" s="15" t="str">
        <f t="shared" si="40"/>
        <v>N/A</v>
      </c>
      <c r="X40" s="15" t="str">
        <f t="shared" si="40"/>
        <v>Errado</v>
      </c>
      <c r="Y40" s="16"/>
      <c r="Z40" s="16"/>
      <c r="AA40" s="16"/>
      <c r="AB40" s="16"/>
      <c r="AC40" s="16"/>
    </row>
    <row r="41">
      <c r="A41" s="57" t="s">
        <v>49</v>
      </c>
      <c r="B41" s="57" t="s">
        <v>49</v>
      </c>
      <c r="C41" s="57" t="s">
        <v>47</v>
      </c>
      <c r="D41" s="57" t="s">
        <v>51</v>
      </c>
      <c r="E41" s="57" t="s">
        <v>47</v>
      </c>
      <c r="F41" s="57" t="s">
        <v>47</v>
      </c>
      <c r="G41" s="57" t="s">
        <v>47</v>
      </c>
      <c r="H41" s="57" t="s">
        <v>51</v>
      </c>
      <c r="I41" s="57" t="s">
        <v>47</v>
      </c>
      <c r="J41" s="57" t="s">
        <v>47</v>
      </c>
      <c r="K41" s="16" t="s">
        <v>294</v>
      </c>
      <c r="L41" s="16" t="s">
        <v>44</v>
      </c>
      <c r="M41" s="16" t="s">
        <v>130</v>
      </c>
      <c r="N41" s="16"/>
      <c r="O41" s="15" t="str">
        <f t="shared" ref="O41:X41" si="41">IFS(A41="I don't know", "N/A", A41=O$50, "Correto",A41&lt;&gt;O$50, "Errado")</f>
        <v>Errado</v>
      </c>
      <c r="P41" s="15" t="str">
        <f t="shared" si="41"/>
        <v>Errado</v>
      </c>
      <c r="Q41" s="15" t="str">
        <f t="shared" si="41"/>
        <v>Correto</v>
      </c>
      <c r="R41" s="15" t="str">
        <f t="shared" si="41"/>
        <v>N/A</v>
      </c>
      <c r="S41" s="15" t="str">
        <f t="shared" si="41"/>
        <v>Correto</v>
      </c>
      <c r="T41" s="15" t="str">
        <f t="shared" si="41"/>
        <v>Correto</v>
      </c>
      <c r="U41" s="15" t="str">
        <f t="shared" si="41"/>
        <v>Correto</v>
      </c>
      <c r="V41" s="15" t="str">
        <f t="shared" si="41"/>
        <v>N/A</v>
      </c>
      <c r="W41" s="15" t="str">
        <f t="shared" si="41"/>
        <v>Correto</v>
      </c>
      <c r="X41" s="15" t="str">
        <f t="shared" si="41"/>
        <v>Correto</v>
      </c>
      <c r="Y41" s="16"/>
      <c r="Z41" s="16"/>
      <c r="AA41" s="16"/>
      <c r="AB41" s="16"/>
      <c r="AC41" s="16"/>
    </row>
    <row r="42">
      <c r="A42" s="57" t="s">
        <v>49</v>
      </c>
      <c r="B42" s="57" t="s">
        <v>47</v>
      </c>
      <c r="C42" s="57" t="s">
        <v>47</v>
      </c>
      <c r="D42" s="57" t="s">
        <v>49</v>
      </c>
      <c r="E42" s="57" t="s">
        <v>47</v>
      </c>
      <c r="F42" s="57" t="s">
        <v>47</v>
      </c>
      <c r="G42" s="57" t="s">
        <v>47</v>
      </c>
      <c r="H42" s="57" t="s">
        <v>49</v>
      </c>
      <c r="I42" s="57" t="s">
        <v>47</v>
      </c>
      <c r="J42" s="57" t="s">
        <v>47</v>
      </c>
      <c r="K42" s="16" t="s">
        <v>59</v>
      </c>
      <c r="L42" s="16" t="s">
        <v>44</v>
      </c>
      <c r="M42" s="16" t="s">
        <v>402</v>
      </c>
      <c r="N42" s="16"/>
      <c r="O42" s="15" t="str">
        <f t="shared" ref="O42:X42" si="42">IFS(A42="I don't know", "N/A", A42=O$50, "Correto",A42&lt;&gt;O$50, "Errado")</f>
        <v>Errado</v>
      </c>
      <c r="P42" s="15" t="str">
        <f t="shared" si="42"/>
        <v>Correto</v>
      </c>
      <c r="Q42" s="15" t="str">
        <f t="shared" si="42"/>
        <v>Correto</v>
      </c>
      <c r="R42" s="15" t="str">
        <f t="shared" si="42"/>
        <v>Correto</v>
      </c>
      <c r="S42" s="15" t="str">
        <f t="shared" si="42"/>
        <v>Correto</v>
      </c>
      <c r="T42" s="15" t="str">
        <f t="shared" si="42"/>
        <v>Correto</v>
      </c>
      <c r="U42" s="15" t="str">
        <f t="shared" si="42"/>
        <v>Correto</v>
      </c>
      <c r="V42" s="15" t="str">
        <f t="shared" si="42"/>
        <v>Correto</v>
      </c>
      <c r="W42" s="15" t="str">
        <f t="shared" si="42"/>
        <v>Correto</v>
      </c>
      <c r="X42" s="15" t="str">
        <f t="shared" si="42"/>
        <v>Correto</v>
      </c>
      <c r="Y42" s="16"/>
      <c r="Z42" s="16"/>
      <c r="AA42" s="16"/>
      <c r="AB42" s="16"/>
      <c r="AC42" s="16"/>
    </row>
    <row r="43">
      <c r="A43" s="57" t="s">
        <v>47</v>
      </c>
      <c r="B43" s="57" t="s">
        <v>47</v>
      </c>
      <c r="C43" s="57" t="s">
        <v>47</v>
      </c>
      <c r="D43" s="57" t="s">
        <v>51</v>
      </c>
      <c r="E43" s="57" t="s">
        <v>47</v>
      </c>
      <c r="F43" s="57" t="s">
        <v>47</v>
      </c>
      <c r="G43" s="57" t="s">
        <v>49</v>
      </c>
      <c r="H43" s="57" t="s">
        <v>47</v>
      </c>
      <c r="I43" s="57" t="s">
        <v>51</v>
      </c>
      <c r="J43" s="57" t="s">
        <v>47</v>
      </c>
      <c r="K43" s="16" t="s">
        <v>437</v>
      </c>
      <c r="L43" s="16" t="s">
        <v>60</v>
      </c>
      <c r="M43" s="16" t="s">
        <v>349</v>
      </c>
      <c r="N43" s="16"/>
      <c r="O43" s="15" t="str">
        <f t="shared" ref="O43:X43" si="43">IFS(A43="I don't know", "N/A", A43=O$50, "Correto",A43&lt;&gt;O$50, "Errado")</f>
        <v>Correto</v>
      </c>
      <c r="P43" s="15" t="str">
        <f t="shared" si="43"/>
        <v>Correto</v>
      </c>
      <c r="Q43" s="15" t="str">
        <f t="shared" si="43"/>
        <v>Correto</v>
      </c>
      <c r="R43" s="15" t="str">
        <f t="shared" si="43"/>
        <v>N/A</v>
      </c>
      <c r="S43" s="15" t="str">
        <f t="shared" si="43"/>
        <v>Correto</v>
      </c>
      <c r="T43" s="15" t="str">
        <f t="shared" si="43"/>
        <v>Correto</v>
      </c>
      <c r="U43" s="15" t="str">
        <f t="shared" si="43"/>
        <v>Errado</v>
      </c>
      <c r="V43" s="15" t="str">
        <f t="shared" si="43"/>
        <v>Errado</v>
      </c>
      <c r="W43" s="15" t="str">
        <f t="shared" si="43"/>
        <v>N/A</v>
      </c>
      <c r="X43" s="15" t="str">
        <f t="shared" si="43"/>
        <v>Correto</v>
      </c>
      <c r="Y43" s="16"/>
      <c r="Z43" s="16"/>
      <c r="AA43" s="16"/>
      <c r="AB43" s="16"/>
      <c r="AC43" s="16"/>
    </row>
    <row r="44">
      <c r="A44" s="57" t="s">
        <v>49</v>
      </c>
      <c r="B44" s="57" t="s">
        <v>47</v>
      </c>
      <c r="C44" s="57" t="s">
        <v>51</v>
      </c>
      <c r="D44" s="57" t="s">
        <v>49</v>
      </c>
      <c r="E44" s="57" t="s">
        <v>47</v>
      </c>
      <c r="F44" s="57" t="s">
        <v>47</v>
      </c>
      <c r="G44" s="57" t="s">
        <v>49</v>
      </c>
      <c r="H44" s="57" t="s">
        <v>47</v>
      </c>
      <c r="I44" s="57" t="s">
        <v>47</v>
      </c>
      <c r="J44" s="57" t="s">
        <v>47</v>
      </c>
      <c r="K44" s="16" t="s">
        <v>505</v>
      </c>
      <c r="L44" s="16" t="s">
        <v>66</v>
      </c>
      <c r="M44" s="16" t="s">
        <v>506</v>
      </c>
      <c r="N44" s="16"/>
      <c r="O44" s="15" t="str">
        <f t="shared" ref="O44:X44" si="44">IFS(A44="I don't know", "N/A", A44=O$50, "Correto",A44&lt;&gt;O$50, "Errado")</f>
        <v>Errado</v>
      </c>
      <c r="P44" s="15" t="str">
        <f t="shared" si="44"/>
        <v>Correto</v>
      </c>
      <c r="Q44" s="15" t="str">
        <f t="shared" si="44"/>
        <v>N/A</v>
      </c>
      <c r="R44" s="15" t="str">
        <f t="shared" si="44"/>
        <v>Correto</v>
      </c>
      <c r="S44" s="15" t="str">
        <f t="shared" si="44"/>
        <v>Correto</v>
      </c>
      <c r="T44" s="15" t="str">
        <f t="shared" si="44"/>
        <v>Correto</v>
      </c>
      <c r="U44" s="15" t="str">
        <f t="shared" si="44"/>
        <v>Errado</v>
      </c>
      <c r="V44" s="15" t="str">
        <f t="shared" si="44"/>
        <v>Errado</v>
      </c>
      <c r="W44" s="15" t="str">
        <f t="shared" si="44"/>
        <v>Correto</v>
      </c>
      <c r="X44" s="15" t="str">
        <f t="shared" si="44"/>
        <v>Correto</v>
      </c>
      <c r="Y44" s="16"/>
      <c r="Z44" s="16"/>
      <c r="AA44" s="16"/>
      <c r="AB44" s="16"/>
      <c r="AC44" s="16"/>
    </row>
    <row r="45">
      <c r="K45" s="20"/>
      <c r="L45" s="20"/>
      <c r="M45" s="20"/>
      <c r="N45" s="20"/>
      <c r="O45" s="20"/>
      <c r="P45" s="20"/>
      <c r="Q45" s="20"/>
      <c r="R45" s="20"/>
      <c r="S45" s="20"/>
      <c r="T45" s="20"/>
      <c r="U45" s="20"/>
      <c r="V45" s="20"/>
      <c r="W45" s="20"/>
      <c r="X45" s="20"/>
      <c r="Y45" s="20"/>
      <c r="Z45" s="20"/>
      <c r="AA45" s="20"/>
      <c r="AB45" s="20"/>
      <c r="AC45" s="20"/>
    </row>
    <row r="46">
      <c r="A46" s="16" t="s">
        <v>591</v>
      </c>
      <c r="B46" s="35" t="s">
        <v>49</v>
      </c>
      <c r="C46" s="35" t="s">
        <v>614</v>
      </c>
      <c r="K46" s="21"/>
      <c r="L46" s="21"/>
      <c r="M46" s="21"/>
      <c r="N46" s="24" t="s">
        <v>615</v>
      </c>
      <c r="O46" s="25">
        <f t="shared" ref="O46:X46" si="45">COUNTIF(O1:O44, "Correto")</f>
        <v>12</v>
      </c>
      <c r="P46" s="25">
        <f t="shared" si="45"/>
        <v>23</v>
      </c>
      <c r="Q46" s="25">
        <f t="shared" si="45"/>
        <v>21</v>
      </c>
      <c r="R46" s="25">
        <f t="shared" si="45"/>
        <v>25</v>
      </c>
      <c r="S46" s="25">
        <f t="shared" si="45"/>
        <v>22</v>
      </c>
      <c r="T46" s="25">
        <f t="shared" si="45"/>
        <v>5</v>
      </c>
      <c r="U46" s="25">
        <f t="shared" si="45"/>
        <v>28</v>
      </c>
      <c r="V46" s="25">
        <f t="shared" si="45"/>
        <v>31</v>
      </c>
      <c r="W46" s="25">
        <f t="shared" si="45"/>
        <v>16</v>
      </c>
      <c r="X46" s="25">
        <f t="shared" si="45"/>
        <v>25</v>
      </c>
      <c r="Y46" s="16"/>
      <c r="Z46" s="16"/>
      <c r="AA46" s="16"/>
      <c r="AB46" s="16"/>
      <c r="AC46" s="16"/>
    </row>
    <row r="47">
      <c r="A47" s="37" t="s">
        <v>49</v>
      </c>
      <c r="B47" s="35">
        <f t="shared" ref="B47:B49" si="47">R46+V46</f>
        <v>56</v>
      </c>
      <c r="C47" s="35">
        <f>SUM(O47:Q47,S47:U47,W47:X47)</f>
        <v>108</v>
      </c>
      <c r="D47" s="20"/>
      <c r="E47" s="20"/>
      <c r="F47" s="20"/>
      <c r="G47" s="20"/>
      <c r="H47" s="20"/>
      <c r="I47" s="20"/>
      <c r="J47" s="20"/>
      <c r="K47" s="21"/>
      <c r="L47" s="21"/>
      <c r="M47" s="21"/>
      <c r="N47" s="24" t="s">
        <v>580</v>
      </c>
      <c r="O47" s="26">
        <f t="shared" ref="O47:X47" si="46">COUNTIF(O1:O44, "Errado")</f>
        <v>21</v>
      </c>
      <c r="P47" s="26">
        <f t="shared" si="46"/>
        <v>13</v>
      </c>
      <c r="Q47" s="26">
        <f t="shared" si="46"/>
        <v>15</v>
      </c>
      <c r="R47" s="26">
        <f t="shared" si="46"/>
        <v>3</v>
      </c>
      <c r="S47" s="26">
        <f t="shared" si="46"/>
        <v>12</v>
      </c>
      <c r="T47" s="26">
        <f t="shared" si="46"/>
        <v>27</v>
      </c>
      <c r="U47" s="26">
        <f t="shared" si="46"/>
        <v>9</v>
      </c>
      <c r="V47" s="26">
        <f t="shared" si="46"/>
        <v>4</v>
      </c>
      <c r="W47" s="26">
        <f t="shared" si="46"/>
        <v>5</v>
      </c>
      <c r="X47" s="26">
        <f t="shared" si="46"/>
        <v>6</v>
      </c>
      <c r="Y47" s="20"/>
      <c r="Z47" s="20"/>
      <c r="AA47" s="20"/>
      <c r="AB47" s="20"/>
      <c r="AC47" s="20"/>
    </row>
    <row r="48">
      <c r="A48" s="37" t="s">
        <v>614</v>
      </c>
      <c r="B48" s="35">
        <f t="shared" si="47"/>
        <v>7</v>
      </c>
      <c r="C48" s="35">
        <f>O46+P46+Q46+S46+T46+U46+W46+X46</f>
        <v>152</v>
      </c>
      <c r="D48" s="20"/>
      <c r="E48" s="20"/>
      <c r="F48" s="20"/>
      <c r="G48" s="20"/>
      <c r="H48" s="20"/>
      <c r="I48" s="20"/>
      <c r="J48" s="20"/>
      <c r="K48" s="21"/>
      <c r="L48" s="21"/>
      <c r="M48" s="21"/>
      <c r="N48" s="24" t="s">
        <v>581</v>
      </c>
      <c r="O48" s="26">
        <f t="shared" ref="O48:X48" si="48">COUNTIF(O1:O44, "N/A")</f>
        <v>11</v>
      </c>
      <c r="P48" s="26">
        <f t="shared" si="48"/>
        <v>8</v>
      </c>
      <c r="Q48" s="26">
        <f t="shared" si="48"/>
        <v>8</v>
      </c>
      <c r="R48" s="26">
        <f t="shared" si="48"/>
        <v>16</v>
      </c>
      <c r="S48" s="26">
        <f t="shared" si="48"/>
        <v>10</v>
      </c>
      <c r="T48" s="26">
        <f t="shared" si="48"/>
        <v>12</v>
      </c>
      <c r="U48" s="26">
        <f t="shared" si="48"/>
        <v>7</v>
      </c>
      <c r="V48" s="26">
        <f t="shared" si="48"/>
        <v>9</v>
      </c>
      <c r="W48" s="26">
        <f t="shared" si="48"/>
        <v>23</v>
      </c>
      <c r="X48" s="26">
        <f t="shared" si="48"/>
        <v>13</v>
      </c>
      <c r="Y48" s="20"/>
      <c r="Z48" s="20"/>
      <c r="AA48" s="20"/>
      <c r="AB48" s="20"/>
      <c r="AC48" s="20"/>
    </row>
    <row r="49">
      <c r="A49" s="37" t="s">
        <v>616</v>
      </c>
      <c r="B49" s="41">
        <f t="shared" si="47"/>
        <v>25</v>
      </c>
      <c r="C49" s="41">
        <f>SUM(O48:Q48,S48:U48,W48:X48)</f>
        <v>92</v>
      </c>
      <c r="K49" s="21"/>
      <c r="L49" s="21"/>
      <c r="M49" s="21"/>
      <c r="N49" s="24" t="s">
        <v>582</v>
      </c>
      <c r="O49" s="26">
        <f t="shared" ref="O49:X49" si="49">O46+O47+O48</f>
        <v>44</v>
      </c>
      <c r="P49" s="26">
        <f t="shared" si="49"/>
        <v>44</v>
      </c>
      <c r="Q49" s="26">
        <f t="shared" si="49"/>
        <v>44</v>
      </c>
      <c r="R49" s="26">
        <f t="shared" si="49"/>
        <v>44</v>
      </c>
      <c r="S49" s="26">
        <f t="shared" si="49"/>
        <v>44</v>
      </c>
      <c r="T49" s="26">
        <f t="shared" si="49"/>
        <v>44</v>
      </c>
      <c r="U49" s="26">
        <f t="shared" si="49"/>
        <v>44</v>
      </c>
      <c r="V49" s="26">
        <f t="shared" si="49"/>
        <v>44</v>
      </c>
      <c r="W49" s="26">
        <f t="shared" si="49"/>
        <v>44</v>
      </c>
      <c r="X49" s="26">
        <f t="shared" si="49"/>
        <v>44</v>
      </c>
      <c r="Y49" s="20"/>
      <c r="Z49" s="20"/>
      <c r="AA49" s="20"/>
      <c r="AB49" s="20"/>
      <c r="AC49" s="20"/>
    </row>
    <row r="50">
      <c r="K50" s="27"/>
      <c r="L50" s="27"/>
      <c r="M50" s="27"/>
      <c r="N50" s="28" t="s">
        <v>583</v>
      </c>
      <c r="O50" s="29" t="s">
        <v>47</v>
      </c>
      <c r="P50" s="29" t="s">
        <v>47</v>
      </c>
      <c r="Q50" s="29" t="s">
        <v>47</v>
      </c>
      <c r="R50" s="29" t="s">
        <v>49</v>
      </c>
      <c r="S50" s="29" t="s">
        <v>47</v>
      </c>
      <c r="T50" s="29" t="s">
        <v>47</v>
      </c>
      <c r="U50" s="29" t="s">
        <v>47</v>
      </c>
      <c r="V50" s="29" t="s">
        <v>49</v>
      </c>
      <c r="W50" s="29" t="s">
        <v>47</v>
      </c>
      <c r="X50" s="29" t="s">
        <v>47</v>
      </c>
      <c r="Y50" s="20"/>
      <c r="Z50" s="20"/>
      <c r="AA50" s="20"/>
      <c r="AB50" s="20"/>
      <c r="AC50" s="20"/>
    </row>
    <row r="51">
      <c r="A51" s="38" t="s">
        <v>617</v>
      </c>
      <c r="B51" s="38" t="s">
        <v>618</v>
      </c>
      <c r="C51" s="38" t="s">
        <v>619</v>
      </c>
      <c r="D51" s="20"/>
      <c r="E51" s="20"/>
      <c r="F51" s="20"/>
      <c r="G51" s="20"/>
      <c r="H51" s="20"/>
      <c r="I51" s="20"/>
      <c r="J51" s="20"/>
      <c r="K51" s="30"/>
      <c r="L51" s="30"/>
      <c r="M51" s="30"/>
      <c r="N51" s="31" t="s">
        <v>620</v>
      </c>
      <c r="O51" s="32">
        <v>0.3765</v>
      </c>
      <c r="P51" s="32">
        <v>0.61066</v>
      </c>
      <c r="Q51" s="32">
        <v>0.3195</v>
      </c>
      <c r="R51" s="32" t="s">
        <v>49</v>
      </c>
      <c r="S51" s="32">
        <v>0.30766</v>
      </c>
      <c r="T51" s="32">
        <v>0.928</v>
      </c>
      <c r="U51" s="32">
        <v>0.33949</v>
      </c>
      <c r="V51" s="32" t="s">
        <v>49</v>
      </c>
      <c r="W51" s="32">
        <v>0.3395</v>
      </c>
      <c r="X51" s="32">
        <v>0.368</v>
      </c>
      <c r="Y51" s="20"/>
      <c r="Z51" s="20"/>
      <c r="AA51" s="20"/>
      <c r="AB51" s="20"/>
      <c r="AC51" s="20"/>
    </row>
    <row r="52">
      <c r="A52" s="39">
        <f>(R46+V46)/(46*2)</f>
        <v>0.6086956522</v>
      </c>
      <c r="B52" s="40">
        <f>SUM(R47,V47)/(46*2)</f>
        <v>0.07608695652</v>
      </c>
      <c r="C52" s="42">
        <f>(R48+V48)/(2*46)</f>
        <v>0.2717391304</v>
      </c>
      <c r="D52" s="20"/>
      <c r="E52" s="20"/>
      <c r="F52" s="20"/>
      <c r="G52" s="20"/>
      <c r="H52" s="20"/>
      <c r="I52" s="20"/>
      <c r="J52" s="20"/>
      <c r="Y52" s="20"/>
      <c r="Z52" s="20"/>
      <c r="AA52" s="20"/>
      <c r="AB52" s="20"/>
      <c r="AC52" s="20"/>
    </row>
    <row r="53">
      <c r="A53" s="38" t="s">
        <v>621</v>
      </c>
      <c r="B53" s="38" t="s">
        <v>622</v>
      </c>
      <c r="C53" s="38" t="s">
        <v>623</v>
      </c>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row>
    <row r="54">
      <c r="A54" s="39">
        <f>SUM(O46:Q46,S46:U46,W46:X46)/(46*8)</f>
        <v>0.4130434783</v>
      </c>
      <c r="B54" s="39">
        <f>SUM(O47:Q47,S47:U47,W47:X47)/(46*8)</f>
        <v>0.2934782609</v>
      </c>
      <c r="C54" s="42">
        <f>SUM(O48:Q48,S48:U48,W48:X48)/(46*8)</f>
        <v>0.25</v>
      </c>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row>
    <row r="55">
      <c r="A55" s="16"/>
      <c r="B55" s="16"/>
      <c r="C55" s="16"/>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row>
    <row r="56">
      <c r="A56" s="16"/>
      <c r="B56" s="16"/>
      <c r="C56" s="16"/>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row>
    <row r="57">
      <c r="A57" s="37" t="s">
        <v>593</v>
      </c>
      <c r="B57" s="37">
        <f>(C47+C49)/(C47+C48+C49)</f>
        <v>0.5681818182</v>
      </c>
      <c r="C57" s="16"/>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row>
    <row r="58">
      <c r="A58" s="37" t="s">
        <v>595</v>
      </c>
      <c r="B58" s="37">
        <f>B48/(B47+B48+B49)</f>
        <v>0.07954545455</v>
      </c>
      <c r="C58" s="16"/>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row>
    <row r="59">
      <c r="A59" s="37" t="s">
        <v>598</v>
      </c>
      <c r="B59" s="37">
        <f>B57/B58</f>
        <v>7.142857143</v>
      </c>
      <c r="C59" s="16"/>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row>
  </sheetData>
  <drawing r:id="rId1"/>
</worksheet>
</file>