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SYNTRA\BUSINESS-SKILLS\VIRTUELE_LESSEN-BS-25-05\"/>
    </mc:Choice>
  </mc:AlternateContent>
  <xr:revisionPtr revIDLastSave="0" documentId="8_{105AB166-C9AC-4C76-8278-6E7433CB785E}" xr6:coauthVersionLast="45" xr6:coauthVersionMax="45" xr10:uidLastSave="{00000000-0000-0000-0000-000000000000}"/>
  <bookViews>
    <workbookView xWindow="1644" yWindow="684" windowWidth="20052" windowHeight="10800" activeTab="1" xr2:uid="{EB7071C5-8312-4DCD-958F-C21F5CDD7BA7}"/>
  </bookViews>
  <sheets>
    <sheet name="Voorbeeld1" sheetId="1" r:id="rId1"/>
    <sheet name="Voorbeeld2" sheetId="2" r:id="rId2"/>
    <sheet name="CPI" sheetId="3" r:id="rId3"/>
    <sheet name="SPI" sheetId="4" r:id="rId4"/>
    <sheet name="CV" sheetId="5" r:id="rId5"/>
    <sheet name="S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D9" i="2" l="1"/>
  <c r="I9" i="2" s="1"/>
  <c r="D8" i="2"/>
  <c r="I11" i="2"/>
  <c r="H11" i="2"/>
  <c r="G9" i="2"/>
  <c r="G11" i="2"/>
  <c r="F9" i="2"/>
  <c r="F11" i="2"/>
  <c r="E12" i="2"/>
  <c r="D12" i="2"/>
  <c r="B12" i="2"/>
  <c r="C12" i="2"/>
  <c r="H9" i="2"/>
  <c r="I8" i="2"/>
  <c r="H8" i="2"/>
  <c r="G8" i="2"/>
  <c r="F8" i="2"/>
  <c r="I15" i="1"/>
  <c r="U6" i="1"/>
  <c r="T6" i="1"/>
  <c r="H6" i="1"/>
  <c r="O6" i="1"/>
  <c r="S6" i="1"/>
  <c r="C8" i="1"/>
  <c r="U5" i="1"/>
  <c r="T5" i="1"/>
  <c r="U4" i="1"/>
  <c r="T4" i="1"/>
  <c r="O5" i="1"/>
  <c r="O4" i="1"/>
  <c r="I12" i="2" l="1"/>
  <c r="G12" i="2"/>
  <c r="H12" i="2"/>
  <c r="F12" i="2"/>
</calcChain>
</file>

<file path=xl/sharedStrings.xml><?xml version="1.0" encoding="utf-8"?>
<sst xmlns="http://schemas.openxmlformats.org/spreadsheetml/2006/main" count="144" uniqueCount="108">
  <si>
    <t>Dag 3 Pv3=10 euro</t>
  </si>
  <si>
    <t>Dag 4 Pv4=10 euro</t>
  </si>
  <si>
    <t>BAC Budget at completion</t>
  </si>
  <si>
    <t xml:space="preserve">PV1 </t>
  </si>
  <si>
    <t>PV2</t>
  </si>
  <si>
    <t>EV1 = % COMPLEET x PV1</t>
  </si>
  <si>
    <t>EV1 = % COMPLEET x PV2</t>
  </si>
  <si>
    <t>euro</t>
  </si>
  <si>
    <t>AC1</t>
  </si>
  <si>
    <t>AC2</t>
  </si>
  <si>
    <t>CPI (EV/AC)</t>
  </si>
  <si>
    <t>SPI (EV/PV)</t>
  </si>
  <si>
    <t>EV</t>
  </si>
  <si>
    <t>https://www.youtube.com/watch?v=ttMLHqbub8A&amp;list=PL13IJTeX9RPWIdvbVjOBthLtZe_hbMws5&amp;index=10</t>
  </si>
  <si>
    <t>How much you have spent</t>
  </si>
  <si>
    <t>EAC =</t>
  </si>
  <si>
    <t>+ How much you predict you will spend to complete the project</t>
  </si>
  <si>
    <t>EAC = AC +(BRAND-NEW BOTTUM UP ETC)</t>
  </si>
  <si>
    <t>EAC BASED on a brand new bottum-up estimate for the work remaining</t>
  </si>
  <si>
    <t>EAC = 22 euro + (37.50) = 59.50 euro</t>
  </si>
  <si>
    <t>ASSUME ETC IS 37,50</t>
  </si>
  <si>
    <t>Er zijn 4 EAC types</t>
  </si>
  <si>
    <t>ETC</t>
  </si>
  <si>
    <t>remaining work cost</t>
  </si>
  <si>
    <t>37.5 euro</t>
  </si>
  <si>
    <t>(first EAC formula)</t>
  </si>
  <si>
    <t>AC</t>
  </si>
  <si>
    <t>(AC = 22 euro)</t>
  </si>
  <si>
    <t>(second EAC formula)</t>
  </si>
  <si>
    <t>EAC ASSUMING the CURRENT Cost PERFORMANCE WILL CONTINUE INTO THE FUTURE THROUGHOUT THE PROJECT TILL PROJECT END</t>
  </si>
  <si>
    <t>CUMULATIVE CPI WILL REMAIN CONSTANT</t>
  </si>
  <si>
    <t>EAC = BAC/ CUMULATIVE CPI</t>
  </si>
  <si>
    <t>CUMULATIVE EV(1+2)</t>
  </si>
  <si>
    <t>PV(1+2)</t>
  </si>
  <si>
    <t>AC (1+2)</t>
  </si>
  <si>
    <r>
      <t>PV</t>
    </r>
    <r>
      <rPr>
        <b/>
        <vertAlign val="superscript"/>
        <sz val="11"/>
        <color rgb="FFFF0000"/>
        <rFont val="Calibri"/>
        <family val="2"/>
        <scheme val="minor"/>
      </rPr>
      <t>C</t>
    </r>
  </si>
  <si>
    <r>
      <t>CPI</t>
    </r>
    <r>
      <rPr>
        <b/>
        <vertAlign val="superscript"/>
        <sz val="11"/>
        <color rgb="FFFF0000"/>
        <rFont val="Calibri"/>
        <family val="2"/>
        <scheme val="minor"/>
      </rPr>
      <t>C</t>
    </r>
  </si>
  <si>
    <r>
      <t>SPI</t>
    </r>
    <r>
      <rPr>
        <b/>
        <vertAlign val="superscript"/>
        <sz val="11"/>
        <color rgb="FFFF0000"/>
        <rFont val="Calibri"/>
        <family val="2"/>
        <scheme val="minor"/>
      </rPr>
      <t>C</t>
    </r>
  </si>
  <si>
    <t>EAC = 40 euro/0.8</t>
  </si>
  <si>
    <t>EAC ASSUMING THE ORIGINAL BUDGET FOR THE REMAINING WORK WILL REMAIN INTACT</t>
  </si>
  <si>
    <t>EAC ASSUMING THAT WORK REMAINING WILL BE COMPLETED AT THE BUDGETED RATE</t>
  </si>
  <si>
    <t>EAC = AC + (BAC - EV)</t>
  </si>
  <si>
    <t>EAC = 22 euro + (40 - 17.50) = 44.50 euro</t>
  </si>
  <si>
    <t>(forth EAC formula)</t>
  </si>
  <si>
    <t>(third EAC formula)</t>
  </si>
  <si>
    <t>EAC ASSUMING THE CPI AND SPI ARE RELEVANT AND WILL WEIGH IN TH GIVE THE FINAL PROJECT PICTURE</t>
  </si>
  <si>
    <t>EAC = AC + [(BAC - EV)/(SPIc x CPIc)]</t>
  </si>
  <si>
    <t>54.14 euro</t>
  </si>
  <si>
    <t>EAC=</t>
  </si>
  <si>
    <t>EAC = 22 + (40 - 17.50)/(0.875x0.8)</t>
  </si>
  <si>
    <t>worse than third</t>
  </si>
  <si>
    <t>EAC = AC + ETC</t>
  </si>
  <si>
    <t>Earned Value Management REVISITED</t>
  </si>
  <si>
    <t>https://www.youtube.com/watch?v=sEju-I_sXlM&amp;list=PL13IJTeX9RPWIdvbVjOBthLtZe_hbMws5&amp;index=12</t>
  </si>
  <si>
    <t>DAY 1 BUDGET = 50 euro</t>
  </si>
  <si>
    <t>Total Budget for the project is 200 euro</t>
  </si>
  <si>
    <t>PV</t>
  </si>
  <si>
    <t>The value of work scheduled to be done within a SPECIFIC time period</t>
  </si>
  <si>
    <t>The value of work accomplished within the specific time period</t>
  </si>
  <si>
    <t>How much I paid for the work accomplished within the specific time period</t>
  </si>
  <si>
    <t>DAY 1</t>
  </si>
  <si>
    <t>DAY 2</t>
  </si>
  <si>
    <t>DAY 4</t>
  </si>
  <si>
    <t>END OF DAY 1</t>
  </si>
  <si>
    <t>DAY 1 budget = 50 euro</t>
  </si>
  <si>
    <t>DONE</t>
  </si>
  <si>
    <t>TOTAL BUDGET FOR THE PROJECT IS 200 EURO</t>
  </si>
  <si>
    <t>voorbeeld = wall painting in yellow, green, pink and blue</t>
  </si>
  <si>
    <t>DAY 1: WE WENT OVER BUDGET: 61 euro</t>
  </si>
  <si>
    <t>CPI               (EV/AC)</t>
  </si>
  <si>
    <t>SPI             (EV/PV)</t>
  </si>
  <si>
    <t>CV            (EV-AC)</t>
  </si>
  <si>
    <t>SV            (EV-PV)</t>
  </si>
  <si>
    <t>if CPI is:</t>
  </si>
  <si>
    <t>This means</t>
  </si>
  <si>
    <t>Cost is lower than budget = Good performance</t>
  </si>
  <si>
    <t>Less than 1</t>
  </si>
  <si>
    <t>Greater than 1</t>
  </si>
  <si>
    <t xml:space="preserve"> &gt; 1</t>
  </si>
  <si>
    <t xml:space="preserve"> &lt; 1</t>
  </si>
  <si>
    <t>Cost is higher than budget = Bad performance</t>
  </si>
  <si>
    <t>Equal to 1</t>
  </si>
  <si>
    <t xml:space="preserve"> = 1</t>
  </si>
  <si>
    <t>Project is according budget (on target)</t>
  </si>
  <si>
    <t>if SPI is:</t>
  </si>
  <si>
    <t>Project is ahead of schedule = Good performance</t>
  </si>
  <si>
    <t>Project is behind schedudule = Bad performance</t>
  </si>
  <si>
    <t>Project is on target (on schedule)</t>
  </si>
  <si>
    <t xml:space="preserve">Positive </t>
  </si>
  <si>
    <t xml:space="preserve"> &gt; 0</t>
  </si>
  <si>
    <t>Negative</t>
  </si>
  <si>
    <t xml:space="preserve"> &lt; 0</t>
  </si>
  <si>
    <t xml:space="preserve"> = 0</t>
  </si>
  <si>
    <t>Zero</t>
  </si>
  <si>
    <t>Cost is less than budget: work is under budget (Good)</t>
  </si>
  <si>
    <t>Cost is more than budget: work is over budget (Bad)</t>
  </si>
  <si>
    <t>Cost is equal to budget: work is on budget</t>
  </si>
  <si>
    <t>Work is ahead of schedule (Good)</t>
  </si>
  <si>
    <t>Work is behind schedule (Bad)</t>
  </si>
  <si>
    <t>Work is on schedule</t>
  </si>
  <si>
    <t>INCOMPLETE</t>
  </si>
  <si>
    <t>DAY 2: ONLY HALF OF THE SCHEDULED WORK IS DONE</t>
  </si>
  <si>
    <t>DAY 1 :The scheduled work was done</t>
  </si>
  <si>
    <t>DAY 2: 30 euro was spent</t>
  </si>
  <si>
    <t>% COMPLETE the amount of work actually completed</t>
  </si>
  <si>
    <t>CUMULATIVE</t>
  </si>
  <si>
    <t>DAY 3: 80 euro was spent</t>
  </si>
  <si>
    <t>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</si>
</sst>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813]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0" xfId="0" applyFont="1"/>
    <xf numFmtId="9" fontId="0" fillId="0" borderId="0" xfId="0" applyNumberFormat="1"/>
    <xf numFmtId="9" fontId="2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4" fillId="0" borderId="0" xfId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7" fillId="3" borderId="1" xfId="0" applyFont="1" applyFill="1" applyBorder="1"/>
    <xf numFmtId="0" fontId="7" fillId="2" borderId="1" xfId="0" applyFont="1" applyFill="1" applyBorder="1"/>
    <xf numFmtId="0" fontId="7" fillId="3" borderId="1" xfId="0" applyFont="1" applyFill="1" applyBorder="1" applyAlignment="1">
      <alignment wrapText="1"/>
    </xf>
    <xf numFmtId="0" fontId="8" fillId="0" borderId="0" xfId="0" applyFont="1"/>
    <xf numFmtId="49" fontId="2" fillId="0" borderId="0" xfId="0" applyNumberFormat="1" applyFont="1" applyAlignment="1">
      <alignment wrapText="1"/>
    </xf>
    <xf numFmtId="0" fontId="9" fillId="0" borderId="0" xfId="0" applyFont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7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0" fontId="8" fillId="0" borderId="0" xfId="0" applyFont="1" applyFill="1"/>
    <xf numFmtId="0" fontId="2" fillId="6" borderId="0" xfId="0" applyFont="1" applyFill="1"/>
    <xf numFmtId="0" fontId="0" fillId="6" borderId="0" xfId="0" applyFill="1"/>
    <xf numFmtId="49" fontId="2" fillId="0" borderId="1" xfId="0" applyNumberFormat="1" applyFont="1" applyBorder="1" applyAlignment="1">
      <alignment wrapText="1"/>
    </xf>
    <xf numFmtId="0" fontId="0" fillId="0" borderId="1" xfId="0" applyBorder="1"/>
    <xf numFmtId="49" fontId="2" fillId="4" borderId="1" xfId="0" applyNumberFormat="1" applyFont="1" applyFill="1" applyBorder="1" applyAlignment="1">
      <alignment wrapText="1"/>
    </xf>
    <xf numFmtId="49" fontId="2" fillId="5" borderId="1" xfId="0" applyNumberFormat="1" applyFont="1" applyFill="1" applyBorder="1" applyAlignment="1">
      <alignment wrapText="1"/>
    </xf>
    <xf numFmtId="49" fontId="2" fillId="10" borderId="6" xfId="0" applyNumberFormat="1" applyFont="1" applyFill="1" applyBorder="1" applyAlignment="1">
      <alignment wrapText="1"/>
    </xf>
    <xf numFmtId="0" fontId="2" fillId="0" borderId="1" xfId="0" applyFont="1" applyBorder="1"/>
    <xf numFmtId="164" fontId="0" fillId="0" borderId="1" xfId="0" applyNumberFormat="1" applyBorder="1"/>
    <xf numFmtId="9" fontId="0" fillId="0" borderId="1" xfId="0" applyNumberFormat="1" applyBorder="1"/>
    <xf numFmtId="49" fontId="1" fillId="11" borderId="1" xfId="0" applyNumberFormat="1" applyFont="1" applyFill="1" applyBorder="1" applyAlignment="1">
      <alignment wrapText="1"/>
    </xf>
    <xf numFmtId="49" fontId="2" fillId="12" borderId="1" xfId="0" applyNumberFormat="1" applyFont="1" applyFill="1" applyBorder="1" applyAlignment="1">
      <alignment wrapText="1"/>
    </xf>
    <xf numFmtId="0" fontId="3" fillId="11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wrapText="1"/>
    </xf>
    <xf numFmtId="0" fontId="12" fillId="4" borderId="1" xfId="0" applyFont="1" applyFill="1" applyBorder="1"/>
    <xf numFmtId="49" fontId="6" fillId="4" borderId="1" xfId="0" applyNumberFormat="1" applyFont="1" applyFill="1" applyBorder="1" applyAlignment="1">
      <alignment wrapText="1"/>
    </xf>
    <xf numFmtId="0" fontId="6" fillId="5" borderId="1" xfId="0" applyFont="1" applyFill="1" applyBorder="1"/>
    <xf numFmtId="0" fontId="2" fillId="0" borderId="0" xfId="0" applyFont="1" applyAlignment="1">
      <alignment wrapText="1"/>
    </xf>
    <xf numFmtId="0" fontId="2" fillId="8" borderId="1" xfId="0" applyFont="1" applyFill="1" applyBorder="1"/>
    <xf numFmtId="0" fontId="13" fillId="8" borderId="1" xfId="0" applyFont="1" applyFill="1" applyBorder="1" applyAlignment="1">
      <alignment horizontal="center" vertical="center" wrapText="1"/>
    </xf>
    <xf numFmtId="0" fontId="0" fillId="13" borderId="0" xfId="0" applyFill="1"/>
    <xf numFmtId="0" fontId="13" fillId="1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13" fillId="14" borderId="1" xfId="0" applyFont="1" applyFill="1" applyBorder="1" applyAlignment="1">
      <alignment horizontal="center" vertical="center" wrapText="1"/>
    </xf>
    <xf numFmtId="0" fontId="0" fillId="15" borderId="0" xfId="0" applyFill="1"/>
    <xf numFmtId="0" fontId="13" fillId="15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/>
    <xf numFmtId="9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quotePrefix="1" applyFont="1" applyBorder="1"/>
    <xf numFmtId="0" fontId="2" fillId="15" borderId="1" xfId="0" applyFont="1" applyFill="1" applyBorder="1"/>
    <xf numFmtId="164" fontId="2" fillId="7" borderId="1" xfId="0" applyNumberFormat="1" applyFont="1" applyFill="1" applyBorder="1"/>
    <xf numFmtId="164" fontId="2" fillId="8" borderId="1" xfId="0" applyNumberFormat="1" applyFont="1" applyFill="1" applyBorder="1"/>
    <xf numFmtId="164" fontId="2" fillId="4" borderId="1" xfId="0" applyNumberFormat="1" applyFont="1" applyFill="1" applyBorder="1"/>
    <xf numFmtId="164" fontId="2" fillId="9" borderId="1" xfId="0" applyNumberFormat="1" applyFont="1" applyFill="1" applyBorder="1"/>
    <xf numFmtId="0" fontId="2" fillId="16" borderId="1" xfId="0" applyFont="1" applyFill="1" applyBorder="1"/>
    <xf numFmtId="0" fontId="2" fillId="4" borderId="1" xfId="0" applyFont="1" applyFill="1" applyBorder="1"/>
    <xf numFmtId="0" fontId="2" fillId="13" borderId="1" xfId="0" applyFont="1" applyFill="1" applyBorder="1"/>
    <xf numFmtId="0" fontId="2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ttMLHqbub8A&amp;list=PL13IJTeX9RPWIdvbVjOBthLtZe_hbMws5&amp;index=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sEju-I_sXlM&amp;list=PL13IJTeX9RPWIdvbVjOBthLtZe_hbMws5&amp;index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DFE7-BF83-4BD6-A603-B742F6DBE9FB}">
  <sheetPr codeName="Sheet1"/>
  <dimension ref="A1:U23"/>
  <sheetViews>
    <sheetView zoomScale="85" zoomScaleNormal="85" workbookViewId="0">
      <selection activeCell="D8" sqref="D8"/>
    </sheetView>
  </sheetViews>
  <sheetFormatPr defaultRowHeight="33" customHeight="1" x14ac:dyDescent="0.3"/>
  <cols>
    <col min="6" max="6" width="17" bestFit="1" customWidth="1"/>
    <col min="20" max="20" width="13" customWidth="1"/>
    <col min="21" max="21" width="11" customWidth="1"/>
  </cols>
  <sheetData>
    <row r="1" spans="1:21" ht="33" customHeight="1" x14ac:dyDescent="0.3">
      <c r="A1" s="29" t="s">
        <v>51</v>
      </c>
      <c r="B1" s="30"/>
      <c r="C1" s="11" t="s">
        <v>15</v>
      </c>
      <c r="D1" s="5" t="s">
        <v>14</v>
      </c>
      <c r="H1" s="10" t="s">
        <v>13</v>
      </c>
    </row>
    <row r="2" spans="1:21" ht="33" customHeight="1" x14ac:dyDescent="0.3">
      <c r="D2" s="13" t="s">
        <v>16</v>
      </c>
    </row>
    <row r="3" spans="1:21" ht="33" customHeight="1" x14ac:dyDescent="0.3">
      <c r="A3" s="14">
        <v>2.5</v>
      </c>
      <c r="B3" s="15">
        <v>2.5</v>
      </c>
      <c r="C3" s="1" t="s">
        <v>0</v>
      </c>
      <c r="D3" s="2"/>
      <c r="G3" s="5" t="s">
        <v>2</v>
      </c>
      <c r="J3" s="5">
        <v>40</v>
      </c>
      <c r="K3" t="s">
        <v>7</v>
      </c>
      <c r="O3" s="8" t="s">
        <v>12</v>
      </c>
      <c r="R3" s="5"/>
      <c r="S3" s="5" t="s">
        <v>7</v>
      </c>
      <c r="T3" s="5" t="s">
        <v>10</v>
      </c>
      <c r="U3" s="5" t="s">
        <v>11</v>
      </c>
    </row>
    <row r="4" spans="1:21" ht="33" customHeight="1" x14ac:dyDescent="0.3">
      <c r="A4" s="14">
        <v>2.5</v>
      </c>
      <c r="B4" s="14">
        <v>2.5</v>
      </c>
      <c r="C4" s="3"/>
      <c r="D4" s="4"/>
      <c r="G4" s="5" t="s">
        <v>3</v>
      </c>
      <c r="H4" s="5">
        <v>10</v>
      </c>
      <c r="I4" s="5" t="s">
        <v>7</v>
      </c>
      <c r="J4" s="5"/>
      <c r="K4" s="5" t="s">
        <v>5</v>
      </c>
      <c r="N4" s="7">
        <v>1</v>
      </c>
      <c r="O4" s="5">
        <f>N4*H4</f>
        <v>10</v>
      </c>
      <c r="P4" t="s">
        <v>7</v>
      </c>
      <c r="R4" s="5" t="s">
        <v>8</v>
      </c>
      <c r="S4" s="5">
        <v>12</v>
      </c>
      <c r="T4" s="9">
        <f>O4/S4</f>
        <v>0.83333333333333337</v>
      </c>
      <c r="U4" s="5">
        <f>O4/H4</f>
        <v>1</v>
      </c>
    </row>
    <row r="5" spans="1:21" ht="33" customHeight="1" x14ac:dyDescent="0.3">
      <c r="A5" s="16">
        <v>2.5</v>
      </c>
      <c r="B5" s="14">
        <v>2.5</v>
      </c>
      <c r="C5" s="1" t="s">
        <v>1</v>
      </c>
      <c r="D5" s="2"/>
      <c r="G5" s="5" t="s">
        <v>4</v>
      </c>
      <c r="H5" s="5">
        <v>10</v>
      </c>
      <c r="I5" s="5" t="s">
        <v>7</v>
      </c>
      <c r="J5" s="5"/>
      <c r="K5" s="5" t="s">
        <v>6</v>
      </c>
      <c r="N5" s="7">
        <v>0.75</v>
      </c>
      <c r="O5" s="5">
        <f>N5*H5</f>
        <v>7.5</v>
      </c>
      <c r="P5" t="s">
        <v>7</v>
      </c>
      <c r="R5" s="5" t="s">
        <v>9</v>
      </c>
      <c r="S5" s="5">
        <v>10</v>
      </c>
      <c r="T5" s="5">
        <f>O5/S5</f>
        <v>0.75</v>
      </c>
      <c r="U5" s="5">
        <f>O5/H5</f>
        <v>0.75</v>
      </c>
    </row>
    <row r="6" spans="1:21" ht="33" customHeight="1" x14ac:dyDescent="0.3">
      <c r="A6" s="14">
        <v>2.5</v>
      </c>
      <c r="B6" s="14">
        <v>2.5</v>
      </c>
      <c r="C6" s="3"/>
      <c r="D6" s="4"/>
      <c r="G6" s="23" t="s">
        <v>33</v>
      </c>
      <c r="H6" s="22">
        <f>SUM(H4:H5)</f>
        <v>20</v>
      </c>
      <c r="K6" s="23" t="s">
        <v>32</v>
      </c>
      <c r="L6" s="23"/>
      <c r="M6" s="23"/>
      <c r="N6" s="23"/>
      <c r="O6" s="23">
        <f>SUM(O4:O5)</f>
        <v>17.5</v>
      </c>
      <c r="R6" s="20" t="s">
        <v>34</v>
      </c>
      <c r="S6" s="20">
        <f>SUM(S4:S5)</f>
        <v>22</v>
      </c>
      <c r="T6" s="9">
        <f>O6/S6</f>
        <v>0.79545454545454541</v>
      </c>
      <c r="U6" s="5">
        <f>O6/H6</f>
        <v>0.875</v>
      </c>
    </row>
    <row r="7" spans="1:21" s="26" customFormat="1" ht="33" customHeight="1" x14ac:dyDescent="0.3">
      <c r="A7" s="24"/>
      <c r="B7" s="24"/>
      <c r="C7" s="25"/>
      <c r="D7" s="25"/>
      <c r="G7" s="27" t="s">
        <v>35</v>
      </c>
      <c r="K7" s="27"/>
      <c r="L7" s="27"/>
      <c r="M7" s="27"/>
      <c r="N7" s="27"/>
      <c r="O7" s="27"/>
      <c r="R7" s="27"/>
      <c r="S7" s="27"/>
      <c r="T7" s="28" t="s">
        <v>36</v>
      </c>
      <c r="U7" s="28" t="s">
        <v>37</v>
      </c>
    </row>
    <row r="8" spans="1:21" ht="49.8" customHeight="1" x14ac:dyDescent="0.3">
      <c r="A8" s="18" t="s">
        <v>23</v>
      </c>
      <c r="B8" s="5" t="s">
        <v>22</v>
      </c>
      <c r="C8" s="19">
        <f xml:space="preserve"> 9*2.5</f>
        <v>22.5</v>
      </c>
      <c r="D8" s="5" t="s">
        <v>24</v>
      </c>
      <c r="F8" s="17" t="s">
        <v>25</v>
      </c>
      <c r="G8" s="17" t="s">
        <v>18</v>
      </c>
    </row>
    <row r="9" spans="1:21" ht="33" customHeight="1" x14ac:dyDescent="0.3">
      <c r="A9" s="5" t="s">
        <v>21</v>
      </c>
      <c r="F9" s="17" t="s">
        <v>25</v>
      </c>
      <c r="G9" s="17" t="s">
        <v>17</v>
      </c>
    </row>
    <row r="10" spans="1:21" ht="33" customHeight="1" x14ac:dyDescent="0.3">
      <c r="G10" s="5" t="s">
        <v>20</v>
      </c>
    </row>
    <row r="11" spans="1:21" ht="33" customHeight="1" x14ac:dyDescent="0.3">
      <c r="F11" s="21" t="s">
        <v>27</v>
      </c>
      <c r="G11" s="5" t="s">
        <v>19</v>
      </c>
    </row>
    <row r="12" spans="1:21" ht="33" customHeight="1" x14ac:dyDescent="0.3">
      <c r="F12" s="17" t="s">
        <v>28</v>
      </c>
      <c r="G12" s="17" t="s">
        <v>29</v>
      </c>
    </row>
    <row r="13" spans="1:21" ht="33" customHeight="1" x14ac:dyDescent="0.3">
      <c r="G13" s="5" t="s">
        <v>30</v>
      </c>
    </row>
    <row r="14" spans="1:21" ht="33" customHeight="1" x14ac:dyDescent="0.3">
      <c r="G14" s="17" t="s">
        <v>31</v>
      </c>
    </row>
    <row r="15" spans="1:21" ht="33" customHeight="1" x14ac:dyDescent="0.3">
      <c r="G15" s="5" t="s">
        <v>38</v>
      </c>
      <c r="I15" s="17">
        <f>40/0.8</f>
        <v>50</v>
      </c>
      <c r="J15" s="17" t="s">
        <v>7</v>
      </c>
    </row>
    <row r="16" spans="1:21" ht="33" customHeight="1" x14ac:dyDescent="0.3">
      <c r="F16" s="17" t="s">
        <v>44</v>
      </c>
      <c r="G16" s="17" t="s">
        <v>39</v>
      </c>
    </row>
    <row r="17" spans="6:8" ht="33" customHeight="1" x14ac:dyDescent="0.3">
      <c r="G17" s="5" t="s">
        <v>40</v>
      </c>
    </row>
    <row r="18" spans="6:8" ht="33" customHeight="1" x14ac:dyDescent="0.3">
      <c r="G18" s="17" t="s">
        <v>41</v>
      </c>
    </row>
    <row r="19" spans="6:8" ht="33" customHeight="1" x14ac:dyDescent="0.3">
      <c r="G19" s="5" t="s">
        <v>42</v>
      </c>
    </row>
    <row r="20" spans="6:8" ht="33" customHeight="1" x14ac:dyDescent="0.3">
      <c r="F20" s="17" t="s">
        <v>43</v>
      </c>
      <c r="G20" s="17" t="s">
        <v>45</v>
      </c>
    </row>
    <row r="21" spans="6:8" ht="33" customHeight="1" x14ac:dyDescent="0.3">
      <c r="G21" s="5" t="s">
        <v>46</v>
      </c>
    </row>
    <row r="22" spans="6:8" ht="33" customHeight="1" x14ac:dyDescent="0.3">
      <c r="G22" s="17" t="s">
        <v>49</v>
      </c>
    </row>
    <row r="23" spans="6:8" ht="33" customHeight="1" x14ac:dyDescent="0.3">
      <c r="F23" t="s">
        <v>50</v>
      </c>
      <c r="G23" s="5" t="s">
        <v>48</v>
      </c>
      <c r="H23" s="5" t="s">
        <v>47</v>
      </c>
    </row>
  </sheetData>
  <hyperlinks>
    <hyperlink ref="H1" r:id="rId1" xr:uid="{D5D5D4A6-062C-4412-8A28-DBDA0FF308CA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E2B3-AAA1-47AF-9143-BDA8175AC8DF}">
  <sheetPr codeName="Sheet2"/>
  <dimension ref="A1:I18"/>
  <sheetViews>
    <sheetView tabSelected="1" topLeftCell="B1" workbookViewId="0">
      <selection activeCell="F1" sqref="F1"/>
    </sheetView>
  </sheetViews>
  <sheetFormatPr defaultColWidth="14.21875" defaultRowHeight="55.8" customHeight="1" x14ac:dyDescent="0.3"/>
  <cols>
    <col min="6" max="6" width="15.33203125" customWidth="1"/>
  </cols>
  <sheetData>
    <row r="1" spans="1:9" ht="55.8" customHeight="1" x14ac:dyDescent="0.35">
      <c r="B1" s="12" t="s">
        <v>52</v>
      </c>
      <c r="F1" s="10" t="s">
        <v>53</v>
      </c>
    </row>
    <row r="2" spans="1:9" ht="55.8" customHeight="1" x14ac:dyDescent="0.3">
      <c r="A2" t="s">
        <v>107</v>
      </c>
      <c r="B2" s="31" t="s">
        <v>54</v>
      </c>
      <c r="C2" s="31" t="s">
        <v>54</v>
      </c>
      <c r="D2" s="31" t="s">
        <v>54</v>
      </c>
      <c r="E2" s="31" t="s">
        <v>54</v>
      </c>
      <c r="F2" s="31" t="s">
        <v>55</v>
      </c>
    </row>
    <row r="3" spans="1:9" ht="55.8" customHeight="1" x14ac:dyDescent="0.3">
      <c r="A3">
        <f>50/8</f>
        <v>6.25</v>
      </c>
      <c r="B3" s="63">
        <v>25</v>
      </c>
      <c r="C3" s="64">
        <v>25</v>
      </c>
      <c r="D3" s="65">
        <v>25</v>
      </c>
      <c r="E3" s="66">
        <v>25</v>
      </c>
    </row>
    <row r="4" spans="1:9" ht="55.8" customHeight="1" x14ac:dyDescent="0.3">
      <c r="B4" s="63">
        <v>25</v>
      </c>
      <c r="C4" s="64">
        <v>25</v>
      </c>
      <c r="D4" s="65">
        <v>25</v>
      </c>
      <c r="E4" s="66">
        <v>25</v>
      </c>
    </row>
    <row r="5" spans="1:9" ht="55.8" customHeight="1" x14ac:dyDescent="0.3">
      <c r="B5" s="5" t="s">
        <v>67</v>
      </c>
    </row>
    <row r="6" spans="1:9" ht="22.8" customHeight="1" x14ac:dyDescent="0.35">
      <c r="B6" s="45" t="s">
        <v>56</v>
      </c>
      <c r="C6" s="46"/>
      <c r="D6" s="47" t="s">
        <v>12</v>
      </c>
      <c r="E6" s="48" t="s">
        <v>26</v>
      </c>
      <c r="F6" s="50"/>
      <c r="G6" s="52"/>
      <c r="H6" s="54"/>
      <c r="I6" s="56"/>
    </row>
    <row r="7" spans="1:9" ht="87" customHeight="1" x14ac:dyDescent="0.3">
      <c r="B7" s="35" t="s">
        <v>57</v>
      </c>
      <c r="C7" s="33" t="s">
        <v>104</v>
      </c>
      <c r="D7" s="33" t="s">
        <v>58</v>
      </c>
      <c r="E7" s="34" t="s">
        <v>59</v>
      </c>
      <c r="F7" s="51" t="s">
        <v>69</v>
      </c>
      <c r="G7" s="53" t="s">
        <v>70</v>
      </c>
      <c r="H7" s="55" t="s">
        <v>71</v>
      </c>
      <c r="I7" s="57" t="s">
        <v>72</v>
      </c>
    </row>
    <row r="8" spans="1:9" ht="22.2" customHeight="1" x14ac:dyDescent="0.3">
      <c r="A8" s="67" t="s">
        <v>60</v>
      </c>
      <c r="B8" s="58">
        <v>50</v>
      </c>
      <c r="C8" s="59">
        <v>1</v>
      </c>
      <c r="D8" s="58">
        <f>B8*C8</f>
        <v>50</v>
      </c>
      <c r="E8" s="58">
        <v>61</v>
      </c>
      <c r="F8" s="60">
        <f>D8/E8</f>
        <v>0.81967213114754101</v>
      </c>
      <c r="G8" s="36">
        <f>D8/B8</f>
        <v>1</v>
      </c>
      <c r="H8" s="58">
        <f>D8-E8</f>
        <v>-11</v>
      </c>
      <c r="I8" s="58">
        <f>D8-B8</f>
        <v>0</v>
      </c>
    </row>
    <row r="9" spans="1:9" ht="22.2" customHeight="1" x14ac:dyDescent="0.3">
      <c r="A9" s="67" t="s">
        <v>61</v>
      </c>
      <c r="B9" s="58">
        <v>50</v>
      </c>
      <c r="C9" s="59">
        <v>0.5</v>
      </c>
      <c r="D9" s="58">
        <f>B9*C9</f>
        <v>25</v>
      </c>
      <c r="E9" s="36">
        <v>30</v>
      </c>
      <c r="F9" s="60">
        <f t="shared" ref="F9:F12" si="0">D9/E9</f>
        <v>0.83333333333333337</v>
      </c>
      <c r="G9" s="36">
        <f t="shared" ref="G9:G12" si="1">D9/B9</f>
        <v>0.5</v>
      </c>
      <c r="H9" s="58">
        <f>D9-E9</f>
        <v>-5</v>
      </c>
      <c r="I9" s="58">
        <f t="shared" ref="I9:I12" si="2">D9-B9</f>
        <v>-25</v>
      </c>
    </row>
    <row r="10" spans="1:9" ht="22.2" customHeight="1" x14ac:dyDescent="0.3">
      <c r="A10" s="67"/>
      <c r="B10" s="58"/>
      <c r="C10" s="59"/>
      <c r="D10" s="58"/>
      <c r="E10" s="36"/>
      <c r="F10" s="60"/>
      <c r="G10" s="36"/>
      <c r="H10" s="58"/>
      <c r="I10" s="58"/>
    </row>
    <row r="11" spans="1:9" ht="22.2" customHeight="1" x14ac:dyDescent="0.3">
      <c r="A11" s="67" t="s">
        <v>62</v>
      </c>
      <c r="B11" s="58"/>
      <c r="C11" s="59"/>
      <c r="D11" s="36"/>
      <c r="E11" s="36"/>
      <c r="F11" s="60" t="e">
        <f t="shared" si="0"/>
        <v>#DIV/0!</v>
      </c>
      <c r="G11" s="36" t="e">
        <f t="shared" si="1"/>
        <v>#DIV/0!</v>
      </c>
      <c r="H11" s="58">
        <f t="shared" ref="H11:H12" si="3">D11-E11</f>
        <v>0</v>
      </c>
      <c r="I11" s="58">
        <f t="shared" si="2"/>
        <v>0</v>
      </c>
    </row>
    <row r="12" spans="1:9" ht="55.8" customHeight="1" x14ac:dyDescent="0.3">
      <c r="A12" s="67" t="s">
        <v>105</v>
      </c>
      <c r="B12" s="37">
        <f>SUM(B8:B11)</f>
        <v>100</v>
      </c>
      <c r="C12" s="38">
        <f>SUM(C8:C11)/4</f>
        <v>0.375</v>
      </c>
      <c r="D12" s="37">
        <f>SUM(D8:D11)</f>
        <v>75</v>
      </c>
      <c r="E12" s="37">
        <f>SUM(E8:E11)</f>
        <v>91</v>
      </c>
      <c r="F12" s="60">
        <f t="shared" si="0"/>
        <v>0.82417582417582413</v>
      </c>
      <c r="G12" s="36">
        <f t="shared" si="1"/>
        <v>0.75</v>
      </c>
      <c r="H12" s="58">
        <f t="shared" si="3"/>
        <v>-16</v>
      </c>
      <c r="I12" s="58">
        <f t="shared" si="2"/>
        <v>-25</v>
      </c>
    </row>
    <row r="13" spans="1:9" ht="55.8" customHeight="1" x14ac:dyDescent="0.3">
      <c r="B13" s="5" t="s">
        <v>63</v>
      </c>
      <c r="C13" s="6"/>
    </row>
    <row r="14" spans="1:9" ht="55.8" customHeight="1" x14ac:dyDescent="0.3">
      <c r="B14" s="39" t="s">
        <v>64</v>
      </c>
      <c r="C14" s="40" t="s">
        <v>64</v>
      </c>
      <c r="D14" s="40" t="s">
        <v>64</v>
      </c>
      <c r="E14" s="40" t="s">
        <v>64</v>
      </c>
      <c r="F14" s="40" t="s">
        <v>66</v>
      </c>
    </row>
    <row r="15" spans="1:9" ht="55.8" customHeight="1" x14ac:dyDescent="0.3">
      <c r="B15" s="41" t="s">
        <v>65</v>
      </c>
      <c r="C15" s="42" t="s">
        <v>65</v>
      </c>
      <c r="D15" s="43" t="s">
        <v>65</v>
      </c>
      <c r="E15" s="44">
        <v>4</v>
      </c>
      <c r="F15" s="32"/>
    </row>
    <row r="16" spans="1:9" ht="55.8" customHeight="1" x14ac:dyDescent="0.3">
      <c r="B16" s="41" t="s">
        <v>65</v>
      </c>
      <c r="C16" s="42" t="s">
        <v>100</v>
      </c>
      <c r="D16" s="43" t="s">
        <v>65</v>
      </c>
      <c r="E16" s="44">
        <v>4</v>
      </c>
      <c r="F16" s="32"/>
    </row>
    <row r="17" spans="2:4" ht="55.8" customHeight="1" x14ac:dyDescent="0.3">
      <c r="B17" s="49" t="s">
        <v>102</v>
      </c>
      <c r="C17" s="49" t="s">
        <v>101</v>
      </c>
      <c r="D17" s="49" t="s">
        <v>102</v>
      </c>
    </row>
    <row r="18" spans="2:4" ht="55.8" customHeight="1" x14ac:dyDescent="0.3">
      <c r="B18" s="49" t="s">
        <v>68</v>
      </c>
      <c r="C18" s="49" t="s">
        <v>103</v>
      </c>
      <c r="D18" s="49" t="s">
        <v>106</v>
      </c>
    </row>
  </sheetData>
  <phoneticPr fontId="11" type="noConversion"/>
  <hyperlinks>
    <hyperlink ref="F1" r:id="rId1" xr:uid="{67C14715-90EA-4F27-8CD4-B6C5D288FF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AF66-87AD-46EE-BB4C-11FF9E3A0983}">
  <sheetPr codeName="Sheet3"/>
  <dimension ref="A2:C5"/>
  <sheetViews>
    <sheetView workbookViewId="0">
      <selection activeCell="A2" sqref="A2:C5"/>
    </sheetView>
  </sheetViews>
  <sheetFormatPr defaultRowHeight="14.4" x14ac:dyDescent="0.3"/>
  <cols>
    <col min="1" max="1" width="12.77734375" bestFit="1" customWidth="1"/>
    <col min="3" max="3" width="39.6640625" bestFit="1" customWidth="1"/>
  </cols>
  <sheetData>
    <row r="2" spans="1:3" x14ac:dyDescent="0.3">
      <c r="A2" s="62" t="s">
        <v>73</v>
      </c>
      <c r="B2" s="62"/>
      <c r="C2" s="62" t="s">
        <v>74</v>
      </c>
    </row>
    <row r="3" spans="1:3" x14ac:dyDescent="0.3">
      <c r="A3" s="62" t="s">
        <v>77</v>
      </c>
      <c r="B3" s="61" t="s">
        <v>78</v>
      </c>
      <c r="C3" s="36" t="s">
        <v>75</v>
      </c>
    </row>
    <row r="4" spans="1:3" x14ac:dyDescent="0.3">
      <c r="A4" s="62" t="s">
        <v>76</v>
      </c>
      <c r="B4" s="61" t="s">
        <v>79</v>
      </c>
      <c r="C4" s="36" t="s">
        <v>80</v>
      </c>
    </row>
    <row r="5" spans="1:3" x14ac:dyDescent="0.3">
      <c r="A5" s="62" t="s">
        <v>81</v>
      </c>
      <c r="B5" s="61" t="s">
        <v>82</v>
      </c>
      <c r="C5" s="36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043A-E0E6-4011-A7C0-0FF1CD3DFC04}">
  <sheetPr codeName="Sheet4"/>
  <dimension ref="A2:C5"/>
  <sheetViews>
    <sheetView workbookViewId="0">
      <selection activeCell="A2" sqref="A2:C5"/>
    </sheetView>
  </sheetViews>
  <sheetFormatPr defaultRowHeight="14.4" x14ac:dyDescent="0.3"/>
  <cols>
    <col min="1" max="1" width="13.109375" bestFit="1" customWidth="1"/>
    <col min="3" max="3" width="44" customWidth="1"/>
  </cols>
  <sheetData>
    <row r="2" spans="1:3" x14ac:dyDescent="0.3">
      <c r="A2" s="68" t="s">
        <v>84</v>
      </c>
      <c r="B2" s="68"/>
      <c r="C2" s="68" t="s">
        <v>74</v>
      </c>
    </row>
    <row r="3" spans="1:3" x14ac:dyDescent="0.3">
      <c r="A3" s="62" t="s">
        <v>77</v>
      </c>
      <c r="B3" s="61" t="s">
        <v>78</v>
      </c>
      <c r="C3" s="36" t="s">
        <v>85</v>
      </c>
    </row>
    <row r="4" spans="1:3" x14ac:dyDescent="0.3">
      <c r="A4" s="62" t="s">
        <v>76</v>
      </c>
      <c r="B4" s="61" t="s">
        <v>79</v>
      </c>
      <c r="C4" s="36" t="s">
        <v>86</v>
      </c>
    </row>
    <row r="5" spans="1:3" x14ac:dyDescent="0.3">
      <c r="A5" s="62" t="s">
        <v>81</v>
      </c>
      <c r="B5" s="61" t="s">
        <v>82</v>
      </c>
      <c r="C5" s="3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CDF0-6A30-41AC-854E-5CE903C396A0}">
  <sheetPr codeName="Sheet5"/>
  <dimension ref="A2:C5"/>
  <sheetViews>
    <sheetView workbookViewId="0">
      <selection activeCell="A2" sqref="A2:C5"/>
    </sheetView>
  </sheetViews>
  <sheetFormatPr defaultRowHeight="14.4" x14ac:dyDescent="0.3"/>
  <cols>
    <col min="1" max="1" width="13.109375" bestFit="1" customWidth="1"/>
    <col min="3" max="3" width="46.6640625" bestFit="1" customWidth="1"/>
  </cols>
  <sheetData>
    <row r="2" spans="1:3" x14ac:dyDescent="0.3">
      <c r="A2" s="69" t="s">
        <v>84</v>
      </c>
      <c r="B2" s="69"/>
      <c r="C2" s="69" t="s">
        <v>74</v>
      </c>
    </row>
    <row r="3" spans="1:3" x14ac:dyDescent="0.3">
      <c r="A3" s="70" t="s">
        <v>88</v>
      </c>
      <c r="B3" s="61" t="s">
        <v>89</v>
      </c>
      <c r="C3" s="36" t="s">
        <v>94</v>
      </c>
    </row>
    <row r="4" spans="1:3" x14ac:dyDescent="0.3">
      <c r="A4" s="70" t="s">
        <v>90</v>
      </c>
      <c r="B4" s="61" t="s">
        <v>91</v>
      </c>
      <c r="C4" s="36" t="s">
        <v>95</v>
      </c>
    </row>
    <row r="5" spans="1:3" x14ac:dyDescent="0.3">
      <c r="A5" s="70" t="s">
        <v>93</v>
      </c>
      <c r="B5" s="61" t="s">
        <v>92</v>
      </c>
      <c r="C5" s="36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52CA-C6A3-4225-9A46-394AE77DDD9B}">
  <sheetPr codeName="Sheet6"/>
  <dimension ref="A2:C5"/>
  <sheetViews>
    <sheetView workbookViewId="0">
      <selection activeCell="C9" sqref="C9"/>
    </sheetView>
  </sheetViews>
  <sheetFormatPr defaultRowHeight="14.4" x14ac:dyDescent="0.3"/>
  <cols>
    <col min="3" max="3" width="46.6640625" bestFit="1" customWidth="1"/>
  </cols>
  <sheetData>
    <row r="2" spans="1:3" x14ac:dyDescent="0.3">
      <c r="A2" s="68" t="s">
        <v>84</v>
      </c>
      <c r="B2" s="68"/>
      <c r="C2" s="68" t="s">
        <v>74</v>
      </c>
    </row>
    <row r="3" spans="1:3" x14ac:dyDescent="0.3">
      <c r="A3" s="62" t="s">
        <v>88</v>
      </c>
      <c r="B3" s="61" t="s">
        <v>89</v>
      </c>
      <c r="C3" s="36" t="s">
        <v>97</v>
      </c>
    </row>
    <row r="4" spans="1:3" x14ac:dyDescent="0.3">
      <c r="A4" s="62" t="s">
        <v>90</v>
      </c>
      <c r="B4" s="61" t="s">
        <v>91</v>
      </c>
      <c r="C4" s="36" t="s">
        <v>98</v>
      </c>
    </row>
    <row r="5" spans="1:3" x14ac:dyDescent="0.3">
      <c r="A5" s="62" t="s">
        <v>93</v>
      </c>
      <c r="B5" s="61" t="s">
        <v>92</v>
      </c>
      <c r="C5" s="36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Voorbeeld1</vt:lpstr>
      <vt:lpstr>Voorbeeld2</vt:lpstr>
      <vt:lpstr>CPI</vt:lpstr>
      <vt:lpstr>SPI</vt:lpstr>
      <vt:lpstr>CV</vt:lpstr>
      <vt:lpstr>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Coppieters</dc:creator>
  <cp:lastModifiedBy>Helena Coppieters</cp:lastModifiedBy>
  <dcterms:created xsi:type="dcterms:W3CDTF">2020-05-10T12:03:36Z</dcterms:created>
  <dcterms:modified xsi:type="dcterms:W3CDTF">2020-05-24T16:53:35Z</dcterms:modified>
</cp:coreProperties>
</file>