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9EDE9A8-7284-4610-B4C4-EF32516A94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N13" i="1"/>
  <c r="N8" i="1"/>
  <c r="E22" i="1"/>
  <c r="F22" i="1" s="1"/>
  <c r="E20" i="1"/>
  <c r="G20" i="1" s="1"/>
  <c r="E18" i="1"/>
  <c r="F18" i="1" s="1"/>
  <c r="E16" i="1"/>
  <c r="F16" i="1" s="1"/>
  <c r="E14" i="1"/>
  <c r="G14" i="1" s="1"/>
  <c r="E12" i="1"/>
  <c r="F12" i="1" s="1"/>
  <c r="E10" i="1"/>
  <c r="F10" i="1" s="1"/>
  <c r="E8" i="1"/>
  <c r="F8" i="1" s="1"/>
  <c r="G16" i="1" l="1"/>
  <c r="G22" i="1"/>
  <c r="F14" i="1"/>
  <c r="G8" i="1"/>
  <c r="F20" i="1"/>
  <c r="G10" i="1"/>
  <c r="G18" i="1"/>
  <c r="G12" i="1"/>
  <c r="N18" i="1" l="1"/>
  <c r="N25" i="1"/>
  <c r="N26" i="1"/>
</calcChain>
</file>

<file path=xl/sharedStrings.xml><?xml version="1.0" encoding="utf-8"?>
<sst xmlns="http://schemas.openxmlformats.org/spreadsheetml/2006/main" count="29" uniqueCount="29">
  <si>
    <t>Эмитент</t>
  </si>
  <si>
    <t>номинал акции р.</t>
  </si>
  <si>
    <t>Доходность акций по дивидендам</t>
  </si>
  <si>
    <t>NA</t>
  </si>
  <si>
    <t>CP</t>
  </si>
  <si>
    <t>% Div</t>
  </si>
  <si>
    <t>DivR</t>
  </si>
  <si>
    <t>Фактиче ская DF</t>
  </si>
  <si>
    <t>банк</t>
  </si>
  <si>
    <t>Инкомбанк</t>
  </si>
  <si>
    <t>К номиналу DN</t>
  </si>
  <si>
    <t>Значение</t>
  </si>
  <si>
    <t>Средняя цена продажи акций</t>
  </si>
  <si>
    <t>Максимальная цена продажи акций</t>
  </si>
  <si>
    <t>Расчётная величина</t>
  </si>
  <si>
    <t xml:space="preserve">Минимальная фактическая доходность
акций
</t>
  </si>
  <si>
    <t>Средняя фактическая доходность акций</t>
  </si>
  <si>
    <t>Минимальная цена продажи акций</t>
  </si>
  <si>
    <t>Цена продажи. р</t>
  </si>
  <si>
    <t>Дивиденды, объявленные в расчете на год</t>
  </si>
  <si>
    <t>Сургутнефтегаз</t>
  </si>
  <si>
    <t>Нефтехимбанк</t>
  </si>
  <si>
    <t>Сбербанк</t>
  </si>
  <si>
    <t>КБ Аккобанк</t>
  </si>
  <si>
    <t>СКВ банк</t>
  </si>
  <si>
    <t>Промстройбанк</t>
  </si>
  <si>
    <t>Сибирьгазбанк</t>
  </si>
  <si>
    <t>акций</t>
  </si>
  <si>
    <t>Максимальная фактическая доходность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</si>
</sst>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Microsoft Sans Serif"/>
      <family val="2"/>
      <charset val="204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10" xfId="0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14" xfId="0" applyFont="1" applyBorder="1" applyAlignment="1">
      <alignment horizontal="left" vertical="center" wrapText="1" indent="1"/>
    </xf>
    <xf numFmtId="0" fontId="2" fillId="0" borderId="16" xfId="0" applyFont="1" applyBorder="1" applyAlignment="1">
      <alignment horizontal="left" vertical="center" wrapText="1" indent="1"/>
    </xf>
    <xf numFmtId="0" fontId="2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17" workbookViewId="0">
      <selection activeCell="P13" sqref="P13"/>
    </sheetView>
  </sheetViews>
  <sheetFormatPr defaultRowHeight="14.4" x14ac:dyDescent="0.3"/>
  <cols>
    <col min="1" max="1" width="9.77734375" customWidth="1"/>
    <col min="2" max="7" width="13.6640625" customWidth="1"/>
    <col min="12" max="12" width="3.6640625" customWidth="1"/>
    <col min="13" max="13" width="9.109375" style="6" customWidth="1"/>
    <col min="14" max="14" width="9.6640625" style="6" customWidth="1"/>
  </cols>
  <sheetData>
    <row r="1" spans="1:14" ht="57.6" customHeight="1" x14ac:dyDescent="0.3">
      <c r="A1" s="25" t="s">
        <v>0</v>
      </c>
      <c r="B1" s="36" t="s">
        <v>1</v>
      </c>
      <c r="C1" s="8" t="s">
        <v>18</v>
      </c>
      <c r="D1" s="29" t="s">
        <v>19</v>
      </c>
      <c r="E1" s="30"/>
      <c r="F1" s="31" t="s">
        <v>2</v>
      </c>
      <c r="G1" s="32"/>
      <c r="M1" s="11" t="s">
        <v>14</v>
      </c>
      <c r="N1" s="11" t="s">
        <v>11</v>
      </c>
    </row>
    <row r="2" spans="1:14" x14ac:dyDescent="0.3">
      <c r="A2" s="26"/>
      <c r="B2" s="37"/>
      <c r="C2" s="9"/>
      <c r="D2" s="20"/>
      <c r="E2" s="21"/>
      <c r="F2" s="33"/>
      <c r="G2" s="28"/>
      <c r="M2" s="12"/>
      <c r="N2" s="12"/>
    </row>
    <row r="3" spans="1:14" ht="14.4" customHeight="1" thickBot="1" x14ac:dyDescent="0.35">
      <c r="A3" s="27"/>
      <c r="B3" s="37"/>
      <c r="C3" s="9"/>
      <c r="D3" s="20"/>
      <c r="E3" s="21"/>
      <c r="F3" s="33"/>
      <c r="G3" s="28"/>
      <c r="M3" s="13"/>
      <c r="N3" s="13"/>
    </row>
    <row r="4" spans="1:14" ht="15" hidden="1" customHeight="1" thickBot="1" x14ac:dyDescent="0.35">
      <c r="A4" s="1"/>
      <c r="B4" s="22"/>
      <c r="C4" s="10"/>
      <c r="D4" s="20"/>
      <c r="E4" s="21"/>
      <c r="F4" s="33"/>
      <c r="G4" s="28"/>
      <c r="M4" s="11" t="s">
        <v>12</v>
      </c>
      <c r="N4" s="46">
        <f>AVERAGE(C:C)</f>
        <v>10003.375</v>
      </c>
    </row>
    <row r="5" spans="1:14" ht="30.75" customHeight="1" x14ac:dyDescent="0.3">
      <c r="A5" s="34" t="s">
        <v>26</v>
      </c>
      <c r="B5" s="11" t="s">
        <v>3</v>
      </c>
      <c r="C5" s="11" t="s">
        <v>4</v>
      </c>
      <c r="D5" s="16" t="s">
        <v>5</v>
      </c>
      <c r="E5" s="25" t="s">
        <v>6</v>
      </c>
      <c r="F5" s="23" t="s">
        <v>10</v>
      </c>
      <c r="G5" s="25" t="s">
        <v>7</v>
      </c>
      <c r="M5" s="12"/>
      <c r="N5" s="47"/>
    </row>
    <row r="6" spans="1:14" ht="16.2" customHeight="1" x14ac:dyDescent="0.3">
      <c r="A6" s="34"/>
      <c r="B6" s="12"/>
      <c r="C6" s="12"/>
      <c r="D6" s="17"/>
      <c r="E6" s="26"/>
      <c r="F6" s="15"/>
      <c r="G6" s="26"/>
      <c r="M6" s="12"/>
      <c r="N6" s="47"/>
    </row>
    <row r="7" spans="1:14" ht="17.25" customHeight="1" thickBot="1" x14ac:dyDescent="0.35">
      <c r="A7" s="35"/>
      <c r="B7" s="13"/>
      <c r="C7" s="13"/>
      <c r="D7" s="18"/>
      <c r="E7" s="27"/>
      <c r="F7" s="24"/>
      <c r="G7" s="27"/>
      <c r="M7" s="13"/>
      <c r="N7" s="48"/>
    </row>
    <row r="8" spans="1:14" ht="28.5" customHeight="1" x14ac:dyDescent="0.3">
      <c r="A8" s="11" t="s">
        <v>9</v>
      </c>
      <c r="B8" s="11">
        <v>10000</v>
      </c>
      <c r="C8" s="11">
        <v>17780</v>
      </c>
      <c r="D8" s="11">
        <v>400</v>
      </c>
      <c r="E8" s="9">
        <f>B8*D8</f>
        <v>4000000</v>
      </c>
      <c r="F8" s="8">
        <f>E8/B8</f>
        <v>400</v>
      </c>
      <c r="G8" s="9">
        <f>E8/C8</f>
        <v>224.97187851518561</v>
      </c>
      <c r="M8" s="11" t="s">
        <v>13</v>
      </c>
      <c r="N8" s="46">
        <f>MAX(C:C)</f>
        <v>27050</v>
      </c>
    </row>
    <row r="9" spans="1:14" ht="29.25" customHeight="1" thickBot="1" x14ac:dyDescent="0.35">
      <c r="A9" s="12"/>
      <c r="B9" s="13"/>
      <c r="C9" s="13"/>
      <c r="D9" s="13"/>
      <c r="E9" s="10"/>
      <c r="F9" s="10"/>
      <c r="G9" s="10"/>
      <c r="M9" s="12"/>
      <c r="N9" s="47"/>
    </row>
    <row r="10" spans="1:14" ht="28.2" customHeight="1" x14ac:dyDescent="0.3">
      <c r="A10" s="38" t="s">
        <v>20</v>
      </c>
      <c r="B10" s="19">
        <v>10000</v>
      </c>
      <c r="C10" s="11">
        <v>22900</v>
      </c>
      <c r="D10" s="11">
        <v>400</v>
      </c>
      <c r="E10" s="8">
        <f>B10*D10</f>
        <v>4000000</v>
      </c>
      <c r="F10" s="8">
        <f>E10/B10</f>
        <v>400</v>
      </c>
      <c r="G10" s="8">
        <f>E10/C10</f>
        <v>174.67248908296943</v>
      </c>
      <c r="M10" s="12"/>
      <c r="N10" s="47"/>
    </row>
    <row r="11" spans="1:14" ht="19.5" customHeight="1" thickBot="1" x14ac:dyDescent="0.35">
      <c r="A11" s="39"/>
      <c r="B11" s="14"/>
      <c r="C11" s="13"/>
      <c r="D11" s="13"/>
      <c r="E11" s="10"/>
      <c r="F11" s="10"/>
      <c r="G11" s="10"/>
      <c r="M11" s="12"/>
      <c r="N11" s="47"/>
    </row>
    <row r="12" spans="1:14" ht="15" thickBot="1" x14ac:dyDescent="0.35">
      <c r="A12" s="38" t="s">
        <v>8</v>
      </c>
      <c r="B12" s="19">
        <v>5000</v>
      </c>
      <c r="C12" s="11">
        <v>5600</v>
      </c>
      <c r="D12" s="11">
        <v>320</v>
      </c>
      <c r="E12" s="8">
        <f>B12*D12</f>
        <v>1600000</v>
      </c>
      <c r="F12" s="8">
        <f>E12/B12</f>
        <v>320</v>
      </c>
      <c r="G12" s="8">
        <f>E12/C12</f>
        <v>285.71428571428572</v>
      </c>
      <c r="M12" s="13"/>
      <c r="N12" s="48"/>
    </row>
    <row r="13" spans="1:14" ht="19.5" customHeight="1" thickBot="1" x14ac:dyDescent="0.35">
      <c r="A13" s="39"/>
      <c r="B13" s="14"/>
      <c r="C13" s="13"/>
      <c r="D13" s="13"/>
      <c r="E13" s="10"/>
      <c r="F13" s="10"/>
      <c r="G13" s="10"/>
      <c r="M13" s="11" t="s">
        <v>17</v>
      </c>
      <c r="N13" s="46">
        <f>MIN(C:C)</f>
        <v>1000</v>
      </c>
    </row>
    <row r="14" spans="1:14" ht="27.6" customHeight="1" x14ac:dyDescent="0.3">
      <c r="A14" s="40" t="s">
        <v>21</v>
      </c>
      <c r="B14" s="11">
        <v>1000</v>
      </c>
      <c r="C14" s="11">
        <v>2015</v>
      </c>
      <c r="D14" s="11">
        <v>653</v>
      </c>
      <c r="E14" s="8">
        <f>B14*D14</f>
        <v>653000</v>
      </c>
      <c r="F14" s="8">
        <f>E14/B14</f>
        <v>653</v>
      </c>
      <c r="G14" s="8">
        <f>E14/C14</f>
        <v>324.06947890818856</v>
      </c>
      <c r="M14" s="12"/>
      <c r="N14" s="47"/>
    </row>
    <row r="15" spans="1:14" ht="15" thickBot="1" x14ac:dyDescent="0.35">
      <c r="A15" s="13"/>
      <c r="B15" s="13"/>
      <c r="C15" s="13"/>
      <c r="D15" s="13"/>
      <c r="E15" s="10"/>
      <c r="F15" s="10"/>
      <c r="G15" s="10"/>
      <c r="M15" s="12"/>
      <c r="N15" s="47"/>
    </row>
    <row r="16" spans="1:14" ht="18.75" customHeight="1" x14ac:dyDescent="0.3">
      <c r="A16" s="11" t="s">
        <v>22</v>
      </c>
      <c r="B16" s="11">
        <v>1000</v>
      </c>
      <c r="C16" s="11">
        <v>2482</v>
      </c>
      <c r="D16" s="11">
        <v>736</v>
      </c>
      <c r="E16" s="8">
        <f>B16*D16</f>
        <v>736000</v>
      </c>
      <c r="F16" s="8">
        <f>E16/B16</f>
        <v>736</v>
      </c>
      <c r="G16" s="8">
        <f>E16/C16</f>
        <v>296.53505237711522</v>
      </c>
      <c r="M16" s="12"/>
      <c r="N16" s="47"/>
    </row>
    <row r="17" spans="1:14" ht="15" thickBot="1" x14ac:dyDescent="0.35">
      <c r="A17" s="13"/>
      <c r="B17" s="13"/>
      <c r="C17" s="13"/>
      <c r="D17" s="13"/>
      <c r="E17" s="10"/>
      <c r="F17" s="10"/>
      <c r="G17" s="10"/>
      <c r="M17" s="13"/>
      <c r="N17" s="48"/>
    </row>
    <row r="18" spans="1:14" x14ac:dyDescent="0.3">
      <c r="A18" s="11" t="s">
        <v>23</v>
      </c>
      <c r="B18" s="11">
        <v>1000</v>
      </c>
      <c r="C18" s="11">
        <v>1000</v>
      </c>
      <c r="D18" s="11">
        <v>325</v>
      </c>
      <c r="E18" s="8">
        <f>B18*D18</f>
        <v>325000</v>
      </c>
      <c r="F18" s="8">
        <f>E18/B18</f>
        <v>325</v>
      </c>
      <c r="G18" s="8">
        <f>E18/C18</f>
        <v>325</v>
      </c>
      <c r="M18" s="11" t="s">
        <v>28</v>
      </c>
      <c r="N18" s="46">
        <f>MAX(G8:G23)</f>
        <v>1279.1666666666667</v>
      </c>
    </row>
    <row r="19" spans="1:14" ht="15" thickBot="1" x14ac:dyDescent="0.35">
      <c r="A19" s="13"/>
      <c r="B19" s="13"/>
      <c r="C19" s="13"/>
      <c r="D19" s="13"/>
      <c r="E19" s="10"/>
      <c r="F19" s="10"/>
      <c r="G19" s="10"/>
      <c r="M19" s="12"/>
      <c r="N19" s="47"/>
    </row>
    <row r="20" spans="1:14" x14ac:dyDescent="0.3">
      <c r="A20" s="41" t="s">
        <v>24</v>
      </c>
      <c r="B20" s="11">
        <v>50000</v>
      </c>
      <c r="C20" s="11">
        <v>27050</v>
      </c>
      <c r="D20" s="11">
        <v>360</v>
      </c>
      <c r="E20" s="8">
        <f>B20*D20</f>
        <v>18000000</v>
      </c>
      <c r="F20" s="8">
        <f>E20/B20</f>
        <v>360</v>
      </c>
      <c r="G20" s="8">
        <f>E20/C20</f>
        <v>665.43438077634016</v>
      </c>
      <c r="M20" s="12"/>
      <c r="N20" s="47"/>
    </row>
    <row r="21" spans="1:14" ht="15" thickBot="1" x14ac:dyDescent="0.35">
      <c r="A21" s="42"/>
      <c r="B21" s="13"/>
      <c r="C21" s="13"/>
      <c r="D21" s="13"/>
      <c r="E21" s="10"/>
      <c r="F21" s="10"/>
      <c r="G21" s="10"/>
      <c r="M21" s="12"/>
      <c r="N21" s="47"/>
    </row>
    <row r="22" spans="1:14" ht="19.5" customHeight="1" x14ac:dyDescent="0.3">
      <c r="A22" s="43" t="s">
        <v>25</v>
      </c>
      <c r="B22" s="11">
        <v>1000</v>
      </c>
      <c r="C22" s="11">
        <v>1200</v>
      </c>
      <c r="D22" s="11">
        <v>1535</v>
      </c>
      <c r="E22" s="8">
        <f>B22*D22</f>
        <v>1535000</v>
      </c>
      <c r="F22" s="8">
        <f>E22/B22</f>
        <v>1535</v>
      </c>
      <c r="G22" s="8">
        <f>E22/C22</f>
        <v>1279.1666666666667</v>
      </c>
      <c r="M22" s="12"/>
      <c r="N22" s="47"/>
    </row>
    <row r="23" spans="1:14" ht="29.25" customHeight="1" thickBot="1" x14ac:dyDescent="0.35">
      <c r="A23" s="44"/>
      <c r="B23" s="13"/>
      <c r="C23" s="13"/>
      <c r="D23" s="13"/>
      <c r="E23" s="10"/>
      <c r="F23" s="10"/>
      <c r="G23" s="10"/>
      <c r="M23" s="12"/>
      <c r="N23" s="49"/>
    </row>
    <row r="24" spans="1:14" ht="15" thickBot="1" x14ac:dyDescent="0.35">
      <c r="M24" s="45" t="s">
        <v>27</v>
      </c>
      <c r="N24" s="50"/>
    </row>
    <row r="25" spans="1:14" ht="115.8" thickBot="1" x14ac:dyDescent="0.35">
      <c r="M25" s="7" t="s">
        <v>15</v>
      </c>
      <c r="N25" s="51">
        <f>MIN((G8:G23))</f>
        <v>174.67248908296943</v>
      </c>
    </row>
    <row r="26" spans="1:14" x14ac:dyDescent="0.3">
      <c r="M26" s="12" t="s">
        <v>16</v>
      </c>
      <c r="N26" s="47">
        <f>AVERAGE((G8:G23))</f>
        <v>446.94552900509393</v>
      </c>
    </row>
    <row r="27" spans="1:14" x14ac:dyDescent="0.3">
      <c r="M27" s="12"/>
      <c r="N27" s="47"/>
    </row>
    <row r="28" spans="1:14" x14ac:dyDescent="0.3">
      <c r="M28" s="12"/>
      <c r="N28" s="47"/>
    </row>
    <row r="29" spans="1:14" x14ac:dyDescent="0.3">
      <c r="M29" s="12"/>
      <c r="N29" s="47"/>
    </row>
    <row r="30" spans="1:14" ht="20.25" customHeight="1" x14ac:dyDescent="0.3">
      <c r="M30" s="12"/>
      <c r="N30" s="47"/>
    </row>
    <row r="31" spans="1:14" x14ac:dyDescent="0.3">
      <c r="M31" s="12"/>
      <c r="N31" s="47"/>
    </row>
    <row r="32" spans="1:14" ht="15" thickBot="1" x14ac:dyDescent="0.35">
      <c r="M32" s="13"/>
      <c r="N32" s="48"/>
    </row>
    <row r="33" spans="13:14" ht="21" x14ac:dyDescent="0.3">
      <c r="M33" s="2"/>
      <c r="N33" s="5"/>
    </row>
    <row r="34" spans="13:14" x14ac:dyDescent="0.3">
      <c r="M34" s="2"/>
      <c r="N34" s="3"/>
    </row>
    <row r="35" spans="13:14" x14ac:dyDescent="0.3">
      <c r="M35" s="15"/>
      <c r="N35" s="4"/>
    </row>
    <row r="36" spans="13:14" x14ac:dyDescent="0.3">
      <c r="M36" s="15"/>
      <c r="N36" s="4"/>
    </row>
    <row r="37" spans="13:14" x14ac:dyDescent="0.3">
      <c r="M37" s="15"/>
      <c r="N37" s="4"/>
    </row>
    <row r="38" spans="13:14" x14ac:dyDescent="0.3">
      <c r="M38" s="15"/>
      <c r="N38" s="4"/>
    </row>
    <row r="39" spans="13:14" x14ac:dyDescent="0.3">
      <c r="M39" s="15"/>
      <c r="N39" s="4"/>
    </row>
    <row r="40" spans="13:14" ht="21" x14ac:dyDescent="0.3">
      <c r="M40" s="15"/>
      <c r="N40" s="5"/>
    </row>
    <row r="41" spans="13:14" x14ac:dyDescent="0.3">
      <c r="M41" s="15"/>
      <c r="N41" s="3"/>
    </row>
  </sheetData>
  <mergeCells count="81">
    <mergeCell ref="B18:B19"/>
    <mergeCell ref="C18:C19"/>
    <mergeCell ref="D18:D19"/>
    <mergeCell ref="A20:A21"/>
    <mergeCell ref="A22:A23"/>
    <mergeCell ref="A10:A11"/>
    <mergeCell ref="A12:A13"/>
    <mergeCell ref="A14:A15"/>
    <mergeCell ref="A16:A17"/>
    <mergeCell ref="A18:A19"/>
    <mergeCell ref="B1:B4"/>
    <mergeCell ref="C1:C4"/>
    <mergeCell ref="D1:E4"/>
    <mergeCell ref="F1:G4"/>
    <mergeCell ref="A1:A3"/>
    <mergeCell ref="A5:A7"/>
    <mergeCell ref="G5:G7"/>
    <mergeCell ref="G10:G11"/>
    <mergeCell ref="B8:B9"/>
    <mergeCell ref="C8:C9"/>
    <mergeCell ref="D8:D9"/>
    <mergeCell ref="E8:E9"/>
    <mergeCell ref="F8:F9"/>
    <mergeCell ref="G8:G9"/>
    <mergeCell ref="B10:B11"/>
    <mergeCell ref="C10:C11"/>
    <mergeCell ref="D10:D11"/>
    <mergeCell ref="E10:E11"/>
    <mergeCell ref="F10:F11"/>
    <mergeCell ref="B14:B15"/>
    <mergeCell ref="C14:C15"/>
    <mergeCell ref="D14:D15"/>
    <mergeCell ref="E14:E15"/>
    <mergeCell ref="F14:F15"/>
    <mergeCell ref="B16:B17"/>
    <mergeCell ref="C16:C17"/>
    <mergeCell ref="D16:D17"/>
    <mergeCell ref="E16:E17"/>
    <mergeCell ref="F16:F17"/>
    <mergeCell ref="G22:G23"/>
    <mergeCell ref="B20:B21"/>
    <mergeCell ref="C20:C21"/>
    <mergeCell ref="D20:D21"/>
    <mergeCell ref="E20:E21"/>
    <mergeCell ref="F20:F21"/>
    <mergeCell ref="G20:G21"/>
    <mergeCell ref="B12:B13"/>
    <mergeCell ref="C12:C13"/>
    <mergeCell ref="D12:D13"/>
    <mergeCell ref="M35:M41"/>
    <mergeCell ref="A8:A9"/>
    <mergeCell ref="B5:B7"/>
    <mergeCell ref="C5:C7"/>
    <mergeCell ref="D5:D7"/>
    <mergeCell ref="E5:E7"/>
    <mergeCell ref="F5:F7"/>
    <mergeCell ref="B22:B23"/>
    <mergeCell ref="C22:C23"/>
    <mergeCell ref="D22:D23"/>
    <mergeCell ref="E22:E23"/>
    <mergeCell ref="F22:F23"/>
    <mergeCell ref="E12:E13"/>
    <mergeCell ref="F12:F13"/>
    <mergeCell ref="G12:G13"/>
    <mergeCell ref="E18:E19"/>
    <mergeCell ref="F18:F19"/>
    <mergeCell ref="G18:G19"/>
    <mergeCell ref="G16:G17"/>
    <mergeCell ref="G14:G15"/>
    <mergeCell ref="M26:M32"/>
    <mergeCell ref="N26:N32"/>
    <mergeCell ref="N13:N17"/>
    <mergeCell ref="M13:M17"/>
    <mergeCell ref="M8:M12"/>
    <mergeCell ref="N8:N12"/>
    <mergeCell ref="N4:N7"/>
    <mergeCell ref="M4:M7"/>
    <mergeCell ref="N1:N3"/>
    <mergeCell ref="N18:N23"/>
    <mergeCell ref="M18:M23"/>
    <mergeCell ref="M1:M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2023-10-06T21:25:42Z</dcterms:modified>
</cp:coreProperties>
</file>