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3F97AD95-5D6D-6B41-BA80-2910A26E5D8D}" xr6:coauthVersionLast="45" xr6:coauthVersionMax="45" xr10:uidLastSave="{00000000-0000-0000-0000-000000000000}"/>
  <bookViews>
    <workbookView xWindow="-30820" yWindow="1480" windowWidth="25380" windowHeight="17040" xr2:uid="{07F01E4B-2D48-C643-83A6-16C979720ED8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F2" i="6" s="1"/>
  <c r="G2" i="6" s="1"/>
  <c r="D4" i="6"/>
  <c r="F4" i="6" s="1"/>
  <c r="G4" i="6" s="1"/>
  <c r="D3" i="6"/>
  <c r="F3" i="6" s="1"/>
  <c r="G3" i="6" s="1"/>
  <c r="D5" i="6"/>
  <c r="F5" i="6" s="1"/>
  <c r="G5" i="6" s="1"/>
  <c r="D7" i="6"/>
  <c r="F7" i="6" s="1"/>
  <c r="G7" i="6" s="1"/>
  <c r="D6" i="6"/>
  <c r="F6" i="6" s="1"/>
  <c r="G6" i="6" s="1"/>
  <c r="D2" i="1"/>
  <c r="F2" i="1" s="1"/>
  <c r="G2" i="1" s="1"/>
  <c r="D3" i="5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8" i="4"/>
  <c r="D3" i="4"/>
  <c r="D5" i="4"/>
  <c r="D9" i="4"/>
  <c r="D10" i="4"/>
  <c r="D11" i="4"/>
  <c r="D7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  <c r="D9" i="1"/>
  <c r="F9" i="1" s="1"/>
  <c r="G9" i="1" s="1"/>
  <c r="D4" i="1"/>
  <c r="F4" i="1" s="1"/>
  <c r="G4" i="1" s="1"/>
  <c r="D5" i="1"/>
  <c r="F5" i="1" s="1"/>
  <c r="G5" i="1" s="1"/>
  <c r="D6" i="1"/>
  <c r="F6" i="1" s="1"/>
  <c r="G6" i="1" s="1"/>
  <c r="D8" i="1"/>
  <c r="F8" i="1" s="1"/>
  <c r="G8" i="1" s="1"/>
  <c r="D7" i="1"/>
  <c r="F7" i="1" s="1"/>
  <c r="G7" i="1" s="1"/>
  <c r="D3" i="1"/>
  <c r="F3" i="1" s="1"/>
  <c r="G3" i="1" s="1"/>
</calcChain>
</file>

<file path=xl/sharedStrings.xml><?xml version="1.0" encoding="utf-8"?>
<sst xmlns="http://schemas.openxmlformats.org/spreadsheetml/2006/main" count="195" uniqueCount="57">
  <si>
    <t>Sodium</t>
  </si>
  <si>
    <t>Magnesium</t>
  </si>
  <si>
    <t>Calcium</t>
  </si>
  <si>
    <t>Iron</t>
  </si>
  <si>
    <t>Aluminum</t>
  </si>
  <si>
    <t>Selenium</t>
  </si>
  <si>
    <t>Manganese</t>
  </si>
  <si>
    <t>Lead</t>
  </si>
  <si>
    <t>Chromium</t>
  </si>
  <si>
    <t>Nickel</t>
  </si>
  <si>
    <t>Lithium</t>
  </si>
  <si>
    <t>Zinc</t>
  </si>
  <si>
    <t>Copper</t>
  </si>
  <si>
    <t>Vanadium</t>
  </si>
  <si>
    <t>Cadmium</t>
  </si>
  <si>
    <t>mg/100g</t>
  </si>
  <si>
    <t>Atomic weight</t>
  </si>
  <si>
    <t>ID</t>
  </si>
  <si>
    <t>NA</t>
  </si>
  <si>
    <t>MG</t>
  </si>
  <si>
    <t>CA</t>
  </si>
  <si>
    <t>MN</t>
  </si>
  <si>
    <t>NI</t>
  </si>
  <si>
    <t>ZN</t>
  </si>
  <si>
    <t>CD</t>
  </si>
  <si>
    <t xml:space="preserve">http://dx.doi.org/10.22161/ijeab/2.2.2 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</si>
  <si>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</si>
  <si>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</si>
  <si>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</si>
  <si>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</si>
  <si>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</si>
  <si>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</si>
  <si>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</si>
  <si>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</si>
  <si>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</si>
  <si>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</si>
  <si>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</si>
  <si>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</si>
  <si>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</si>
  <si>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Onofre 2018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</si>
  <si>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</si>
  <si>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</si>
  <si>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</si>
  <si>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</si>
  <si>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</si>
  <si>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</si>
  <si>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</si>
  <si>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</si>
  <si>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</si>
  <si>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</si>
  <si>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Yamada 2005</t>
  </si>
  <si>
    <t>https://doi.org/10.1021/jf0400821</t>
  </si>
  <si>
    <t>Ni</t>
  </si>
  <si>
    <t>Se</t>
  </si>
  <si>
    <t>Eide 2005</t>
  </si>
  <si>
    <t>https://doi.org/10.1186/gb-2005-6-9-r77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</si>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</sst>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Sheet!$B$1:$B$38</c:f>
              <c:numCache>
                <c:formatCode>0.00E+00</c:formatCode>
                <c:ptCount val="38"/>
                <c:pt idx="0">
                  <c:v>1702154.9999999998</c:v>
                </c:pt>
                <c:pt idx="1">
                  <c:v>9782500</c:v>
                </c:pt>
                <c:pt idx="2">
                  <c:v>314437.50000000006</c:v>
                </c:pt>
                <c:pt idx="4">
                  <c:v>9847716.666666666</c:v>
                </c:pt>
                <c:pt idx="5">
                  <c:v>489125000</c:v>
                </c:pt>
                <c:pt idx="6">
                  <c:v>21315178.181818184</c:v>
                </c:pt>
                <c:pt idx="7">
                  <c:v>711454.54545454553</c:v>
                </c:pt>
                <c:pt idx="10">
                  <c:v>5887560</c:v>
                </c:pt>
                <c:pt idx="11">
                  <c:v>12040000</c:v>
                </c:pt>
                <c:pt idx="13">
                  <c:v>76568380</c:v>
                </c:pt>
                <c:pt idx="15">
                  <c:v>4925702460</c:v>
                </c:pt>
                <c:pt idx="16">
                  <c:v>26042520</c:v>
                </c:pt>
                <c:pt idx="19">
                  <c:v>200586399.99999997</c:v>
                </c:pt>
                <c:pt idx="21">
                  <c:v>31304000.000000007</c:v>
                </c:pt>
                <c:pt idx="23">
                  <c:v>847816666.66666663</c:v>
                </c:pt>
                <c:pt idx="25">
                  <c:v>288975050</c:v>
                </c:pt>
                <c:pt idx="27">
                  <c:v>467929583.33333337</c:v>
                </c:pt>
                <c:pt idx="28">
                  <c:v>1992072.7272727271</c:v>
                </c:pt>
                <c:pt idx="30">
                  <c:v>15290800.000000002</c:v>
                </c:pt>
                <c:pt idx="32">
                  <c:v>42657951.880159341</c:v>
                </c:pt>
                <c:pt idx="34">
                  <c:v>426579518.80159384</c:v>
                </c:pt>
                <c:pt idx="35">
                  <c:v>457088.18961487547</c:v>
                </c:pt>
                <c:pt idx="37">
                  <c:v>79432823.472428367</c:v>
                </c:pt>
              </c:numCache>
            </c:numRef>
          </c:xVal>
          <c:yVal>
            <c:numRef>
              <c:f>Sheet!$C$1:$C$38</c:f>
              <c:numCache>
                <c:formatCode>0.00E+00</c:formatCode>
                <c:ptCount val="38"/>
                <c:pt idx="0">
                  <c:v>2250184.7916000001</c:v>
                </c:pt>
                <c:pt idx="1">
                  <c:v>2250184.7916000001</c:v>
                </c:pt>
                <c:pt idx="2">
                  <c:v>2262040</c:v>
                </c:pt>
                <c:pt idx="4">
                  <c:v>44814411.100000001</c:v>
                </c:pt>
                <c:pt idx="5">
                  <c:v>44814411.100000001</c:v>
                </c:pt>
                <c:pt idx="6">
                  <c:v>4352345</c:v>
                </c:pt>
                <c:pt idx="7">
                  <c:v>4352345</c:v>
                </c:pt>
                <c:pt idx="10">
                  <c:v>9638287.1999999993</c:v>
                </c:pt>
                <c:pt idx="11">
                  <c:v>9638287.1999999993</c:v>
                </c:pt>
                <c:pt idx="13">
                  <c:v>2250184.7916000001</c:v>
                </c:pt>
                <c:pt idx="15">
                  <c:v>44814411.100000001</c:v>
                </c:pt>
                <c:pt idx="16">
                  <c:v>4352345</c:v>
                </c:pt>
                <c:pt idx="19">
                  <c:v>9638287.1999999993</c:v>
                </c:pt>
                <c:pt idx="21">
                  <c:v>2250184.7916000001</c:v>
                </c:pt>
                <c:pt idx="23">
                  <c:v>44814411.100000001</c:v>
                </c:pt>
                <c:pt idx="25">
                  <c:v>2250184.7916000001</c:v>
                </c:pt>
                <c:pt idx="27">
                  <c:v>44814411.100000001</c:v>
                </c:pt>
                <c:pt idx="28">
                  <c:v>4352345</c:v>
                </c:pt>
                <c:pt idx="30">
                  <c:v>9638287.1999999993</c:v>
                </c:pt>
                <c:pt idx="32">
                  <c:v>2250184.7916000001</c:v>
                </c:pt>
                <c:pt idx="34">
                  <c:v>44814411.100000001</c:v>
                </c:pt>
                <c:pt idx="35">
                  <c:v>4352345</c:v>
                </c:pt>
                <c:pt idx="37">
                  <c:v>9638287.1999999993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A-ED46-9E61-6FB7C9C5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61088"/>
        <c:axId val="688204768"/>
      </c:scatterChart>
      <c:valAx>
        <c:axId val="69056108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8204768"/>
        <c:crosses val="autoZero"/>
        <c:crossBetween val="midCat"/>
      </c:valAx>
      <c:valAx>
        <c:axId val="688204768"/>
        <c:scaling>
          <c:logBase val="10"/>
          <c:orientation val="minMax"/>
          <c:max val="10000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05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165100</xdr:rowOff>
    </xdr:from>
    <xdr:to>
      <xdr:col>8</xdr:col>
      <xdr:colOff>381000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5DF54-DB37-604C-8EAE-1213C81D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2161/ijeab/2.2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jf04008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82B-6F43-C748-8F0C-1C71160C7BD4}">
  <dimension ref="A1:H16"/>
  <sheetViews>
    <sheetView tabSelected="1" workbookViewId="0">
      <selection activeCell="A8" sqref="A8:XFD8"/>
    </sheetView>
  </sheetViews>
  <sheetFormatPr baseColWidth="10" defaultRowHeight="16" x14ac:dyDescent="0.2"/>
  <cols>
    <col min="1" max="1" width="17.1640625" customWidth="1"/>
    <col min="2" max="2" width="7.83203125" customWidth="1"/>
    <col min="5" max="5" width="14.33203125" customWidth="1"/>
    <col min="6" max="6" width="12.33203125" customWidth="1"/>
    <col min="7" max="7" width="14.33203125" customWidth="1"/>
  </cols>
  <sheetData>
    <row r="1" spans="1:8" x14ac:dyDescent="0.2">
      <c r="A1" t="s">
        <v>39</v>
      </c>
      <c r="B1" t="s">
        <v>17</v>
      </c>
      <c r="C1" t="s">
        <v>15</v>
      </c>
      <c r="D1" t="s">
        <v>37</v>
      </c>
      <c r="E1" t="s">
        <v>16</v>
      </c>
      <c r="F1" t="s">
        <v>40</v>
      </c>
      <c r="G1" t="s">
        <v>26</v>
      </c>
      <c r="H1" s="1" t="s">
        <v>25</v>
      </c>
    </row>
    <row r="2" spans="1:8" x14ac:dyDescent="0.2">
      <c r="A2" t="s">
        <v>14</v>
      </c>
      <c r="B2" t="s">
        <v>24</v>
      </c>
      <c r="C2">
        <v>0.45</v>
      </c>
      <c r="D2">
        <f t="shared" ref="D2:D9" si="0">C2/100000</f>
        <v>4.5000000000000001E-6</v>
      </c>
      <c r="E2">
        <v>112</v>
      </c>
      <c r="F2">
        <f t="shared" ref="F2:F9" si="1">(D2/E2)*1000</f>
        <v>4.0178571428571433E-5</v>
      </c>
      <c r="G2" s="2">
        <f t="shared" ref="G2:G9" si="2">6.02E+23*0.000000000013*F2*0.001</f>
        <v>314437.50000000006</v>
      </c>
      <c r="H2" s="2"/>
    </row>
    <row r="3" spans="1:8" x14ac:dyDescent="0.2">
      <c r="A3" t="s">
        <v>2</v>
      </c>
      <c r="B3" t="s">
        <v>20</v>
      </c>
      <c r="C3">
        <v>0.87</v>
      </c>
      <c r="D3">
        <f t="shared" si="0"/>
        <v>8.6999999999999997E-6</v>
      </c>
      <c r="E3">
        <v>40</v>
      </c>
      <c r="F3">
        <f t="shared" si="1"/>
        <v>2.1749999999999997E-4</v>
      </c>
      <c r="G3" s="2">
        <f t="shared" si="2"/>
        <v>1702154.9999999998</v>
      </c>
      <c r="H3" s="2"/>
    </row>
    <row r="4" spans="1:8" x14ac:dyDescent="0.2">
      <c r="A4" t="s">
        <v>1</v>
      </c>
      <c r="B4" t="s">
        <v>19</v>
      </c>
      <c r="C4">
        <v>3.02</v>
      </c>
      <c r="D4">
        <f t="shared" si="0"/>
        <v>3.0199999999999999E-5</v>
      </c>
      <c r="E4">
        <v>24</v>
      </c>
      <c r="F4">
        <f t="shared" si="1"/>
        <v>1.2583333333333333E-3</v>
      </c>
      <c r="G4" s="2">
        <f t="shared" si="2"/>
        <v>9847716.666666666</v>
      </c>
      <c r="H4" s="2"/>
    </row>
    <row r="5" spans="1:8" x14ac:dyDescent="0.2">
      <c r="A5" t="s">
        <v>6</v>
      </c>
      <c r="B5" t="s">
        <v>21</v>
      </c>
      <c r="C5">
        <v>14.98</v>
      </c>
      <c r="D5">
        <f t="shared" si="0"/>
        <v>1.4980000000000001E-4</v>
      </c>
      <c r="E5">
        <v>55</v>
      </c>
      <c r="F5">
        <f t="shared" si="1"/>
        <v>2.7236363636363638E-3</v>
      </c>
      <c r="G5" s="2">
        <f t="shared" si="2"/>
        <v>21315178.181818184</v>
      </c>
      <c r="H5" s="2"/>
    </row>
    <row r="6" spans="1:8" x14ac:dyDescent="0.2">
      <c r="A6" t="s">
        <v>0</v>
      </c>
      <c r="B6" t="s">
        <v>18</v>
      </c>
      <c r="C6">
        <v>9.1300000000000008</v>
      </c>
      <c r="D6">
        <f t="shared" si="0"/>
        <v>9.130000000000001E-5</v>
      </c>
      <c r="E6">
        <v>23</v>
      </c>
      <c r="F6">
        <f t="shared" si="1"/>
        <v>3.969565217391305E-3</v>
      </c>
      <c r="G6" s="2">
        <f t="shared" si="2"/>
        <v>31065817.391304351</v>
      </c>
      <c r="H6" s="2"/>
    </row>
    <row r="7" spans="1:8" x14ac:dyDescent="0.2">
      <c r="A7" t="s">
        <v>11</v>
      </c>
      <c r="B7" t="s">
        <v>23</v>
      </c>
      <c r="C7">
        <v>4.8899999999999997</v>
      </c>
      <c r="D7">
        <f t="shared" si="0"/>
        <v>4.8899999999999996E-5</v>
      </c>
      <c r="E7">
        <v>65</v>
      </c>
      <c r="F7">
        <f t="shared" si="1"/>
        <v>7.5230769230769231E-4</v>
      </c>
      <c r="G7" s="2">
        <f t="shared" si="2"/>
        <v>5887560</v>
      </c>
      <c r="H7" s="2"/>
    </row>
    <row r="8" spans="1:8" x14ac:dyDescent="0.2">
      <c r="A8" t="s">
        <v>9</v>
      </c>
      <c r="B8" t="s">
        <v>22</v>
      </c>
      <c r="C8">
        <v>8.23</v>
      </c>
      <c r="D8">
        <f>C8/100000</f>
        <v>8.2300000000000008E-5</v>
      </c>
      <c r="E8">
        <v>59</v>
      </c>
      <c r="F8">
        <f>(D8/E8)*1000</f>
        <v>1.3949152542372884E-3</v>
      </c>
      <c r="G8" s="2">
        <f>6.02E+23*0.000000000013*F8*0.001</f>
        <v>10916606.779661018</v>
      </c>
    </row>
    <row r="9" spans="1:8" x14ac:dyDescent="0.2">
      <c r="A9" t="s">
        <v>10</v>
      </c>
      <c r="B9" t="s">
        <v>56</v>
      </c>
      <c r="C9">
        <v>6.13</v>
      </c>
      <c r="D9">
        <f t="shared" si="0"/>
        <v>6.1299999999999999E-5</v>
      </c>
      <c r="E9">
        <v>7</v>
      </c>
      <c r="F9">
        <f t="shared" si="1"/>
        <v>8.7571428571428574E-3</v>
      </c>
      <c r="G9" s="2">
        <f t="shared" si="2"/>
        <v>68533400</v>
      </c>
    </row>
    <row r="10" spans="1:8" x14ac:dyDescent="0.2">
      <c r="A10" t="s">
        <v>3</v>
      </c>
      <c r="B10" t="s">
        <v>56</v>
      </c>
      <c r="C10">
        <v>0.17</v>
      </c>
    </row>
    <row r="11" spans="1:8" x14ac:dyDescent="0.2">
      <c r="A11" t="s">
        <v>4</v>
      </c>
      <c r="B11" t="s">
        <v>56</v>
      </c>
      <c r="C11">
        <v>1.1200000000000001</v>
      </c>
    </row>
    <row r="12" spans="1:8" x14ac:dyDescent="0.2">
      <c r="A12" t="s">
        <v>5</v>
      </c>
      <c r="B12" t="s">
        <v>56</v>
      </c>
      <c r="C12">
        <v>25.12</v>
      </c>
    </row>
    <row r="13" spans="1:8" x14ac:dyDescent="0.2">
      <c r="A13" t="s">
        <v>7</v>
      </c>
      <c r="B13" t="s">
        <v>56</v>
      </c>
      <c r="C13">
        <v>10.11</v>
      </c>
    </row>
    <row r="14" spans="1:8" x14ac:dyDescent="0.2">
      <c r="A14" t="s">
        <v>8</v>
      </c>
      <c r="B14" t="s">
        <v>56</v>
      </c>
      <c r="C14">
        <v>9.0500000000000007</v>
      </c>
    </row>
    <row r="15" spans="1:8" x14ac:dyDescent="0.2">
      <c r="A15" t="s">
        <v>12</v>
      </c>
      <c r="B15" t="s">
        <v>56</v>
      </c>
      <c r="C15">
        <v>4.1900000000000004</v>
      </c>
    </row>
    <row r="16" spans="1:8" x14ac:dyDescent="0.2">
      <c r="A16" t="s">
        <v>13</v>
      </c>
      <c r="B16" t="s">
        <v>56</v>
      </c>
      <c r="C16">
        <v>0.56000000000000005</v>
      </c>
    </row>
  </sheetData>
  <sortState xmlns:xlrd2="http://schemas.microsoft.com/office/spreadsheetml/2017/richdata2" ref="A2:H7">
    <sortCondition ref="A1"/>
  </sortState>
  <hyperlinks>
    <hyperlink ref="H1" r:id="rId1" xr:uid="{21782FFD-6159-B24E-965D-7B2066DFC3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H9"/>
  <sheetViews>
    <sheetView workbookViewId="0">
      <selection activeCell="H7" sqref="H7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8" x14ac:dyDescent="0.2">
      <c r="A1" t="s">
        <v>38</v>
      </c>
      <c r="B1" t="s">
        <v>17</v>
      </c>
      <c r="C1" t="s">
        <v>35</v>
      </c>
      <c r="D1" t="s">
        <v>37</v>
      </c>
      <c r="E1" t="s">
        <v>16</v>
      </c>
      <c r="F1" t="s">
        <v>40</v>
      </c>
      <c r="G1" t="s">
        <v>26</v>
      </c>
      <c r="H1" s="1" t="s">
        <v>36</v>
      </c>
    </row>
    <row r="2" spans="1:8" x14ac:dyDescent="0.2">
      <c r="A2" t="s">
        <v>27</v>
      </c>
      <c r="B2" t="s">
        <v>20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8" x14ac:dyDescent="0.2">
      <c r="A3" t="s">
        <v>30</v>
      </c>
      <c r="B3" t="s">
        <v>30</v>
      </c>
      <c r="C3">
        <v>2.29</v>
      </c>
      <c r="D3">
        <f t="shared" ref="D3:D7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8" x14ac:dyDescent="0.2">
      <c r="A4" t="s">
        <v>31</v>
      </c>
      <c r="B4" t="s">
        <v>19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8" x14ac:dyDescent="0.2">
      <c r="A5" t="s">
        <v>32</v>
      </c>
      <c r="B5" t="s">
        <v>21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</row>
    <row r="6" spans="1:8" x14ac:dyDescent="0.2">
      <c r="A6" t="s">
        <v>33</v>
      </c>
      <c r="B6" t="s">
        <v>18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</row>
    <row r="7" spans="1:8" x14ac:dyDescent="0.2">
      <c r="A7" t="s">
        <v>34</v>
      </c>
      <c r="B7" t="s">
        <v>23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</row>
    <row r="8" spans="1:8" x14ac:dyDescent="0.2">
      <c r="A8" t="s">
        <v>28</v>
      </c>
      <c r="B8" t="s">
        <v>56</v>
      </c>
      <c r="C8">
        <v>6.9999999999999999E-4</v>
      </c>
    </row>
    <row r="9" spans="1:8" x14ac:dyDescent="0.2">
      <c r="A9" t="s">
        <v>29</v>
      </c>
      <c r="B9" t="s">
        <v>56</v>
      </c>
      <c r="C9">
        <v>3.5999999999999999E-3</v>
      </c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E11"/>
  <sheetViews>
    <sheetView workbookViewId="0">
      <selection activeCell="B9" sqref="B9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44</v>
      </c>
      <c r="B1" t="s">
        <v>17</v>
      </c>
      <c r="C1" t="s">
        <v>43</v>
      </c>
      <c r="D1" t="s">
        <v>26</v>
      </c>
      <c r="E1" s="1" t="s">
        <v>45</v>
      </c>
    </row>
    <row r="2" spans="1:5" x14ac:dyDescent="0.2">
      <c r="A2" t="s">
        <v>27</v>
      </c>
      <c r="B2" t="s">
        <v>20</v>
      </c>
      <c r="C2">
        <v>1817</v>
      </c>
      <c r="D2" s="2">
        <f t="shared" ref="D2:D11" si="0">C2*0.000001*6.02E+23*0.00000000000007</f>
        <v>76568380</v>
      </c>
    </row>
    <row r="3" spans="1:5" x14ac:dyDescent="0.2">
      <c r="A3" t="s">
        <v>30</v>
      </c>
      <c r="B3" t="s">
        <v>30</v>
      </c>
      <c r="C3">
        <v>314430</v>
      </c>
      <c r="D3" s="2">
        <f t="shared" si="0"/>
        <v>13250080200</v>
      </c>
    </row>
    <row r="4" spans="1:5" x14ac:dyDescent="0.2">
      <c r="A4" t="s">
        <v>31</v>
      </c>
      <c r="B4" t="s">
        <v>19</v>
      </c>
      <c r="C4">
        <v>116889</v>
      </c>
      <c r="D4" s="2">
        <f t="shared" si="0"/>
        <v>4925702460</v>
      </c>
    </row>
    <row r="5" spans="1:5" x14ac:dyDescent="0.2">
      <c r="A5" t="s">
        <v>32</v>
      </c>
      <c r="B5" t="s">
        <v>21</v>
      </c>
      <c r="C5">
        <v>618</v>
      </c>
      <c r="D5" s="2">
        <f t="shared" si="0"/>
        <v>26042520</v>
      </c>
    </row>
    <row r="6" spans="1:5" x14ac:dyDescent="0.2">
      <c r="A6" t="s">
        <v>33</v>
      </c>
      <c r="B6" t="s">
        <v>18</v>
      </c>
      <c r="C6">
        <v>2150</v>
      </c>
      <c r="D6" s="2">
        <f t="shared" si="0"/>
        <v>90601000</v>
      </c>
    </row>
    <row r="7" spans="1:5" x14ac:dyDescent="0.2">
      <c r="A7" t="s">
        <v>34</v>
      </c>
      <c r="B7" t="s">
        <v>23</v>
      </c>
      <c r="C7">
        <v>4760</v>
      </c>
      <c r="D7" s="2">
        <f>C7*0.000001*6.02E+23*0.00000000000007</f>
        <v>200586399.99999997</v>
      </c>
    </row>
    <row r="8" spans="1:5" x14ac:dyDescent="0.2">
      <c r="A8" t="s">
        <v>41</v>
      </c>
      <c r="B8" t="s">
        <v>56</v>
      </c>
      <c r="C8">
        <v>823630</v>
      </c>
      <c r="D8" s="2">
        <f t="shared" si="0"/>
        <v>34707768200</v>
      </c>
    </row>
    <row r="9" spans="1:5" x14ac:dyDescent="0.2">
      <c r="A9" t="s">
        <v>29</v>
      </c>
      <c r="B9" t="s">
        <v>56</v>
      </c>
      <c r="C9">
        <v>973</v>
      </c>
      <c r="D9" s="2">
        <f t="shared" si="0"/>
        <v>41002220</v>
      </c>
    </row>
    <row r="10" spans="1:5" x14ac:dyDescent="0.2">
      <c r="A10" t="s">
        <v>42</v>
      </c>
      <c r="B10" t="s">
        <v>56</v>
      </c>
      <c r="C10">
        <v>17.7</v>
      </c>
      <c r="D10" s="2">
        <f t="shared" si="0"/>
        <v>745878</v>
      </c>
    </row>
    <row r="11" spans="1:5" x14ac:dyDescent="0.2">
      <c r="A11" t="s">
        <v>28</v>
      </c>
      <c r="B11" t="s">
        <v>56</v>
      </c>
      <c r="C11">
        <v>18.12</v>
      </c>
      <c r="D11" s="2">
        <f t="shared" si="0"/>
        <v>763576.8</v>
      </c>
    </row>
  </sheetData>
  <sortState xmlns:xlrd2="http://schemas.microsoft.com/office/spreadsheetml/2017/richdata2" ref="A2:D11">
    <sortCondition ref="B2:B11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I1" sqref="I1:M1048576"/>
    </sheetView>
  </sheetViews>
  <sheetFormatPr baseColWidth="10" defaultRowHeight="16" x14ac:dyDescent="0.2"/>
  <sheetData>
    <row r="1" spans="1:8" x14ac:dyDescent="0.2">
      <c r="A1" t="s">
        <v>47</v>
      </c>
      <c r="B1" t="s">
        <v>17</v>
      </c>
      <c r="C1" t="s">
        <v>48</v>
      </c>
      <c r="D1" t="s">
        <v>37</v>
      </c>
      <c r="E1" t="s">
        <v>16</v>
      </c>
      <c r="F1" t="s">
        <v>40</v>
      </c>
      <c r="G1" t="s">
        <v>26</v>
      </c>
      <c r="H1" s="1" t="s">
        <v>49</v>
      </c>
    </row>
    <row r="2" spans="1:8" x14ac:dyDescent="0.2">
      <c r="A2" t="s">
        <v>27</v>
      </c>
      <c r="B2" t="s">
        <v>20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30</v>
      </c>
      <c r="B3" t="s">
        <v>30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31</v>
      </c>
      <c r="B4" t="s">
        <v>19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33</v>
      </c>
      <c r="B5" t="s">
        <v>18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41</v>
      </c>
      <c r="B6" t="s">
        <v>56</v>
      </c>
      <c r="C6">
        <v>20</v>
      </c>
    </row>
    <row r="7" spans="1:8" x14ac:dyDescent="0.2">
      <c r="A7" t="s">
        <v>46</v>
      </c>
      <c r="B7" t="s">
        <v>56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D07C-D7C3-3D4E-B5AD-F0966F1EEE54}">
  <dimension ref="A1:H10"/>
  <sheetViews>
    <sheetView workbookViewId="0">
      <selection activeCell="I1" sqref="I1:M1048576"/>
    </sheetView>
  </sheetViews>
  <sheetFormatPr baseColWidth="10" defaultRowHeight="16" x14ac:dyDescent="0.2"/>
  <sheetData>
    <row r="1" spans="1:8" x14ac:dyDescent="0.2">
      <c r="A1" t="s">
        <v>50</v>
      </c>
      <c r="B1" t="s">
        <v>17</v>
      </c>
      <c r="C1" t="s">
        <v>15</v>
      </c>
      <c r="D1" t="s">
        <v>37</v>
      </c>
      <c r="E1" t="s">
        <v>16</v>
      </c>
      <c r="F1" t="s">
        <v>40</v>
      </c>
      <c r="G1" t="s">
        <v>26</v>
      </c>
      <c r="H1" s="1" t="s">
        <v>51</v>
      </c>
    </row>
    <row r="2" spans="1:8" x14ac:dyDescent="0.2">
      <c r="A2" t="s">
        <v>27</v>
      </c>
      <c r="B2" t="s">
        <v>20</v>
      </c>
      <c r="C2">
        <v>147.69999999999999</v>
      </c>
      <c r="D2">
        <f t="shared" ref="D2:D7" si="0">C2/100000</f>
        <v>1.4769999999999998E-3</v>
      </c>
      <c r="E2">
        <v>40</v>
      </c>
      <c r="F2">
        <f>(D2/E2)*1000</f>
        <v>3.6924999999999999E-2</v>
      </c>
      <c r="G2" s="2">
        <f>6.02E+23*0.000000000013*F2*0.001</f>
        <v>288975050</v>
      </c>
    </row>
    <row r="3" spans="1:8" x14ac:dyDescent="0.2">
      <c r="A3" t="s">
        <v>30</v>
      </c>
      <c r="B3" t="s">
        <v>30</v>
      </c>
      <c r="C3">
        <v>2035</v>
      </c>
      <c r="D3">
        <f t="shared" si="0"/>
        <v>2.035E-2</v>
      </c>
      <c r="E3">
        <v>39</v>
      </c>
      <c r="F3">
        <f t="shared" ref="F3:F7" si="1">(D3/E3)*1000</f>
        <v>0.52179487179487172</v>
      </c>
      <c r="G3" s="2">
        <f t="shared" ref="G3:G7" si="2">6.02E+23*0.000000000013*F3*0.001</f>
        <v>4083566666.666666</v>
      </c>
    </row>
    <row r="4" spans="1:8" x14ac:dyDescent="0.2">
      <c r="A4" t="s">
        <v>31</v>
      </c>
      <c r="B4" t="s">
        <v>19</v>
      </c>
      <c r="C4">
        <v>143.5</v>
      </c>
      <c r="D4">
        <f t="shared" si="0"/>
        <v>1.4350000000000001E-3</v>
      </c>
      <c r="E4">
        <v>24</v>
      </c>
      <c r="F4">
        <f t="shared" si="1"/>
        <v>5.9791666666666674E-2</v>
      </c>
      <c r="G4" s="2">
        <f t="shared" si="2"/>
        <v>467929583.33333337</v>
      </c>
    </row>
    <row r="5" spans="1:8" x14ac:dyDescent="0.2">
      <c r="A5" t="s">
        <v>32</v>
      </c>
      <c r="B5" t="s">
        <v>21</v>
      </c>
      <c r="C5">
        <v>1.4</v>
      </c>
      <c r="D5">
        <f t="shared" si="0"/>
        <v>1.4E-5</v>
      </c>
      <c r="E5">
        <v>55</v>
      </c>
      <c r="F5">
        <f t="shared" si="1"/>
        <v>2.5454545454545451E-4</v>
      </c>
      <c r="G5" s="2">
        <f t="shared" si="2"/>
        <v>1992072.7272727271</v>
      </c>
    </row>
    <row r="6" spans="1:8" x14ac:dyDescent="0.2">
      <c r="A6" t="s">
        <v>33</v>
      </c>
      <c r="B6" t="s">
        <v>18</v>
      </c>
      <c r="C6">
        <v>6.3</v>
      </c>
      <c r="D6">
        <f t="shared" si="0"/>
        <v>6.3E-5</v>
      </c>
      <c r="E6">
        <v>23</v>
      </c>
      <c r="F6">
        <f t="shared" si="1"/>
        <v>2.7391304347826086E-3</v>
      </c>
      <c r="G6" s="2">
        <f t="shared" si="2"/>
        <v>21436434.782608695</v>
      </c>
    </row>
    <row r="7" spans="1:8" x14ac:dyDescent="0.2">
      <c r="A7" t="s">
        <v>34</v>
      </c>
      <c r="B7" t="s">
        <v>23</v>
      </c>
      <c r="C7">
        <v>12.7</v>
      </c>
      <c r="D7">
        <f t="shared" si="0"/>
        <v>1.27E-4</v>
      </c>
      <c r="E7">
        <v>65</v>
      </c>
      <c r="F7">
        <f t="shared" si="1"/>
        <v>1.9538461538461541E-3</v>
      </c>
      <c r="G7" s="2">
        <f t="shared" si="2"/>
        <v>15290800.000000002</v>
      </c>
    </row>
    <row r="8" spans="1:8" x14ac:dyDescent="0.2">
      <c r="A8" t="s">
        <v>41</v>
      </c>
      <c r="B8" t="s">
        <v>56</v>
      </c>
      <c r="C8">
        <v>1516</v>
      </c>
    </row>
    <row r="9" spans="1:8" x14ac:dyDescent="0.2">
      <c r="A9" t="s">
        <v>29</v>
      </c>
      <c r="B9" t="s">
        <v>56</v>
      </c>
      <c r="C9">
        <v>38</v>
      </c>
    </row>
    <row r="10" spans="1:8" x14ac:dyDescent="0.2">
      <c r="A10" t="s">
        <v>28</v>
      </c>
      <c r="B10" t="s">
        <v>56</v>
      </c>
      <c r="C10">
        <v>4.9000000000000004</v>
      </c>
    </row>
  </sheetData>
  <sortState xmlns:xlrd2="http://schemas.microsoft.com/office/spreadsheetml/2017/richdata2" ref="A2:G10">
    <sortCondition ref="B2:B10"/>
  </sortState>
  <hyperlinks>
    <hyperlink ref="H1" r:id="rId1" xr:uid="{31007EB7-8FBC-E345-945E-BFF717FF7A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H8" sqref="H8"/>
    </sheetView>
  </sheetViews>
  <sheetFormatPr baseColWidth="10" defaultRowHeight="16" x14ac:dyDescent="0.2"/>
  <sheetData>
    <row r="1" spans="1:4" x14ac:dyDescent="0.2">
      <c r="A1" t="s">
        <v>54</v>
      </c>
      <c r="B1" t="s">
        <v>17</v>
      </c>
      <c r="C1" t="s">
        <v>26</v>
      </c>
      <c r="D1" s="1" t="s">
        <v>55</v>
      </c>
    </row>
    <row r="2" spans="1:4" x14ac:dyDescent="0.2">
      <c r="A2" t="s">
        <v>27</v>
      </c>
      <c r="B2" t="s">
        <v>20</v>
      </c>
      <c r="C2" s="2">
        <v>42657951.880159341</v>
      </c>
    </row>
    <row r="3" spans="1:4" x14ac:dyDescent="0.2">
      <c r="A3" t="s">
        <v>30</v>
      </c>
      <c r="B3" t="s">
        <v>30</v>
      </c>
      <c r="C3" s="2">
        <v>1659586907.4375677</v>
      </c>
    </row>
    <row r="4" spans="1:4" x14ac:dyDescent="0.2">
      <c r="A4" t="s">
        <v>31</v>
      </c>
      <c r="B4" t="s">
        <v>19</v>
      </c>
      <c r="C4" s="2">
        <v>426579518.80159384</v>
      </c>
    </row>
    <row r="5" spans="1:4" x14ac:dyDescent="0.2">
      <c r="A5" t="s">
        <v>32</v>
      </c>
      <c r="B5" t="s">
        <v>21</v>
      </c>
      <c r="C5" s="2">
        <v>457088.18961487547</v>
      </c>
    </row>
    <row r="6" spans="1:4" x14ac:dyDescent="0.2">
      <c r="A6" t="s">
        <v>33</v>
      </c>
      <c r="B6" t="s">
        <v>18</v>
      </c>
      <c r="C6" s="2">
        <v>165958690.74375659</v>
      </c>
    </row>
    <row r="7" spans="1:4" x14ac:dyDescent="0.2">
      <c r="A7" t="s">
        <v>34</v>
      </c>
      <c r="B7" t="s">
        <v>23</v>
      </c>
      <c r="C7" s="2">
        <v>79432823.472428367</v>
      </c>
    </row>
    <row r="8" spans="1:4" x14ac:dyDescent="0.2">
      <c r="A8" t="s">
        <v>42</v>
      </c>
      <c r="B8" t="s">
        <v>56</v>
      </c>
      <c r="C8" s="2">
        <v>2290867.6527677765</v>
      </c>
    </row>
    <row r="9" spans="1:4" x14ac:dyDescent="0.2">
      <c r="A9" t="s">
        <v>28</v>
      </c>
      <c r="B9" t="s">
        <v>56</v>
      </c>
      <c r="C9" s="2">
        <v>3235936.5692962883</v>
      </c>
    </row>
    <row r="10" spans="1:4" x14ac:dyDescent="0.2">
      <c r="A10" t="s">
        <v>29</v>
      </c>
      <c r="B10" t="s">
        <v>56</v>
      </c>
      <c r="C10" s="2">
        <v>16218100.973589335</v>
      </c>
    </row>
    <row r="11" spans="1:4" x14ac:dyDescent="0.2">
      <c r="A11" t="s">
        <v>52</v>
      </c>
      <c r="B11" t="s">
        <v>56</v>
      </c>
      <c r="C11" s="2">
        <v>16218100.973589335</v>
      </c>
    </row>
    <row r="12" spans="1:4" x14ac:dyDescent="0.2">
      <c r="A12" t="s">
        <v>41</v>
      </c>
      <c r="B12" t="s">
        <v>56</v>
      </c>
      <c r="C12" s="2">
        <v>2754228703.3381724</v>
      </c>
    </row>
    <row r="13" spans="1:4" x14ac:dyDescent="0.2">
      <c r="A13" t="s">
        <v>46</v>
      </c>
      <c r="B13" t="s">
        <v>56</v>
      </c>
      <c r="C13" s="2">
        <v>426579518.80159384</v>
      </c>
    </row>
    <row r="14" spans="1:4" x14ac:dyDescent="0.2">
      <c r="A14" t="s">
        <v>53</v>
      </c>
      <c r="B14" t="s">
        <v>56</v>
      </c>
      <c r="C14" s="2">
        <v>39810717.055349804</v>
      </c>
    </row>
  </sheetData>
  <sortState xmlns:xlrd2="http://schemas.microsoft.com/office/spreadsheetml/2017/richdata2" ref="A2:D14">
    <sortCondition ref="B2:B14"/>
  </sortState>
  <hyperlinks>
    <hyperlink ref="D1" r:id="rId1" xr:uid="{BD0788A6-777E-FE4E-B7F5-44A0DD391A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62CD-F9CC-5A45-ADE0-F9B8B3E829EA}">
  <dimension ref="A1:C38"/>
  <sheetViews>
    <sheetView topLeftCell="A17" workbookViewId="0">
      <selection activeCell="L11" sqref="L11"/>
    </sheetView>
  </sheetViews>
  <sheetFormatPr baseColWidth="10" defaultRowHeight="16" x14ac:dyDescent="0.2"/>
  <cols>
    <col min="2" max="3" width="10.83203125" style="2"/>
  </cols>
  <sheetData>
    <row r="1" spans="1:3" x14ac:dyDescent="0.2">
      <c r="A1" t="s">
        <v>20</v>
      </c>
      <c r="B1" s="2">
        <v>1702154.9999999998</v>
      </c>
      <c r="C1" s="2">
        <v>2250184.7916000001</v>
      </c>
    </row>
    <row r="2" spans="1:3" x14ac:dyDescent="0.2">
      <c r="A2" t="s">
        <v>20</v>
      </c>
      <c r="B2" s="2">
        <v>9782500</v>
      </c>
      <c r="C2" s="2">
        <v>2250184.7916000001</v>
      </c>
    </row>
    <row r="3" spans="1:3" x14ac:dyDescent="0.2">
      <c r="A3" t="s">
        <v>24</v>
      </c>
      <c r="B3" s="2">
        <v>314437.50000000006</v>
      </c>
      <c r="C3" s="2">
        <v>2262040</v>
      </c>
    </row>
    <row r="4" spans="1:3" x14ac:dyDescent="0.2">
      <c r="A4" t="s">
        <v>30</v>
      </c>
    </row>
    <row r="5" spans="1:3" x14ac:dyDescent="0.2">
      <c r="A5" t="s">
        <v>19</v>
      </c>
      <c r="B5" s="2">
        <v>9847716.666666666</v>
      </c>
      <c r="C5" s="2">
        <v>44814411.100000001</v>
      </c>
    </row>
    <row r="6" spans="1:3" x14ac:dyDescent="0.2">
      <c r="A6" t="s">
        <v>19</v>
      </c>
      <c r="B6" s="2">
        <v>489125000</v>
      </c>
      <c r="C6" s="2">
        <v>44814411.100000001</v>
      </c>
    </row>
    <row r="7" spans="1:3" x14ac:dyDescent="0.2">
      <c r="A7" t="s">
        <v>21</v>
      </c>
      <c r="B7" s="2">
        <v>21315178.181818184</v>
      </c>
      <c r="C7" s="2">
        <v>4352345</v>
      </c>
    </row>
    <row r="8" spans="1:3" x14ac:dyDescent="0.2">
      <c r="A8" t="s">
        <v>21</v>
      </c>
      <c r="B8" s="2">
        <v>711454.54545454553</v>
      </c>
      <c r="C8" s="2">
        <v>4352345</v>
      </c>
    </row>
    <row r="9" spans="1:3" x14ac:dyDescent="0.2">
      <c r="A9" t="s">
        <v>18</v>
      </c>
    </row>
    <row r="10" spans="1:3" x14ac:dyDescent="0.2">
      <c r="A10" t="s">
        <v>18</v>
      </c>
    </row>
    <row r="11" spans="1:3" x14ac:dyDescent="0.2">
      <c r="A11" t="s">
        <v>23</v>
      </c>
      <c r="B11" s="2">
        <v>5887560</v>
      </c>
      <c r="C11" s="2">
        <v>9638287.1999999993</v>
      </c>
    </row>
    <row r="12" spans="1:3" x14ac:dyDescent="0.2">
      <c r="A12" t="s">
        <v>23</v>
      </c>
      <c r="B12" s="2">
        <v>12040000</v>
      </c>
      <c r="C12" s="2">
        <v>9638287.1999999993</v>
      </c>
    </row>
    <row r="14" spans="1:3" x14ac:dyDescent="0.2">
      <c r="A14" t="s">
        <v>20</v>
      </c>
      <c r="B14" s="2">
        <v>76568380</v>
      </c>
      <c r="C14" s="2">
        <v>2250184.7916000001</v>
      </c>
    </row>
    <row r="16" spans="1:3" x14ac:dyDescent="0.2">
      <c r="A16" t="s">
        <v>19</v>
      </c>
      <c r="B16" s="2">
        <v>4925702460</v>
      </c>
      <c r="C16" s="2">
        <v>44814411.100000001</v>
      </c>
    </row>
    <row r="17" spans="1:3" x14ac:dyDescent="0.2">
      <c r="A17" t="s">
        <v>21</v>
      </c>
      <c r="B17" s="2">
        <v>26042520</v>
      </c>
      <c r="C17" s="2">
        <v>4352345</v>
      </c>
    </row>
    <row r="20" spans="1:3" x14ac:dyDescent="0.2">
      <c r="A20" t="s">
        <v>23</v>
      </c>
      <c r="B20" s="2">
        <v>200586399.99999997</v>
      </c>
      <c r="C20" s="2">
        <v>9638287.1999999993</v>
      </c>
    </row>
    <row r="22" spans="1:3" x14ac:dyDescent="0.2">
      <c r="A22" t="s">
        <v>20</v>
      </c>
      <c r="B22" s="2">
        <v>31304000.000000007</v>
      </c>
      <c r="C22" s="2">
        <v>2250184.7916000001</v>
      </c>
    </row>
    <row r="23" spans="1:3" x14ac:dyDescent="0.2">
      <c r="A23" t="s">
        <v>30</v>
      </c>
    </row>
    <row r="24" spans="1:3" x14ac:dyDescent="0.2">
      <c r="A24" t="s">
        <v>19</v>
      </c>
      <c r="B24" s="2">
        <v>847816666.66666663</v>
      </c>
      <c r="C24" s="2">
        <v>44814411.100000001</v>
      </c>
    </row>
    <row r="25" spans="1:3" x14ac:dyDescent="0.2">
      <c r="A25" t="s">
        <v>18</v>
      </c>
    </row>
    <row r="26" spans="1:3" x14ac:dyDescent="0.2">
      <c r="A26" t="s">
        <v>20</v>
      </c>
      <c r="B26" s="2">
        <v>288975050</v>
      </c>
      <c r="C26" s="2">
        <v>2250184.7916000001</v>
      </c>
    </row>
    <row r="27" spans="1:3" x14ac:dyDescent="0.2">
      <c r="A27" t="s">
        <v>30</v>
      </c>
    </row>
    <row r="28" spans="1:3" x14ac:dyDescent="0.2">
      <c r="A28" t="s">
        <v>19</v>
      </c>
      <c r="B28" s="2">
        <v>467929583.33333337</v>
      </c>
      <c r="C28" s="2">
        <v>44814411.100000001</v>
      </c>
    </row>
    <row r="29" spans="1:3" x14ac:dyDescent="0.2">
      <c r="A29" t="s">
        <v>21</v>
      </c>
      <c r="B29" s="2">
        <v>1992072.7272727271</v>
      </c>
      <c r="C29" s="2">
        <v>4352345</v>
      </c>
    </row>
    <row r="30" spans="1:3" x14ac:dyDescent="0.2">
      <c r="A30" t="s">
        <v>18</v>
      </c>
    </row>
    <row r="31" spans="1:3" x14ac:dyDescent="0.2">
      <c r="A31" t="s">
        <v>23</v>
      </c>
      <c r="B31" s="2">
        <v>15290800.000000002</v>
      </c>
      <c r="C31" s="2">
        <v>9638287.1999999993</v>
      </c>
    </row>
    <row r="33" spans="1:3" x14ac:dyDescent="0.2">
      <c r="A33" t="s">
        <v>20</v>
      </c>
      <c r="B33" s="2">
        <v>42657951.880159341</v>
      </c>
      <c r="C33" s="2">
        <v>2250184.7916000001</v>
      </c>
    </row>
    <row r="34" spans="1:3" x14ac:dyDescent="0.2">
      <c r="A34" t="s">
        <v>30</v>
      </c>
    </row>
    <row r="35" spans="1:3" x14ac:dyDescent="0.2">
      <c r="A35" t="s">
        <v>19</v>
      </c>
      <c r="B35" s="2">
        <v>426579518.80159384</v>
      </c>
      <c r="C35" s="2">
        <v>44814411.100000001</v>
      </c>
    </row>
    <row r="36" spans="1:3" x14ac:dyDescent="0.2">
      <c r="A36" t="s">
        <v>21</v>
      </c>
      <c r="B36" s="2">
        <v>457088.18961487547</v>
      </c>
      <c r="C36" s="2">
        <v>4352345</v>
      </c>
    </row>
    <row r="37" spans="1:3" x14ac:dyDescent="0.2">
      <c r="A37" t="s">
        <v>18</v>
      </c>
    </row>
    <row r="38" spans="1:3" x14ac:dyDescent="0.2">
      <c r="A38" t="s">
        <v>23</v>
      </c>
      <c r="B38" s="2">
        <v>79432823.472428367</v>
      </c>
      <c r="C38" s="2">
        <v>9638287.1999999993</v>
      </c>
    </row>
  </sheetData>
  <sortState xmlns:xlrd2="http://schemas.microsoft.com/office/spreadsheetml/2017/richdata2" ref="A1:C1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2020-02-04T17:02:21Z</dcterms:modified>
</cp:coreProperties>
</file>