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A56C14DB-2A03-7243-9B2E-E11622853CE9}" xr6:coauthVersionLast="45" xr6:coauthVersionMax="45" xr10:uidLastSave="{00000000-0000-0000-0000-000000000000}"/>
  <bookViews>
    <workbookView xWindow="0" yWindow="0" windowWidth="33600" windowHeight="21000" xr2:uid="{AA1C94E4-56CD-3140-BF87-113D1E6E5D47}"/>
  </bookViews>
  <sheets>
    <sheet name="Metabolic_rxns" sheetId="1" r:id="rId1"/>
    <sheet name="Enzyme_info" sheetId="3" r:id="rId2"/>
    <sheet name="New_me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3" l="1"/>
  <c r="J6" i="3"/>
  <c r="J4" i="3"/>
  <c r="J3" i="3"/>
  <c r="J12" i="3"/>
</calcChain>
</file>

<file path=xl/sharedStrings.xml><?xml version="1.0" encoding="utf-8"?>
<sst xmlns="http://schemas.openxmlformats.org/spreadsheetml/2006/main" count="207" uniqueCount="153">
  <si>
    <t>Description</t>
  </si>
  <si>
    <t>Equation</t>
  </si>
  <si>
    <t>GPR</t>
  </si>
  <si>
    <t>Name</t>
  </si>
  <si>
    <t>MetName</t>
  </si>
  <si>
    <t>RxnID</t>
  </si>
  <si>
    <t>metformula</t>
  </si>
  <si>
    <t>metcharge</t>
  </si>
  <si>
    <t>chebi</t>
  </si>
  <si>
    <t>metanetx</t>
  </si>
  <si>
    <t>EC</t>
  </si>
  <si>
    <t>P04177</t>
  </si>
  <si>
    <t>1.14.16.2</t>
  </si>
  <si>
    <t>tyrosine hydroxylase</t>
  </si>
  <si>
    <t>Seq</t>
  </si>
  <si>
    <t>Cofactor</t>
  </si>
  <si>
    <t>Copy</t>
  </si>
  <si>
    <t>MPTPSAPSPQPKGFRRAVSEQDAKQAEAVTSPRFIGEEQSLIEDARKEREAAAAAAAAAVASSEPGNPLEAVVFRREERDGNAVLNLLFSLRGTKPSSLSRAVKVFETFEAKIHHLETRPAQRPLAGSPHLEYFVRFEVPSGDLAALLSSVRRVSDDVRSAREDKVPYFPRKVSELDKCHHLVTKFDPDLDLDHPGFSDQVYRQRRKLIAEIAFQYKHGEPIPHVEYTAEEIATWKEVYVTLKGLYATHACREHLEGFQLLERYCGYREDSIPQLEDVSRFLKERTGFQLRPVAGLLSARDFLASLAFRVFQCTQYIRHASSPMHSPEPDCCHELLGHVPMLADRTFAQFSQDIGLASLGASDEEIEKLSTVYWFTVEFGLCKQNGELKAYGAGLLSSYGELLHSLSEEPEVRAFDPDTAAVQPYQDQTYQPVYFVSESFNDAKDKLRNYASRIQRPFSVKFDPYTLAIDVLDSPHTIQRSLEGVQDELHTLAHALSAIS</t>
  </si>
  <si>
    <t>ModifiedSeq</t>
  </si>
  <si>
    <t>RefUniprotID</t>
  </si>
  <si>
    <t>Source</t>
  </si>
  <si>
    <t>Fe2+</t>
  </si>
  <si>
    <t>UniProt</t>
  </si>
  <si>
    <t>﻿TyrHWR</t>
  </si>
  <si>
    <t>EnzymeID</t>
  </si>
  <si>
    <t>PTPS</t>
  </si>
  <si>
    <t>P27213</t>
  </si>
  <si>
    <t>4.2.3.12</t>
  </si>
  <si>
    <t>Yes</t>
  </si>
  <si>
    <t>No</t>
  </si>
  <si>
    <t>MNAAVGLRRRARLSRLVSFSASHRLHSPSLSAEENLKVFGKCNNPNGHGHNYKVVVTIHGEIDPVTGMVMNLTDLKEYMEEAIMKPLDHKNLDLDVPYFADVVSTTENVAVYIWENLQRLLPVGALYKVKVYETDNNIVVYKGE</t>
  </si>
  <si>
    <t>MEGGRLGCAVCVLTGASRGFGRALAPQLAGLLSPGSVLLLSARSDSMLRQLKEELCTQQPGLQVVLAAADLGTESGVQQLLSAVRELPRPERLQRLLLINNAGTLGDVSKGFLNINDLAEVNNYWALNLTSMLCLTTGTLNAFSNSPGLSKTVVNISSLCALQPFKGWGLYCAGKAARDMLYQVLAVEEPSVRVLSYAPGPLDTNMQQLARETSMDPELRSRLQKLNSEGELVDCGTSAQKLLSLLQRDTFQSGAHVDFYDI</t>
  </si>
  <si>
    <t>P18297</t>
  </si>
  <si>
    <t>SPR</t>
  </si>
  <si>
    <t>1.1.1.153</t>
  </si>
  <si>
    <t>P61459</t>
  </si>
  <si>
    <t>4.2.1.96</t>
  </si>
  <si>
    <t>PCD</t>
  </si>
  <si>
    <t>MAGKAHRLSAEERDQLLPNLRAVGWNELEGRDAIFKQFHFKDFNRAFGFMTRVALQAEKLDHHPEWFNVYNKVHITLSTHECAGLSERDINLASFIEQVAVSMT</t>
  </si>
  <si>
    <t>Q920D2</t>
  </si>
  <si>
    <t>MVRPLNCIVAVSQNMGIGKNGDLPWPLLRNEFKYFQRMTTTSSVEGKQNLVIMGRKTWFSIPEKNRPLKDRINIVLSRELKEPPQGAHFLAKSLDDALKLIEQPELASKVDMVWVVGGSSVYQEAMNQPGHLRLFVTRIMQEFESDTFFPEIDLEKYKLLPEYPGVLSEIQEEKGIKYKFEVYEKKD</t>
  </si>
  <si>
    <t>1.5.1.3</t>
  </si>
  <si>
    <t>P11348</t>
  </si>
  <si>
    <t>1.5.1.34</t>
  </si>
  <si>
    <t>qDHPR</t>
  </si>
  <si>
    <t>DHFR</t>
  </si>
  <si>
    <t>MAASGEARRVLVYGGRGALGSRCVQAFRARNWWVASIDVVENEEASASVIVKMTDSFTEQADQVTAEVGKLLGDQKVDAILCVAGGWAGGNAKSKSLFKNCDLMWKQSIWTSTISSHLATKHLKEGGLLTLAGAKAALDGTPGMIGYGMAKGAVHQLCQSLAGKNSGMPSGAAAIAVLPVTLDTPMNRKSMPEADFSSWTPLEFLVETFHDWITGNKRPNSGSLIQVVTTDGKTELTPAYF</t>
  </si>
  <si>
    <t>kcat (/s)</t>
  </si>
  <si>
    <t>kcatNote</t>
  </si>
  <si>
    <t>Brenda (kcat from Rattus norvegicus)</t>
  </si>
  <si>
    <t>Brenda (sa from Rattus norvegicus)</t>
  </si>
  <si>
    <t>Organism</t>
  </si>
  <si>
    <t>Rattus norvegicus</t>
  </si>
  <si>
    <t>Brenda</t>
  </si>
  <si>
    <t>﻿DODC</t>
  </si>
  <si>
    <t>Pseudomonas putida</t>
  </si>
  <si>
    <t>4.1.1.28</t>
  </si>
  <si>
    <t>Brenda (kcat from Pseudomonas putida)</t>
  </si>
  <si>
    <t>Q88JU5</t>
  </si>
  <si>
    <t>MTPEQFRQYGHQLIDLIADYRQTVGERPVMAQVEPGYLKAALPATAPQQGEPFAAILDDVNNLVMPGLSHWQHPDFYGYFPSNGTLSSVLGDFLSTGLGVLGLSWQSSPALSELEETTLDWLRQLLGLSGQWSGVIQDTASTSTLVALISARERATDYALVRGGLQAEPKPLIVYVSAHAHSSVDKAALLAGFGRDNIRLIPTDERYALRPEALQAAIEQDLAAGNQPCAVVATTGTTTTTALDPLRPVGEIAQANGLWLHVDSAMAGSAMILPECRWMWDGIELADSVVVNAHKWLGVAFDCSIYYVRDPQHLIRVMSTNPSYLQSAVDGEVKNLRDWGIPLGRRFRALKLWFMLRSEGVDALQARLRRDLDNAQWLAGQVEAAAEWEVLAPVQLQTLCIRHRPAGLEGEALDAHTKGWAERLNASGAAYVTPATLDGRWMVRVSIGALPTERGDVQRLWARLQDVIKG</t>
  </si>
  <si>
    <t>A2A1A1</t>
  </si>
  <si>
    <t>Coptis japonica</t>
  </si>
  <si>
    <t>4.2.1.78</t>
  </si>
  <si>
    <t>MNGRPLLHRVTKEETVMLYHELEVAASADEVWSVEGSPELGLHLPDLLPAGIFAKFEITGDGGEGSILDMTFPPGQFPHHYREKFVFFDHKNRYKLVEQIDGDFFDLGVTYYMDTIRVVATGPDSCVIKSTTEYHVKPEFAKIVKPLIDTVPLAIMSEAIAKVVLENKHKSSE</t>
  </si>
  <si>
    <t>NCS</t>
  </si>
  <si>
    <t>Brenda (kcat from Corydalis chinensis)</t>
  </si>
  <si>
    <t>Papaver somniferum</t>
  </si>
  <si>
    <t>6OMT</t>
  </si>
  <si>
    <t>2.1.1.128</t>
  </si>
  <si>
    <t>Q6WUC1</t>
  </si>
  <si>
    <t>METVSKIDQQNQAKIWKQIYGFAESLVLKCAVQLEIAETLHNNVKPMSLSELASKLPVAQPVNEDRLFRIMRYLVHMELFKIDATTQKYSLAPPAKYLLRGWEKSMVDSILCINDKDFLAPWHHLGDGLTGNCDAFEKALGKSIWVYMSVNPEKNQLFNAAMACDTRLVTSALANECKSIFSDGISTLVDVGGGTGTAVKAISKAFPDIKCTIYDLPHVIADSPEIPNITKISGDMFKSIPSADAIFMKCILHDWNDDECIQILKRCKEALPKGGKVIIVDVVIDMDSTHPYAKIRLTLDLDMMLNTGGKERTKEEWKTLFDAAGFASHKVTQISAVQSVIEAYPY</t>
  </si>
  <si>
    <t>CNMT</t>
  </si>
  <si>
    <t>Q7XB08</t>
  </si>
  <si>
    <t>2.1.1.140</t>
  </si>
  <si>
    <t>MQLKAKEELLRNMELGLIPDQEIRQLIRVELEKRLQWGYKETHEEQLSQLLDLVHSLKGMKMATEMENLDLKLYEAPMEFLKIQHGSNMKQSAGYYTDESTTLDEAEIAMLDLYMERAQIKDGQSVLDLGCGLGAVALFGANKFKKCQFTGVTSSVEQKDYIEGKCKELKLTNVKVLLADITTYETEERFDRIFAVELIEHMKNYQLLLKKISEWMKDDGLLFVEHVCHKTLAYHYEPVDAEDWYTNYIFPAGTLTLSSASMLLYFQDDVSVVNQWTLSGKHYSRSHEEWLKNMDKNIVEFKEIMRSITKTEKEAIKLLNFWRIFCMCGAELFGYKNGEEWMLTHLLFKKK</t>
  </si>
  <si>
    <t>Brenda (sa from Coptis japonica)</t>
  </si>
  <si>
    <t>O64899</t>
  </si>
  <si>
    <t>1.14.14.102</t>
  </si>
  <si>
    <t>NMCH</t>
  </si>
  <si>
    <t>Eschscholzia californica</t>
  </si>
  <si>
    <t>GTSTVALIAVIISSILYLLFGGSGHKNLPPGPKPWPIVGNLLQLGEKPHAQFAELAQTYGDIFTLKMGTETVVVASTSSAASEILKTHDRILSARYVFQSFRVKGHVENSIVWSDCTETWKNLRKVCRTELFTQKMIESQAHVREKKCEEMVEYLMKKQGEEVKIVEVIFGTLVNIFGNLIFSQNIFELGDPNSGSSEFKEYLWRMLELGNSTNPADYFPMLGKFDLFGQRKEVAECLKGIYAIWGAMLQERKLAKKVDGYKSKNDFVDVCLDSGLNDYQINALLMELFGAGTETSASTIEWAMTELTKNPKITAKIRSEIQTVVGERSVKESDFPNLPYLEATVKETLRLHPPTPLLLPRRALETCTILNYTIPKDCQIMVNAWGIGRDPKTWTDPLTFSPERFLNSSVDFRGNDFSLIPFGAGRRICPGLPIANQFIALLVATFVQNLDWCLPNGMSVDHLIVEEKFGLTLQKEPPLFIVPKSRV</t>
  </si>
  <si>
    <t>heme</t>
  </si>
  <si>
    <t>O24424</t>
  </si>
  <si>
    <t>CPR</t>
  </si>
  <si>
    <t>1.6.2.4</t>
  </si>
  <si>
    <t>MGSNNLANSIESMLGISIGSEYISDPIFIMVTTVASMLIGFGFFACMKSSSSQSKPIETYKPIIDKEEEEIEVDPGKIKLTIFFGTQTGTAEGFAKALAEEIKAKYKKAVVKVVDLDDYAAEDDQYEEKLKKESLVFFMVATYGDGEPTDNAARFYKWFTQEHERGEWLQQLTYGVFGLGNRQYEHFNKIAVDVDEQLGKQGAKRIVQVGLGDDDQCIEDDFTAWRELLWTELDQLLKDEDAAPSVATPYIATVPEYRVVIHETTVAALDDKHINTANGDVAFDILHPCRTIVAQQRELHKPKSDRSCIHLEFDISGSSLTYETGDHVGVYAENCDETVEEAGKLLGQPLDLLFSIHTDKEDGSPQGSSLPPPFPGPCTLRSALARYADLLNPPRKASLIALSAHASVPSEAERLRFLSSPLGKNEYSKWVVGSQRSLLEIMAEFPSAKPPLGVFFAAVAPRLPPRYYSISSSPKFAPSRIHVTCALVYGQSPTGRVHRGVCSTWMKHAVPQDSWAPIFVRTSNFKLPADPSTPIIMVGPGTGLAPFRGFLQERMALKENGAQLGPAVLFFGCRNRNMDFIYEDELNNFVERGVISELVIAFSREGEKKEYVQHKMMEKATDVWNVISGDGYLYVCGDAKGMARDVHRTLHTIAQEQGPMESSAAEAAVKKLQVEERYLRDVW</t>
  </si>
  <si>
    <t>Brenda (kcat from Artemisia annua)</t>
  </si>
  <si>
    <t>Brenda (median of 1.14.14.-)</t>
  </si>
  <si>
    <t>Q7XB10</t>
  </si>
  <si>
    <t>2.1.1.116</t>
  </si>
  <si>
    <t>MGSLDAKPAAATQEVSIKDQAQLWNIIYGFADSLVLRCAVEIGIADIIKNNDGAITLAQLAAKLPITNVSSDYLYRMVRYLVHLNIIEQETCNGGVEKVYSLKPVGTLLLRDAERSMVPMILGMTQKDFMVSWHFMKEGLGNGSTTAFEKGMGMDIWKYLEGNPDQSQLFNEGMAGETRLLTKTLIEDCRDTFQGLDSLVDIGGGNGTTIKAIYEAFPHIKCTLYDLPHVVANSHDLPNIEKVPGDMFKSVPSAQAILLKLILHDWTDEECVNILKKCKEAIPKETGKVIIVDVALEEESNHELTKTRLILDIDMLVNTGGRERTADDWENLLKRAGFRSHKIRPIRAIQSVIEAFP</t>
  </si>
  <si>
    <t>4OMT</t>
  </si>
  <si>
    <t>Noscapine exchange</t>
  </si>
  <si>
    <t>Noscapine transport</t>
  </si>
  <si>
    <t xml:space="preserve">Noscapine[extracellular] &lt;=&gt; </t>
  </si>
  <si>
    <t>Noscapine[cytoplasm] =&gt; Noscapine[extracellular]</t>
  </si>
  <si>
    <t>BH4 [cytoplasm]</t>
  </si>
  <si>
    <t>BH4-4a-carbinolamine [cytoplasm]</t>
  </si>
  <si>
    <t>L-DOPA [cytoplasm]</t>
  </si>
  <si>
    <t>6-pyruvoyl-BH4 [cytoplasm]</t>
  </si>
  <si>
    <t>q-BH2 [cytoplasm]</t>
  </si>
  <si>
    <t>BH2 [cytoplasm]</t>
  </si>
  <si>
    <t>Dopamine [cytoplasm]</t>
  </si>
  <si>
    <t>(S)-Norcoclaurine [cytoplasm]</t>
  </si>
  <si>
    <t>oxidized-NADPH-hemoprotein-reductase [cytoplasm]</t>
  </si>
  <si>
    <t>reduced-NADPH-hemoprotein-reductase [cytoplasm]</t>
  </si>
  <si>
    <t>(S)-Coclaurine [cytoplasm]</t>
  </si>
  <si>
    <t>(S)-N-methylcoclaurine [cytoplasm]</t>
  </si>
  <si>
    <t>(S)-3'-Hydroxy-N-methylcoclaurine [cytoplasm]</t>
  </si>
  <si>
    <t>(S)-Reticuline [cytoplasm]</t>
  </si>
  <si>
    <t>﻿r_TyrHWR</t>
  </si>
  <si>
    <t>r_PTPS</t>
  </si>
  <si>
    <t>r_SPR</t>
  </si>
  <si>
    <t>r_PCD</t>
  </si>
  <si>
    <t>r_BH2</t>
  </si>
  <si>
    <t>r_DHFR</t>
  </si>
  <si>
    <t>r_qDHPR</t>
  </si>
  <si>
    <t>﻿r_DODC</t>
  </si>
  <si>
    <t>﻿r_NCS</t>
  </si>
  <si>
    <t>r_CPR</t>
  </si>
  <si>
    <t>r_6OMT</t>
  </si>
  <si>
    <t>r_CNMT</t>
  </si>
  <si>
    <t>r_NMCH</t>
  </si>
  <si>
    <t>r_4OMT</t>
  </si>
  <si>
    <t>6-pyruvoyl-BH4 synthase</t>
  </si>
  <si>
    <t>sepiapterin reductase</t>
  </si>
  <si>
    <t>pterin-4a-carbinolamine dehydratase</t>
  </si>
  <si>
    <t>spontaneous rearrangement</t>
  </si>
  <si>
    <t>dihydrofolate reductase</t>
  </si>
  <si>
    <t>q-BH2 reductase</t>
  </si>
  <si>
    <t>L-dopa decarboxylase</t>
  </si>
  <si>
    <t>(S)-norcoclaurine synthase</t>
  </si>
  <si>
    <t>cytochrome P450 reductase</t>
  </si>
  <si>
    <t>norcoclaurine 6-O-methyltransferase</t>
  </si>
  <si>
    <t>coclaurine N-methyltransferase</t>
  </si>
  <si>
    <t>N-methylcoclaurine hydroxylase</t>
  </si>
  <si>
    <t>3’-hydroxyN-methylcoclaurine 4’-O-methyltransferase</t>
  </si>
  <si>
    <t>r_tNoscapine</t>
  </si>
  <si>
    <t>r_eNoscapine</t>
  </si>
  <si>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L-tyrosine[cytoplasm] + oxygen[cytoplasm] =&gt; </t>
    </r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+ ﻿</t>
    </r>
    <r>
      <rPr>
        <sz val="12"/>
        <rFont val="Calibri (Body)"/>
      </rPr>
      <t>L-DOPA[cytoplasm]</t>
    </r>
  </si>
  <si>
    <r>
      <t xml:space="preserve">7,8-dihydroneopterin&amp;3'-triphosphate[cytoplasm] =&gt; </t>
    </r>
    <r>
      <rPr>
        <sz val="12"/>
        <rFont val="Calibri (Body)"/>
      </rPr>
      <t>6-pyruvoyl-BH4[cytoplasm]</t>
    </r>
    <r>
      <rPr>
        <sz val="12"/>
        <rFont val="Calibri"/>
        <family val="2"/>
        <scheme val="minor"/>
      </rPr>
      <t xml:space="preserve"> + H+[cytoplasm] + triphosphate[cytoplasm]</t>
    </r>
  </si>
  <si>
    <r>
      <rPr>
        <sz val="12"/>
        <rFont val="Calibri (Body)"/>
      </rPr>
      <t>6-pyruvoyl-BH4[cytoplasm]</t>
    </r>
    <r>
      <rPr>
        <sz val="12"/>
        <rFont val="Calibri"/>
        <family val="2"/>
        <scheme val="minor"/>
      </rPr>
      <t xml:space="preserve"> + 2 H+[cytoplasm] + 2 NADPH[cytoplasm] =&gt; </t>
    </r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+ 2 NADP+[cytoplasm]</t>
    </r>
  </si>
  <si>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</t>
    </r>
    <r>
      <rPr>
        <sz val="12"/>
        <rFont val="Calibri (Body)"/>
      </rPr>
      <t>=&gt; q-BH2[cytoplasm] + H2O[cytoplasm]</t>
    </r>
  </si>
  <si>
    <r>
      <rPr>
        <sz val="12"/>
        <rFont val="Calibri (Body)"/>
      </rPr>
      <t xml:space="preserve">q-BH2[cytoplasm] </t>
    </r>
    <r>
      <rPr>
        <sz val="12"/>
        <rFont val="Calibri"/>
        <family val="2"/>
        <scheme val="minor"/>
      </rPr>
      <t xml:space="preserve">=&gt; </t>
    </r>
    <r>
      <rPr>
        <sz val="12"/>
        <rFont val="Calibri (Body)"/>
      </rPr>
      <t>BH2[cytoplasm]</t>
    </r>
  </si>
  <si>
    <r>
      <rPr>
        <sz val="12"/>
        <rFont val="Calibri (Body)"/>
      </rPr>
      <t>BH2[cytoplasm] + H+[cytoplasm] + NADPH[cytoplasm]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NADP+[cytoplasm]</t>
    </r>
  </si>
  <si>
    <r>
      <rPr>
        <sz val="12"/>
        <rFont val="Calibri (Body)"/>
      </rPr>
      <t>q-BH2[cytoplasm]</t>
    </r>
    <r>
      <rPr>
        <sz val="12"/>
        <rFont val="Calibri"/>
        <family val="2"/>
        <scheme val="minor"/>
      </rPr>
      <t xml:space="preserve"> + H+[cytoplasm] + NADPH[cytoplasm] =&gt; </t>
    </r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NADP+[cytoplasm]</t>
    </r>
  </si>
  <si>
    <r>
      <rPr>
        <sz val="12"/>
        <rFont val="Calibri (Body)"/>
      </rPr>
      <t>﻿L-DOPA[cytoplasm]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﻿Dopamine[cytoplasm]</t>
    </r>
    <r>
      <rPr>
        <sz val="12"/>
        <rFont val="Calibri"/>
        <family val="2"/>
        <scheme val="minor"/>
      </rPr>
      <t xml:space="preserve"> + carbon&amp;dioxide[cytoplasm]</t>
    </r>
  </si>
  <si>
    <r>
      <t xml:space="preserve">(4-hydroxyphenyl)acetaldehyde[cytoplasm] + </t>
    </r>
    <r>
      <rPr>
        <sz val="12"/>
        <rFont val="Calibri (Body)"/>
      </rPr>
      <t>﻿Dopamine[cytoplasm]</t>
    </r>
    <r>
      <rPr>
        <sz val="12"/>
        <rFont val="Calibri"/>
        <family val="2"/>
        <scheme val="minor"/>
      </rPr>
      <t xml:space="preserve"> =&gt; ﻿</t>
    </r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H2O[cytoplasm]</t>
    </r>
  </si>
  <si>
    <r>
      <t xml:space="preserve">NADPH[cytoplasm] + 2 H+[cytoplasm] + </t>
    </r>
    <r>
      <rPr>
        <sz val="12"/>
        <rFont val="Calibri (Body)"/>
      </rPr>
      <t>oxidized-NADPH-hemoprotein-reductase[cytoplasm]</t>
    </r>
    <r>
      <rPr>
        <sz val="12"/>
        <rFont val="Calibri"/>
        <family val="2"/>
        <scheme val="minor"/>
      </rPr>
      <t xml:space="preserve"> =&gt; NADP+[cytoplasm] + </t>
    </r>
    <r>
      <rPr>
        <sz val="12"/>
        <rFont val="Calibri (Body)"/>
      </rPr>
      <t>reduced-NADPH-hemoprotein-reductase[cytoplasm]</t>
    </r>
  </si>
  <si>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</si>
  <si>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 xml:space="preserve">(S)-Coclaurine[cytoplasm] </t>
    </r>
    <r>
      <rPr>
        <sz val="12"/>
        <rFont val="Calibri"/>
        <family val="2"/>
        <scheme val="minor"/>
      </rPr>
      <t xml:space="preserve">+ S-adenosyl-L-methionine[cytoplasm] =&gt; </t>
    </r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</si>
  <si>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oxygen[cytoplasm] + </t>
    </r>
    <r>
      <rPr>
        <sz val="12"/>
        <rFont val="Calibri (Body)"/>
      </rPr>
      <t>reduced-NADPH-hemoprotein-reductase[cytoplasm]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H+[cytoplasm] + H2O[cytoplasm] + </t>
    </r>
    <r>
      <rPr>
        <sz val="12"/>
        <rFont val="Calibri (Body)"/>
      </rPr>
      <t>oxidized-NADPH-hemoprotein-reductase[cytoplasm]</t>
    </r>
  </si>
  <si>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(S)-Reticuline[cytoplasm]</t>
    </r>
    <r>
      <rPr>
        <sz val="12"/>
        <rFont val="Calibri"/>
        <family val="2"/>
        <scheme val="minor"/>
      </rPr>
      <t xml:space="preserve"> + H+[cytoplasm] + S-adenosyl-L-homocysteine[cytoplasm]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</si>
</sst>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BEFC-4FD3-134C-989A-E924DACA1919}">
  <dimension ref="A1:E31"/>
  <sheetViews>
    <sheetView tabSelected="1" workbookViewId="0">
      <selection activeCell="C6" sqref="C6"/>
    </sheetView>
  </sheetViews>
  <sheetFormatPr baseColWidth="10" defaultRowHeight="16"/>
  <cols>
    <col min="1" max="1" width="12.5" style="2" customWidth="1"/>
    <col min="2" max="2" width="37.83203125" style="2" customWidth="1"/>
    <col min="3" max="3" width="153.33203125" style="2" customWidth="1"/>
    <col min="4" max="4" width="11.33203125" style="2" customWidth="1"/>
    <col min="5" max="16384" width="10.83203125" style="2"/>
  </cols>
  <sheetData>
    <row r="1" spans="1:5" s="2" customFormat="1">
      <c r="A1" s="2" t="s">
        <v>5</v>
      </c>
      <c r="B1" s="2" t="s">
        <v>0</v>
      </c>
      <c r="C1" s="2" t="s">
        <v>1</v>
      </c>
      <c r="D1" s="2" t="s">
        <v>2</v>
      </c>
      <c r="E1" s="2" t="s">
        <v>10</v>
      </c>
    </row>
    <row r="2" spans="1:5" s="2" customFormat="1">
      <c r="A2" s="2" t="s">
        <v>110</v>
      </c>
      <c r="B2" s="2" t="s">
        <v>13</v>
      </c>
      <c r="C2" s="2" t="s">
        <v>139</v>
      </c>
      <c r="D2" s="2" t="s">
        <v>11</v>
      </c>
      <c r="E2" s="2" t="s">
        <v>12</v>
      </c>
    </row>
    <row r="3" spans="1:5" s="2" customFormat="1">
      <c r="A3" s="2" t="s">
        <v>111</v>
      </c>
      <c r="B3" s="2" t="s">
        <v>124</v>
      </c>
      <c r="C3" s="2" t="s">
        <v>140</v>
      </c>
      <c r="D3" s="2" t="s">
        <v>26</v>
      </c>
      <c r="E3" s="2" t="s">
        <v>27</v>
      </c>
    </row>
    <row r="4" spans="1:5" s="2" customFormat="1">
      <c r="A4" s="2" t="s">
        <v>112</v>
      </c>
      <c r="B4" s="2" t="s">
        <v>125</v>
      </c>
      <c r="C4" s="2" t="s">
        <v>141</v>
      </c>
      <c r="D4" s="2" t="s">
        <v>32</v>
      </c>
      <c r="E4" s="2" t="s">
        <v>34</v>
      </c>
    </row>
    <row r="5" spans="1:5" s="2" customFormat="1">
      <c r="A5" s="2" t="s">
        <v>113</v>
      </c>
      <c r="B5" s="2" t="s">
        <v>126</v>
      </c>
      <c r="C5" s="2" t="s">
        <v>142</v>
      </c>
      <c r="D5" s="2" t="s">
        <v>35</v>
      </c>
      <c r="E5" s="2" t="s">
        <v>36</v>
      </c>
    </row>
    <row r="6" spans="1:5" s="2" customFormat="1">
      <c r="A6" s="2" t="s">
        <v>114</v>
      </c>
      <c r="B6" s="2" t="s">
        <v>127</v>
      </c>
      <c r="C6" s="2" t="s">
        <v>143</v>
      </c>
    </row>
    <row r="7" spans="1:5" s="2" customFormat="1">
      <c r="A7" s="2" t="s">
        <v>115</v>
      </c>
      <c r="B7" s="2" t="s">
        <v>128</v>
      </c>
      <c r="C7" s="2" t="s">
        <v>144</v>
      </c>
      <c r="D7" s="2" t="s">
        <v>39</v>
      </c>
      <c r="E7" s="2" t="s">
        <v>41</v>
      </c>
    </row>
    <row r="8" spans="1:5" s="2" customFormat="1">
      <c r="A8" s="2" t="s">
        <v>116</v>
      </c>
      <c r="B8" s="2" t="s">
        <v>129</v>
      </c>
      <c r="C8" s="2" t="s">
        <v>145</v>
      </c>
      <c r="D8" s="2" t="s">
        <v>42</v>
      </c>
      <c r="E8" s="2" t="s">
        <v>43</v>
      </c>
    </row>
    <row r="9" spans="1:5" s="2" customFormat="1">
      <c r="A9" s="2" t="s">
        <v>117</v>
      </c>
      <c r="B9" s="2" t="s">
        <v>130</v>
      </c>
      <c r="C9" s="2" t="s">
        <v>146</v>
      </c>
      <c r="D9" s="2" t="s">
        <v>58</v>
      </c>
      <c r="E9" s="3" t="s">
        <v>56</v>
      </c>
    </row>
    <row r="10" spans="1:5" s="2" customFormat="1">
      <c r="A10" s="2" t="s">
        <v>118</v>
      </c>
      <c r="B10" s="2" t="s">
        <v>131</v>
      </c>
      <c r="C10" s="2" t="s">
        <v>147</v>
      </c>
      <c r="D10" s="2" t="s">
        <v>60</v>
      </c>
      <c r="E10" s="3" t="s">
        <v>62</v>
      </c>
    </row>
    <row r="11" spans="1:5" s="2" customFormat="1">
      <c r="A11" s="2" t="s">
        <v>119</v>
      </c>
      <c r="B11" s="2" t="s">
        <v>132</v>
      </c>
      <c r="C11" s="2" t="s">
        <v>148</v>
      </c>
      <c r="D11" s="3" t="s">
        <v>82</v>
      </c>
      <c r="E11" s="3" t="s">
        <v>84</v>
      </c>
    </row>
    <row r="12" spans="1:5" s="2" customFormat="1">
      <c r="A12" s="2" t="s">
        <v>120</v>
      </c>
      <c r="B12" s="2" t="s">
        <v>133</v>
      </c>
      <c r="C12" s="2" t="s">
        <v>149</v>
      </c>
      <c r="D12" s="3" t="s">
        <v>69</v>
      </c>
      <c r="E12" s="3" t="s">
        <v>68</v>
      </c>
    </row>
    <row r="13" spans="1:5" s="2" customFormat="1">
      <c r="A13" s="2" t="s">
        <v>121</v>
      </c>
      <c r="B13" s="2" t="s">
        <v>134</v>
      </c>
      <c r="C13" s="2" t="s">
        <v>150</v>
      </c>
      <c r="D13" s="3" t="s">
        <v>72</v>
      </c>
      <c r="E13" s="3" t="s">
        <v>73</v>
      </c>
    </row>
    <row r="14" spans="1:5" s="2" customFormat="1">
      <c r="A14" s="2" t="s">
        <v>122</v>
      </c>
      <c r="B14" s="2" t="s">
        <v>135</v>
      </c>
      <c r="C14" s="2" t="s">
        <v>151</v>
      </c>
      <c r="D14" s="3" t="s">
        <v>76</v>
      </c>
      <c r="E14" s="3" t="s">
        <v>77</v>
      </c>
    </row>
    <row r="15" spans="1:5" s="2" customFormat="1">
      <c r="A15" s="2" t="s">
        <v>123</v>
      </c>
      <c r="B15" s="2" t="s">
        <v>136</v>
      </c>
      <c r="C15" s="2" t="s">
        <v>152</v>
      </c>
      <c r="D15" s="3" t="s">
        <v>88</v>
      </c>
      <c r="E15" s="3" t="s">
        <v>89</v>
      </c>
    </row>
    <row r="16" spans="1:5" s="2" customFormat="1"/>
    <row r="20" spans="1:3" s="2" customFormat="1">
      <c r="A20" s="2" t="s">
        <v>137</v>
      </c>
      <c r="B20" s="2" t="s">
        <v>93</v>
      </c>
      <c r="C20" s="2" t="s">
        <v>95</v>
      </c>
    </row>
    <row r="21" spans="1:3" s="2" customFormat="1">
      <c r="A21" s="2" t="s">
        <v>138</v>
      </c>
      <c r="B21" s="2" t="s">
        <v>92</v>
      </c>
      <c r="C21" s="2" t="s">
        <v>94</v>
      </c>
    </row>
    <row r="22" spans="1:3" s="2" customFormat="1"/>
    <row r="23" spans="1:3" s="2" customFormat="1"/>
    <row r="24" spans="1:3" s="2" customFormat="1"/>
    <row r="25" spans="1:3" s="2" customFormat="1"/>
    <row r="26" spans="1:3" s="2" customFormat="1"/>
    <row r="27" spans="1:3" s="2" customFormat="1"/>
    <row r="28" spans="1:3" s="2" customFormat="1"/>
    <row r="29" spans="1:3" s="2" customFormat="1"/>
    <row r="30" spans="1:3" s="2" customFormat="1"/>
    <row r="31" spans="1:3" s="2" customFormat="1"/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DFE1-B4A0-714F-8A18-C4BDC72AEB89}">
  <dimension ref="A1:K14"/>
  <sheetViews>
    <sheetView workbookViewId="0">
      <selection activeCell="K15" sqref="K15"/>
    </sheetView>
  </sheetViews>
  <sheetFormatPr baseColWidth="10" defaultRowHeight="16"/>
  <cols>
    <col min="1" max="1" width="10.83203125" style="1"/>
    <col min="2" max="2" width="12.6640625" style="1" customWidth="1"/>
    <col min="3" max="3" width="11.1640625" style="1" customWidth="1"/>
    <col min="4" max="4" width="21.83203125" style="1" customWidth="1"/>
    <col min="5" max="5" width="13.1640625" style="1" customWidth="1"/>
    <col min="6" max="6" width="13.83203125" style="1" customWidth="1"/>
    <col min="7" max="10" width="10.83203125" style="1"/>
    <col min="11" max="11" width="35.1640625" style="1" customWidth="1"/>
    <col min="12" max="16384" width="10.83203125" style="1"/>
  </cols>
  <sheetData>
    <row r="1" spans="1:11">
      <c r="A1" s="1" t="s">
        <v>24</v>
      </c>
      <c r="B1" s="1" t="s">
        <v>19</v>
      </c>
      <c r="C1" s="1" t="s">
        <v>10</v>
      </c>
      <c r="D1" s="1" t="s">
        <v>51</v>
      </c>
      <c r="E1" s="1" t="s">
        <v>14</v>
      </c>
      <c r="F1" s="1" t="s">
        <v>18</v>
      </c>
      <c r="G1" s="1" t="s">
        <v>15</v>
      </c>
      <c r="H1" s="1" t="s">
        <v>16</v>
      </c>
      <c r="I1" s="1" t="s">
        <v>20</v>
      </c>
      <c r="J1" s="1" t="s">
        <v>47</v>
      </c>
      <c r="K1" s="1" t="s">
        <v>48</v>
      </c>
    </row>
    <row r="2" spans="1:11">
      <c r="A2" s="1" t="s">
        <v>23</v>
      </c>
      <c r="B2" s="1" t="s">
        <v>11</v>
      </c>
      <c r="C2" t="s">
        <v>12</v>
      </c>
      <c r="D2" s="1" t="s">
        <v>52</v>
      </c>
      <c r="E2" s="1" t="s">
        <v>17</v>
      </c>
      <c r="F2" s="1" t="s">
        <v>28</v>
      </c>
      <c r="G2" s="1" t="s">
        <v>21</v>
      </c>
      <c r="H2" s="1">
        <v>3</v>
      </c>
      <c r="I2" s="1" t="s">
        <v>22</v>
      </c>
      <c r="J2" s="1">
        <v>2.5</v>
      </c>
      <c r="K2" s="1" t="s">
        <v>49</v>
      </c>
    </row>
    <row r="3" spans="1:11">
      <c r="A3" s="1" t="s">
        <v>25</v>
      </c>
      <c r="B3" s="1" t="s">
        <v>26</v>
      </c>
      <c r="C3" t="s">
        <v>27</v>
      </c>
      <c r="D3" s="1" t="s">
        <v>52</v>
      </c>
      <c r="E3" s="1" t="s">
        <v>30</v>
      </c>
      <c r="F3" s="1" t="s">
        <v>29</v>
      </c>
      <c r="J3" s="1">
        <f>0.2883*16241/60/1000</f>
        <v>7.8038005000000008E-2</v>
      </c>
      <c r="K3" s="1" t="s">
        <v>50</v>
      </c>
    </row>
    <row r="4" spans="1:11">
      <c r="A4" t="s">
        <v>33</v>
      </c>
      <c r="B4" s="1" t="s">
        <v>32</v>
      </c>
      <c r="C4" t="s">
        <v>34</v>
      </c>
      <c r="D4" s="1" t="s">
        <v>52</v>
      </c>
      <c r="E4" s="1" t="s">
        <v>31</v>
      </c>
      <c r="F4" s="1" t="s">
        <v>29</v>
      </c>
      <c r="J4" s="1">
        <f>18*28128/60/1000</f>
        <v>8.4383999999999997</v>
      </c>
      <c r="K4" s="1" t="s">
        <v>50</v>
      </c>
    </row>
    <row r="5" spans="1:11">
      <c r="A5" t="s">
        <v>37</v>
      </c>
      <c r="B5" s="1" t="s">
        <v>35</v>
      </c>
      <c r="C5" t="s">
        <v>36</v>
      </c>
      <c r="D5" s="1" t="s">
        <v>52</v>
      </c>
      <c r="E5" s="1" t="s">
        <v>38</v>
      </c>
      <c r="F5" s="1" t="s">
        <v>29</v>
      </c>
      <c r="J5" s="1">
        <v>10</v>
      </c>
      <c r="K5" s="1" t="s">
        <v>49</v>
      </c>
    </row>
    <row r="6" spans="1:11">
      <c r="A6" t="s">
        <v>45</v>
      </c>
      <c r="B6" s="1" t="s">
        <v>39</v>
      </c>
      <c r="C6" t="s">
        <v>41</v>
      </c>
      <c r="D6" s="1" t="s">
        <v>52</v>
      </c>
      <c r="E6" s="1" t="s">
        <v>40</v>
      </c>
      <c r="F6" s="1" t="s">
        <v>29</v>
      </c>
      <c r="J6" s="1">
        <f>28*21638/60/1000</f>
        <v>10.097733333333334</v>
      </c>
      <c r="K6" s="1" t="s">
        <v>50</v>
      </c>
    </row>
    <row r="7" spans="1:11">
      <c r="A7" t="s">
        <v>44</v>
      </c>
      <c r="B7" t="s">
        <v>42</v>
      </c>
      <c r="C7" t="s">
        <v>43</v>
      </c>
      <c r="D7" t="s">
        <v>52</v>
      </c>
      <c r="E7" s="1" t="s">
        <v>46</v>
      </c>
      <c r="F7" s="1" t="s">
        <v>29</v>
      </c>
      <c r="J7" s="1">
        <v>153</v>
      </c>
      <c r="K7" s="1" t="s">
        <v>49</v>
      </c>
    </row>
    <row r="8" spans="1:11">
      <c r="A8" s="1" t="s">
        <v>54</v>
      </c>
      <c r="B8" t="s">
        <v>58</v>
      </c>
      <c r="C8" s="1" t="s">
        <v>56</v>
      </c>
      <c r="D8" s="1" t="s">
        <v>55</v>
      </c>
      <c r="E8" s="1" t="s">
        <v>59</v>
      </c>
      <c r="F8" s="1" t="s">
        <v>29</v>
      </c>
      <c r="J8" s="1">
        <v>1.8</v>
      </c>
      <c r="K8" s="1" t="s">
        <v>57</v>
      </c>
    </row>
    <row r="9" spans="1:11">
      <c r="A9" s="1" t="s">
        <v>83</v>
      </c>
      <c r="B9" s="1" t="s">
        <v>82</v>
      </c>
      <c r="C9" s="1" t="s">
        <v>84</v>
      </c>
      <c r="D9" s="1" t="s">
        <v>66</v>
      </c>
      <c r="E9" s="1" t="s">
        <v>85</v>
      </c>
      <c r="F9" s="1" t="s">
        <v>29</v>
      </c>
      <c r="J9" s="1">
        <v>65.900000000000006</v>
      </c>
      <c r="K9" s="1" t="s">
        <v>86</v>
      </c>
    </row>
    <row r="10" spans="1:11">
      <c r="A10" s="1" t="s">
        <v>64</v>
      </c>
      <c r="B10" s="1" t="s">
        <v>60</v>
      </c>
      <c r="C10" s="1" t="s">
        <v>62</v>
      </c>
      <c r="D10" s="1" t="s">
        <v>61</v>
      </c>
      <c r="E10" s="1" t="s">
        <v>63</v>
      </c>
      <c r="F10" s="1" t="s">
        <v>28</v>
      </c>
      <c r="G10" s="1" t="s">
        <v>21</v>
      </c>
      <c r="H10" s="1">
        <v>1</v>
      </c>
      <c r="I10" s="1" t="s">
        <v>53</v>
      </c>
      <c r="J10" s="1">
        <v>5.8</v>
      </c>
      <c r="K10" s="1" t="s">
        <v>65</v>
      </c>
    </row>
    <row r="11" spans="1:11">
      <c r="A11" t="s">
        <v>67</v>
      </c>
      <c r="B11" s="1" t="s">
        <v>69</v>
      </c>
      <c r="C11" s="1" t="s">
        <v>68</v>
      </c>
      <c r="D11" s="1" t="s">
        <v>66</v>
      </c>
      <c r="E11" s="1" t="s">
        <v>70</v>
      </c>
      <c r="F11" s="1" t="s">
        <v>29</v>
      </c>
      <c r="J11" s="1">
        <v>0.08</v>
      </c>
      <c r="K11" s="1" t="s">
        <v>22</v>
      </c>
    </row>
    <row r="12" spans="1:11">
      <c r="A12" t="s">
        <v>71</v>
      </c>
      <c r="B12" s="1" t="s">
        <v>72</v>
      </c>
      <c r="C12" s="1" t="s">
        <v>73</v>
      </c>
      <c r="D12" s="1" t="s">
        <v>66</v>
      </c>
      <c r="E12" s="1" t="s">
        <v>74</v>
      </c>
      <c r="F12" s="1" t="s">
        <v>29</v>
      </c>
      <c r="J12" s="1">
        <f>1.08*41032/60/1000</f>
        <v>0.73857600000000012</v>
      </c>
      <c r="K12" s="1" t="s">
        <v>75</v>
      </c>
    </row>
    <row r="13" spans="1:11">
      <c r="A13" t="s">
        <v>78</v>
      </c>
      <c r="B13" s="1" t="s">
        <v>76</v>
      </c>
      <c r="C13" s="1" t="s">
        <v>77</v>
      </c>
      <c r="D13" s="1" t="s">
        <v>79</v>
      </c>
      <c r="E13" s="1" t="s">
        <v>80</v>
      </c>
      <c r="F13" s="1" t="s">
        <v>29</v>
      </c>
      <c r="G13" s="1" t="s">
        <v>81</v>
      </c>
      <c r="H13" s="1">
        <v>1</v>
      </c>
      <c r="I13" s="1" t="s">
        <v>22</v>
      </c>
      <c r="J13" s="1">
        <v>0.45800000000000002</v>
      </c>
      <c r="K13" s="1" t="s">
        <v>87</v>
      </c>
    </row>
    <row r="14" spans="1:11">
      <c r="A14" t="s">
        <v>91</v>
      </c>
      <c r="B14" s="1" t="s">
        <v>88</v>
      </c>
      <c r="C14" s="1" t="s">
        <v>89</v>
      </c>
      <c r="D14" s="1" t="s">
        <v>66</v>
      </c>
      <c r="E14" s="1" t="s">
        <v>90</v>
      </c>
      <c r="F14" s="1" t="s">
        <v>29</v>
      </c>
      <c r="J14" s="1">
        <f>1824*39691/1000000000</f>
        <v>7.2396383999999994E-2</v>
      </c>
      <c r="K14" s="1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ECFB-D03A-4A42-81CA-D8583A59407B}">
  <dimension ref="A1:F15"/>
  <sheetViews>
    <sheetView workbookViewId="0">
      <selection activeCell="B28" sqref="B28"/>
    </sheetView>
  </sheetViews>
  <sheetFormatPr baseColWidth="10" defaultRowHeight="16"/>
  <cols>
    <col min="1" max="1" width="44.83203125" customWidth="1"/>
    <col min="2" max="2" width="11.5" customWidth="1"/>
    <col min="3" max="3" width="12.6640625" customWidth="1"/>
    <col min="5" max="5" width="8.1640625" customWidth="1"/>
  </cols>
  <sheetData>
    <row r="1" spans="1:6">
      <c r="A1" t="s">
        <v>4</v>
      </c>
      <c r="B1" t="s">
        <v>3</v>
      </c>
      <c r="C1" t="s">
        <v>6</v>
      </c>
      <c r="D1" t="s">
        <v>7</v>
      </c>
      <c r="E1" t="s">
        <v>8</v>
      </c>
      <c r="F1" t="s">
        <v>9</v>
      </c>
    </row>
    <row r="2" spans="1:6">
      <c r="A2" t="s">
        <v>96</v>
      </c>
    </row>
    <row r="3" spans="1:6">
      <c r="A3" t="s">
        <v>97</v>
      </c>
    </row>
    <row r="4" spans="1:6">
      <c r="A4" t="s">
        <v>98</v>
      </c>
    </row>
    <row r="5" spans="1:6">
      <c r="A5" t="s">
        <v>99</v>
      </c>
    </row>
    <row r="6" spans="1:6">
      <c r="A6" t="s">
        <v>100</v>
      </c>
    </row>
    <row r="7" spans="1:6">
      <c r="A7" t="s">
        <v>101</v>
      </c>
    </row>
    <row r="8" spans="1:6">
      <c r="A8" t="s">
        <v>102</v>
      </c>
    </row>
    <row r="9" spans="1:6">
      <c r="A9" t="s">
        <v>103</v>
      </c>
    </row>
    <row r="10" spans="1:6">
      <c r="A10" t="s">
        <v>104</v>
      </c>
    </row>
    <row r="11" spans="1:6">
      <c r="A11" t="s">
        <v>105</v>
      </c>
    </row>
    <row r="12" spans="1:6">
      <c r="A12" t="s">
        <v>106</v>
      </c>
    </row>
    <row r="13" spans="1:6">
      <c r="A13" t="s">
        <v>107</v>
      </c>
    </row>
    <row r="14" spans="1:6">
      <c r="A14" t="s">
        <v>108</v>
      </c>
    </row>
    <row r="15" spans="1:6">
      <c r="A15" t="s">
        <v>109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Metabolic_rxns</vt:lpstr>
      <vt:lpstr>Enzyme_info</vt:lpstr>
      <vt:lpstr>New_mets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2020-04-24T08:42:57Z</dcterms:created>
  <dcterms:modified xsi:type="dcterms:W3CDTF">2020-06-11T06:20:11Z</dcterms:modified>
</cp:coreProperties>
</file>