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<sst xmlns="http://schemas.openxmlformats.org/spreadsheetml/2006/main" count="255" uniqueCount="90">
  <si>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</si>
  <si>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</si>
  <si>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</si>
  <si>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</si>
  <si>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</si>
  <si>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</si>
  <si>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</si>
  <si>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</si>
  <si>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</si>
  <si>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</si>
  <si>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</si>
  <si>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</si>
  <si>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</si>
  <si>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</si>
  <si>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</si>
  <si>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</si>
  <si>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</si>
  <si>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</si>
  <si>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</si>
  <si>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</si>
  <si>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</si>
  <si>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</si>
  <si>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</si>
  <si>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</si>
  <si>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</si>
  <si>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</si>
  <si>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</si>
  <si>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</si>
  <si>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</si>
  <si>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</si>
  <si>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</si>
  <si>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</si>
  <si>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</si>
  <si>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</si>
  <si>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</si>
  <si>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</si>
  <si>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</si>
  <si>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</si>
  <si>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</si>
  <si>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</si>
  <si>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</si>
  <si>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</si>
  <si>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</si>
  <si>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</si>
  <si>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</si>
  <si>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</si>
  <si>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</si>
  <si>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</si>
  <si>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</si>
  <si>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</si>
  <si>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</si>
  <si>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</si>
  <si>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</si>
  <si>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</si>
  <si>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</si>
  <si>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</si>
  <si>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</si>
  <si>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</si>
  <si>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</si>
  <si>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</si>
  <si>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</si>
  <si>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</si>
  <si>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</si>
  <si>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</si>
  <si>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</si>
  <si>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</si>
  <si>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</si>
  <si>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</si>
  <si>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</si>
  <si>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</si>
  <si>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</si>
  <si>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</si>
  <si>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</si>
  <si>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</si>
  <si>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</si>
  <si>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</si>
  <si>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</si>
  <si>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</si>
  <si>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</si>
  <si>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</si>
  <si>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</si>
  <si>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</si>
  <si>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</si>
  <si>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</si>
  <si>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</si>
  <si>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</si>
  <si>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</si>
  <si>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D-Fructose</t>
  </si>
  <si>
    <t>Na-acetate trihydrate (0 mM)</t>
  </si>
  <si>
    <t>No Substrate Added (0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</si>
</sst>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</cellXfs>
  <cellStyles count="251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0.0384558349815469</c:v>
                  </c:pt>
                  <c:pt idx="2">
                    <c:v>1.88685051552858E-16</c:v>
                  </c:pt>
                  <c:pt idx="3">
                    <c:v>0.0339148586068371</c:v>
                  </c:pt>
                  <c:pt idx="4">
                    <c:v>0.022202486678508</c:v>
                  </c:pt>
                  <c:pt idx="5">
                    <c:v>0.0128186116605157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0.0384558349815469</c:v>
                  </c:pt>
                  <c:pt idx="2">
                    <c:v>1.88685051552858E-16</c:v>
                  </c:pt>
                  <c:pt idx="3">
                    <c:v>0.0339148586068371</c:v>
                  </c:pt>
                  <c:pt idx="4">
                    <c:v>0.022202486678508</c:v>
                  </c:pt>
                  <c:pt idx="5">
                    <c:v>0.0128186116605157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0.717880402605092</c:v>
                </c:pt>
                <c:pt idx="1">
                  <c:v>0.954706927175844</c:v>
                </c:pt>
                <c:pt idx="2">
                  <c:v>0.976909413854352</c:v>
                </c:pt>
                <c:pt idx="3">
                  <c:v>0.96210775606868</c:v>
                </c:pt>
                <c:pt idx="4">
                  <c:v>0.99911190053286</c:v>
                </c:pt>
                <c:pt idx="5">
                  <c:v>0.70307874481942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0.0333055786844297</c:v>
                  </c:pt>
                  <c:pt idx="1">
                    <c:v>0.0693310907399212</c:v>
                  </c:pt>
                  <c:pt idx="2">
                    <c:v>0.134602893732802</c:v>
                  </c:pt>
                  <c:pt idx="3">
                    <c:v>0.0693310907399212</c:v>
                  </c:pt>
                  <c:pt idx="4">
                    <c:v>0.251451604838327</c:v>
                  </c:pt>
                  <c:pt idx="5">
                    <c:v>0.176236556940189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0.0333055786844297</c:v>
                  </c:pt>
                  <c:pt idx="1">
                    <c:v>0.0693310907399212</c:v>
                  </c:pt>
                  <c:pt idx="2">
                    <c:v>0.134602893732802</c:v>
                  </c:pt>
                  <c:pt idx="3">
                    <c:v>0.0693310907399212</c:v>
                  </c:pt>
                  <c:pt idx="4">
                    <c:v>0.251451604838327</c:v>
                  </c:pt>
                  <c:pt idx="5">
                    <c:v>0.176236556940189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2.031640299750208</c:v>
                </c:pt>
                <c:pt idx="1">
                  <c:v>6.605606439078547</c:v>
                </c:pt>
                <c:pt idx="2">
                  <c:v>8.182070496808217</c:v>
                </c:pt>
                <c:pt idx="3">
                  <c:v>11.73466555648071</c:v>
                </c:pt>
                <c:pt idx="4">
                  <c:v>14.62114904246461</c:v>
                </c:pt>
                <c:pt idx="5">
                  <c:v>10.65778517901749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51560"/>
        <c:axId val="2075330808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0.0184832915178367</c:v>
                  </c:pt>
                  <c:pt idx="2">
                    <c:v>0.00924164575891835</c:v>
                  </c:pt>
                  <c:pt idx="3">
                    <c:v>0.0423505412362109</c:v>
                  </c:pt>
                  <c:pt idx="4">
                    <c:v>0.032014</c:v>
                  </c:pt>
                  <c:pt idx="5">
                    <c:v>0.0184832915178367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0.0184832915178367</c:v>
                  </c:pt>
                  <c:pt idx="2">
                    <c:v>0.00924164575891835</c:v>
                  </c:pt>
                  <c:pt idx="3">
                    <c:v>0.0423505412362109</c:v>
                  </c:pt>
                  <c:pt idx="4">
                    <c:v>0.032014</c:v>
                  </c:pt>
                  <c:pt idx="5">
                    <c:v>0.0184832915178367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0.2074959</c:v>
                </c:pt>
                <c:pt idx="1">
                  <c:v>1.055846666666666</c:v>
                </c:pt>
                <c:pt idx="2">
                  <c:v>1.045175333333333</c:v>
                </c:pt>
                <c:pt idx="3">
                  <c:v>1.066518</c:v>
                </c:pt>
                <c:pt idx="4">
                  <c:v>0.84242</c:v>
                </c:pt>
                <c:pt idx="5">
                  <c:v>0.591643666666667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60088"/>
        <c:axId val="2068979592"/>
      </c:scatterChart>
      <c:valAx>
        <c:axId val="20755515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5330808"/>
        <c:crosses val="autoZero"/>
        <c:crossBetween val="midCat"/>
        <c:majorUnit val="10.0"/>
      </c:valAx>
      <c:valAx>
        <c:axId val="207533080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5551560"/>
        <c:crosses val="autoZero"/>
        <c:crossBetween val="midCat"/>
      </c:valAx>
      <c:valAx>
        <c:axId val="2068979592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1960088"/>
        <c:crosses val="max"/>
        <c:crossBetween val="midCat"/>
        <c:majorUnit val="1.0"/>
        <c:minorUnit val="0.2"/>
      </c:valAx>
      <c:valAx>
        <c:axId val="20719600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689795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2" t="s">
        <v>0</v>
      </c>
      <c r="B1" s="43"/>
      <c r="C1" s="23">
        <v>41927</v>
      </c>
    </row>
    <row r="2" spans="1:3" ht="16">
      <c r="A2" s="42" t="s">
        <v>1</v>
      </c>
      <c r="B2" s="44"/>
      <c r="C2" s="21" t="s">
        <v>79</v>
      </c>
    </row>
    <row r="3" spans="1:3">
      <c r="A3" s="7"/>
      <c r="B3" s="7"/>
      <c r="C3" s="6"/>
    </row>
    <row r="4" spans="1:3">
      <c r="A4" s="45" t="s">
        <v>26</v>
      </c>
      <c r="B4" s="45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1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89</v>
      </c>
      <c r="B29" s="20">
        <v>0</v>
      </c>
      <c r="C29" s="20" t="s">
        <v>61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2" t="s">
        <v>19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27">
        <v>2.7E-2</v>
      </c>
      <c r="E7" s="27">
        <v>0.03</v>
      </c>
      <c r="F7" s="27">
        <v>0.03</v>
      </c>
      <c r="G7" s="11">
        <f>(C7*1000*AVERAGE(D7:F7))/$B$2</f>
        <v>0.64387211367673169</v>
      </c>
      <c r="H7" s="14">
        <f>(C7*1000*STDEV(D7:F7))/$B$2</f>
        <v>3.8455834981546998E-2</v>
      </c>
    </row>
    <row r="8" spans="1:8">
      <c r="A8" s="34">
        <v>0</v>
      </c>
      <c r="B8" s="40">
        <v>0</v>
      </c>
      <c r="C8" s="11">
        <v>2</v>
      </c>
      <c r="D8" s="27">
        <v>3.2000000000000001E-2</v>
      </c>
      <c r="E8" s="27">
        <v>3.2000000000000001E-2</v>
      </c>
      <c r="F8" s="27">
        <v>3.3000000000000002E-2</v>
      </c>
      <c r="G8" s="11">
        <f t="shared" ref="G8:G13" si="0">(C8*1000*AVERAGE(D8:F8))/$B$2</f>
        <v>0.71788040260509167</v>
      </c>
      <c r="H8" s="14">
        <f t="shared" ref="H8:H13" si="1">(C8*1000*STDEV(D8:F8))/$B$2</f>
        <v>1.2818611660515681E-2</v>
      </c>
    </row>
    <row r="9" spans="1:8">
      <c r="A9" s="34">
        <v>1</v>
      </c>
      <c r="B9" s="40">
        <v>6</v>
      </c>
      <c r="C9" s="11">
        <v>2</v>
      </c>
      <c r="D9" s="27">
        <v>4.3999999999999997E-2</v>
      </c>
      <c r="E9" s="27">
        <v>4.1000000000000002E-2</v>
      </c>
      <c r="F9" s="27">
        <v>4.3999999999999997E-2</v>
      </c>
      <c r="G9" s="11">
        <f t="shared" si="0"/>
        <v>0.95470692717584371</v>
      </c>
      <c r="H9" s="14">
        <f t="shared" si="1"/>
        <v>3.8455834981546956E-2</v>
      </c>
    </row>
    <row r="10" spans="1:8">
      <c r="A10" s="34">
        <v>2</v>
      </c>
      <c r="B10" s="40">
        <v>12</v>
      </c>
      <c r="C10" s="11">
        <v>2</v>
      </c>
      <c r="D10" s="27">
        <v>4.3999999999999997E-2</v>
      </c>
      <c r="E10" s="27">
        <v>4.3999999999999997E-2</v>
      </c>
      <c r="F10" s="27">
        <v>4.3999999999999997E-2</v>
      </c>
      <c r="G10" s="11">
        <f t="shared" si="0"/>
        <v>0.97690941385435182</v>
      </c>
      <c r="H10" s="14">
        <f t="shared" si="1"/>
        <v>1.8868505155285834E-16</v>
      </c>
    </row>
    <row r="11" spans="1:8">
      <c r="A11" s="34">
        <v>3</v>
      </c>
      <c r="B11" s="40">
        <v>24.5</v>
      </c>
      <c r="C11" s="11">
        <v>2</v>
      </c>
      <c r="D11" s="27">
        <v>4.2000000000000003E-2</v>
      </c>
      <c r="E11" s="27">
        <v>4.2999999999999997E-2</v>
      </c>
      <c r="F11" s="27">
        <v>4.4999999999999998E-2</v>
      </c>
      <c r="G11" s="11">
        <f t="shared" si="0"/>
        <v>0.96210775606867971</v>
      </c>
      <c r="H11" s="14">
        <f t="shared" si="1"/>
        <v>3.3914858606837142E-2</v>
      </c>
    </row>
    <row r="12" spans="1:8">
      <c r="A12" s="34">
        <v>4</v>
      </c>
      <c r="B12" s="40">
        <v>48.5</v>
      </c>
      <c r="C12" s="11">
        <v>2</v>
      </c>
      <c r="D12" s="31">
        <v>4.3999999999999997E-2</v>
      </c>
      <c r="E12" s="28">
        <v>4.4999999999999998E-2</v>
      </c>
      <c r="F12" s="28">
        <v>4.5999999999999999E-2</v>
      </c>
      <c r="G12" s="11">
        <f t="shared" si="0"/>
        <v>0.99911190053285981</v>
      </c>
      <c r="H12" s="14">
        <f t="shared" si="1"/>
        <v>2.2202486678508014E-2</v>
      </c>
    </row>
    <row r="13" spans="1:8">
      <c r="A13" s="34">
        <v>5</v>
      </c>
      <c r="B13" s="40">
        <v>97</v>
      </c>
      <c r="C13" s="11">
        <v>2</v>
      </c>
      <c r="D13" s="28">
        <v>3.2000000000000001E-2</v>
      </c>
      <c r="E13" s="28">
        <v>3.1E-2</v>
      </c>
      <c r="F13" s="28">
        <v>3.2000000000000001E-2</v>
      </c>
      <c r="G13" s="11">
        <f t="shared" si="0"/>
        <v>0.70307874481941979</v>
      </c>
      <c r="H13" s="14">
        <f t="shared" si="1"/>
        <v>1.2818611660515681E-2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2" t="s">
        <v>21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7" t="s">
        <v>2</v>
      </c>
      <c r="B1" s="47" t="s">
        <v>78</v>
      </c>
      <c r="C1" s="47" t="s">
        <v>78</v>
      </c>
      <c r="D1" s="47" t="s">
        <v>3</v>
      </c>
    </row>
    <row r="2" spans="1:4">
      <c r="A2" s="48"/>
      <c r="B2" s="48"/>
      <c r="C2" s="48"/>
      <c r="D2" s="48"/>
    </row>
    <row r="3" spans="1:4">
      <c r="A3" s="22" t="s">
        <v>4</v>
      </c>
      <c r="B3" s="32">
        <v>-30</v>
      </c>
      <c r="C3" s="33">
        <v>-30</v>
      </c>
      <c r="D3" s="40">
        <v>-0.5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360</v>
      </c>
      <c r="C5" s="35">
        <v>360</v>
      </c>
      <c r="D5" s="40">
        <v>6</v>
      </c>
    </row>
    <row r="6" spans="1:4">
      <c r="A6" s="1">
        <v>2</v>
      </c>
      <c r="B6" s="34">
        <v>360</v>
      </c>
      <c r="C6" s="35">
        <v>720</v>
      </c>
      <c r="D6" s="40">
        <v>12</v>
      </c>
    </row>
    <row r="7" spans="1:4">
      <c r="A7" s="1">
        <v>3</v>
      </c>
      <c r="B7" s="34">
        <v>750</v>
      </c>
      <c r="C7" s="35">
        <v>1470</v>
      </c>
      <c r="D7" s="40">
        <v>24.5</v>
      </c>
    </row>
    <row r="8" spans="1:4">
      <c r="A8" s="1">
        <v>4</v>
      </c>
      <c r="B8" s="34">
        <v>1440</v>
      </c>
      <c r="C8" s="35">
        <v>2910</v>
      </c>
      <c r="D8" s="40">
        <v>48.5</v>
      </c>
    </row>
    <row r="9" spans="1:4">
      <c r="A9" s="1">
        <v>5</v>
      </c>
      <c r="B9" s="34">
        <v>2910</v>
      </c>
      <c r="C9" s="35">
        <v>5820</v>
      </c>
      <c r="D9" s="40">
        <v>97</v>
      </c>
    </row>
    <row r="16" spans="1:4">
      <c r="A16" s="46" t="s">
        <v>80</v>
      </c>
      <c r="B16" s="46"/>
      <c r="C16" s="46"/>
    </row>
    <row r="18" spans="1:7">
      <c r="A18" s="46" t="s">
        <v>81</v>
      </c>
      <c r="B18" s="46"/>
      <c r="C18" s="46"/>
      <c r="D18" s="46" t="s">
        <v>82</v>
      </c>
      <c r="E18" s="46"/>
      <c r="F18" s="46"/>
      <c r="G18" s="46"/>
    </row>
    <row r="21" spans="1:7">
      <c r="A21" s="46" t="s">
        <v>83</v>
      </c>
      <c r="B21" s="46"/>
      <c r="C21" s="46"/>
      <c r="D21" s="2" t="s">
        <v>86</v>
      </c>
      <c r="E21" s="2" t="s">
        <v>25</v>
      </c>
    </row>
    <row r="22" spans="1:7">
      <c r="A22" s="46" t="s">
        <v>84</v>
      </c>
      <c r="B22" s="46"/>
      <c r="C22" s="46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3" sqref="H13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7" t="s">
        <v>2</v>
      </c>
      <c r="B1" s="47" t="s">
        <v>78</v>
      </c>
      <c r="C1" s="47" t="s">
        <v>78</v>
      </c>
      <c r="D1" s="47" t="s">
        <v>3</v>
      </c>
      <c r="E1" s="47" t="s">
        <v>5</v>
      </c>
      <c r="F1" s="47" t="s">
        <v>7</v>
      </c>
      <c r="G1" s="45" t="s">
        <v>8</v>
      </c>
      <c r="H1" s="42" t="s">
        <v>9</v>
      </c>
      <c r="I1" s="3" t="s">
        <v>10</v>
      </c>
      <c r="J1" s="36" t="s">
        <v>10</v>
      </c>
    </row>
    <row r="2" spans="1:10">
      <c r="A2" s="48"/>
      <c r="B2" s="48"/>
      <c r="C2" s="48"/>
      <c r="D2" s="48"/>
      <c r="E2" s="48"/>
      <c r="F2" s="48"/>
      <c r="G2" s="45"/>
      <c r="H2" s="42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v>-0.5</v>
      </c>
      <c r="E3" s="25">
        <v>1</v>
      </c>
      <c r="F3" s="29">
        <v>9.1999999999999998E-2</v>
      </c>
      <c r="G3" s="29">
        <v>9.1999999999999998E-2</v>
      </c>
      <c r="H3" s="29">
        <v>9.1999999999999998E-2</v>
      </c>
      <c r="I3" s="30">
        <f>E3*(AVERAGE(F3:H3)*1.6007-0.0118)</f>
        <v>0.13546440000000001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0.13700000000000001</v>
      </c>
      <c r="G4" s="29">
        <v>0.13700000000000001</v>
      </c>
      <c r="H4" s="29">
        <v>0.13700000000000001</v>
      </c>
      <c r="I4" s="30">
        <f t="shared" ref="I4:I9" si="0">E4*(AVERAGE(F4:H4)*1.6007-0.0118)</f>
        <v>0.20749590000000001</v>
      </c>
      <c r="J4" s="38">
        <f t="shared" ref="J4:J9" si="1">E4*(STDEV(F4:H4)*1.6007)</f>
        <v>0</v>
      </c>
    </row>
    <row r="5" spans="1:10">
      <c r="A5" s="25">
        <v>1</v>
      </c>
      <c r="B5" s="34">
        <v>360</v>
      </c>
      <c r="C5" s="35">
        <v>360</v>
      </c>
      <c r="D5" s="40">
        <v>6</v>
      </c>
      <c r="E5" s="25">
        <v>10</v>
      </c>
      <c r="F5" s="29">
        <v>7.1999999999999995E-2</v>
      </c>
      <c r="G5" s="29">
        <v>7.3999999999999996E-2</v>
      </c>
      <c r="H5" s="29">
        <v>7.3999999999999996E-2</v>
      </c>
      <c r="I5" s="30">
        <f t="shared" si="0"/>
        <v>1.0558466666666664</v>
      </c>
      <c r="J5" s="38">
        <f t="shared" si="1"/>
        <v>1.8483291517836696E-2</v>
      </c>
    </row>
    <row r="6" spans="1:10">
      <c r="A6" s="25">
        <v>2</v>
      </c>
      <c r="B6" s="34">
        <v>360</v>
      </c>
      <c r="C6" s="35">
        <v>720</v>
      </c>
      <c r="D6" s="40">
        <v>12</v>
      </c>
      <c r="E6" s="25">
        <v>10</v>
      </c>
      <c r="F6" s="29">
        <v>7.2999999999999995E-2</v>
      </c>
      <c r="G6" s="29">
        <v>7.1999999999999995E-2</v>
      </c>
      <c r="H6" s="29">
        <v>7.2999999999999995E-2</v>
      </c>
      <c r="I6" s="30">
        <f t="shared" si="0"/>
        <v>1.0451753333333331</v>
      </c>
      <c r="J6" s="38">
        <f t="shared" si="1"/>
        <v>9.241645758918348E-3</v>
      </c>
    </row>
    <row r="7" spans="1:10">
      <c r="A7" s="25">
        <v>3</v>
      </c>
      <c r="B7" s="34">
        <v>750</v>
      </c>
      <c r="C7" s="35">
        <v>1470</v>
      </c>
      <c r="D7" s="40">
        <v>24.5</v>
      </c>
      <c r="E7" s="25">
        <v>10</v>
      </c>
      <c r="F7" s="29">
        <v>7.4999999999999997E-2</v>
      </c>
      <c r="G7" s="29">
        <v>7.0999999999999994E-2</v>
      </c>
      <c r="H7" s="29">
        <v>7.5999999999999998E-2</v>
      </c>
      <c r="I7" s="30">
        <f t="shared" si="0"/>
        <v>1.0665179999999999</v>
      </c>
      <c r="J7" s="38">
        <f t="shared" si="1"/>
        <v>4.2350541236210938E-2</v>
      </c>
    </row>
    <row r="8" spans="1:10">
      <c r="A8" s="25">
        <v>4</v>
      </c>
      <c r="B8" s="34">
        <v>1440</v>
      </c>
      <c r="C8" s="35">
        <v>2910</v>
      </c>
      <c r="D8" s="40">
        <v>48.5</v>
      </c>
      <c r="E8" s="25">
        <v>10</v>
      </c>
      <c r="F8" s="29">
        <v>0.06</v>
      </c>
      <c r="G8" s="29">
        <v>5.8000000000000003E-2</v>
      </c>
      <c r="H8" s="29">
        <v>6.2E-2</v>
      </c>
      <c r="I8" s="30">
        <f t="shared" si="0"/>
        <v>0.84241999999999995</v>
      </c>
      <c r="J8" s="38">
        <f t="shared" si="1"/>
        <v>3.2013999999999973E-2</v>
      </c>
    </row>
    <row r="9" spans="1:10">
      <c r="A9" s="25">
        <v>5</v>
      </c>
      <c r="B9" s="34">
        <v>2910</v>
      </c>
      <c r="C9" s="35">
        <v>5820</v>
      </c>
      <c r="D9" s="40">
        <v>97</v>
      </c>
      <c r="E9" s="25">
        <v>10</v>
      </c>
      <c r="F9" s="29">
        <v>4.2999999999999997E-2</v>
      </c>
      <c r="G9" s="29">
        <v>4.4999999999999998E-2</v>
      </c>
      <c r="H9" s="29">
        <v>4.4999999999999998E-2</v>
      </c>
      <c r="I9" s="30">
        <f t="shared" si="0"/>
        <v>0.59164366666666668</v>
      </c>
      <c r="J9" s="38">
        <f t="shared" si="1"/>
        <v>1.8483291517836696E-2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N3" sqref="N3:O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5" t="s">
        <v>18</v>
      </c>
      <c r="B1" s="45"/>
      <c r="D1" s="49" t="s">
        <v>2</v>
      </c>
      <c r="E1" s="47" t="s">
        <v>3</v>
      </c>
      <c r="F1" s="45" t="s">
        <v>87</v>
      </c>
      <c r="G1" s="45"/>
      <c r="H1" s="45"/>
      <c r="I1" s="45"/>
      <c r="J1" s="45" t="s">
        <v>19</v>
      </c>
      <c r="K1" s="45"/>
      <c r="L1" s="45"/>
      <c r="M1" s="45"/>
      <c r="N1" s="50" t="s">
        <v>20</v>
      </c>
      <c r="O1" s="43"/>
      <c r="P1" s="43"/>
      <c r="Q1" s="51"/>
      <c r="R1" s="45" t="s">
        <v>32</v>
      </c>
      <c r="S1" s="45"/>
      <c r="T1" s="45"/>
      <c r="U1" s="45"/>
    </row>
    <row r="2" spans="1:21">
      <c r="A2" s="45" t="s">
        <v>12</v>
      </c>
      <c r="B2" s="45"/>
      <c r="D2" s="49"/>
      <c r="E2" s="48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5" t="s">
        <v>13</v>
      </c>
      <c r="B3" s="9" t="s">
        <v>15</v>
      </c>
      <c r="D3" s="25" t="s">
        <v>4</v>
      </c>
      <c r="E3" s="40">
        <v>-0.5</v>
      </c>
      <c r="F3" s="33">
        <v>0</v>
      </c>
      <c r="G3" s="33">
        <v>0</v>
      </c>
      <c r="H3" s="33">
        <f>F3</f>
        <v>0</v>
      </c>
      <c r="I3" s="33">
        <f>G3</f>
        <v>0</v>
      </c>
      <c r="J3" s="8">
        <v>0.64387211367673169</v>
      </c>
      <c r="K3" s="8">
        <v>3.8455834981546998E-2</v>
      </c>
      <c r="L3" s="8">
        <f>J3</f>
        <v>0.64387211367673169</v>
      </c>
      <c r="M3" s="8">
        <f>K3</f>
        <v>3.8455834981546998E-2</v>
      </c>
      <c r="N3" s="40">
        <v>1.2545101304468498</v>
      </c>
      <c r="O3" s="40">
        <v>9.6144924094858683E-2</v>
      </c>
      <c r="P3" s="8">
        <f>N3</f>
        <v>1.2545101304468498</v>
      </c>
      <c r="Q3" s="8">
        <f>O3</f>
        <v>9.6144924094858683E-2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5"/>
      <c r="B4" s="9" t="s">
        <v>16</v>
      </c>
      <c r="D4" s="25">
        <v>0</v>
      </c>
      <c r="E4" s="40">
        <v>0</v>
      </c>
      <c r="F4" s="35">
        <v>0</v>
      </c>
      <c r="G4" s="35">
        <v>0</v>
      </c>
      <c r="H4" s="33">
        <f t="shared" ref="H4:H9" si="0">F4</f>
        <v>0</v>
      </c>
      <c r="I4" s="33">
        <f t="shared" ref="I4:I9" si="1">G4</f>
        <v>0</v>
      </c>
      <c r="J4" s="8">
        <v>0.71788040260509167</v>
      </c>
      <c r="K4" s="8">
        <v>1.2818611660515681E-2</v>
      </c>
      <c r="L4" s="8">
        <f t="shared" ref="L4:L9" si="2">J4</f>
        <v>0.71788040260509167</v>
      </c>
      <c r="M4" s="8">
        <f t="shared" ref="M4:M9" si="3">K4</f>
        <v>1.2818611660515681E-2</v>
      </c>
      <c r="N4" s="60">
        <v>2.0316402997502081</v>
      </c>
      <c r="O4" s="60">
        <v>3.3305578684429675E-2</v>
      </c>
      <c r="P4" s="8">
        <f t="shared" ref="P4:P9" si="4">N4</f>
        <v>2.0316402997502081</v>
      </c>
      <c r="Q4" s="8">
        <f t="shared" ref="Q4:Q8" si="5">O4</f>
        <v>3.3305578684429675E-2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33">
        <v>0</v>
      </c>
      <c r="G5" s="33">
        <v>0</v>
      </c>
      <c r="H5" s="33">
        <f t="shared" si="0"/>
        <v>0</v>
      </c>
      <c r="I5" s="33">
        <f t="shared" si="1"/>
        <v>0</v>
      </c>
      <c r="J5" s="8">
        <v>0.95470692717584371</v>
      </c>
      <c r="K5" s="8">
        <v>3.8455834981546956E-2</v>
      </c>
      <c r="L5" s="8">
        <f t="shared" si="2"/>
        <v>0.95470692717584371</v>
      </c>
      <c r="M5" s="8">
        <f t="shared" si="3"/>
        <v>3.8455834981546956E-2</v>
      </c>
      <c r="N5" s="40">
        <v>6.6056064390785467</v>
      </c>
      <c r="O5" s="40">
        <v>6.9331090739921233E-2</v>
      </c>
      <c r="P5" s="8">
        <f t="shared" si="4"/>
        <v>6.6056064390785467</v>
      </c>
      <c r="Q5" s="8">
        <f t="shared" si="5"/>
        <v>6.9331090739921233E-2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35">
        <v>0</v>
      </c>
      <c r="G6" s="35">
        <v>0</v>
      </c>
      <c r="H6" s="33">
        <f t="shared" si="0"/>
        <v>0</v>
      </c>
      <c r="I6" s="33">
        <f t="shared" si="1"/>
        <v>0</v>
      </c>
      <c r="J6" s="8">
        <v>0.97690941385435182</v>
      </c>
      <c r="K6" s="8">
        <v>1.8868505155285834E-16</v>
      </c>
      <c r="L6" s="8">
        <f t="shared" si="2"/>
        <v>0.97690941385435182</v>
      </c>
      <c r="M6" s="8">
        <f t="shared" si="3"/>
        <v>1.8868505155285834E-16</v>
      </c>
      <c r="N6" s="60">
        <v>8.1820704968082172</v>
      </c>
      <c r="O6" s="60">
        <v>0.13460289373280213</v>
      </c>
      <c r="P6" s="8">
        <f t="shared" si="4"/>
        <v>8.1820704968082172</v>
      </c>
      <c r="Q6" s="8">
        <f t="shared" si="5"/>
        <v>0.13460289373280213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24.5</v>
      </c>
      <c r="F7" s="33">
        <v>0</v>
      </c>
      <c r="G7" s="33">
        <v>0</v>
      </c>
      <c r="H7" s="33">
        <f t="shared" si="0"/>
        <v>0</v>
      </c>
      <c r="I7" s="33">
        <f t="shared" si="1"/>
        <v>0</v>
      </c>
      <c r="J7" s="8">
        <v>0.96210775606867971</v>
      </c>
      <c r="K7" s="8">
        <v>3.3914858606837142E-2</v>
      </c>
      <c r="L7" s="8">
        <f t="shared" si="2"/>
        <v>0.96210775606867971</v>
      </c>
      <c r="M7" s="8">
        <f t="shared" si="3"/>
        <v>3.3914858606837142E-2</v>
      </c>
      <c r="N7" s="40">
        <v>11.73466555648071</v>
      </c>
      <c r="O7" s="40">
        <v>6.9331090739921233E-2</v>
      </c>
      <c r="P7" s="8">
        <f t="shared" si="4"/>
        <v>11.73466555648071</v>
      </c>
      <c r="Q7" s="8">
        <f t="shared" si="5"/>
        <v>6.9331090739921233E-2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35">
        <v>0</v>
      </c>
      <c r="G8" s="35">
        <v>0</v>
      </c>
      <c r="H8" s="33">
        <f t="shared" si="0"/>
        <v>0</v>
      </c>
      <c r="I8" s="33">
        <f t="shared" si="1"/>
        <v>0</v>
      </c>
      <c r="J8" s="8">
        <v>0.99911190053285981</v>
      </c>
      <c r="K8" s="8">
        <v>2.2202486678508014E-2</v>
      </c>
      <c r="L8" s="8">
        <f t="shared" si="2"/>
        <v>0.99911190053285981</v>
      </c>
      <c r="M8" s="8">
        <f t="shared" si="3"/>
        <v>2.2202486678508014E-2</v>
      </c>
      <c r="N8" s="60">
        <v>14.621149042464614</v>
      </c>
      <c r="O8" s="60">
        <v>0.25145160483832663</v>
      </c>
      <c r="P8" s="8">
        <f t="shared" si="4"/>
        <v>14.621149042464614</v>
      </c>
      <c r="Q8" s="8">
        <f t="shared" si="5"/>
        <v>0.25145160483832663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33">
        <v>0</v>
      </c>
      <c r="G9" s="33">
        <v>0</v>
      </c>
      <c r="H9" s="33">
        <f t="shared" si="0"/>
        <v>0</v>
      </c>
      <c r="I9" s="33">
        <f t="shared" si="1"/>
        <v>0</v>
      </c>
      <c r="J9" s="8">
        <v>0.70307874481941979</v>
      </c>
      <c r="K9" s="8">
        <v>1.2818611660515681E-2</v>
      </c>
      <c r="L9" s="8">
        <f t="shared" si="2"/>
        <v>0.70307874481941979</v>
      </c>
      <c r="M9" s="8">
        <f t="shared" si="3"/>
        <v>1.2818611660515681E-2</v>
      </c>
      <c r="N9" s="40">
        <v>10.657785179017486</v>
      </c>
      <c r="O9" s="40">
        <v>0.17623655694018939</v>
      </c>
      <c r="P9" s="8">
        <f t="shared" si="4"/>
        <v>10.657785179017486</v>
      </c>
      <c r="Q9" s="8">
        <f>O9</f>
        <v>0.17623655694018939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9" t="s">
        <v>2</v>
      </c>
      <c r="E11" s="49" t="s">
        <v>27</v>
      </c>
      <c r="F11" s="45" t="s">
        <v>21</v>
      </c>
      <c r="G11" s="45"/>
      <c r="H11" s="45"/>
      <c r="I11" s="45"/>
      <c r="J11" s="45" t="s">
        <v>33</v>
      </c>
      <c r="K11" s="45"/>
      <c r="L11" s="45"/>
      <c r="M11" s="45"/>
      <c r="N11" s="50" t="s">
        <v>34</v>
      </c>
      <c r="O11" s="43"/>
      <c r="P11" s="43"/>
      <c r="Q11" s="51"/>
    </row>
    <row r="12" spans="1:21">
      <c r="A12" s="10" t="s">
        <v>21</v>
      </c>
      <c r="B12" s="10">
        <v>46.07</v>
      </c>
      <c r="D12" s="49"/>
      <c r="E12" s="49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87</v>
      </c>
      <c r="B2" s="12">
        <v>180.16</v>
      </c>
    </row>
    <row r="4" spans="1:8">
      <c r="A4" s="52" t="s">
        <v>87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3</v>
      </c>
      <c r="C6" s="19" t="s">
        <v>5</v>
      </c>
      <c r="D6" s="57"/>
      <c r="E6" s="57"/>
      <c r="F6" s="57"/>
      <c r="G6" s="59"/>
      <c r="H6" s="59"/>
    </row>
    <row r="7" spans="1:8">
      <c r="A7" s="25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4">
        <f>(C7*1000*AVERAGE(D7:F7)/$B$2)</f>
        <v>0</v>
      </c>
      <c r="H7" s="14">
        <f>(C7*1000*STDEV(D7:F7))/$B$2</f>
        <v>0</v>
      </c>
    </row>
    <row r="8" spans="1:8">
      <c r="A8" s="25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4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25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4">
        <f t="shared" si="0"/>
        <v>0</v>
      </c>
      <c r="H9" s="14">
        <f t="shared" si="1"/>
        <v>0</v>
      </c>
    </row>
    <row r="10" spans="1:8">
      <c r="A10" s="25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4">
        <f t="shared" si="0"/>
        <v>0</v>
      </c>
      <c r="H10" s="14">
        <f t="shared" si="1"/>
        <v>0</v>
      </c>
    </row>
    <row r="11" spans="1:8">
      <c r="A11" s="25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4">
        <f t="shared" si="0"/>
        <v>0</v>
      </c>
      <c r="H11" s="14">
        <f t="shared" si="1"/>
        <v>0</v>
      </c>
    </row>
    <row r="12" spans="1:8">
      <c r="A12" s="25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4">
        <f t="shared" si="0"/>
        <v>0</v>
      </c>
      <c r="H12" s="14">
        <f t="shared" si="1"/>
        <v>0</v>
      </c>
    </row>
    <row r="13" spans="1:8">
      <c r="A13" s="25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4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2" t="s">
        <v>32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2" t="s">
        <v>20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7" t="s">
        <v>2</v>
      </c>
      <c r="B6" s="17" t="s">
        <v>27</v>
      </c>
      <c r="C6" s="17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4">
        <v>4.1000000000000002E-2</v>
      </c>
      <c r="E7" s="14">
        <v>3.5999999999999997E-2</v>
      </c>
      <c r="F7" s="14">
        <v>3.5999999999999997E-2</v>
      </c>
      <c r="G7" s="11">
        <f>(C7*1000*AVERAGE(D7:F7))/$B$2</f>
        <v>1.2545101304468498</v>
      </c>
      <c r="H7" s="14">
        <f>(C7*1000*STDEV(D7:F7))/$B$2</f>
        <v>9.6144924094858683E-2</v>
      </c>
    </row>
    <row r="8" spans="1:8">
      <c r="A8" s="34">
        <v>0</v>
      </c>
      <c r="B8" s="40">
        <v>0</v>
      </c>
      <c r="C8" s="11">
        <v>2</v>
      </c>
      <c r="D8" s="14">
        <v>6.2E-2</v>
      </c>
      <c r="E8" s="14">
        <v>0.06</v>
      </c>
      <c r="F8" s="14">
        <v>6.0999999999999999E-2</v>
      </c>
      <c r="G8" s="11">
        <f t="shared" ref="G8:G13" si="0">(C8*1000*AVERAGE(D8:F8))/$B$2</f>
        <v>2.0316402997502081</v>
      </c>
      <c r="H8" s="14">
        <f t="shared" ref="H8:H13" si="1">(C8*1000*STDEV(D8:F8))/$B$2</f>
        <v>3.3305578684429675E-2</v>
      </c>
    </row>
    <row r="9" spans="1:8">
      <c r="A9" s="34">
        <v>1</v>
      </c>
      <c r="B9" s="40">
        <v>6</v>
      </c>
      <c r="C9" s="11">
        <v>2</v>
      </c>
      <c r="D9" s="14">
        <v>0.19600000000000001</v>
      </c>
      <c r="E9" s="14">
        <v>0.19900000000000001</v>
      </c>
      <c r="F9" s="14">
        <v>0.2</v>
      </c>
      <c r="G9" s="11">
        <f t="shared" si="0"/>
        <v>6.6056064390785467</v>
      </c>
      <c r="H9" s="14">
        <f t="shared" si="1"/>
        <v>6.9331090739921233E-2</v>
      </c>
    </row>
    <row r="10" spans="1:8">
      <c r="A10" s="34">
        <v>2</v>
      </c>
      <c r="B10" s="40">
        <v>12</v>
      </c>
      <c r="C10" s="11">
        <v>2</v>
      </c>
      <c r="D10" s="14">
        <v>0.245</v>
      </c>
      <c r="E10" s="14">
        <v>0.24199999999999999</v>
      </c>
      <c r="F10" s="14">
        <v>0.25</v>
      </c>
      <c r="G10" s="11">
        <f t="shared" si="0"/>
        <v>8.1820704968082172</v>
      </c>
      <c r="H10" s="14">
        <f t="shared" si="1"/>
        <v>0.13460289373280213</v>
      </c>
    </row>
    <row r="11" spans="1:8">
      <c r="A11" s="34">
        <v>3</v>
      </c>
      <c r="B11" s="40">
        <v>24.5</v>
      </c>
      <c r="C11" s="11">
        <v>2</v>
      </c>
      <c r="D11" s="14">
        <v>0.35</v>
      </c>
      <c r="E11" s="14">
        <v>0.35299999999999998</v>
      </c>
      <c r="F11" s="14">
        <v>0.35399999999999998</v>
      </c>
      <c r="G11" s="11">
        <f t="shared" si="0"/>
        <v>11.73466555648071</v>
      </c>
      <c r="H11" s="14">
        <f t="shared" si="1"/>
        <v>6.9331090739921233E-2</v>
      </c>
    </row>
    <row r="12" spans="1:8">
      <c r="A12" s="34">
        <v>4</v>
      </c>
      <c r="B12" s="40">
        <v>48.5</v>
      </c>
      <c r="C12" s="11">
        <v>2</v>
      </c>
      <c r="D12" s="14">
        <v>0.43099999999999999</v>
      </c>
      <c r="E12" s="14">
        <v>0.44</v>
      </c>
      <c r="F12" s="14">
        <v>0.44600000000000001</v>
      </c>
      <c r="G12" s="11">
        <f t="shared" si="0"/>
        <v>14.621149042464614</v>
      </c>
      <c r="H12" s="14">
        <f t="shared" si="1"/>
        <v>0.25145160483832663</v>
      </c>
    </row>
    <row r="13" spans="1:8">
      <c r="A13" s="34">
        <v>5</v>
      </c>
      <c r="B13" s="40">
        <v>97</v>
      </c>
      <c r="C13" s="11">
        <v>2</v>
      </c>
      <c r="D13" s="14">
        <v>0.32200000000000001</v>
      </c>
      <c r="E13" s="14">
        <v>0.314</v>
      </c>
      <c r="F13" s="14">
        <v>0.32400000000000001</v>
      </c>
      <c r="G13" s="11">
        <f t="shared" si="0"/>
        <v>10.657785179017486</v>
      </c>
      <c r="H13" s="14">
        <f t="shared" si="1"/>
        <v>0.17623655694018939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2" t="s">
        <v>34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2" t="s">
        <v>33</v>
      </c>
      <c r="B4" s="53"/>
      <c r="C4" s="53"/>
      <c r="D4" s="53"/>
      <c r="E4" s="53"/>
      <c r="F4" s="53"/>
      <c r="G4" s="53"/>
      <c r="H4" s="54"/>
    </row>
    <row r="5" spans="1:8">
      <c r="A5" s="55" t="s">
        <v>29</v>
      </c>
      <c r="B5" s="53"/>
      <c r="C5" s="54"/>
      <c r="D5" s="56" t="s">
        <v>22</v>
      </c>
      <c r="E5" s="56" t="s">
        <v>23</v>
      </c>
      <c r="F5" s="56" t="s">
        <v>24</v>
      </c>
      <c r="G5" s="58" t="s">
        <v>30</v>
      </c>
      <c r="H5" s="58" t="s">
        <v>31</v>
      </c>
    </row>
    <row r="6" spans="1:8">
      <c r="A6" s="19" t="s">
        <v>2</v>
      </c>
      <c r="B6" s="19" t="s">
        <v>27</v>
      </c>
      <c r="C6" s="19" t="s">
        <v>5</v>
      </c>
      <c r="D6" s="57"/>
      <c r="E6" s="57"/>
      <c r="F6" s="57"/>
      <c r="G6" s="59"/>
      <c r="H6" s="59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(C7*1000*AVERAGE('D-Fructose'!D7:F7))/$B$2</f>
        <v>0</v>
      </c>
      <c r="H7" s="14">
        <f>(C7*1000*STDEV('D-Fructose'!D7:F7))/$B$2</f>
        <v>0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2014-12-02T17:00:55Z</dcterms:modified>
</cp:coreProperties>
</file>